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E9E" lockStructure="1"/>
  <bookViews>
    <workbookView xWindow="11925" yWindow="0" windowWidth="12120" windowHeight="12165"/>
  </bookViews>
  <sheets>
    <sheet name="ANEXO I - ESPECIFICAÇÕES" sheetId="8" r:id="rId1"/>
    <sheet name="ANEXO II - PRAZOS" sheetId="7" state="hidden" r:id="rId2"/>
    <sheet name="ANEXO II - ORDEM DE SERVIÇO" sheetId="9" r:id="rId3"/>
    <sheet name="ANEXO III - ESTIMATIVA TIRAGEM" sheetId="6" r:id="rId4"/>
    <sheet name="ANEXO IV - CUSTO" sheetId="1" r:id="rId5"/>
    <sheet name="DADOS" sheetId="4" state="hidden" r:id="rId6"/>
  </sheets>
  <definedNames>
    <definedName name="_xlnm._FilterDatabase" localSheetId="0" hidden="1">'ANEXO I - ESPECIFICAÇÕES'!$A$7:$I$1128</definedName>
    <definedName name="_xlnm._FilterDatabase" localSheetId="4" hidden="1">'ANEXO IV - CUSTO'!$A$12:$I$1133</definedName>
    <definedName name="_xlnm._FilterDatabase" localSheetId="5" hidden="1">DADOS!$A$1:$V$225</definedName>
    <definedName name="_xlnm.Print_Area" localSheetId="0">'ANEXO I - ESPECIFICAÇÕES'!$A:$I</definedName>
    <definedName name="_xlnm.Print_Area" localSheetId="4">'ANEXO IV - CUSTO'!$A:$I</definedName>
    <definedName name="Especificações">DADOS!$1:$1048576</definedName>
    <definedName name="_xlnm.Print_Titles" localSheetId="0">'ANEXO I - ESPECIFICAÇÕES'!$6:$7</definedName>
    <definedName name="_xlnm.Print_Titles" localSheetId="4">'ANEXO IV - CUSTO'!$11:$12</definedName>
  </definedNames>
  <calcPr calcId="145621"/>
</workbook>
</file>

<file path=xl/calcChain.xml><?xml version="1.0" encoding="utf-8"?>
<calcChain xmlns="http://schemas.openxmlformats.org/spreadsheetml/2006/main">
  <c r="J24" i="9" l="1"/>
  <c r="J15" i="9"/>
  <c r="B14" i="9"/>
  <c r="J25" i="9" l="1"/>
  <c r="J28" i="9" s="1"/>
  <c r="J1132" i="1"/>
  <c r="J1131" i="1"/>
  <c r="J1130" i="1"/>
  <c r="J1129" i="1"/>
  <c r="J1127" i="1"/>
  <c r="J1126" i="1"/>
  <c r="J1125" i="1"/>
  <c r="J1124" i="1"/>
  <c r="J1122" i="1"/>
  <c r="J1121" i="1"/>
  <c r="J1120" i="1"/>
  <c r="J1119" i="1"/>
  <c r="J1117" i="1"/>
  <c r="J1116" i="1"/>
  <c r="J1115" i="1"/>
  <c r="J1114" i="1"/>
  <c r="J1112" i="1"/>
  <c r="J1111" i="1"/>
  <c r="J1110" i="1"/>
  <c r="J1109" i="1"/>
  <c r="J1107" i="1"/>
  <c r="J1106" i="1"/>
  <c r="J1105" i="1"/>
  <c r="J1104" i="1"/>
  <c r="J1102" i="1"/>
  <c r="J1101" i="1"/>
  <c r="J1100" i="1"/>
  <c r="J1099" i="1"/>
  <c r="J1097" i="1"/>
  <c r="J1096" i="1"/>
  <c r="J1095" i="1"/>
  <c r="J1094" i="1"/>
  <c r="J1092" i="1"/>
  <c r="J1091" i="1"/>
  <c r="J1090" i="1"/>
  <c r="J1089" i="1"/>
  <c r="J1087" i="1"/>
  <c r="J1086" i="1"/>
  <c r="J1085" i="1"/>
  <c r="J1084" i="1"/>
  <c r="J1082" i="1"/>
  <c r="J1081" i="1"/>
  <c r="J1080" i="1"/>
  <c r="J1079" i="1"/>
  <c r="J1077" i="1"/>
  <c r="J1076" i="1"/>
  <c r="J1075" i="1"/>
  <c r="J1074" i="1"/>
  <c r="J1072" i="1"/>
  <c r="J1071" i="1"/>
  <c r="J1070" i="1"/>
  <c r="J1069" i="1"/>
  <c r="J1067" i="1"/>
  <c r="J1066" i="1"/>
  <c r="J1065" i="1"/>
  <c r="J1064" i="1"/>
  <c r="J1062" i="1"/>
  <c r="J1061" i="1"/>
  <c r="J1060" i="1"/>
  <c r="J1059" i="1"/>
  <c r="J1057" i="1"/>
  <c r="J1056" i="1"/>
  <c r="J1055" i="1"/>
  <c r="J1054" i="1"/>
  <c r="J1052" i="1"/>
  <c r="J1051" i="1"/>
  <c r="J1050" i="1"/>
  <c r="J1049" i="1"/>
  <c r="J1047" i="1"/>
  <c r="J1046" i="1"/>
  <c r="J1045" i="1"/>
  <c r="J1044" i="1"/>
  <c r="J1042" i="1"/>
  <c r="J1041" i="1"/>
  <c r="J1040" i="1"/>
  <c r="J1039" i="1"/>
  <c r="J1037" i="1"/>
  <c r="J1036" i="1"/>
  <c r="J1035" i="1"/>
  <c r="J1034" i="1"/>
  <c r="J1032" i="1"/>
  <c r="J1031" i="1"/>
  <c r="J1030" i="1"/>
  <c r="J1029" i="1"/>
  <c r="J1027" i="1"/>
  <c r="J1026" i="1"/>
  <c r="J1025" i="1"/>
  <c r="J1024" i="1"/>
  <c r="J1022" i="1"/>
  <c r="J1021" i="1"/>
  <c r="J1020" i="1"/>
  <c r="J1019" i="1"/>
  <c r="J1017" i="1"/>
  <c r="J1016" i="1"/>
  <c r="J1015" i="1"/>
  <c r="J1014" i="1"/>
  <c r="J1012" i="1"/>
  <c r="J1011" i="1"/>
  <c r="J1010" i="1"/>
  <c r="J1009" i="1"/>
  <c r="J1007" i="1"/>
  <c r="J1006" i="1"/>
  <c r="J1005" i="1"/>
  <c r="J1004" i="1"/>
  <c r="J1002" i="1"/>
  <c r="J1001" i="1"/>
  <c r="J1000" i="1"/>
  <c r="J999" i="1"/>
  <c r="J997" i="1"/>
  <c r="J996" i="1"/>
  <c r="J995" i="1"/>
  <c r="J994" i="1"/>
  <c r="J992" i="1"/>
  <c r="J991" i="1"/>
  <c r="J990" i="1"/>
  <c r="J989" i="1"/>
  <c r="J987" i="1"/>
  <c r="J986" i="1"/>
  <c r="J985" i="1"/>
  <c r="J984" i="1"/>
  <c r="J982" i="1"/>
  <c r="J981" i="1"/>
  <c r="J980" i="1"/>
  <c r="J979" i="1"/>
  <c r="J977" i="1"/>
  <c r="J976" i="1"/>
  <c r="J975" i="1"/>
  <c r="J974" i="1"/>
  <c r="J972" i="1"/>
  <c r="J971" i="1"/>
  <c r="J970" i="1"/>
  <c r="J969" i="1"/>
  <c r="J967" i="1"/>
  <c r="J966" i="1"/>
  <c r="J965" i="1"/>
  <c r="J964" i="1"/>
  <c r="J962" i="1"/>
  <c r="J961" i="1"/>
  <c r="J960" i="1"/>
  <c r="J959" i="1"/>
  <c r="J957" i="1"/>
  <c r="J956" i="1"/>
  <c r="J955" i="1"/>
  <c r="J954" i="1"/>
  <c r="J952" i="1"/>
  <c r="J951" i="1"/>
  <c r="J950" i="1"/>
  <c r="J949" i="1"/>
  <c r="J947" i="1"/>
  <c r="J946" i="1"/>
  <c r="J945" i="1"/>
  <c r="J944" i="1"/>
  <c r="J942" i="1"/>
  <c r="J941" i="1"/>
  <c r="J940" i="1"/>
  <c r="J939" i="1"/>
  <c r="J937" i="1"/>
  <c r="J936" i="1"/>
  <c r="J935" i="1"/>
  <c r="J934" i="1"/>
  <c r="J932" i="1"/>
  <c r="J931" i="1"/>
  <c r="J930" i="1"/>
  <c r="J929" i="1"/>
  <c r="J927" i="1"/>
  <c r="J926" i="1"/>
  <c r="J925" i="1"/>
  <c r="J924" i="1"/>
  <c r="J922" i="1"/>
  <c r="J921" i="1"/>
  <c r="J920" i="1"/>
  <c r="J919" i="1"/>
  <c r="J917" i="1"/>
  <c r="J916" i="1"/>
  <c r="J915" i="1"/>
  <c r="J914" i="1"/>
  <c r="J912" i="1"/>
  <c r="J911" i="1"/>
  <c r="J910" i="1"/>
  <c r="J909" i="1"/>
  <c r="J907" i="1"/>
  <c r="J906" i="1"/>
  <c r="J905" i="1"/>
  <c r="J904" i="1"/>
  <c r="J902" i="1"/>
  <c r="J901" i="1"/>
  <c r="J900" i="1"/>
  <c r="J899" i="1"/>
  <c r="J897" i="1"/>
  <c r="J896" i="1"/>
  <c r="J895" i="1"/>
  <c r="J894" i="1"/>
  <c r="J892" i="1"/>
  <c r="J891" i="1"/>
  <c r="J890" i="1"/>
  <c r="J889" i="1"/>
  <c r="J887" i="1"/>
  <c r="J886" i="1"/>
  <c r="J885" i="1"/>
  <c r="J884" i="1"/>
  <c r="J882" i="1"/>
  <c r="J881" i="1"/>
  <c r="J880" i="1"/>
  <c r="J879" i="1"/>
  <c r="J877" i="1"/>
  <c r="J876" i="1"/>
  <c r="J875" i="1"/>
  <c r="J874" i="1"/>
  <c r="J872" i="1"/>
  <c r="J871" i="1"/>
  <c r="J870" i="1"/>
  <c r="J869" i="1"/>
  <c r="J867" i="1"/>
  <c r="J866" i="1"/>
  <c r="J865" i="1"/>
  <c r="J864" i="1"/>
  <c r="J862" i="1"/>
  <c r="J861" i="1"/>
  <c r="J860" i="1"/>
  <c r="J859" i="1"/>
  <c r="J857" i="1"/>
  <c r="J856" i="1"/>
  <c r="J855" i="1"/>
  <c r="J854" i="1"/>
  <c r="J852" i="1"/>
  <c r="J851" i="1"/>
  <c r="J850" i="1"/>
  <c r="J849" i="1"/>
  <c r="J847" i="1"/>
  <c r="J846" i="1"/>
  <c r="J845" i="1"/>
  <c r="J844" i="1"/>
  <c r="J842" i="1"/>
  <c r="J841" i="1"/>
  <c r="J840" i="1"/>
  <c r="J839" i="1"/>
  <c r="J837" i="1"/>
  <c r="J836" i="1"/>
  <c r="J835" i="1"/>
  <c r="J834" i="1"/>
  <c r="J832" i="1"/>
  <c r="J831" i="1"/>
  <c r="J830" i="1"/>
  <c r="J829" i="1"/>
  <c r="J827" i="1"/>
  <c r="J826" i="1"/>
  <c r="J825" i="1"/>
  <c r="J824" i="1"/>
  <c r="J822" i="1"/>
  <c r="J821" i="1"/>
  <c r="J820" i="1"/>
  <c r="J819" i="1"/>
  <c r="J817" i="1"/>
  <c r="J816" i="1"/>
  <c r="J815" i="1"/>
  <c r="J814" i="1"/>
  <c r="J812" i="1"/>
  <c r="J811" i="1"/>
  <c r="J810" i="1"/>
  <c r="J809" i="1"/>
  <c r="J807" i="1"/>
  <c r="J806" i="1"/>
  <c r="J805" i="1"/>
  <c r="J804" i="1"/>
  <c r="J802" i="1"/>
  <c r="J801" i="1"/>
  <c r="J800" i="1"/>
  <c r="J799" i="1"/>
  <c r="J797" i="1"/>
  <c r="J796" i="1"/>
  <c r="J795" i="1"/>
  <c r="J794" i="1"/>
  <c r="J792" i="1"/>
  <c r="J791" i="1"/>
  <c r="J790" i="1"/>
  <c r="J789" i="1"/>
  <c r="J787" i="1"/>
  <c r="J786" i="1"/>
  <c r="J785" i="1"/>
  <c r="J784" i="1"/>
  <c r="J782" i="1"/>
  <c r="J781" i="1"/>
  <c r="J780" i="1"/>
  <c r="J779" i="1"/>
  <c r="J777" i="1"/>
  <c r="J776" i="1"/>
  <c r="J775" i="1"/>
  <c r="J774" i="1"/>
  <c r="J772" i="1"/>
  <c r="J771" i="1"/>
  <c r="J770" i="1"/>
  <c r="J769" i="1"/>
  <c r="J767" i="1"/>
  <c r="J766" i="1"/>
  <c r="J765" i="1"/>
  <c r="J764" i="1"/>
  <c r="J762" i="1"/>
  <c r="J761" i="1"/>
  <c r="J760" i="1"/>
  <c r="J759" i="1"/>
  <c r="J757" i="1"/>
  <c r="J756" i="1"/>
  <c r="J755" i="1"/>
  <c r="J754" i="1"/>
  <c r="J752" i="1"/>
  <c r="J751" i="1"/>
  <c r="J750" i="1"/>
  <c r="J749" i="1"/>
  <c r="J747" i="1"/>
  <c r="J746" i="1"/>
  <c r="J745" i="1"/>
  <c r="J744" i="1"/>
  <c r="J742" i="1"/>
  <c r="J741" i="1"/>
  <c r="J740" i="1"/>
  <c r="J739" i="1"/>
  <c r="J737" i="1"/>
  <c r="J736" i="1"/>
  <c r="J735" i="1"/>
  <c r="J734" i="1"/>
  <c r="J732" i="1"/>
  <c r="J731" i="1"/>
  <c r="J730" i="1"/>
  <c r="J729" i="1"/>
  <c r="J727" i="1"/>
  <c r="J726" i="1"/>
  <c r="J725" i="1"/>
  <c r="J724" i="1"/>
  <c r="J722" i="1"/>
  <c r="J721" i="1"/>
  <c r="J720" i="1"/>
  <c r="J719" i="1"/>
  <c r="J717" i="1"/>
  <c r="J716" i="1"/>
  <c r="J715" i="1"/>
  <c r="J714" i="1"/>
  <c r="J712" i="1"/>
  <c r="J711" i="1"/>
  <c r="J710" i="1"/>
  <c r="J709" i="1"/>
  <c r="J707" i="1"/>
  <c r="J706" i="1"/>
  <c r="J705" i="1"/>
  <c r="J704" i="1"/>
  <c r="J702" i="1"/>
  <c r="J701" i="1"/>
  <c r="J700" i="1"/>
  <c r="J699" i="1"/>
  <c r="J697" i="1"/>
  <c r="J696" i="1"/>
  <c r="J695" i="1"/>
  <c r="J694" i="1"/>
  <c r="J692" i="1"/>
  <c r="J691" i="1"/>
  <c r="J690" i="1"/>
  <c r="J689" i="1"/>
  <c r="J687" i="1"/>
  <c r="J686" i="1"/>
  <c r="J685" i="1"/>
  <c r="J684" i="1"/>
  <c r="J682" i="1"/>
  <c r="J681" i="1"/>
  <c r="J680" i="1"/>
  <c r="J679" i="1"/>
  <c r="J677" i="1"/>
  <c r="J676" i="1"/>
  <c r="J675" i="1"/>
  <c r="J674" i="1"/>
  <c r="J672" i="1"/>
  <c r="J671" i="1"/>
  <c r="J670" i="1"/>
  <c r="J669" i="1"/>
  <c r="J667" i="1"/>
  <c r="J666" i="1"/>
  <c r="J665" i="1"/>
  <c r="J664" i="1"/>
  <c r="J662" i="1"/>
  <c r="J661" i="1"/>
  <c r="J660" i="1"/>
  <c r="J659" i="1"/>
  <c r="J657" i="1"/>
  <c r="J656" i="1"/>
  <c r="J655" i="1"/>
  <c r="J654" i="1"/>
  <c r="J652" i="1"/>
  <c r="J651" i="1"/>
  <c r="J650" i="1"/>
  <c r="J649" i="1"/>
  <c r="J647" i="1"/>
  <c r="J646" i="1"/>
  <c r="J645" i="1"/>
  <c r="J644" i="1"/>
  <c r="J642" i="1"/>
  <c r="J641" i="1"/>
  <c r="J640" i="1"/>
  <c r="J639" i="1"/>
  <c r="J637" i="1"/>
  <c r="J636" i="1"/>
  <c r="J635" i="1"/>
  <c r="J634" i="1"/>
  <c r="J632" i="1"/>
  <c r="J631" i="1"/>
  <c r="J630" i="1"/>
  <c r="J629" i="1"/>
  <c r="J627" i="1"/>
  <c r="J626" i="1"/>
  <c r="J625" i="1"/>
  <c r="J624" i="1"/>
  <c r="J622" i="1"/>
  <c r="J621" i="1"/>
  <c r="J620" i="1"/>
  <c r="J619" i="1"/>
  <c r="J617" i="1"/>
  <c r="J616" i="1"/>
  <c r="J615" i="1"/>
  <c r="J614" i="1"/>
  <c r="J612" i="1"/>
  <c r="J611" i="1"/>
  <c r="J610" i="1"/>
  <c r="J609" i="1"/>
  <c r="J607" i="1"/>
  <c r="J606" i="1"/>
  <c r="J605" i="1"/>
  <c r="J604" i="1"/>
  <c r="J602" i="1"/>
  <c r="J601" i="1"/>
  <c r="J600" i="1"/>
  <c r="J599" i="1"/>
  <c r="J597" i="1"/>
  <c r="J596" i="1"/>
  <c r="J595" i="1"/>
  <c r="J594" i="1"/>
  <c r="J592" i="1"/>
  <c r="J591" i="1"/>
  <c r="J590" i="1"/>
  <c r="J589" i="1"/>
  <c r="J587" i="1"/>
  <c r="J586" i="1"/>
  <c r="J585" i="1"/>
  <c r="J584" i="1"/>
  <c r="J582" i="1"/>
  <c r="J581" i="1"/>
  <c r="J580" i="1"/>
  <c r="J579" i="1"/>
  <c r="J577" i="1"/>
  <c r="J576" i="1"/>
  <c r="J575" i="1"/>
  <c r="J574" i="1"/>
  <c r="J572" i="1"/>
  <c r="J571" i="1"/>
  <c r="J570" i="1"/>
  <c r="J569" i="1"/>
  <c r="J567" i="1"/>
  <c r="J566" i="1"/>
  <c r="J565" i="1"/>
  <c r="J564" i="1"/>
  <c r="J562" i="1"/>
  <c r="J561" i="1"/>
  <c r="J560" i="1"/>
  <c r="J559" i="1"/>
  <c r="J557" i="1"/>
  <c r="J556" i="1"/>
  <c r="J555" i="1"/>
  <c r="J554" i="1"/>
  <c r="J552" i="1"/>
  <c r="J551" i="1"/>
  <c r="J550" i="1"/>
  <c r="J549" i="1"/>
  <c r="J547" i="1"/>
  <c r="J546" i="1"/>
  <c r="J545" i="1"/>
  <c r="J544" i="1"/>
  <c r="J542" i="1"/>
  <c r="J541" i="1"/>
  <c r="J540" i="1"/>
  <c r="J539" i="1"/>
  <c r="J537" i="1"/>
  <c r="J536" i="1"/>
  <c r="J535" i="1"/>
  <c r="J534" i="1"/>
  <c r="J532" i="1"/>
  <c r="J531" i="1"/>
  <c r="J530" i="1"/>
  <c r="J529" i="1"/>
  <c r="J527" i="1"/>
  <c r="J526" i="1"/>
  <c r="J525" i="1"/>
  <c r="J524" i="1"/>
  <c r="J522" i="1"/>
  <c r="J521" i="1"/>
  <c r="J520" i="1"/>
  <c r="J519" i="1"/>
  <c r="J517" i="1"/>
  <c r="J516" i="1"/>
  <c r="J515" i="1"/>
  <c r="J514" i="1"/>
  <c r="J512" i="1"/>
  <c r="J511" i="1"/>
  <c r="J510" i="1"/>
  <c r="J509" i="1"/>
  <c r="J507" i="1"/>
  <c r="J506" i="1"/>
  <c r="J505" i="1"/>
  <c r="J504" i="1"/>
  <c r="J502" i="1"/>
  <c r="J501" i="1"/>
  <c r="J500" i="1"/>
  <c r="J499" i="1"/>
  <c r="J497" i="1"/>
  <c r="J496" i="1"/>
  <c r="J495" i="1"/>
  <c r="J494" i="1"/>
  <c r="J492" i="1"/>
  <c r="J491" i="1"/>
  <c r="J490" i="1"/>
  <c r="J489" i="1"/>
  <c r="J487" i="1"/>
  <c r="J486" i="1"/>
  <c r="J485" i="1"/>
  <c r="J484" i="1"/>
  <c r="J482" i="1"/>
  <c r="J481" i="1"/>
  <c r="J480" i="1"/>
  <c r="J479" i="1"/>
  <c r="J477" i="1"/>
  <c r="J476" i="1"/>
  <c r="J475" i="1"/>
  <c r="J474" i="1"/>
  <c r="J472" i="1"/>
  <c r="J471" i="1"/>
  <c r="J470" i="1"/>
  <c r="J469" i="1"/>
  <c r="J467" i="1"/>
  <c r="J466" i="1"/>
  <c r="J465" i="1"/>
  <c r="J464" i="1"/>
  <c r="J462" i="1"/>
  <c r="J461" i="1"/>
  <c r="J460" i="1"/>
  <c r="J459" i="1"/>
  <c r="J457" i="1"/>
  <c r="J456" i="1"/>
  <c r="J455" i="1"/>
  <c r="J454" i="1"/>
  <c r="J452" i="1"/>
  <c r="J451" i="1"/>
  <c r="J450" i="1"/>
  <c r="J449" i="1"/>
  <c r="J447" i="1"/>
  <c r="J446" i="1"/>
  <c r="J445" i="1"/>
  <c r="J444" i="1"/>
  <c r="J442" i="1"/>
  <c r="J441" i="1"/>
  <c r="J440" i="1"/>
  <c r="J439" i="1"/>
  <c r="J437" i="1"/>
  <c r="J436" i="1"/>
  <c r="J435" i="1"/>
  <c r="J434" i="1"/>
  <c r="J432" i="1"/>
  <c r="J431" i="1"/>
  <c r="J430" i="1"/>
  <c r="J429" i="1"/>
  <c r="J427" i="1"/>
  <c r="J426" i="1"/>
  <c r="J425" i="1"/>
  <c r="J424" i="1"/>
  <c r="J422" i="1"/>
  <c r="J421" i="1"/>
  <c r="J420" i="1"/>
  <c r="J419" i="1"/>
  <c r="J417" i="1"/>
  <c r="J416" i="1"/>
  <c r="J415" i="1"/>
  <c r="J414" i="1"/>
  <c r="J412" i="1"/>
  <c r="J411" i="1"/>
  <c r="J410" i="1"/>
  <c r="J409" i="1"/>
  <c r="J407" i="1"/>
  <c r="J406" i="1"/>
  <c r="J405" i="1"/>
  <c r="J404" i="1"/>
  <c r="J402" i="1"/>
  <c r="J401" i="1"/>
  <c r="J400" i="1"/>
  <c r="J399" i="1"/>
  <c r="J397" i="1"/>
  <c r="J396" i="1"/>
  <c r="J395" i="1"/>
  <c r="J394" i="1"/>
  <c r="J392" i="1"/>
  <c r="J391" i="1"/>
  <c r="J390" i="1"/>
  <c r="J389" i="1"/>
  <c r="J387" i="1"/>
  <c r="J386" i="1"/>
  <c r="J385" i="1"/>
  <c r="J384" i="1"/>
  <c r="J382" i="1"/>
  <c r="J381" i="1"/>
  <c r="J380" i="1"/>
  <c r="J379" i="1"/>
  <c r="J377" i="1"/>
  <c r="J376" i="1"/>
  <c r="J375" i="1"/>
  <c r="J374" i="1"/>
  <c r="J372" i="1"/>
  <c r="J371" i="1"/>
  <c r="J370" i="1"/>
  <c r="J369" i="1"/>
  <c r="J367" i="1"/>
  <c r="J366" i="1"/>
  <c r="J365" i="1"/>
  <c r="J364" i="1"/>
  <c r="J362" i="1"/>
  <c r="J361" i="1"/>
  <c r="J360" i="1"/>
  <c r="J359" i="1"/>
  <c r="J357" i="1"/>
  <c r="J356" i="1"/>
  <c r="J355" i="1"/>
  <c r="J354" i="1"/>
  <c r="J352" i="1"/>
  <c r="J351" i="1"/>
  <c r="J350" i="1"/>
  <c r="J349" i="1"/>
  <c r="J347" i="1"/>
  <c r="J346" i="1"/>
  <c r="J345" i="1"/>
  <c r="J344" i="1"/>
  <c r="J342" i="1"/>
  <c r="J341" i="1"/>
  <c r="J340" i="1"/>
  <c r="J339" i="1"/>
  <c r="J337" i="1"/>
  <c r="J336" i="1"/>
  <c r="J335" i="1"/>
  <c r="J334" i="1"/>
  <c r="J332" i="1"/>
  <c r="J331" i="1"/>
  <c r="J330" i="1"/>
  <c r="J329" i="1"/>
  <c r="J327" i="1"/>
  <c r="J326" i="1"/>
  <c r="J325" i="1"/>
  <c r="J324" i="1"/>
  <c r="J322" i="1"/>
  <c r="J321" i="1"/>
  <c r="J320" i="1"/>
  <c r="J319" i="1"/>
  <c r="J317" i="1"/>
  <c r="J316" i="1"/>
  <c r="J315" i="1"/>
  <c r="J314" i="1"/>
  <c r="J312" i="1"/>
  <c r="J311" i="1"/>
  <c r="J310" i="1"/>
  <c r="J309" i="1"/>
  <c r="J307" i="1"/>
  <c r="J306" i="1"/>
  <c r="J305" i="1"/>
  <c r="J304" i="1"/>
  <c r="J302" i="1"/>
  <c r="J301" i="1"/>
  <c r="J300" i="1"/>
  <c r="J299" i="1"/>
  <c r="J297" i="1"/>
  <c r="J296" i="1"/>
  <c r="J295" i="1"/>
  <c r="J294" i="1"/>
  <c r="J292" i="1"/>
  <c r="J291" i="1"/>
  <c r="J290" i="1"/>
  <c r="J289" i="1"/>
  <c r="J287" i="1"/>
  <c r="J286" i="1"/>
  <c r="J285" i="1"/>
  <c r="J284" i="1"/>
  <c r="J282" i="1"/>
  <c r="J281" i="1"/>
  <c r="J280" i="1"/>
  <c r="J279" i="1"/>
  <c r="J277" i="1"/>
  <c r="J276" i="1"/>
  <c r="J275" i="1"/>
  <c r="J274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7" i="1"/>
  <c r="J256" i="1"/>
  <c r="J255" i="1"/>
  <c r="J254" i="1"/>
  <c r="J252" i="1"/>
  <c r="J251" i="1"/>
  <c r="J250" i="1"/>
  <c r="J249" i="1"/>
  <c r="J247" i="1"/>
  <c r="J246" i="1"/>
  <c r="J245" i="1"/>
  <c r="J244" i="1"/>
  <c r="J242" i="1"/>
  <c r="J241" i="1"/>
  <c r="J240" i="1"/>
  <c r="J239" i="1"/>
  <c r="J237" i="1"/>
  <c r="J236" i="1"/>
  <c r="J235" i="1"/>
  <c r="J234" i="1"/>
  <c r="J232" i="1"/>
  <c r="J231" i="1"/>
  <c r="J230" i="1"/>
  <c r="J229" i="1"/>
  <c r="J227" i="1"/>
  <c r="J226" i="1"/>
  <c r="J225" i="1"/>
  <c r="J224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/>
  <c r="J190" i="1"/>
  <c r="J189" i="1"/>
  <c r="J187" i="1"/>
  <c r="J186" i="1"/>
  <c r="J185" i="1"/>
  <c r="J184" i="1"/>
  <c r="J182" i="1"/>
  <c r="J181" i="1"/>
  <c r="J180" i="1"/>
  <c r="J179" i="1"/>
  <c r="J177" i="1"/>
  <c r="J176" i="1"/>
  <c r="J175" i="1"/>
  <c r="J174" i="1"/>
  <c r="J172" i="1"/>
  <c r="J171" i="1"/>
  <c r="J170" i="1"/>
  <c r="J169" i="1"/>
  <c r="J167" i="1"/>
  <c r="J166" i="1"/>
  <c r="J165" i="1"/>
  <c r="J164" i="1"/>
  <c r="J162" i="1"/>
  <c r="J161" i="1"/>
  <c r="J160" i="1"/>
  <c r="J159" i="1"/>
  <c r="J157" i="1"/>
  <c r="J156" i="1"/>
  <c r="J155" i="1"/>
  <c r="J154" i="1"/>
  <c r="J152" i="1"/>
  <c r="J151" i="1"/>
  <c r="J150" i="1"/>
  <c r="J149" i="1"/>
  <c r="J147" i="1"/>
  <c r="J146" i="1"/>
  <c r="J145" i="1"/>
  <c r="J144" i="1"/>
  <c r="J142" i="1"/>
  <c r="J141" i="1"/>
  <c r="J140" i="1"/>
  <c r="J139" i="1"/>
  <c r="J137" i="1"/>
  <c r="J136" i="1"/>
  <c r="J135" i="1"/>
  <c r="J134" i="1"/>
  <c r="J132" i="1"/>
  <c r="J131" i="1"/>
  <c r="J130" i="1"/>
  <c r="J129" i="1"/>
  <c r="J127" i="1"/>
  <c r="J126" i="1"/>
  <c r="J125" i="1"/>
  <c r="J124" i="1"/>
  <c r="J122" i="1"/>
  <c r="J121" i="1"/>
  <c r="J120" i="1"/>
  <c r="J119" i="1"/>
  <c r="J117" i="1"/>
  <c r="J116" i="1"/>
  <c r="J115" i="1"/>
  <c r="J114" i="1"/>
  <c r="J112" i="1"/>
  <c r="J111" i="1"/>
  <c r="J110" i="1"/>
  <c r="J109" i="1"/>
  <c r="J107" i="1"/>
  <c r="J106" i="1"/>
  <c r="J105" i="1"/>
  <c r="J104" i="1"/>
  <c r="J102" i="1"/>
  <c r="J101" i="1"/>
  <c r="J100" i="1"/>
  <c r="J99" i="1"/>
  <c r="J97" i="1"/>
  <c r="J96" i="1"/>
  <c r="J95" i="1"/>
  <c r="J94" i="1"/>
  <c r="J92" i="1"/>
  <c r="J91" i="1"/>
  <c r="J90" i="1"/>
  <c r="J89" i="1"/>
  <c r="J87" i="1"/>
  <c r="J86" i="1"/>
  <c r="J85" i="1"/>
  <c r="J84" i="1"/>
  <c r="J82" i="1"/>
  <c r="J81" i="1"/>
  <c r="J80" i="1"/>
  <c r="J79" i="1"/>
  <c r="J77" i="1"/>
  <c r="J76" i="1"/>
  <c r="J75" i="1"/>
  <c r="J74" i="1"/>
  <c r="J72" i="1"/>
  <c r="J71" i="1"/>
  <c r="J70" i="1"/>
  <c r="J69" i="1"/>
  <c r="J67" i="1"/>
  <c r="J66" i="1"/>
  <c r="J65" i="1"/>
  <c r="J64" i="1"/>
  <c r="J62" i="1"/>
  <c r="J61" i="1"/>
  <c r="J60" i="1"/>
  <c r="J59" i="1"/>
  <c r="J57" i="1"/>
  <c r="J56" i="1"/>
  <c r="J55" i="1"/>
  <c r="J54" i="1"/>
  <c r="J52" i="1"/>
  <c r="J51" i="1"/>
  <c r="J50" i="1"/>
  <c r="J49" i="1"/>
  <c r="J47" i="1"/>
  <c r="J46" i="1"/>
  <c r="J45" i="1"/>
  <c r="J44" i="1"/>
  <c r="J42" i="1"/>
  <c r="J41" i="1"/>
  <c r="J40" i="1"/>
  <c r="J39" i="1"/>
  <c r="J37" i="1"/>
  <c r="J36" i="1"/>
  <c r="J35" i="1"/>
  <c r="J34" i="1"/>
  <c r="J32" i="1"/>
  <c r="J31" i="1"/>
  <c r="J30" i="1"/>
  <c r="J29" i="1"/>
  <c r="J27" i="1"/>
  <c r="J26" i="1"/>
  <c r="J25" i="1"/>
  <c r="J24" i="1"/>
  <c r="J22" i="1"/>
  <c r="J21" i="1"/>
  <c r="J20" i="1"/>
  <c r="J19" i="1"/>
  <c r="F1123" i="8" l="1"/>
  <c r="C1123" i="8"/>
  <c r="H1123" i="8" s="1"/>
  <c r="I1123" i="8" s="1"/>
  <c r="B1123" i="8"/>
  <c r="F1118" i="8"/>
  <c r="C1118" i="8"/>
  <c r="H1118" i="8" s="1"/>
  <c r="I1118" i="8" s="1"/>
  <c r="B1118" i="8"/>
  <c r="F1113" i="8"/>
  <c r="C1113" i="8"/>
  <c r="H1113" i="8" s="1"/>
  <c r="I1113" i="8" s="1"/>
  <c r="B1113" i="8"/>
  <c r="F1108" i="8"/>
  <c r="C1108" i="8"/>
  <c r="B1108" i="8"/>
  <c r="F1103" i="8"/>
  <c r="C1103" i="8"/>
  <c r="H1103" i="8" s="1"/>
  <c r="I1103" i="8" s="1"/>
  <c r="B1103" i="8"/>
  <c r="F1098" i="8"/>
  <c r="C1098" i="8"/>
  <c r="H1098" i="8" s="1"/>
  <c r="I1098" i="8" s="1"/>
  <c r="B1098" i="8"/>
  <c r="F1093" i="8"/>
  <c r="C1093" i="8"/>
  <c r="H1093" i="8" s="1"/>
  <c r="I1093" i="8" s="1"/>
  <c r="B1093" i="8"/>
  <c r="F1088" i="8"/>
  <c r="C1088" i="8"/>
  <c r="B1088" i="8"/>
  <c r="F1083" i="8"/>
  <c r="C1083" i="8"/>
  <c r="H1083" i="8" s="1"/>
  <c r="I1083" i="8" s="1"/>
  <c r="B1083" i="8"/>
  <c r="F1078" i="8"/>
  <c r="C1078" i="8"/>
  <c r="H1078" i="8" s="1"/>
  <c r="I1078" i="8" s="1"/>
  <c r="B1078" i="8"/>
  <c r="F1073" i="8"/>
  <c r="C1073" i="8"/>
  <c r="H1073" i="8" s="1"/>
  <c r="I1073" i="8" s="1"/>
  <c r="B1073" i="8"/>
  <c r="F1068" i="8"/>
  <c r="C1068" i="8"/>
  <c r="B1068" i="8"/>
  <c r="F1063" i="8"/>
  <c r="C1063" i="8"/>
  <c r="H1063" i="8" s="1"/>
  <c r="I1063" i="8" s="1"/>
  <c r="B1063" i="8"/>
  <c r="F1058" i="8"/>
  <c r="C1058" i="8"/>
  <c r="H1058" i="8" s="1"/>
  <c r="I1058" i="8" s="1"/>
  <c r="B1058" i="8"/>
  <c r="F1053" i="8"/>
  <c r="C1053" i="8"/>
  <c r="H1053" i="8" s="1"/>
  <c r="I1053" i="8" s="1"/>
  <c r="B1053" i="8"/>
  <c r="F1048" i="8"/>
  <c r="C1048" i="8"/>
  <c r="B1048" i="8"/>
  <c r="F1043" i="8"/>
  <c r="C1043" i="8"/>
  <c r="H1043" i="8" s="1"/>
  <c r="I1043" i="8" s="1"/>
  <c r="B1043" i="8"/>
  <c r="F1038" i="8"/>
  <c r="C1038" i="8"/>
  <c r="H1038" i="8" s="1"/>
  <c r="I1038" i="8" s="1"/>
  <c r="B1038" i="8"/>
  <c r="F1033" i="8"/>
  <c r="C1033" i="8"/>
  <c r="B1033" i="8"/>
  <c r="F1028" i="8"/>
  <c r="C1028" i="8"/>
  <c r="H1028" i="8" s="1"/>
  <c r="I1028" i="8" s="1"/>
  <c r="B1028" i="8"/>
  <c r="F1023" i="8"/>
  <c r="C1023" i="8"/>
  <c r="H1023" i="8" s="1"/>
  <c r="I1023" i="8" s="1"/>
  <c r="B1023" i="8"/>
  <c r="F1018" i="8"/>
  <c r="C1018" i="8"/>
  <c r="H1018" i="8" s="1"/>
  <c r="I1018" i="8" s="1"/>
  <c r="B1018" i="8"/>
  <c r="F1013" i="8"/>
  <c r="C1013" i="8"/>
  <c r="H1013" i="8" s="1"/>
  <c r="I1013" i="8" s="1"/>
  <c r="F1008" i="8"/>
  <c r="C1008" i="8"/>
  <c r="H1008" i="8" s="1"/>
  <c r="I1008" i="8" s="1"/>
  <c r="F1003" i="8"/>
  <c r="C1003" i="8"/>
  <c r="H1003" i="8" s="1"/>
  <c r="I1003" i="8" s="1"/>
  <c r="F998" i="8"/>
  <c r="C998" i="8"/>
  <c r="H998" i="8" s="1"/>
  <c r="I998" i="8" s="1"/>
  <c r="F993" i="8"/>
  <c r="C993" i="8"/>
  <c r="H993" i="8" s="1"/>
  <c r="I993" i="8" s="1"/>
  <c r="B993" i="8"/>
  <c r="F988" i="8"/>
  <c r="C988" i="8"/>
  <c r="H988" i="8" s="1"/>
  <c r="I988" i="8" s="1"/>
  <c r="B988" i="8"/>
  <c r="F983" i="8"/>
  <c r="C983" i="8"/>
  <c r="H983" i="8" s="1"/>
  <c r="I983" i="8" s="1"/>
  <c r="B983" i="8"/>
  <c r="F978" i="8"/>
  <c r="C978" i="8"/>
  <c r="H978" i="8" s="1"/>
  <c r="I978" i="8" s="1"/>
  <c r="B978" i="8"/>
  <c r="F973" i="8"/>
  <c r="C973" i="8"/>
  <c r="H973" i="8" s="1"/>
  <c r="I973" i="8" s="1"/>
  <c r="B973" i="8"/>
  <c r="F968" i="8"/>
  <c r="C968" i="8"/>
  <c r="H968" i="8" s="1"/>
  <c r="I968" i="8" s="1"/>
  <c r="B968" i="8"/>
  <c r="F963" i="8"/>
  <c r="C963" i="8"/>
  <c r="H963" i="8" s="1"/>
  <c r="I963" i="8" s="1"/>
  <c r="B963" i="8"/>
  <c r="F958" i="8"/>
  <c r="C958" i="8"/>
  <c r="H958" i="8" s="1"/>
  <c r="I958" i="8" s="1"/>
  <c r="B958" i="8"/>
  <c r="F953" i="8"/>
  <c r="C953" i="8"/>
  <c r="H953" i="8" s="1"/>
  <c r="I953" i="8" s="1"/>
  <c r="B953" i="8"/>
  <c r="F948" i="8"/>
  <c r="C948" i="8"/>
  <c r="H948" i="8" s="1"/>
  <c r="I948" i="8" s="1"/>
  <c r="B948" i="8"/>
  <c r="F943" i="8"/>
  <c r="C943" i="8"/>
  <c r="H943" i="8" s="1"/>
  <c r="I943" i="8" s="1"/>
  <c r="F938" i="8"/>
  <c r="C938" i="8"/>
  <c r="H938" i="8" s="1"/>
  <c r="I938" i="8" s="1"/>
  <c r="F933" i="8"/>
  <c r="C933" i="8"/>
  <c r="H933" i="8" s="1"/>
  <c r="I933" i="8" s="1"/>
  <c r="F928" i="8"/>
  <c r="C928" i="8"/>
  <c r="H928" i="8" s="1"/>
  <c r="I928" i="8" s="1"/>
  <c r="F923" i="8"/>
  <c r="C923" i="8"/>
  <c r="H923" i="8" s="1"/>
  <c r="I923" i="8" s="1"/>
  <c r="F918" i="8"/>
  <c r="C918" i="8"/>
  <c r="H918" i="8" s="1"/>
  <c r="I918" i="8" s="1"/>
  <c r="F913" i="8"/>
  <c r="C913" i="8"/>
  <c r="H913" i="8" s="1"/>
  <c r="I913" i="8" s="1"/>
  <c r="F908" i="8"/>
  <c r="C908" i="8"/>
  <c r="H908" i="8" s="1"/>
  <c r="I908" i="8" s="1"/>
  <c r="F903" i="8"/>
  <c r="C903" i="8"/>
  <c r="H903" i="8" s="1"/>
  <c r="I903" i="8" s="1"/>
  <c r="F898" i="8"/>
  <c r="C898" i="8"/>
  <c r="H898" i="8" s="1"/>
  <c r="I898" i="8" s="1"/>
  <c r="F893" i="8"/>
  <c r="C893" i="8"/>
  <c r="H893" i="8" s="1"/>
  <c r="I893" i="8" s="1"/>
  <c r="F888" i="8"/>
  <c r="C888" i="8"/>
  <c r="H888" i="8" s="1"/>
  <c r="I888" i="8" s="1"/>
  <c r="F883" i="8"/>
  <c r="C883" i="8"/>
  <c r="H883" i="8" s="1"/>
  <c r="I883" i="8" s="1"/>
  <c r="F878" i="8"/>
  <c r="C878" i="8"/>
  <c r="H878" i="8" s="1"/>
  <c r="I878" i="8" s="1"/>
  <c r="F873" i="8"/>
  <c r="C873" i="8"/>
  <c r="H873" i="8" s="1"/>
  <c r="I873" i="8" s="1"/>
  <c r="F868" i="8"/>
  <c r="C868" i="8"/>
  <c r="H868" i="8" s="1"/>
  <c r="I868" i="8" s="1"/>
  <c r="F863" i="8"/>
  <c r="C863" i="8"/>
  <c r="H863" i="8" s="1"/>
  <c r="I863" i="8" s="1"/>
  <c r="F858" i="8"/>
  <c r="C858" i="8"/>
  <c r="H858" i="8" s="1"/>
  <c r="I858" i="8" s="1"/>
  <c r="F853" i="8"/>
  <c r="C853" i="8"/>
  <c r="H853" i="8" s="1"/>
  <c r="I853" i="8" s="1"/>
  <c r="F848" i="8"/>
  <c r="C848" i="8"/>
  <c r="H848" i="8" s="1"/>
  <c r="I848" i="8" s="1"/>
  <c r="F843" i="8"/>
  <c r="C843" i="8"/>
  <c r="H843" i="8" s="1"/>
  <c r="I843" i="8" s="1"/>
  <c r="F838" i="8"/>
  <c r="C838" i="8"/>
  <c r="H838" i="8" s="1"/>
  <c r="I838" i="8" s="1"/>
  <c r="F833" i="8"/>
  <c r="C833" i="8"/>
  <c r="H833" i="8" s="1"/>
  <c r="I833" i="8" s="1"/>
  <c r="F828" i="8"/>
  <c r="C828" i="8"/>
  <c r="H828" i="8" s="1"/>
  <c r="I828" i="8" s="1"/>
  <c r="F823" i="8"/>
  <c r="F818" i="8"/>
  <c r="F813" i="8"/>
  <c r="F808" i="8"/>
  <c r="F803" i="8"/>
  <c r="F798" i="8"/>
  <c r="F793" i="8"/>
  <c r="F788" i="8"/>
  <c r="F783" i="8"/>
  <c r="F778" i="8"/>
  <c r="F773" i="8"/>
  <c r="F768" i="8"/>
  <c r="F763" i="8"/>
  <c r="F758" i="8"/>
  <c r="F753" i="8"/>
  <c r="F748" i="8"/>
  <c r="F743" i="8"/>
  <c r="F738" i="8"/>
  <c r="F733" i="8"/>
  <c r="F728" i="8"/>
  <c r="F723" i="8"/>
  <c r="F718" i="8"/>
  <c r="F713" i="8"/>
  <c r="F708" i="8"/>
  <c r="F703" i="8"/>
  <c r="F698" i="8"/>
  <c r="F693" i="8"/>
  <c r="F688" i="8"/>
  <c r="F683" i="8"/>
  <c r="F678" i="8"/>
  <c r="F673" i="8"/>
  <c r="F668" i="8"/>
  <c r="F663" i="8"/>
  <c r="F658" i="8"/>
  <c r="F653" i="8"/>
  <c r="F648" i="8"/>
  <c r="F643" i="8"/>
  <c r="F638" i="8"/>
  <c r="F633" i="8"/>
  <c r="F628" i="8"/>
  <c r="F623" i="8"/>
  <c r="F618" i="8"/>
  <c r="F613" i="8"/>
  <c r="F608" i="8"/>
  <c r="F603" i="8"/>
  <c r="F598" i="8"/>
  <c r="F593" i="8"/>
  <c r="F588" i="8"/>
  <c r="F583" i="8"/>
  <c r="F578" i="8"/>
  <c r="F573" i="8"/>
  <c r="F568" i="8"/>
  <c r="F563" i="8"/>
  <c r="F558" i="8"/>
  <c r="F553" i="8"/>
  <c r="C553" i="8"/>
  <c r="H553" i="8" s="1"/>
  <c r="I553" i="8" s="1"/>
  <c r="F548" i="8"/>
  <c r="C548" i="8"/>
  <c r="H548" i="8" s="1"/>
  <c r="I548" i="8" s="1"/>
  <c r="F543" i="8"/>
  <c r="C543" i="8"/>
  <c r="H543" i="8" s="1"/>
  <c r="I543" i="8" s="1"/>
  <c r="F538" i="8"/>
  <c r="C538" i="8"/>
  <c r="H538" i="8" s="1"/>
  <c r="I538" i="8" s="1"/>
  <c r="F533" i="8"/>
  <c r="C533" i="8"/>
  <c r="H533" i="8" s="1"/>
  <c r="I533" i="8" s="1"/>
  <c r="F528" i="8"/>
  <c r="C528" i="8"/>
  <c r="H528" i="8" s="1"/>
  <c r="I528" i="8" s="1"/>
  <c r="F523" i="8"/>
  <c r="C523" i="8"/>
  <c r="H523" i="8" s="1"/>
  <c r="I523" i="8" s="1"/>
  <c r="F518" i="8"/>
  <c r="C518" i="8"/>
  <c r="H518" i="8" s="1"/>
  <c r="I518" i="8" s="1"/>
  <c r="F513" i="8"/>
  <c r="C513" i="8"/>
  <c r="H513" i="8" s="1"/>
  <c r="I513" i="8" s="1"/>
  <c r="F508" i="8"/>
  <c r="C508" i="8"/>
  <c r="H508" i="8" s="1"/>
  <c r="I508" i="8" s="1"/>
  <c r="F503" i="8"/>
  <c r="C503" i="8"/>
  <c r="H503" i="8" s="1"/>
  <c r="I503" i="8" s="1"/>
  <c r="F498" i="8"/>
  <c r="C498" i="8"/>
  <c r="H498" i="8" s="1"/>
  <c r="I498" i="8" s="1"/>
  <c r="F493" i="8"/>
  <c r="C493" i="8"/>
  <c r="H493" i="8" s="1"/>
  <c r="I493" i="8" s="1"/>
  <c r="F488" i="8"/>
  <c r="C488" i="8"/>
  <c r="H488" i="8" s="1"/>
  <c r="I488" i="8" s="1"/>
  <c r="F483" i="8"/>
  <c r="C483" i="8"/>
  <c r="H483" i="8" s="1"/>
  <c r="I483" i="8" s="1"/>
  <c r="F478" i="8"/>
  <c r="C478" i="8"/>
  <c r="H478" i="8" s="1"/>
  <c r="I478" i="8" s="1"/>
  <c r="F473" i="8"/>
  <c r="C473" i="8"/>
  <c r="H473" i="8" s="1"/>
  <c r="I473" i="8" s="1"/>
  <c r="F468" i="8"/>
  <c r="C468" i="8"/>
  <c r="H468" i="8" s="1"/>
  <c r="I468" i="8" s="1"/>
  <c r="F463" i="8"/>
  <c r="C463" i="8"/>
  <c r="H463" i="8" s="1"/>
  <c r="I463" i="8" s="1"/>
  <c r="F458" i="8"/>
  <c r="C458" i="8"/>
  <c r="H458" i="8" s="1"/>
  <c r="I458" i="8" s="1"/>
  <c r="F453" i="8"/>
  <c r="C453" i="8"/>
  <c r="H453" i="8" s="1"/>
  <c r="I453" i="8" s="1"/>
  <c r="F448" i="8"/>
  <c r="C448" i="8"/>
  <c r="H448" i="8" s="1"/>
  <c r="I448" i="8" s="1"/>
  <c r="F443" i="8"/>
  <c r="C443" i="8"/>
  <c r="H443" i="8" s="1"/>
  <c r="I443" i="8" s="1"/>
  <c r="F438" i="8"/>
  <c r="C438" i="8"/>
  <c r="H438" i="8" s="1"/>
  <c r="I438" i="8" s="1"/>
  <c r="F433" i="8"/>
  <c r="C433" i="8"/>
  <c r="H433" i="8" s="1"/>
  <c r="I433" i="8" s="1"/>
  <c r="F428" i="8"/>
  <c r="C428" i="8"/>
  <c r="H428" i="8" s="1"/>
  <c r="I428" i="8" s="1"/>
  <c r="F423" i="8"/>
  <c r="C423" i="8"/>
  <c r="H423" i="8" s="1"/>
  <c r="I423" i="8" s="1"/>
  <c r="F418" i="8"/>
  <c r="C418" i="8"/>
  <c r="H418" i="8" s="1"/>
  <c r="I418" i="8" s="1"/>
  <c r="F413" i="8"/>
  <c r="C413" i="8"/>
  <c r="H413" i="8" s="1"/>
  <c r="I413" i="8" s="1"/>
  <c r="F408" i="8"/>
  <c r="C408" i="8"/>
  <c r="H408" i="8" s="1"/>
  <c r="I408" i="8" s="1"/>
  <c r="F403" i="8"/>
  <c r="C403" i="8"/>
  <c r="H403" i="8" s="1"/>
  <c r="I403" i="8" s="1"/>
  <c r="F398" i="8"/>
  <c r="C398" i="8"/>
  <c r="H398" i="8" s="1"/>
  <c r="I398" i="8" s="1"/>
  <c r="F393" i="8"/>
  <c r="C393" i="8"/>
  <c r="H393" i="8" s="1"/>
  <c r="I393" i="8" s="1"/>
  <c r="F388" i="8"/>
  <c r="C388" i="8"/>
  <c r="H388" i="8" s="1"/>
  <c r="I388" i="8" s="1"/>
  <c r="F383" i="8"/>
  <c r="C383" i="8"/>
  <c r="H383" i="8" s="1"/>
  <c r="I383" i="8" s="1"/>
  <c r="F378" i="8"/>
  <c r="C378" i="8"/>
  <c r="H378" i="8" s="1"/>
  <c r="I378" i="8" s="1"/>
  <c r="F373" i="8"/>
  <c r="C373" i="8"/>
  <c r="H373" i="8" s="1"/>
  <c r="I373" i="8" s="1"/>
  <c r="F368" i="8"/>
  <c r="C368" i="8"/>
  <c r="H368" i="8" s="1"/>
  <c r="I368" i="8" s="1"/>
  <c r="F363" i="8"/>
  <c r="C363" i="8"/>
  <c r="H363" i="8" s="1"/>
  <c r="I363" i="8" s="1"/>
  <c r="F358" i="8"/>
  <c r="C358" i="8"/>
  <c r="H358" i="8" s="1"/>
  <c r="I358" i="8" s="1"/>
  <c r="F353" i="8"/>
  <c r="C353" i="8"/>
  <c r="H353" i="8" s="1"/>
  <c r="I353" i="8" s="1"/>
  <c r="F348" i="8"/>
  <c r="C348" i="8"/>
  <c r="H348" i="8" s="1"/>
  <c r="I348" i="8" s="1"/>
  <c r="F343" i="8"/>
  <c r="C343" i="8"/>
  <c r="H343" i="8" s="1"/>
  <c r="I343" i="8" s="1"/>
  <c r="F338" i="8"/>
  <c r="C338" i="8"/>
  <c r="H338" i="8" s="1"/>
  <c r="I338" i="8" s="1"/>
  <c r="F333" i="8"/>
  <c r="F328" i="8"/>
  <c r="F323" i="8"/>
  <c r="F318" i="8"/>
  <c r="F313" i="8"/>
  <c r="F308" i="8"/>
  <c r="F303" i="8"/>
  <c r="F298" i="8"/>
  <c r="F293" i="8"/>
  <c r="F288" i="8"/>
  <c r="F283" i="8"/>
  <c r="F278" i="8"/>
  <c r="F273" i="8"/>
  <c r="F268" i="8"/>
  <c r="F263" i="8"/>
  <c r="F258" i="8"/>
  <c r="F253" i="8"/>
  <c r="F248" i="8"/>
  <c r="F243" i="8"/>
  <c r="F238" i="8"/>
  <c r="F233" i="8"/>
  <c r="F228" i="8"/>
  <c r="F223" i="8"/>
  <c r="F218" i="8"/>
  <c r="F213" i="8"/>
  <c r="F208" i="8"/>
  <c r="F203" i="8"/>
  <c r="F198" i="8"/>
  <c r="F193" i="8"/>
  <c r="C193" i="8"/>
  <c r="H193" i="8" s="1"/>
  <c r="I193" i="8" s="1"/>
  <c r="F188" i="8"/>
  <c r="C188" i="8"/>
  <c r="H188" i="8" s="1"/>
  <c r="I188" i="8" s="1"/>
  <c r="F183" i="8"/>
  <c r="C183" i="8"/>
  <c r="H183" i="8" s="1"/>
  <c r="I183" i="8" s="1"/>
  <c r="F178" i="8"/>
  <c r="C178" i="8"/>
  <c r="H178" i="8" s="1"/>
  <c r="I178" i="8" s="1"/>
  <c r="F173" i="8"/>
  <c r="C173" i="8"/>
  <c r="H173" i="8" s="1"/>
  <c r="I173" i="8" s="1"/>
  <c r="F168" i="8"/>
  <c r="C168" i="8"/>
  <c r="H168" i="8" s="1"/>
  <c r="I168" i="8" s="1"/>
  <c r="F163" i="8"/>
  <c r="C163" i="8"/>
  <c r="H163" i="8" s="1"/>
  <c r="I163" i="8" s="1"/>
  <c r="F158" i="8"/>
  <c r="F153" i="8"/>
  <c r="F148" i="8"/>
  <c r="F143" i="8"/>
  <c r="F138" i="8"/>
  <c r="F133" i="8"/>
  <c r="F128" i="8"/>
  <c r="F123" i="8"/>
  <c r="F118" i="8"/>
  <c r="F113" i="8"/>
  <c r="F108" i="8"/>
  <c r="F103" i="8"/>
  <c r="F98" i="8"/>
  <c r="C98" i="8"/>
  <c r="H98" i="8" s="1"/>
  <c r="I98" i="8" s="1"/>
  <c r="F93" i="8"/>
  <c r="C93" i="8"/>
  <c r="H93" i="8" s="1"/>
  <c r="I93" i="8" s="1"/>
  <c r="F88" i="8"/>
  <c r="C88" i="8"/>
  <c r="H88" i="8" s="1"/>
  <c r="I88" i="8" s="1"/>
  <c r="F83" i="8"/>
  <c r="C83" i="8"/>
  <c r="H83" i="8" s="1"/>
  <c r="I83" i="8" s="1"/>
  <c r="F78" i="8"/>
  <c r="C78" i="8"/>
  <c r="H78" i="8" s="1"/>
  <c r="I78" i="8" s="1"/>
  <c r="F73" i="8"/>
  <c r="C73" i="8"/>
  <c r="H73" i="8" s="1"/>
  <c r="I73" i="8" s="1"/>
  <c r="F68" i="8"/>
  <c r="C68" i="8"/>
  <c r="H68" i="8" s="1"/>
  <c r="I68" i="8" s="1"/>
  <c r="F63" i="8"/>
  <c r="C63" i="8"/>
  <c r="H63" i="8" s="1"/>
  <c r="I63" i="8" s="1"/>
  <c r="F58" i="8"/>
  <c r="C58" i="8"/>
  <c r="H58" i="8" s="1"/>
  <c r="I58" i="8" s="1"/>
  <c r="F53" i="8"/>
  <c r="C53" i="8"/>
  <c r="H53" i="8" s="1"/>
  <c r="I53" i="8" s="1"/>
  <c r="F48" i="8"/>
  <c r="C48" i="8"/>
  <c r="F43" i="8"/>
  <c r="C43" i="8"/>
  <c r="H43" i="8" s="1"/>
  <c r="I43" i="8" s="1"/>
  <c r="F38" i="8"/>
  <c r="C38" i="8"/>
  <c r="H38" i="8" s="1"/>
  <c r="I38" i="8" s="1"/>
  <c r="F33" i="8"/>
  <c r="C33" i="8"/>
  <c r="H33" i="8" s="1"/>
  <c r="I33" i="8" s="1"/>
  <c r="F28" i="8"/>
  <c r="C28" i="8"/>
  <c r="F23" i="8"/>
  <c r="C23" i="8"/>
  <c r="H23" i="8" s="1"/>
  <c r="I23" i="8" s="1"/>
  <c r="F18" i="8"/>
  <c r="C18" i="8"/>
  <c r="H18" i="8" s="1"/>
  <c r="I18" i="8" s="1"/>
  <c r="J17" i="8"/>
  <c r="J16" i="8"/>
  <c r="J15" i="8"/>
  <c r="J14" i="8"/>
  <c r="F13" i="8"/>
  <c r="C13" i="8"/>
  <c r="H13" i="8" s="1"/>
  <c r="I13" i="8" s="1"/>
  <c r="J12" i="8"/>
  <c r="J11" i="8"/>
  <c r="J10" i="8"/>
  <c r="J9" i="8"/>
  <c r="F8" i="8"/>
  <c r="C8" i="8"/>
  <c r="H8" i="8" l="1"/>
  <c r="I8" i="8" s="1"/>
  <c r="H1088" i="8"/>
  <c r="I1088" i="8" s="1"/>
  <c r="H28" i="8"/>
  <c r="I28" i="8" s="1"/>
  <c r="H48" i="8"/>
  <c r="I48" i="8" s="1"/>
  <c r="H1108" i="8"/>
  <c r="I1108" i="8" s="1"/>
  <c r="H1048" i="8"/>
  <c r="I1048" i="8" s="1"/>
  <c r="H1068" i="8"/>
  <c r="I1068" i="8" s="1"/>
  <c r="H1033" i="8"/>
  <c r="I1033" i="8" s="1"/>
  <c r="D361" i="6"/>
  <c r="P361" i="6" s="1"/>
  <c r="P360" i="6"/>
  <c r="D350" i="6"/>
  <c r="P350" i="6" s="1"/>
  <c r="P349" i="6"/>
  <c r="D339" i="6"/>
  <c r="P339" i="6" s="1"/>
  <c r="P338" i="6"/>
  <c r="D328" i="6"/>
  <c r="P328" i="6" s="1"/>
  <c r="P327" i="6"/>
  <c r="D317" i="6"/>
  <c r="P317" i="6" s="1"/>
  <c r="P316" i="6"/>
  <c r="D306" i="6"/>
  <c r="P306" i="6" s="1"/>
  <c r="P305" i="6"/>
  <c r="D295" i="6"/>
  <c r="P295" i="6" s="1"/>
  <c r="P294" i="6"/>
  <c r="D287" i="6"/>
  <c r="P287" i="6" s="1"/>
  <c r="D284" i="6"/>
  <c r="L284" i="6" s="1"/>
  <c r="P283" i="6"/>
  <c r="D273" i="6"/>
  <c r="P273" i="6" s="1"/>
  <c r="P272" i="6"/>
  <c r="D265" i="6"/>
  <c r="P265" i="6" s="1"/>
  <c r="D262" i="6"/>
  <c r="P262" i="6" s="1"/>
  <c r="P261" i="6"/>
  <c r="D254" i="6"/>
  <c r="P254" i="6" s="1"/>
  <c r="D251" i="6"/>
  <c r="P251" i="6" s="1"/>
  <c r="P250" i="6"/>
  <c r="D240" i="6"/>
  <c r="O240" i="6" s="1"/>
  <c r="P239" i="6"/>
  <c r="D229" i="6"/>
  <c r="M229" i="6" s="1"/>
  <c r="P228" i="6"/>
  <c r="D218" i="6"/>
  <c r="K218" i="6" s="1"/>
  <c r="P217" i="6"/>
  <c r="D210" i="6"/>
  <c r="K210" i="6" s="1"/>
  <c r="D207" i="6"/>
  <c r="M207" i="6" s="1"/>
  <c r="P206" i="6"/>
  <c r="D199" i="6"/>
  <c r="P199" i="6" s="1"/>
  <c r="D196" i="6"/>
  <c r="P196" i="6" s="1"/>
  <c r="P195" i="6"/>
  <c r="D188" i="6"/>
  <c r="P188" i="6" s="1"/>
  <c r="D185" i="6"/>
  <c r="P185" i="6" s="1"/>
  <c r="P184" i="6"/>
  <c r="D177" i="6"/>
  <c r="K178" i="6" s="1"/>
  <c r="D174" i="6"/>
  <c r="M175" i="6" s="1"/>
  <c r="P173" i="6"/>
  <c r="D166" i="6"/>
  <c r="M166" i="6" s="1"/>
  <c r="D163" i="6"/>
  <c r="M163" i="6" s="1"/>
  <c r="P162" i="6"/>
  <c r="D155" i="6"/>
  <c r="K155" i="6" s="1"/>
  <c r="D152" i="6"/>
  <c r="I152" i="6" s="1"/>
  <c r="P151" i="6"/>
  <c r="D144" i="6"/>
  <c r="K144" i="6" s="1"/>
  <c r="D141" i="6"/>
  <c r="J141" i="6" s="1"/>
  <c r="P140" i="6"/>
  <c r="D133" i="6"/>
  <c r="L134" i="6" s="1"/>
  <c r="D130" i="6"/>
  <c r="M130" i="6" s="1"/>
  <c r="P129" i="6"/>
  <c r="D122" i="6"/>
  <c r="N122" i="6" s="1"/>
  <c r="D119" i="6"/>
  <c r="M120" i="6" s="1"/>
  <c r="P118" i="6"/>
  <c r="D111" i="6"/>
  <c r="M111" i="6" s="1"/>
  <c r="D108" i="6"/>
  <c r="M108" i="6" s="1"/>
  <c r="P107" i="6"/>
  <c r="D100" i="6"/>
  <c r="L102" i="6" s="1"/>
  <c r="D97" i="6"/>
  <c r="M99" i="6" s="1"/>
  <c r="P96" i="6"/>
  <c r="D89" i="6"/>
  <c r="N89" i="6" s="1"/>
  <c r="D86" i="6"/>
  <c r="N86" i="6" s="1"/>
  <c r="P85" i="6"/>
  <c r="P78" i="6"/>
  <c r="D78" i="6"/>
  <c r="K80" i="6" s="1"/>
  <c r="P80" i="6" s="1"/>
  <c r="D75" i="6"/>
  <c r="L77" i="6" s="1"/>
  <c r="P69" i="6"/>
  <c r="P67" i="6"/>
  <c r="D67" i="6"/>
  <c r="H68" i="6" s="1"/>
  <c r="P66" i="6"/>
  <c r="P64" i="6"/>
  <c r="D64" i="6"/>
  <c r="J65" i="6" s="1"/>
  <c r="D56" i="6"/>
  <c r="M56" i="6" s="1"/>
  <c r="D53" i="6"/>
  <c r="K55" i="6" s="1"/>
  <c r="P52" i="6"/>
  <c r="D42" i="6"/>
  <c r="K42" i="6" s="1"/>
  <c r="P41" i="6"/>
  <c r="D31" i="6"/>
  <c r="P31" i="6" s="1"/>
  <c r="P30" i="6"/>
  <c r="D23" i="6"/>
  <c r="P23" i="6" s="1"/>
  <c r="D20" i="6"/>
  <c r="P20" i="6" s="1"/>
  <c r="P19" i="6"/>
  <c r="P12" i="6"/>
  <c r="D12" i="6"/>
  <c r="P9" i="6"/>
  <c r="D9" i="6"/>
  <c r="K10" i="6" s="1"/>
  <c r="M123" i="6" l="1"/>
  <c r="M177" i="6"/>
  <c r="N177" i="6"/>
  <c r="N97" i="6"/>
  <c r="K111" i="6"/>
  <c r="J207" i="6"/>
  <c r="K110" i="6"/>
  <c r="K113" i="6"/>
  <c r="L207" i="6"/>
  <c r="O86" i="6"/>
  <c r="P86" i="6" s="1"/>
  <c r="K108" i="6"/>
  <c r="K79" i="6"/>
  <c r="P79" i="6" s="1"/>
  <c r="K109" i="6"/>
  <c r="K112" i="6"/>
  <c r="K207" i="6"/>
  <c r="L76" i="6"/>
  <c r="K56" i="6"/>
  <c r="P56" i="6" s="1"/>
  <c r="H65" i="6"/>
  <c r="K77" i="6"/>
  <c r="P77" i="6" s="1"/>
  <c r="M122" i="6"/>
  <c r="J152" i="6"/>
  <c r="M178" i="6"/>
  <c r="L218" i="6"/>
  <c r="N56" i="6"/>
  <c r="I65" i="6"/>
  <c r="H144" i="6"/>
  <c r="K152" i="6"/>
  <c r="K177" i="6"/>
  <c r="N178" i="6"/>
  <c r="J97" i="6"/>
  <c r="J98" i="6"/>
  <c r="J99" i="6"/>
  <c r="N13" i="6"/>
  <c r="L98" i="6"/>
  <c r="K99" i="6"/>
  <c r="L119" i="6"/>
  <c r="L133" i="6"/>
  <c r="M134" i="6"/>
  <c r="K141" i="6"/>
  <c r="K163" i="6"/>
  <c r="L166" i="6"/>
  <c r="J13" i="6"/>
  <c r="K76" i="6"/>
  <c r="P76" i="6" s="1"/>
  <c r="L97" i="6"/>
  <c r="M98" i="6"/>
  <c r="L99" i="6"/>
  <c r="M119" i="6"/>
  <c r="M131" i="6"/>
  <c r="M133" i="6"/>
  <c r="L163" i="6"/>
  <c r="N207" i="6"/>
  <c r="N98" i="6"/>
  <c r="N99" i="6"/>
  <c r="K120" i="6"/>
  <c r="K134" i="6"/>
  <c r="N163" i="6"/>
  <c r="K119" i="6"/>
  <c r="L120" i="6"/>
  <c r="L130" i="6"/>
  <c r="K133" i="6"/>
  <c r="J163" i="6"/>
  <c r="L210" i="6"/>
  <c r="I13" i="6"/>
  <c r="K97" i="6"/>
  <c r="N120" i="6"/>
  <c r="M174" i="6"/>
  <c r="M42" i="6"/>
  <c r="K54" i="6"/>
  <c r="N101" i="6"/>
  <c r="M102" i="6"/>
  <c r="M155" i="6"/>
  <c r="I42" i="6"/>
  <c r="N42" i="6"/>
  <c r="K53" i="6"/>
  <c r="M54" i="6"/>
  <c r="K100" i="6"/>
  <c r="J101" i="6"/>
  <c r="L108" i="6"/>
  <c r="L109" i="6"/>
  <c r="M110" i="6"/>
  <c r="L111" i="6"/>
  <c r="L112" i="6"/>
  <c r="M113" i="6"/>
  <c r="N123" i="6"/>
  <c r="K122" i="6"/>
  <c r="K123" i="6"/>
  <c r="M141" i="6"/>
  <c r="I141" i="6"/>
  <c r="L141" i="6"/>
  <c r="J144" i="6"/>
  <c r="I155" i="6"/>
  <c r="N166" i="6"/>
  <c r="J166" i="6"/>
  <c r="N174" i="6"/>
  <c r="J10" i="6"/>
  <c r="J42" i="6"/>
  <c r="M53" i="6"/>
  <c r="I68" i="6"/>
  <c r="O89" i="6"/>
  <c r="P89" i="6" s="1"/>
  <c r="L100" i="6"/>
  <c r="K101" i="6"/>
  <c r="K102" i="6"/>
  <c r="L122" i="6"/>
  <c r="L123" i="6"/>
  <c r="K131" i="6"/>
  <c r="K130" i="6"/>
  <c r="L131" i="6"/>
  <c r="H141" i="6"/>
  <c r="L152" i="6"/>
  <c r="H152" i="6"/>
  <c r="M152" i="6"/>
  <c r="J155" i="6"/>
  <c r="K166" i="6"/>
  <c r="L10" i="6"/>
  <c r="J68" i="6"/>
  <c r="M100" i="6"/>
  <c r="M101" i="6"/>
  <c r="L110" i="6"/>
  <c r="M109" i="6"/>
  <c r="J108" i="6"/>
  <c r="J109" i="6"/>
  <c r="J110" i="6"/>
  <c r="L113" i="6"/>
  <c r="M112" i="6"/>
  <c r="J111" i="6"/>
  <c r="J112" i="6"/>
  <c r="J113" i="6"/>
  <c r="P113" i="6" s="1"/>
  <c r="M144" i="6"/>
  <c r="I144" i="6"/>
  <c r="L144" i="6"/>
  <c r="K175" i="6"/>
  <c r="K174" i="6"/>
  <c r="N175" i="6"/>
  <c r="N55" i="6"/>
  <c r="N54" i="6"/>
  <c r="N53" i="6"/>
  <c r="M55" i="6"/>
  <c r="N102" i="6"/>
  <c r="J102" i="6"/>
  <c r="L101" i="6"/>
  <c r="N100" i="6"/>
  <c r="J100" i="6"/>
  <c r="M10" i="6"/>
  <c r="I10" i="6"/>
  <c r="L42" i="6"/>
  <c r="H42" i="6"/>
  <c r="L155" i="6"/>
  <c r="H155" i="6"/>
  <c r="N10" i="6"/>
  <c r="M210" i="6"/>
  <c r="M218" i="6"/>
  <c r="J229" i="6"/>
  <c r="N229" i="6"/>
  <c r="H240" i="6"/>
  <c r="L240" i="6"/>
  <c r="I284" i="6"/>
  <c r="M284" i="6"/>
  <c r="M97" i="6"/>
  <c r="K98" i="6"/>
  <c r="N119" i="6"/>
  <c r="J210" i="6"/>
  <c r="N210" i="6"/>
  <c r="J218" i="6"/>
  <c r="P218" i="6" s="1"/>
  <c r="K229" i="6"/>
  <c r="I240" i="6"/>
  <c r="M240" i="6"/>
  <c r="J284" i="6"/>
  <c r="L229" i="6"/>
  <c r="J240" i="6"/>
  <c r="N240" i="6"/>
  <c r="K284" i="6"/>
  <c r="K240" i="6"/>
  <c r="P13" i="6" l="1"/>
  <c r="P177" i="6"/>
  <c r="P133" i="6"/>
  <c r="P65" i="6"/>
  <c r="P207" i="6"/>
  <c r="P111" i="6"/>
  <c r="P120" i="6"/>
  <c r="P119" i="6"/>
  <c r="P68" i="6"/>
  <c r="P178" i="6"/>
  <c r="P144" i="6"/>
  <c r="P134" i="6"/>
  <c r="P108" i="6"/>
  <c r="P98" i="6"/>
  <c r="P175" i="6"/>
  <c r="P130" i="6"/>
  <c r="P99" i="6"/>
  <c r="P97" i="6"/>
  <c r="P42" i="6"/>
  <c r="P100" i="6"/>
  <c r="P55" i="6"/>
  <c r="P112" i="6"/>
  <c r="P110" i="6"/>
  <c r="P163" i="6"/>
  <c r="P240" i="6"/>
  <c r="P54" i="6"/>
  <c r="P210" i="6"/>
  <c r="P109" i="6"/>
  <c r="P141" i="6"/>
  <c r="P131" i="6"/>
  <c r="P284" i="6"/>
  <c r="P229" i="6"/>
  <c r="P155" i="6"/>
  <c r="P10" i="6"/>
  <c r="P174" i="6"/>
  <c r="P166" i="6"/>
  <c r="P123" i="6"/>
  <c r="P53" i="6"/>
  <c r="P102" i="6"/>
  <c r="P152" i="6"/>
  <c r="P122" i="6"/>
  <c r="P101" i="6"/>
  <c r="F538" i="1"/>
  <c r="C538" i="1"/>
  <c r="F533" i="1"/>
  <c r="C533" i="1"/>
  <c r="F528" i="1"/>
  <c r="C528" i="1"/>
  <c r="F523" i="1"/>
  <c r="C523" i="1"/>
  <c r="F518" i="1"/>
  <c r="C518" i="1"/>
  <c r="F513" i="1"/>
  <c r="C513" i="1"/>
  <c r="F508" i="1"/>
  <c r="C508" i="1"/>
  <c r="F503" i="1"/>
  <c r="C503" i="1"/>
  <c r="F498" i="1"/>
  <c r="C498" i="1"/>
  <c r="F493" i="1"/>
  <c r="C493" i="1"/>
  <c r="F488" i="1"/>
  <c r="C488" i="1"/>
  <c r="F483" i="1"/>
  <c r="C483" i="1"/>
  <c r="I107" i="4"/>
  <c r="I106" i="4"/>
  <c r="I105" i="4"/>
  <c r="I104" i="4"/>
  <c r="I103" i="4"/>
  <c r="I102" i="4"/>
  <c r="I101" i="4"/>
  <c r="I100" i="4"/>
  <c r="I99" i="4"/>
  <c r="I98" i="4"/>
  <c r="I97" i="4"/>
  <c r="I96" i="4"/>
  <c r="B488" i="1" l="1"/>
  <c r="B483" i="8"/>
  <c r="B528" i="1"/>
  <c r="B523" i="8"/>
  <c r="B493" i="1"/>
  <c r="B488" i="8"/>
  <c r="B513" i="1"/>
  <c r="B508" i="8"/>
  <c r="B533" i="1"/>
  <c r="B528" i="8"/>
  <c r="B483" i="1"/>
  <c r="B478" i="8"/>
  <c r="B503" i="1"/>
  <c r="B498" i="8"/>
  <c r="B498" i="1"/>
  <c r="B493" i="8"/>
  <c r="B518" i="1"/>
  <c r="B513" i="8"/>
  <c r="B538" i="1"/>
  <c r="B533" i="8"/>
  <c r="B523" i="1"/>
  <c r="B518" i="8"/>
  <c r="B508" i="1"/>
  <c r="B503" i="8"/>
  <c r="H483" i="1"/>
  <c r="I483" i="1" s="1"/>
  <c r="H493" i="1"/>
  <c r="I493" i="1" s="1"/>
  <c r="H488" i="1"/>
  <c r="I488" i="1" s="1"/>
  <c r="H498" i="1"/>
  <c r="I498" i="1" s="1"/>
  <c r="H508" i="1"/>
  <c r="I508" i="1" s="1"/>
  <c r="H518" i="1"/>
  <c r="I518" i="1" s="1"/>
  <c r="H528" i="1"/>
  <c r="I528" i="1" s="1"/>
  <c r="H538" i="1"/>
  <c r="I538" i="1" s="1"/>
  <c r="H523" i="1"/>
  <c r="I523" i="1" s="1"/>
  <c r="H513" i="1"/>
  <c r="I513" i="1" s="1"/>
  <c r="H503" i="1"/>
  <c r="I503" i="1" s="1"/>
  <c r="H533" i="1"/>
  <c r="I533" i="1" s="1"/>
  <c r="C193" i="1"/>
  <c r="C198" i="1"/>
  <c r="C183" i="1"/>
  <c r="C188" i="1"/>
  <c r="C178" i="1"/>
  <c r="C173" i="1"/>
  <c r="C168" i="1"/>
  <c r="C98" i="1"/>
  <c r="C103" i="1"/>
  <c r="C78" i="1"/>
  <c r="C83" i="1"/>
  <c r="C88" i="1"/>
  <c r="C93" i="1"/>
  <c r="C63" i="1"/>
  <c r="C68" i="1"/>
  <c r="C73" i="1"/>
  <c r="C48" i="1"/>
  <c r="C53" i="1"/>
  <c r="C58" i="1"/>
  <c r="C38" i="1"/>
  <c r="C43" i="1"/>
  <c r="C28" i="1"/>
  <c r="C33" i="1"/>
  <c r="C18" i="1"/>
  <c r="C23" i="1"/>
  <c r="B1128" i="1"/>
  <c r="C1128" i="1"/>
  <c r="F1128" i="1"/>
  <c r="I13" i="4"/>
  <c r="I2" i="4"/>
  <c r="B8" i="8" s="1"/>
  <c r="I3" i="4"/>
  <c r="I4" i="4"/>
  <c r="I5" i="4"/>
  <c r="I6" i="4"/>
  <c r="I7" i="4"/>
  <c r="I8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B338" i="8" s="1"/>
  <c r="I69" i="4"/>
  <c r="B343" i="8" s="1"/>
  <c r="I70" i="4"/>
  <c r="B348" i="8" s="1"/>
  <c r="I71" i="4"/>
  <c r="B353" i="8" s="1"/>
  <c r="I72" i="4"/>
  <c r="B358" i="8" s="1"/>
  <c r="I73" i="4"/>
  <c r="B363" i="8" s="1"/>
  <c r="I74" i="4"/>
  <c r="B368" i="8" s="1"/>
  <c r="I75" i="4"/>
  <c r="B373" i="8" s="1"/>
  <c r="I76" i="4"/>
  <c r="B378" i="8" s="1"/>
  <c r="I77" i="4"/>
  <c r="B383" i="8" s="1"/>
  <c r="I78" i="4"/>
  <c r="B388" i="8" s="1"/>
  <c r="I79" i="4"/>
  <c r="B393" i="8" s="1"/>
  <c r="I80" i="4"/>
  <c r="B398" i="8" s="1"/>
  <c r="I81" i="4"/>
  <c r="B403" i="8" s="1"/>
  <c r="I82" i="4"/>
  <c r="B408" i="8" s="1"/>
  <c r="I83" i="4"/>
  <c r="B413" i="8" s="1"/>
  <c r="I84" i="4"/>
  <c r="B418" i="8" s="1"/>
  <c r="I85" i="4"/>
  <c r="B423" i="8" s="1"/>
  <c r="I86" i="4"/>
  <c r="B428" i="8" s="1"/>
  <c r="I87" i="4"/>
  <c r="B433" i="8" s="1"/>
  <c r="I88" i="4"/>
  <c r="B438" i="8" s="1"/>
  <c r="I89" i="4"/>
  <c r="B443" i="8" s="1"/>
  <c r="I90" i="4"/>
  <c r="B448" i="8" s="1"/>
  <c r="I91" i="4"/>
  <c r="B453" i="8" s="1"/>
  <c r="I92" i="4"/>
  <c r="B458" i="8" s="1"/>
  <c r="I93" i="4"/>
  <c r="B463" i="8" s="1"/>
  <c r="I94" i="4"/>
  <c r="B468" i="8" s="1"/>
  <c r="I95" i="4"/>
  <c r="B473" i="8" s="1"/>
  <c r="I108" i="4"/>
  <c r="B538" i="8" s="1"/>
  <c r="I109" i="4"/>
  <c r="B543" i="8" s="1"/>
  <c r="I110" i="4"/>
  <c r="B548" i="8" s="1"/>
  <c r="I111" i="4"/>
  <c r="B553" i="8" s="1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B828" i="8" s="1"/>
  <c r="I167" i="4"/>
  <c r="B833" i="8" s="1"/>
  <c r="I168" i="4"/>
  <c r="B838" i="8" s="1"/>
  <c r="I169" i="4"/>
  <c r="B843" i="8" s="1"/>
  <c r="I170" i="4"/>
  <c r="B848" i="8" s="1"/>
  <c r="I171" i="4"/>
  <c r="B853" i="8" s="1"/>
  <c r="I172" i="4"/>
  <c r="B858" i="8" s="1"/>
  <c r="I173" i="4"/>
  <c r="B863" i="8" s="1"/>
  <c r="I174" i="4"/>
  <c r="B868" i="8" s="1"/>
  <c r="I175" i="4"/>
  <c r="B873" i="8" s="1"/>
  <c r="I176" i="4"/>
  <c r="B878" i="8" s="1"/>
  <c r="I177" i="4"/>
  <c r="B883" i="8" s="1"/>
  <c r="I178" i="4"/>
  <c r="B888" i="8" s="1"/>
  <c r="I179" i="4"/>
  <c r="B893" i="8" s="1"/>
  <c r="I180" i="4"/>
  <c r="B898" i="8" s="1"/>
  <c r="I181" i="4"/>
  <c r="B903" i="8" s="1"/>
  <c r="I182" i="4"/>
  <c r="B908" i="8" s="1"/>
  <c r="I183" i="4"/>
  <c r="B913" i="8" s="1"/>
  <c r="I184" i="4"/>
  <c r="B918" i="8" s="1"/>
  <c r="I185" i="4"/>
  <c r="B923" i="8" s="1"/>
  <c r="I186" i="4"/>
  <c r="B928" i="8" s="1"/>
  <c r="I187" i="4"/>
  <c r="B933" i="8" s="1"/>
  <c r="I188" i="4"/>
  <c r="B938" i="8" s="1"/>
  <c r="I189" i="4"/>
  <c r="B943" i="8" s="1"/>
  <c r="I33" i="4"/>
  <c r="B168" i="1" l="1"/>
  <c r="B163" i="8"/>
  <c r="B193" i="1"/>
  <c r="B188" i="8"/>
  <c r="B173" i="1"/>
  <c r="B168" i="8"/>
  <c r="B128" i="1"/>
  <c r="B123" i="8"/>
  <c r="B88" i="1"/>
  <c r="B83" i="8"/>
  <c r="B63" i="1"/>
  <c r="B58" i="8"/>
  <c r="B43" i="1"/>
  <c r="B38" i="8"/>
  <c r="B23" i="1"/>
  <c r="B18" i="8"/>
  <c r="B188" i="1"/>
  <c r="B183" i="8"/>
  <c r="B163" i="1"/>
  <c r="B158" i="8"/>
  <c r="B143" i="1"/>
  <c r="B138" i="8"/>
  <c r="B103" i="1"/>
  <c r="B98" i="8"/>
  <c r="B83" i="1"/>
  <c r="B78" i="8"/>
  <c r="B58" i="1"/>
  <c r="B53" i="8"/>
  <c r="B38" i="1"/>
  <c r="B33" i="8"/>
  <c r="B18" i="1"/>
  <c r="B13" i="8"/>
  <c r="B183" i="1"/>
  <c r="B178" i="8"/>
  <c r="B158" i="1"/>
  <c r="B153" i="8"/>
  <c r="B98" i="1"/>
  <c r="B93" i="8"/>
  <c r="B78" i="1"/>
  <c r="B73" i="8"/>
  <c r="B53" i="1"/>
  <c r="B48" i="8"/>
  <c r="B33" i="1"/>
  <c r="B28" i="8"/>
  <c r="B198" i="1"/>
  <c r="B193" i="8"/>
  <c r="B178" i="1"/>
  <c r="B173" i="8"/>
  <c r="B153" i="1"/>
  <c r="B148" i="8"/>
  <c r="B113" i="1"/>
  <c r="B108" i="8"/>
  <c r="B93" i="1"/>
  <c r="B88" i="8"/>
  <c r="B73" i="1"/>
  <c r="B68" i="8"/>
  <c r="B48" i="1"/>
  <c r="B43" i="8"/>
  <c r="B28" i="1"/>
  <c r="B23" i="8"/>
  <c r="B68" i="1"/>
  <c r="B63" i="8"/>
  <c r="H1128" i="1"/>
  <c r="I1128" i="1" s="1"/>
  <c r="F388" i="1" l="1"/>
  <c r="F1123" i="1"/>
  <c r="C1123" i="1"/>
  <c r="B1123" i="1"/>
  <c r="F1118" i="1"/>
  <c r="C1118" i="1"/>
  <c r="B1118" i="1"/>
  <c r="F1113" i="1"/>
  <c r="C1113" i="1"/>
  <c r="B1113" i="1"/>
  <c r="F1108" i="1"/>
  <c r="C1108" i="1"/>
  <c r="B1108" i="1"/>
  <c r="F1103" i="1"/>
  <c r="C1103" i="1"/>
  <c r="B1103" i="1"/>
  <c r="F1098" i="1"/>
  <c r="C1098" i="1"/>
  <c r="B1098" i="1"/>
  <c r="F1093" i="1"/>
  <c r="C1093" i="1"/>
  <c r="B1093" i="1"/>
  <c r="F1088" i="1"/>
  <c r="C1088" i="1"/>
  <c r="B1088" i="1"/>
  <c r="F1083" i="1"/>
  <c r="C1083" i="1"/>
  <c r="B1083" i="1"/>
  <c r="F1078" i="1"/>
  <c r="C1078" i="1"/>
  <c r="B1078" i="1"/>
  <c r="F1073" i="1"/>
  <c r="C1073" i="1"/>
  <c r="B1073" i="1"/>
  <c r="F1068" i="1"/>
  <c r="C1068" i="1"/>
  <c r="B1068" i="1"/>
  <c r="F1063" i="1"/>
  <c r="C1063" i="1"/>
  <c r="B1063" i="1"/>
  <c r="F1058" i="1"/>
  <c r="C1058" i="1"/>
  <c r="B1058" i="1"/>
  <c r="F1053" i="1"/>
  <c r="C1053" i="1"/>
  <c r="B1053" i="1"/>
  <c r="F1048" i="1"/>
  <c r="C1048" i="1"/>
  <c r="B1048" i="1"/>
  <c r="F1043" i="1"/>
  <c r="C1043" i="1"/>
  <c r="B1043" i="1"/>
  <c r="F1038" i="1"/>
  <c r="C1038" i="1"/>
  <c r="B1038" i="1"/>
  <c r="F1033" i="1"/>
  <c r="C1033" i="1"/>
  <c r="B1033" i="1"/>
  <c r="F1028" i="1"/>
  <c r="C1028" i="1"/>
  <c r="F1023" i="1"/>
  <c r="C1023" i="1"/>
  <c r="F1018" i="1"/>
  <c r="C1018" i="1"/>
  <c r="F1013" i="1"/>
  <c r="C1013" i="1"/>
  <c r="F1008" i="1"/>
  <c r="C1008" i="1"/>
  <c r="F1003" i="1"/>
  <c r="C1003" i="1"/>
  <c r="F973" i="1"/>
  <c r="C973" i="1"/>
  <c r="B973" i="1"/>
  <c r="F968" i="1"/>
  <c r="C968" i="1"/>
  <c r="B968" i="1"/>
  <c r="F963" i="1"/>
  <c r="C963" i="1"/>
  <c r="B963" i="1"/>
  <c r="F958" i="1"/>
  <c r="C958" i="1"/>
  <c r="B958" i="1"/>
  <c r="F953" i="1"/>
  <c r="C953" i="1"/>
  <c r="F948" i="1"/>
  <c r="C948" i="1"/>
  <c r="F943" i="1"/>
  <c r="C943" i="1"/>
  <c r="F938" i="1"/>
  <c r="C938" i="1"/>
  <c r="F933" i="1"/>
  <c r="C933" i="1"/>
  <c r="F928" i="1"/>
  <c r="C928" i="1"/>
  <c r="F923" i="1"/>
  <c r="C923" i="1"/>
  <c r="F918" i="1"/>
  <c r="C918" i="1"/>
  <c r="F913" i="1"/>
  <c r="C913" i="1"/>
  <c r="F908" i="1"/>
  <c r="C908" i="1"/>
  <c r="F903" i="1"/>
  <c r="C903" i="1"/>
  <c r="F898" i="1"/>
  <c r="C898" i="1"/>
  <c r="F893" i="1"/>
  <c r="C893" i="1"/>
  <c r="B893" i="1"/>
  <c r="F888" i="1"/>
  <c r="C888" i="1"/>
  <c r="B888" i="1"/>
  <c r="B898" i="1"/>
  <c r="B883" i="1"/>
  <c r="V165" i="4"/>
  <c r="C823" i="8" s="1"/>
  <c r="H823" i="8" s="1"/>
  <c r="I823" i="8" s="1"/>
  <c r="O165" i="4"/>
  <c r="V164" i="4"/>
  <c r="C818" i="8" s="1"/>
  <c r="H818" i="8" s="1"/>
  <c r="I818" i="8" s="1"/>
  <c r="O164" i="4"/>
  <c r="B818" i="8" s="1"/>
  <c r="V163" i="4"/>
  <c r="C813" i="8" s="1"/>
  <c r="H813" i="8" s="1"/>
  <c r="I813" i="8" s="1"/>
  <c r="O163" i="4"/>
  <c r="B813" i="8" s="1"/>
  <c r="V162" i="4"/>
  <c r="C808" i="8" s="1"/>
  <c r="H808" i="8" s="1"/>
  <c r="I808" i="8" s="1"/>
  <c r="O162" i="4"/>
  <c r="B808" i="8" s="1"/>
  <c r="V161" i="4"/>
  <c r="C803" i="8" s="1"/>
  <c r="H803" i="8" s="1"/>
  <c r="I803" i="8" s="1"/>
  <c r="O161" i="4"/>
  <c r="B803" i="8" s="1"/>
  <c r="V160" i="4"/>
  <c r="C798" i="8" s="1"/>
  <c r="H798" i="8" s="1"/>
  <c r="I798" i="8" s="1"/>
  <c r="O160" i="4"/>
  <c r="B798" i="8" s="1"/>
  <c r="V159" i="4"/>
  <c r="C793" i="8" s="1"/>
  <c r="H793" i="8" s="1"/>
  <c r="I793" i="8" s="1"/>
  <c r="O159" i="4"/>
  <c r="B793" i="8" s="1"/>
  <c r="V158" i="4"/>
  <c r="C788" i="8" s="1"/>
  <c r="H788" i="8" s="1"/>
  <c r="I788" i="8" s="1"/>
  <c r="O158" i="4"/>
  <c r="B788" i="8" s="1"/>
  <c r="V157" i="4"/>
  <c r="C783" i="8" s="1"/>
  <c r="H783" i="8" s="1"/>
  <c r="I783" i="8" s="1"/>
  <c r="O157" i="4"/>
  <c r="B783" i="8" s="1"/>
  <c r="V156" i="4"/>
  <c r="C778" i="8" s="1"/>
  <c r="H778" i="8" s="1"/>
  <c r="I778" i="8" s="1"/>
  <c r="O156" i="4"/>
  <c r="B778" i="8" s="1"/>
  <c r="V155" i="4"/>
  <c r="C773" i="8" s="1"/>
  <c r="H773" i="8" s="1"/>
  <c r="I773" i="8" s="1"/>
  <c r="O155" i="4"/>
  <c r="B773" i="8" s="1"/>
  <c r="V154" i="4"/>
  <c r="C768" i="8" s="1"/>
  <c r="H768" i="8" s="1"/>
  <c r="I768" i="8" s="1"/>
  <c r="O154" i="4"/>
  <c r="B768" i="8" s="1"/>
  <c r="V153" i="4"/>
  <c r="C763" i="8" s="1"/>
  <c r="H763" i="8" s="1"/>
  <c r="I763" i="8" s="1"/>
  <c r="O153" i="4"/>
  <c r="B763" i="8" s="1"/>
  <c r="V152" i="4"/>
  <c r="C758" i="8" s="1"/>
  <c r="H758" i="8" s="1"/>
  <c r="I758" i="8" s="1"/>
  <c r="O152" i="4"/>
  <c r="B758" i="8" s="1"/>
  <c r="V151" i="4"/>
  <c r="C753" i="8" s="1"/>
  <c r="H753" i="8" s="1"/>
  <c r="I753" i="8" s="1"/>
  <c r="O151" i="4"/>
  <c r="B753" i="8" s="1"/>
  <c r="V150" i="4"/>
  <c r="C748" i="8" s="1"/>
  <c r="H748" i="8" s="1"/>
  <c r="I748" i="8" s="1"/>
  <c r="O150" i="4"/>
  <c r="B748" i="8" s="1"/>
  <c r="V149" i="4"/>
  <c r="C743" i="8" s="1"/>
  <c r="H743" i="8" s="1"/>
  <c r="I743" i="8" s="1"/>
  <c r="O149" i="4"/>
  <c r="B743" i="8" s="1"/>
  <c r="V148" i="4"/>
  <c r="C738" i="8" s="1"/>
  <c r="H738" i="8" s="1"/>
  <c r="I738" i="8" s="1"/>
  <c r="O148" i="4"/>
  <c r="B738" i="8" s="1"/>
  <c r="V147" i="4"/>
  <c r="C733" i="8" s="1"/>
  <c r="H733" i="8" s="1"/>
  <c r="I733" i="8" s="1"/>
  <c r="O147" i="4"/>
  <c r="B733" i="8" s="1"/>
  <c r="V146" i="4"/>
  <c r="O146" i="4"/>
  <c r="B728" i="8" s="1"/>
  <c r="V145" i="4"/>
  <c r="C723" i="8" s="1"/>
  <c r="H723" i="8" s="1"/>
  <c r="I723" i="8" s="1"/>
  <c r="O145" i="4"/>
  <c r="B723" i="8" s="1"/>
  <c r="V144" i="4"/>
  <c r="C718" i="8" s="1"/>
  <c r="H718" i="8" s="1"/>
  <c r="I718" i="8" s="1"/>
  <c r="O144" i="4"/>
  <c r="B718" i="8" s="1"/>
  <c r="V143" i="4"/>
  <c r="C713" i="8" s="1"/>
  <c r="H713" i="8" s="1"/>
  <c r="I713" i="8" s="1"/>
  <c r="O143" i="4"/>
  <c r="B713" i="8" s="1"/>
  <c r="V142" i="4"/>
  <c r="C708" i="8" s="1"/>
  <c r="H708" i="8" s="1"/>
  <c r="I708" i="8" s="1"/>
  <c r="O142" i="4"/>
  <c r="B708" i="8" s="1"/>
  <c r="V67" i="4"/>
  <c r="C333" i="8" s="1"/>
  <c r="H333" i="8" s="1"/>
  <c r="I333" i="8" s="1"/>
  <c r="O67" i="4"/>
  <c r="B333" i="8" s="1"/>
  <c r="V66" i="4"/>
  <c r="C328" i="8" s="1"/>
  <c r="H328" i="8" s="1"/>
  <c r="I328" i="8" s="1"/>
  <c r="O66" i="4"/>
  <c r="B328" i="8" s="1"/>
  <c r="V65" i="4"/>
  <c r="C323" i="8" s="1"/>
  <c r="H323" i="8" s="1"/>
  <c r="I323" i="8" s="1"/>
  <c r="O65" i="4"/>
  <c r="B323" i="8" s="1"/>
  <c r="V64" i="4"/>
  <c r="C318" i="8" s="1"/>
  <c r="H318" i="8" s="1"/>
  <c r="I318" i="8" s="1"/>
  <c r="O64" i="4"/>
  <c r="B318" i="8" s="1"/>
  <c r="V63" i="4"/>
  <c r="C313" i="8" s="1"/>
  <c r="H313" i="8" s="1"/>
  <c r="I313" i="8" s="1"/>
  <c r="O63" i="4"/>
  <c r="B313" i="8" s="1"/>
  <c r="V62" i="4"/>
  <c r="C308" i="8" s="1"/>
  <c r="H308" i="8" s="1"/>
  <c r="I308" i="8" s="1"/>
  <c r="O62" i="4"/>
  <c r="B308" i="8" s="1"/>
  <c r="V61" i="4"/>
  <c r="C303" i="8" s="1"/>
  <c r="H303" i="8" s="1"/>
  <c r="I303" i="8" s="1"/>
  <c r="O61" i="4"/>
  <c r="B303" i="8" s="1"/>
  <c r="V60" i="4"/>
  <c r="C298" i="8" s="1"/>
  <c r="H298" i="8" s="1"/>
  <c r="I298" i="8" s="1"/>
  <c r="O60" i="4"/>
  <c r="B298" i="8" s="1"/>
  <c r="V59" i="4"/>
  <c r="C293" i="8" s="1"/>
  <c r="H293" i="8" s="1"/>
  <c r="I293" i="8" s="1"/>
  <c r="O59" i="4"/>
  <c r="B293" i="8" s="1"/>
  <c r="V58" i="4"/>
  <c r="C288" i="8" s="1"/>
  <c r="H288" i="8" s="1"/>
  <c r="I288" i="8" s="1"/>
  <c r="O58" i="4"/>
  <c r="B288" i="8" s="1"/>
  <c r="V57" i="4"/>
  <c r="C283" i="8" s="1"/>
  <c r="H283" i="8" s="1"/>
  <c r="I283" i="8" s="1"/>
  <c r="O57" i="4"/>
  <c r="B283" i="8" s="1"/>
  <c r="V56" i="4"/>
  <c r="C278" i="8" s="1"/>
  <c r="H278" i="8" s="1"/>
  <c r="I278" i="8" s="1"/>
  <c r="O56" i="4"/>
  <c r="B278" i="8" s="1"/>
  <c r="F988" i="1"/>
  <c r="C988" i="1"/>
  <c r="B988" i="1"/>
  <c r="F983" i="1"/>
  <c r="C983" i="1"/>
  <c r="B983" i="1"/>
  <c r="F978" i="1"/>
  <c r="C978" i="1"/>
  <c r="B978" i="1"/>
  <c r="F883" i="1"/>
  <c r="C883" i="1"/>
  <c r="F993" i="1"/>
  <c r="C993" i="1"/>
  <c r="B993" i="1"/>
  <c r="F878" i="1"/>
  <c r="C878" i="1"/>
  <c r="B878" i="1"/>
  <c r="F873" i="1"/>
  <c r="C873" i="1"/>
  <c r="B873" i="1"/>
  <c r="F868" i="1"/>
  <c r="C868" i="1"/>
  <c r="F848" i="1"/>
  <c r="C848" i="1"/>
  <c r="F843" i="1"/>
  <c r="C843" i="1"/>
  <c r="F838" i="1"/>
  <c r="C838" i="1"/>
  <c r="F833" i="1"/>
  <c r="C833" i="1"/>
  <c r="F828" i="1"/>
  <c r="F823" i="1"/>
  <c r="C823" i="1"/>
  <c r="F818" i="1"/>
  <c r="V47" i="4"/>
  <c r="C233" i="8" s="1"/>
  <c r="H233" i="8" s="1"/>
  <c r="I233" i="8" s="1"/>
  <c r="O47" i="4"/>
  <c r="B233" i="8" s="1"/>
  <c r="V46" i="4"/>
  <c r="C228" i="8" s="1"/>
  <c r="H228" i="8" s="1"/>
  <c r="I228" i="8" s="1"/>
  <c r="O46" i="4"/>
  <c r="B228" i="8" s="1"/>
  <c r="V45" i="4"/>
  <c r="C223" i="8" s="1"/>
  <c r="H223" i="8" s="1"/>
  <c r="I223" i="8" s="1"/>
  <c r="O45" i="4"/>
  <c r="B223" i="8" s="1"/>
  <c r="V44" i="4"/>
  <c r="C218" i="8" s="1"/>
  <c r="H218" i="8" s="1"/>
  <c r="I218" i="8" s="1"/>
  <c r="O44" i="4"/>
  <c r="B218" i="8" s="1"/>
  <c r="C733" i="1"/>
  <c r="B743" i="1"/>
  <c r="C743" i="1"/>
  <c r="C748" i="1"/>
  <c r="C753" i="1"/>
  <c r="C763" i="1"/>
  <c r="C768" i="1"/>
  <c r="C773" i="1"/>
  <c r="C783" i="1"/>
  <c r="C793" i="1"/>
  <c r="C803" i="1"/>
  <c r="C813" i="1"/>
  <c r="C853" i="1"/>
  <c r="C858" i="1"/>
  <c r="C863" i="1"/>
  <c r="B998" i="1"/>
  <c r="C998" i="1"/>
  <c r="C718" i="1"/>
  <c r="C723" i="1"/>
  <c r="F998" i="1"/>
  <c r="F863" i="1"/>
  <c r="F858" i="1"/>
  <c r="F853" i="1"/>
  <c r="F813" i="1"/>
  <c r="F808" i="1"/>
  <c r="F803" i="1"/>
  <c r="F798" i="1"/>
  <c r="F793" i="1"/>
  <c r="F788" i="1"/>
  <c r="F783" i="1"/>
  <c r="F778" i="1"/>
  <c r="F773" i="1"/>
  <c r="F768" i="1"/>
  <c r="F763" i="1"/>
  <c r="F758" i="1"/>
  <c r="F753" i="1"/>
  <c r="F748" i="1"/>
  <c r="F743" i="1"/>
  <c r="F738" i="1"/>
  <c r="F733" i="1"/>
  <c r="F728" i="1"/>
  <c r="F723" i="1"/>
  <c r="F718" i="1"/>
  <c r="F713" i="1"/>
  <c r="F708" i="1"/>
  <c r="F703" i="1"/>
  <c r="F698" i="1"/>
  <c r="F693" i="1"/>
  <c r="F688" i="1"/>
  <c r="F683" i="1"/>
  <c r="F678" i="1"/>
  <c r="F673" i="1"/>
  <c r="F668" i="1"/>
  <c r="F663" i="1"/>
  <c r="F658" i="1"/>
  <c r="F653" i="1"/>
  <c r="F648" i="1"/>
  <c r="F643" i="1"/>
  <c r="F638" i="1"/>
  <c r="F633" i="1"/>
  <c r="F628" i="1"/>
  <c r="F623" i="1"/>
  <c r="F618" i="1"/>
  <c r="F613" i="1"/>
  <c r="F608" i="1"/>
  <c r="F603" i="1"/>
  <c r="F598" i="1"/>
  <c r="F593" i="1"/>
  <c r="F588" i="1"/>
  <c r="F583" i="1"/>
  <c r="F578" i="1"/>
  <c r="F573" i="1"/>
  <c r="F568" i="1"/>
  <c r="F563" i="1"/>
  <c r="F558" i="1"/>
  <c r="F553" i="1"/>
  <c r="F548" i="1"/>
  <c r="F543" i="1"/>
  <c r="F478" i="1"/>
  <c r="F473" i="1"/>
  <c r="F468" i="1"/>
  <c r="F463" i="1"/>
  <c r="F458" i="1"/>
  <c r="F453" i="1"/>
  <c r="F448" i="1"/>
  <c r="F443" i="1"/>
  <c r="C293" i="1"/>
  <c r="C298" i="1"/>
  <c r="C303" i="1"/>
  <c r="C313" i="1"/>
  <c r="C323" i="1"/>
  <c r="C333" i="1"/>
  <c r="C343" i="1"/>
  <c r="C348" i="1"/>
  <c r="C353" i="1"/>
  <c r="C358" i="1"/>
  <c r="C363" i="1"/>
  <c r="C368" i="1"/>
  <c r="C373" i="1"/>
  <c r="C378" i="1"/>
  <c r="C383" i="1"/>
  <c r="C388" i="1"/>
  <c r="C393" i="1"/>
  <c r="C398" i="1"/>
  <c r="C403" i="1"/>
  <c r="F438" i="1"/>
  <c r="F433" i="1"/>
  <c r="F428" i="1"/>
  <c r="F423" i="1"/>
  <c r="F418" i="1"/>
  <c r="F413" i="1"/>
  <c r="F408" i="1"/>
  <c r="F403" i="1"/>
  <c r="F398" i="1"/>
  <c r="F393" i="1"/>
  <c r="F383" i="1"/>
  <c r="F378" i="1"/>
  <c r="F373" i="1"/>
  <c r="F368" i="1"/>
  <c r="F363" i="1"/>
  <c r="F358" i="1"/>
  <c r="F353" i="1"/>
  <c r="F348" i="1"/>
  <c r="F343" i="1"/>
  <c r="F338" i="1"/>
  <c r="F333" i="1"/>
  <c r="F328" i="1"/>
  <c r="F323" i="1"/>
  <c r="F318" i="1"/>
  <c r="F313" i="1"/>
  <c r="F308" i="1"/>
  <c r="F303" i="1"/>
  <c r="F298" i="1"/>
  <c r="F293" i="1"/>
  <c r="F288" i="1"/>
  <c r="F283" i="1"/>
  <c r="F278" i="1"/>
  <c r="F273" i="1"/>
  <c r="F268" i="1"/>
  <c r="F263" i="1"/>
  <c r="F258" i="1"/>
  <c r="F253" i="1"/>
  <c r="F248" i="1"/>
  <c r="F243" i="1"/>
  <c r="F238" i="1"/>
  <c r="F233" i="1"/>
  <c r="F228" i="1"/>
  <c r="F223" i="1"/>
  <c r="F218" i="1"/>
  <c r="F213" i="1"/>
  <c r="F208" i="1"/>
  <c r="F203" i="1"/>
  <c r="F198" i="1"/>
  <c r="F193" i="1"/>
  <c r="F188" i="1"/>
  <c r="F183" i="1"/>
  <c r="F178" i="1"/>
  <c r="F173" i="1"/>
  <c r="C13" i="1"/>
  <c r="F168" i="1"/>
  <c r="F163" i="1"/>
  <c r="F158" i="1"/>
  <c r="F153" i="1"/>
  <c r="F148" i="1"/>
  <c r="F143" i="1"/>
  <c r="F138" i="1"/>
  <c r="F133" i="1"/>
  <c r="F128" i="1"/>
  <c r="F123" i="1"/>
  <c r="F118" i="1"/>
  <c r="F113" i="1"/>
  <c r="F108" i="1"/>
  <c r="F103" i="1"/>
  <c r="F98" i="1"/>
  <c r="F93" i="1"/>
  <c r="F88" i="1"/>
  <c r="H88" i="1" s="1"/>
  <c r="I88" i="1" s="1"/>
  <c r="F83" i="1"/>
  <c r="F78" i="1"/>
  <c r="F73" i="1"/>
  <c r="F68" i="1"/>
  <c r="H68" i="1" s="1"/>
  <c r="I68" i="1" s="1"/>
  <c r="F63" i="1"/>
  <c r="F58" i="1"/>
  <c r="F53" i="1"/>
  <c r="F48" i="1"/>
  <c r="F43" i="1"/>
  <c r="F38" i="1"/>
  <c r="F33" i="1"/>
  <c r="F28" i="1"/>
  <c r="F23" i="1"/>
  <c r="F18" i="1"/>
  <c r="B838" i="1"/>
  <c r="C283" i="1" l="1"/>
  <c r="C788" i="1"/>
  <c r="C318" i="1"/>
  <c r="C338" i="1"/>
  <c r="H338" i="1" s="1"/>
  <c r="I338" i="1" s="1"/>
  <c r="C808" i="1"/>
  <c r="H808" i="1" s="1"/>
  <c r="I808" i="1" s="1"/>
  <c r="H773" i="1"/>
  <c r="I773" i="1" s="1"/>
  <c r="B753" i="1"/>
  <c r="H753" i="1"/>
  <c r="I753" i="1" s="1"/>
  <c r="C328" i="1"/>
  <c r="H328" i="1" s="1"/>
  <c r="I328" i="1" s="1"/>
  <c r="C308" i="1"/>
  <c r="C288" i="1"/>
  <c r="H288" i="1" s="1"/>
  <c r="I288" i="1" s="1"/>
  <c r="C798" i="1"/>
  <c r="H798" i="1" s="1"/>
  <c r="I798" i="1" s="1"/>
  <c r="C778" i="1"/>
  <c r="H778" i="1" s="1"/>
  <c r="I778" i="1" s="1"/>
  <c r="C758" i="1"/>
  <c r="C818" i="1"/>
  <c r="H818" i="1" s="1"/>
  <c r="I818" i="1" s="1"/>
  <c r="C828" i="1"/>
  <c r="H828" i="1" s="1"/>
  <c r="I828" i="1" s="1"/>
  <c r="B748" i="1"/>
  <c r="C728" i="1"/>
  <c r="B833" i="1"/>
  <c r="B823" i="8"/>
  <c r="B723" i="1"/>
  <c r="B733" i="1"/>
  <c r="B728" i="1"/>
  <c r="B718" i="1"/>
  <c r="B738" i="1"/>
  <c r="C738" i="1"/>
  <c r="C728" i="8"/>
  <c r="H728" i="8" s="1"/>
  <c r="I728" i="8" s="1"/>
  <c r="H813" i="1"/>
  <c r="I813" i="1" s="1"/>
  <c r="H1023" i="1"/>
  <c r="I1023" i="1" s="1"/>
  <c r="H1098" i="1"/>
  <c r="I1098" i="1" s="1"/>
  <c r="H1028" i="1"/>
  <c r="I1028" i="1" s="1"/>
  <c r="H1088" i="1"/>
  <c r="I1088" i="1" s="1"/>
  <c r="H1103" i="1"/>
  <c r="I1103" i="1" s="1"/>
  <c r="H1123" i="1"/>
  <c r="I1123" i="1" s="1"/>
  <c r="H1033" i="1"/>
  <c r="I1033" i="1" s="1"/>
  <c r="H1053" i="1"/>
  <c r="I1053" i="1" s="1"/>
  <c r="H1073" i="1"/>
  <c r="I1073" i="1" s="1"/>
  <c r="H1093" i="1"/>
  <c r="I1093" i="1" s="1"/>
  <c r="H733" i="1"/>
  <c r="I733" i="1" s="1"/>
  <c r="H1043" i="1"/>
  <c r="I1043" i="1" s="1"/>
  <c r="H948" i="1"/>
  <c r="I948" i="1" s="1"/>
  <c r="H968" i="1"/>
  <c r="I968" i="1" s="1"/>
  <c r="H1068" i="1"/>
  <c r="I1068" i="1" s="1"/>
  <c r="H1083" i="1"/>
  <c r="I1083" i="1" s="1"/>
  <c r="H1118" i="1"/>
  <c r="I1118" i="1" s="1"/>
  <c r="H1038" i="1"/>
  <c r="I1038" i="1" s="1"/>
  <c r="H1058" i="1"/>
  <c r="I1058" i="1" s="1"/>
  <c r="H1078" i="1"/>
  <c r="I1078" i="1" s="1"/>
  <c r="H1113" i="1"/>
  <c r="I1113" i="1" s="1"/>
  <c r="H1048" i="1"/>
  <c r="I1048" i="1" s="1"/>
  <c r="H1108" i="1"/>
  <c r="I1108" i="1" s="1"/>
  <c r="H1063" i="1"/>
  <c r="I1063" i="1" s="1"/>
  <c r="H1018" i="1"/>
  <c r="I1018" i="1" s="1"/>
  <c r="H923" i="1"/>
  <c r="I923" i="1" s="1"/>
  <c r="H943" i="1"/>
  <c r="I943" i="1" s="1"/>
  <c r="H963" i="1"/>
  <c r="I963" i="1" s="1"/>
  <c r="H848" i="1"/>
  <c r="I848" i="1" s="1"/>
  <c r="H993" i="1"/>
  <c r="I993" i="1" s="1"/>
  <c r="H988" i="1"/>
  <c r="I988" i="1" s="1"/>
  <c r="H1003" i="1"/>
  <c r="I1003" i="1" s="1"/>
  <c r="H368" i="1"/>
  <c r="I368" i="1" s="1"/>
  <c r="H348" i="1"/>
  <c r="I348" i="1" s="1"/>
  <c r="H308" i="1"/>
  <c r="I308" i="1" s="1"/>
  <c r="H1008" i="1"/>
  <c r="I1008" i="1" s="1"/>
  <c r="H898" i="1"/>
  <c r="I898" i="1" s="1"/>
  <c r="H1013" i="1"/>
  <c r="I1013" i="1" s="1"/>
  <c r="H913" i="1"/>
  <c r="I913" i="1" s="1"/>
  <c r="H908" i="1"/>
  <c r="I908" i="1" s="1"/>
  <c r="H973" i="1"/>
  <c r="I973" i="1" s="1"/>
  <c r="H833" i="1"/>
  <c r="I833" i="1" s="1"/>
  <c r="H868" i="1"/>
  <c r="I868" i="1" s="1"/>
  <c r="H903" i="1"/>
  <c r="I903" i="1" s="1"/>
  <c r="H863" i="1"/>
  <c r="I863" i="1" s="1"/>
  <c r="H843" i="1"/>
  <c r="I843" i="1" s="1"/>
  <c r="H983" i="1"/>
  <c r="I983" i="1" s="1"/>
  <c r="H888" i="1"/>
  <c r="I888" i="1" s="1"/>
  <c r="H893" i="1"/>
  <c r="I893" i="1" s="1"/>
  <c r="H933" i="1"/>
  <c r="I933" i="1" s="1"/>
  <c r="H398" i="1"/>
  <c r="I398" i="1" s="1"/>
  <c r="H823" i="1"/>
  <c r="I823" i="1" s="1"/>
  <c r="H838" i="1"/>
  <c r="I838" i="1" s="1"/>
  <c r="H873" i="1"/>
  <c r="I873" i="1" s="1"/>
  <c r="H928" i="1"/>
  <c r="I928" i="1" s="1"/>
  <c r="H378" i="1"/>
  <c r="I378" i="1" s="1"/>
  <c r="H358" i="1"/>
  <c r="I358" i="1" s="1"/>
  <c r="H318" i="1"/>
  <c r="I318" i="1" s="1"/>
  <c r="H298" i="1"/>
  <c r="I298" i="1" s="1"/>
  <c r="H883" i="1"/>
  <c r="I883" i="1" s="1"/>
  <c r="H958" i="1"/>
  <c r="I958" i="1" s="1"/>
  <c r="H918" i="1"/>
  <c r="I918" i="1" s="1"/>
  <c r="H938" i="1"/>
  <c r="I938" i="1" s="1"/>
  <c r="H953" i="1"/>
  <c r="I953" i="1" s="1"/>
  <c r="H758" i="1"/>
  <c r="I758" i="1" s="1"/>
  <c r="H768" i="1"/>
  <c r="I768" i="1" s="1"/>
  <c r="H788" i="1"/>
  <c r="I788" i="1" s="1"/>
  <c r="H738" i="1"/>
  <c r="I738" i="1" s="1"/>
  <c r="H853" i="1"/>
  <c r="I853" i="1" s="1"/>
  <c r="H748" i="1"/>
  <c r="I748" i="1" s="1"/>
  <c r="H723" i="1"/>
  <c r="I723" i="1" s="1"/>
  <c r="H978" i="1"/>
  <c r="I978" i="1" s="1"/>
  <c r="H878" i="1"/>
  <c r="I878" i="1" s="1"/>
  <c r="H173" i="1"/>
  <c r="I173" i="1" s="1"/>
  <c r="H403" i="1"/>
  <c r="I403" i="1" s="1"/>
  <c r="H383" i="1"/>
  <c r="I383" i="1" s="1"/>
  <c r="H363" i="1"/>
  <c r="I363" i="1" s="1"/>
  <c r="H343" i="1"/>
  <c r="I343" i="1" s="1"/>
  <c r="H323" i="1"/>
  <c r="I323" i="1" s="1"/>
  <c r="H303" i="1"/>
  <c r="I303" i="1" s="1"/>
  <c r="H283" i="1"/>
  <c r="I283" i="1" s="1"/>
  <c r="H393" i="1"/>
  <c r="I393" i="1" s="1"/>
  <c r="H373" i="1"/>
  <c r="I373" i="1" s="1"/>
  <c r="H353" i="1"/>
  <c r="I353" i="1" s="1"/>
  <c r="H333" i="1"/>
  <c r="I333" i="1" s="1"/>
  <c r="H313" i="1"/>
  <c r="I313" i="1" s="1"/>
  <c r="H293" i="1"/>
  <c r="I293" i="1" s="1"/>
  <c r="H178" i="1"/>
  <c r="I178" i="1" s="1"/>
  <c r="H388" i="1"/>
  <c r="I388" i="1" s="1"/>
  <c r="H998" i="1"/>
  <c r="I998" i="1" s="1"/>
  <c r="H743" i="1"/>
  <c r="I743" i="1" s="1"/>
  <c r="H763" i="1"/>
  <c r="I763" i="1" s="1"/>
  <c r="H783" i="1"/>
  <c r="I783" i="1" s="1"/>
  <c r="H18" i="1"/>
  <c r="I18" i="1" s="1"/>
  <c r="H803" i="1"/>
  <c r="I803" i="1" s="1"/>
  <c r="H58" i="1"/>
  <c r="I58" i="1" s="1"/>
  <c r="H78" i="1"/>
  <c r="I78" i="1" s="1"/>
  <c r="H98" i="1"/>
  <c r="I98" i="1" s="1"/>
  <c r="H73" i="1"/>
  <c r="I73" i="1" s="1"/>
  <c r="H93" i="1"/>
  <c r="I93" i="1" s="1"/>
  <c r="H63" i="1"/>
  <c r="I63" i="1" s="1"/>
  <c r="H83" i="1"/>
  <c r="I83" i="1" s="1"/>
  <c r="H103" i="1"/>
  <c r="I103" i="1" s="1"/>
  <c r="H718" i="1"/>
  <c r="I718" i="1" s="1"/>
  <c r="H793" i="1"/>
  <c r="I793" i="1" s="1"/>
  <c r="H858" i="1"/>
  <c r="I858" i="1" s="1"/>
  <c r="H728" i="1"/>
  <c r="I728" i="1" s="1"/>
  <c r="H168" i="1"/>
  <c r="I168" i="1" s="1"/>
  <c r="H28" i="1"/>
  <c r="I28" i="1" s="1"/>
  <c r="H23" i="1"/>
  <c r="I23" i="1" s="1"/>
  <c r="O203" i="4"/>
  <c r="B1013" i="8" s="1"/>
  <c r="O202" i="4"/>
  <c r="B1008" i="8" s="1"/>
  <c r="O201" i="4"/>
  <c r="B1003" i="8" s="1"/>
  <c r="O200" i="4"/>
  <c r="B328" i="1"/>
  <c r="B303" i="1"/>
  <c r="B298" i="1"/>
  <c r="B283" i="1"/>
  <c r="B288" i="1"/>
  <c r="V29" i="4"/>
  <c r="O29" i="4"/>
  <c r="V28" i="4"/>
  <c r="V27" i="4"/>
  <c r="C133" i="8" s="1"/>
  <c r="H133" i="8" s="1"/>
  <c r="I133" i="8" s="1"/>
  <c r="O27" i="4"/>
  <c r="V26" i="4"/>
  <c r="O26" i="4"/>
  <c r="V25" i="4"/>
  <c r="V24" i="4"/>
  <c r="O24" i="4"/>
  <c r="V23" i="4"/>
  <c r="V22" i="4"/>
  <c r="C108" i="8" s="1"/>
  <c r="H108" i="8" s="1"/>
  <c r="I108" i="8" s="1"/>
  <c r="V30" i="4"/>
  <c r="V31" i="4"/>
  <c r="V32" i="4"/>
  <c r="C158" i="8" s="1"/>
  <c r="H158" i="8" s="1"/>
  <c r="I158" i="8" s="1"/>
  <c r="V21" i="4"/>
  <c r="C103" i="8" s="1"/>
  <c r="H103" i="8" s="1"/>
  <c r="I103" i="8" s="1"/>
  <c r="O141" i="4"/>
  <c r="B703" i="8" s="1"/>
  <c r="O140" i="4"/>
  <c r="B698" i="8" s="1"/>
  <c r="O139" i="4"/>
  <c r="B693" i="8" s="1"/>
  <c r="O138" i="4"/>
  <c r="B688" i="8" s="1"/>
  <c r="O137" i="4"/>
  <c r="B683" i="8" s="1"/>
  <c r="O136" i="4"/>
  <c r="B678" i="8" s="1"/>
  <c r="O135" i="4"/>
  <c r="B673" i="8" s="1"/>
  <c r="O134" i="4"/>
  <c r="B668" i="8" s="1"/>
  <c r="O133" i="4"/>
  <c r="B663" i="8" s="1"/>
  <c r="O132" i="4"/>
  <c r="B658" i="8" s="1"/>
  <c r="O131" i="4"/>
  <c r="B653" i="8" s="1"/>
  <c r="O130" i="4"/>
  <c r="B648" i="8" s="1"/>
  <c r="O129" i="4"/>
  <c r="B643" i="8" s="1"/>
  <c r="O128" i="4"/>
  <c r="B638" i="8" s="1"/>
  <c r="O127" i="4"/>
  <c r="B633" i="8" s="1"/>
  <c r="O126" i="4"/>
  <c r="B628" i="8" s="1"/>
  <c r="O125" i="4"/>
  <c r="B623" i="8" s="1"/>
  <c r="O124" i="4"/>
  <c r="B618" i="8" s="1"/>
  <c r="O123" i="4"/>
  <c r="B613" i="8" s="1"/>
  <c r="O122" i="4"/>
  <c r="B608" i="8" s="1"/>
  <c r="O121" i="4"/>
  <c r="B603" i="8" s="1"/>
  <c r="O120" i="4"/>
  <c r="B598" i="8" s="1"/>
  <c r="O119" i="4"/>
  <c r="O118" i="4"/>
  <c r="B588" i="8" s="1"/>
  <c r="O117" i="4"/>
  <c r="B583" i="8" s="1"/>
  <c r="O116" i="4"/>
  <c r="B578" i="8" s="1"/>
  <c r="O115" i="4"/>
  <c r="B573" i="8" s="1"/>
  <c r="O114" i="4"/>
  <c r="B568" i="8" s="1"/>
  <c r="O113" i="4"/>
  <c r="B563" i="8" s="1"/>
  <c r="O112" i="4"/>
  <c r="B713" i="1"/>
  <c r="B418" i="1"/>
  <c r="V129" i="4"/>
  <c r="C643" i="8" s="1"/>
  <c r="H643" i="8" s="1"/>
  <c r="I643" i="8" s="1"/>
  <c r="V128" i="4"/>
  <c r="C638" i="8" s="1"/>
  <c r="H638" i="8" s="1"/>
  <c r="I638" i="8" s="1"/>
  <c r="V127" i="4"/>
  <c r="C633" i="8" s="1"/>
  <c r="H633" i="8" s="1"/>
  <c r="I633" i="8" s="1"/>
  <c r="V126" i="4"/>
  <c r="C628" i="8" s="1"/>
  <c r="H628" i="8" s="1"/>
  <c r="I628" i="8" s="1"/>
  <c r="V125" i="4"/>
  <c r="C623" i="8" s="1"/>
  <c r="H623" i="8" s="1"/>
  <c r="I623" i="8" s="1"/>
  <c r="V124" i="4"/>
  <c r="C618" i="8" s="1"/>
  <c r="H618" i="8" s="1"/>
  <c r="I618" i="8" s="1"/>
  <c r="O50" i="4"/>
  <c r="B248" i="8" s="1"/>
  <c r="O51" i="4"/>
  <c r="B253" i="8" s="1"/>
  <c r="O52" i="4"/>
  <c r="B258" i="8" s="1"/>
  <c r="O53" i="4"/>
  <c r="B263" i="8" s="1"/>
  <c r="O54" i="4"/>
  <c r="B268" i="8" s="1"/>
  <c r="O55" i="4"/>
  <c r="O49" i="4"/>
  <c r="B243" i="8" s="1"/>
  <c r="O48" i="4"/>
  <c r="B238" i="8" s="1"/>
  <c r="O43" i="4"/>
  <c r="O42" i="4"/>
  <c r="B208" i="8" s="1"/>
  <c r="O41" i="4"/>
  <c r="B203" i="8" s="1"/>
  <c r="O40" i="4"/>
  <c r="B198" i="8" s="1"/>
  <c r="B223" i="1"/>
  <c r="B228" i="1"/>
  <c r="B248" i="1"/>
  <c r="B308" i="1"/>
  <c r="B313" i="1"/>
  <c r="B318" i="1"/>
  <c r="B323" i="1"/>
  <c r="B293" i="1"/>
  <c r="O23" i="4"/>
  <c r="O21" i="4"/>
  <c r="B398" i="1"/>
  <c r="B393" i="1"/>
  <c r="B383" i="1"/>
  <c r="B378" i="1"/>
  <c r="B373" i="1"/>
  <c r="B368" i="1"/>
  <c r="B363" i="1"/>
  <c r="B343" i="1"/>
  <c r="B348" i="1"/>
  <c r="B353" i="1"/>
  <c r="B358" i="1"/>
  <c r="B13" i="1"/>
  <c r="V141" i="4"/>
  <c r="C703" i="8" s="1"/>
  <c r="H703" i="8" s="1"/>
  <c r="I703" i="8" s="1"/>
  <c r="V140" i="4"/>
  <c r="C698" i="8" s="1"/>
  <c r="H698" i="8" s="1"/>
  <c r="I698" i="8" s="1"/>
  <c r="V139" i="4"/>
  <c r="C693" i="8" s="1"/>
  <c r="H693" i="8" s="1"/>
  <c r="I693" i="8" s="1"/>
  <c r="V138" i="4"/>
  <c r="C688" i="8" s="1"/>
  <c r="H688" i="8" s="1"/>
  <c r="I688" i="8" s="1"/>
  <c r="V137" i="4"/>
  <c r="C683" i="8" s="1"/>
  <c r="H683" i="8" s="1"/>
  <c r="I683" i="8" s="1"/>
  <c r="V136" i="4"/>
  <c r="C678" i="8" s="1"/>
  <c r="H678" i="8" s="1"/>
  <c r="I678" i="8" s="1"/>
  <c r="V135" i="4"/>
  <c r="C673" i="8" s="1"/>
  <c r="H673" i="8" s="1"/>
  <c r="I673" i="8" s="1"/>
  <c r="V134" i="4"/>
  <c r="C668" i="8" s="1"/>
  <c r="H668" i="8" s="1"/>
  <c r="I668" i="8" s="1"/>
  <c r="V133" i="4"/>
  <c r="C663" i="8" s="1"/>
  <c r="H663" i="8" s="1"/>
  <c r="I663" i="8" s="1"/>
  <c r="V132" i="4"/>
  <c r="C658" i="8" s="1"/>
  <c r="H658" i="8" s="1"/>
  <c r="I658" i="8" s="1"/>
  <c r="V131" i="4"/>
  <c r="C653" i="8" s="1"/>
  <c r="H653" i="8" s="1"/>
  <c r="I653" i="8" s="1"/>
  <c r="V130" i="4"/>
  <c r="C648" i="8" s="1"/>
  <c r="H648" i="8" s="1"/>
  <c r="I648" i="8" s="1"/>
  <c r="V123" i="4"/>
  <c r="C613" i="8" s="1"/>
  <c r="H613" i="8" s="1"/>
  <c r="I613" i="8" s="1"/>
  <c r="V122" i="4"/>
  <c r="C608" i="8" s="1"/>
  <c r="H608" i="8" s="1"/>
  <c r="I608" i="8" s="1"/>
  <c r="V121" i="4"/>
  <c r="V120" i="4"/>
  <c r="V119" i="4"/>
  <c r="V118" i="4"/>
  <c r="V117" i="4"/>
  <c r="V116" i="4"/>
  <c r="V115" i="4"/>
  <c r="V113" i="4"/>
  <c r="V114" i="4"/>
  <c r="V112" i="4"/>
  <c r="V52" i="4"/>
  <c r="C258" i="8" s="1"/>
  <c r="H258" i="8" s="1"/>
  <c r="I258" i="8" s="1"/>
  <c r="V53" i="4"/>
  <c r="C263" i="8" s="1"/>
  <c r="H263" i="8" s="1"/>
  <c r="I263" i="8" s="1"/>
  <c r="V54" i="4"/>
  <c r="C268" i="8" s="1"/>
  <c r="H268" i="8" s="1"/>
  <c r="I268" i="8" s="1"/>
  <c r="V55" i="4"/>
  <c r="V51" i="4"/>
  <c r="V50" i="4"/>
  <c r="C248" i="8" s="1"/>
  <c r="H248" i="8" s="1"/>
  <c r="I248" i="8" s="1"/>
  <c r="V49" i="4"/>
  <c r="V48" i="4"/>
  <c r="V43" i="4"/>
  <c r="V42" i="4"/>
  <c r="C208" i="8" s="1"/>
  <c r="H208" i="8" s="1"/>
  <c r="I208" i="8" s="1"/>
  <c r="V41" i="4"/>
  <c r="C203" i="8" s="1"/>
  <c r="H203" i="8" s="1"/>
  <c r="I203" i="8" s="1"/>
  <c r="V40" i="4"/>
  <c r="B403" i="1"/>
  <c r="B588" i="1" l="1"/>
  <c r="C418" i="1"/>
  <c r="H418" i="1" s="1"/>
  <c r="I418" i="1" s="1"/>
  <c r="C568" i="8"/>
  <c r="H568" i="8" s="1"/>
  <c r="I568" i="8" s="1"/>
  <c r="C433" i="1"/>
  <c r="H433" i="1" s="1"/>
  <c r="I433" i="1" s="1"/>
  <c r="C583" i="8"/>
  <c r="H583" i="8" s="1"/>
  <c r="I583" i="8" s="1"/>
  <c r="C453" i="1"/>
  <c r="H453" i="1" s="1"/>
  <c r="I453" i="1" s="1"/>
  <c r="C603" i="8"/>
  <c r="H603" i="8" s="1"/>
  <c r="I603" i="8" s="1"/>
  <c r="C413" i="1"/>
  <c r="H413" i="1" s="1"/>
  <c r="I413" i="1" s="1"/>
  <c r="C563" i="8"/>
  <c r="H563" i="8" s="1"/>
  <c r="I563" i="8" s="1"/>
  <c r="C438" i="1"/>
  <c r="H438" i="1" s="1"/>
  <c r="I438" i="1" s="1"/>
  <c r="C588" i="8"/>
  <c r="H588" i="8" s="1"/>
  <c r="I588" i="8" s="1"/>
  <c r="B598" i="1"/>
  <c r="B593" i="8"/>
  <c r="C118" i="1"/>
  <c r="H118" i="1" s="1"/>
  <c r="I118" i="1" s="1"/>
  <c r="C113" i="8"/>
  <c r="H113" i="8" s="1"/>
  <c r="I113" i="8" s="1"/>
  <c r="B133" i="1"/>
  <c r="B128" i="8"/>
  <c r="C143" i="1"/>
  <c r="H143" i="1" s="1"/>
  <c r="I143" i="1" s="1"/>
  <c r="C138" i="8"/>
  <c r="H138" i="8" s="1"/>
  <c r="I138" i="8" s="1"/>
  <c r="B1003" i="1"/>
  <c r="B998" i="8"/>
  <c r="C218" i="1"/>
  <c r="H218" i="1" s="1"/>
  <c r="I218" i="1" s="1"/>
  <c r="C213" i="8"/>
  <c r="H213" i="8" s="1"/>
  <c r="I213" i="8" s="1"/>
  <c r="C238" i="1"/>
  <c r="H238" i="1" s="1"/>
  <c r="I238" i="1" s="1"/>
  <c r="C253" i="8"/>
  <c r="H253" i="8" s="1"/>
  <c r="I253" i="8" s="1"/>
  <c r="C423" i="1"/>
  <c r="H423" i="1" s="1"/>
  <c r="I423" i="1" s="1"/>
  <c r="C573" i="8"/>
  <c r="H573" i="8" s="1"/>
  <c r="I573" i="8" s="1"/>
  <c r="C443" i="1"/>
  <c r="H443" i="1" s="1"/>
  <c r="I443" i="1" s="1"/>
  <c r="C593" i="8"/>
  <c r="H593" i="8" s="1"/>
  <c r="I593" i="8" s="1"/>
  <c r="B563" i="1"/>
  <c r="B558" i="8"/>
  <c r="C158" i="1"/>
  <c r="H158" i="1" s="1"/>
  <c r="I158" i="1" s="1"/>
  <c r="C153" i="8"/>
  <c r="H153" i="8" s="1"/>
  <c r="I153" i="8" s="1"/>
  <c r="B123" i="1"/>
  <c r="B118" i="8"/>
  <c r="C133" i="1"/>
  <c r="H133" i="1" s="1"/>
  <c r="I133" i="1" s="1"/>
  <c r="C128" i="8"/>
  <c r="H128" i="8" s="1"/>
  <c r="I128" i="8" s="1"/>
  <c r="B148" i="1"/>
  <c r="B143" i="8"/>
  <c r="H183" i="1"/>
  <c r="I183" i="1" s="1"/>
  <c r="C198" i="8"/>
  <c r="H198" i="8" s="1"/>
  <c r="I198" i="8" s="1"/>
  <c r="C278" i="1"/>
  <c r="H278" i="1" s="1"/>
  <c r="I278" i="1" s="1"/>
  <c r="C273" i="8"/>
  <c r="H273" i="8" s="1"/>
  <c r="I273" i="8" s="1"/>
  <c r="C448" i="1"/>
  <c r="H448" i="1" s="1"/>
  <c r="I448" i="1" s="1"/>
  <c r="C598" i="8"/>
  <c r="H598" i="8" s="1"/>
  <c r="I598" i="8" s="1"/>
  <c r="B108" i="1"/>
  <c r="B103" i="8"/>
  <c r="B278" i="1"/>
  <c r="B273" i="8"/>
  <c r="C153" i="1"/>
  <c r="H153" i="1" s="1"/>
  <c r="I153" i="1" s="1"/>
  <c r="C148" i="8"/>
  <c r="H148" i="8" s="1"/>
  <c r="I148" i="8" s="1"/>
  <c r="C123" i="1"/>
  <c r="H123" i="1" s="1"/>
  <c r="I123" i="1" s="1"/>
  <c r="C118" i="8"/>
  <c r="H118" i="8" s="1"/>
  <c r="I118" i="8" s="1"/>
  <c r="B138" i="1"/>
  <c r="B133" i="8"/>
  <c r="C148" i="1"/>
  <c r="H148" i="1" s="1"/>
  <c r="I148" i="1" s="1"/>
  <c r="C143" i="8"/>
  <c r="H143" i="8" s="1"/>
  <c r="I143" i="8" s="1"/>
  <c r="C223" i="1"/>
  <c r="H223" i="1" s="1"/>
  <c r="I223" i="1" s="1"/>
  <c r="C238" i="8"/>
  <c r="H238" i="8" s="1"/>
  <c r="I238" i="8" s="1"/>
  <c r="C408" i="1"/>
  <c r="H408" i="1" s="1"/>
  <c r="I408" i="1" s="1"/>
  <c r="C558" i="8"/>
  <c r="H558" i="8" s="1"/>
  <c r="I558" i="8" s="1"/>
  <c r="C428" i="1"/>
  <c r="H428" i="1" s="1"/>
  <c r="I428" i="1" s="1"/>
  <c r="C578" i="8"/>
  <c r="H578" i="8" s="1"/>
  <c r="I578" i="8" s="1"/>
  <c r="C228" i="1"/>
  <c r="H228" i="1" s="1"/>
  <c r="I228" i="1" s="1"/>
  <c r="C243" i="8"/>
  <c r="H243" i="8" s="1"/>
  <c r="I243" i="8" s="1"/>
  <c r="B118" i="1"/>
  <c r="B113" i="8"/>
  <c r="B218" i="1"/>
  <c r="B213" i="8"/>
  <c r="C128" i="1"/>
  <c r="H128" i="1" s="1"/>
  <c r="I128" i="1" s="1"/>
  <c r="C123" i="8"/>
  <c r="H123" i="8" s="1"/>
  <c r="I123" i="8" s="1"/>
  <c r="C243" i="1"/>
  <c r="H243" i="1" s="1"/>
  <c r="I243" i="1" s="1"/>
  <c r="C108" i="1"/>
  <c r="H108" i="1" s="1"/>
  <c r="I108" i="1" s="1"/>
  <c r="C203" i="1"/>
  <c r="H203" i="1" s="1"/>
  <c r="I203" i="1" s="1"/>
  <c r="B703" i="1"/>
  <c r="B953" i="1"/>
  <c r="B668" i="1"/>
  <c r="B918" i="1"/>
  <c r="C463" i="1"/>
  <c r="H463" i="1" s="1"/>
  <c r="I463" i="1" s="1"/>
  <c r="C623" i="1"/>
  <c r="H623" i="1" s="1"/>
  <c r="I623" i="1" s="1"/>
  <c r="C573" i="1"/>
  <c r="H573" i="1" s="1"/>
  <c r="I573" i="1" s="1"/>
  <c r="C673" i="1"/>
  <c r="H673" i="1" s="1"/>
  <c r="I673" i="1" s="1"/>
  <c r="C593" i="1"/>
  <c r="H593" i="1" s="1"/>
  <c r="I593" i="1" s="1"/>
  <c r="C693" i="1"/>
  <c r="H693" i="1" s="1"/>
  <c r="I693" i="1" s="1"/>
  <c r="C613" i="1"/>
  <c r="H613" i="1" s="1"/>
  <c r="I613" i="1" s="1"/>
  <c r="C713" i="1"/>
  <c r="H713" i="1" s="1"/>
  <c r="I713" i="1" s="1"/>
  <c r="B663" i="1"/>
  <c r="B913" i="1"/>
  <c r="B688" i="1"/>
  <c r="B938" i="1"/>
  <c r="B623" i="1"/>
  <c r="B843" i="1"/>
  <c r="B643" i="1"/>
  <c r="B863" i="1"/>
  <c r="B243" i="1"/>
  <c r="C468" i="1"/>
  <c r="H468" i="1" s="1"/>
  <c r="I468" i="1" s="1"/>
  <c r="C628" i="1"/>
  <c r="H628" i="1" s="1"/>
  <c r="I628" i="1" s="1"/>
  <c r="C548" i="1"/>
  <c r="H548" i="1" s="1"/>
  <c r="I548" i="1" s="1"/>
  <c r="C648" i="1"/>
  <c r="H648" i="1" s="1"/>
  <c r="I648" i="1" s="1"/>
  <c r="B413" i="1"/>
  <c r="B438" i="1"/>
  <c r="B473" i="1"/>
  <c r="B568" i="1"/>
  <c r="B548" i="1"/>
  <c r="B263" i="1"/>
  <c r="B783" i="1"/>
  <c r="B803" i="1"/>
  <c r="B823" i="1"/>
  <c r="B768" i="1"/>
  <c r="B1018" i="1"/>
  <c r="B683" i="1"/>
  <c r="B933" i="1"/>
  <c r="H198" i="1"/>
  <c r="I198" i="1" s="1"/>
  <c r="C213" i="1"/>
  <c r="H213" i="1" s="1"/>
  <c r="I213" i="1" s="1"/>
  <c r="C258" i="1"/>
  <c r="H258" i="1" s="1"/>
  <c r="I258" i="1" s="1"/>
  <c r="C273" i="1"/>
  <c r="H273" i="1" s="1"/>
  <c r="I273" i="1" s="1"/>
  <c r="C558" i="1"/>
  <c r="H558" i="1" s="1"/>
  <c r="I558" i="1" s="1"/>
  <c r="C658" i="1"/>
  <c r="H658" i="1" s="1"/>
  <c r="I658" i="1" s="1"/>
  <c r="C578" i="1"/>
  <c r="H578" i="1" s="1"/>
  <c r="I578" i="1" s="1"/>
  <c r="C678" i="1"/>
  <c r="H678" i="1" s="1"/>
  <c r="I678" i="1" s="1"/>
  <c r="C598" i="1"/>
  <c r="H598" i="1" s="1"/>
  <c r="I598" i="1" s="1"/>
  <c r="C698" i="1"/>
  <c r="H698" i="1" s="1"/>
  <c r="I698" i="1" s="1"/>
  <c r="B388" i="1"/>
  <c r="B658" i="1"/>
  <c r="B908" i="1"/>
  <c r="B693" i="1"/>
  <c r="B943" i="1"/>
  <c r="B633" i="1"/>
  <c r="B853" i="1"/>
  <c r="B648" i="1"/>
  <c r="B868" i="1"/>
  <c r="B213" i="1"/>
  <c r="C473" i="1"/>
  <c r="H473" i="1" s="1"/>
  <c r="I473" i="1" s="1"/>
  <c r="C633" i="1"/>
  <c r="H633" i="1" s="1"/>
  <c r="I633" i="1" s="1"/>
  <c r="C553" i="1"/>
  <c r="H553" i="1" s="1"/>
  <c r="I553" i="1" s="1"/>
  <c r="C653" i="1"/>
  <c r="H653" i="1" s="1"/>
  <c r="I653" i="1" s="1"/>
  <c r="B478" i="1"/>
  <c r="B458" i="1"/>
  <c r="B553" i="1"/>
  <c r="B268" i="1"/>
  <c r="B788" i="1"/>
  <c r="B808" i="1"/>
  <c r="B828" i="1"/>
  <c r="B1028" i="1"/>
  <c r="B773" i="1"/>
  <c r="B1023" i="1"/>
  <c r="C253" i="1"/>
  <c r="H253" i="1" s="1"/>
  <c r="I253" i="1" s="1"/>
  <c r="C268" i="1"/>
  <c r="H268" i="1" s="1"/>
  <c r="I268" i="1" s="1"/>
  <c r="C563" i="1"/>
  <c r="H563" i="1" s="1"/>
  <c r="I563" i="1" s="1"/>
  <c r="C663" i="1"/>
  <c r="H663" i="1" s="1"/>
  <c r="I663" i="1" s="1"/>
  <c r="C583" i="1"/>
  <c r="H583" i="1" s="1"/>
  <c r="I583" i="1" s="1"/>
  <c r="C683" i="1"/>
  <c r="H683" i="1" s="1"/>
  <c r="I683" i="1" s="1"/>
  <c r="C603" i="1"/>
  <c r="H603" i="1" s="1"/>
  <c r="I603" i="1" s="1"/>
  <c r="C703" i="1"/>
  <c r="H703" i="1" s="1"/>
  <c r="I703" i="1" s="1"/>
  <c r="B673" i="1"/>
  <c r="B923" i="1"/>
  <c r="B678" i="1"/>
  <c r="B928" i="1"/>
  <c r="B698" i="1"/>
  <c r="B948" i="1"/>
  <c r="B628" i="1"/>
  <c r="B848" i="1"/>
  <c r="B208" i="1"/>
  <c r="C478" i="1"/>
  <c r="H478" i="1" s="1"/>
  <c r="I478" i="1" s="1"/>
  <c r="C638" i="1"/>
  <c r="H638" i="1" s="1"/>
  <c r="I638" i="1" s="1"/>
  <c r="B408" i="1"/>
  <c r="B448" i="1"/>
  <c r="B558" i="1"/>
  <c r="B593" i="1"/>
  <c r="B573" i="1"/>
  <c r="B608" i="1"/>
  <c r="B708" i="1"/>
  <c r="B273" i="1"/>
  <c r="B793" i="1"/>
  <c r="B813" i="1"/>
  <c r="B758" i="1"/>
  <c r="B1008" i="1"/>
  <c r="B778" i="1"/>
  <c r="B618" i="1"/>
  <c r="H193" i="1"/>
  <c r="I193" i="1" s="1"/>
  <c r="C208" i="1"/>
  <c r="H208" i="1" s="1"/>
  <c r="I208" i="1" s="1"/>
  <c r="C248" i="1"/>
  <c r="H248" i="1" s="1"/>
  <c r="I248" i="1" s="1"/>
  <c r="C263" i="1"/>
  <c r="H263" i="1" s="1"/>
  <c r="I263" i="1" s="1"/>
  <c r="C458" i="1"/>
  <c r="H458" i="1" s="1"/>
  <c r="I458" i="1" s="1"/>
  <c r="C618" i="1"/>
  <c r="H618" i="1" s="1"/>
  <c r="I618" i="1" s="1"/>
  <c r="C568" i="1"/>
  <c r="H568" i="1" s="1"/>
  <c r="I568" i="1" s="1"/>
  <c r="C668" i="1"/>
  <c r="H668" i="1" s="1"/>
  <c r="I668" i="1" s="1"/>
  <c r="C588" i="1"/>
  <c r="H588" i="1" s="1"/>
  <c r="I588" i="1" s="1"/>
  <c r="C688" i="1"/>
  <c r="H688" i="1" s="1"/>
  <c r="I688" i="1" s="1"/>
  <c r="C608" i="1"/>
  <c r="H608" i="1" s="1"/>
  <c r="I608" i="1" s="1"/>
  <c r="C708" i="1"/>
  <c r="H708" i="1" s="1"/>
  <c r="I708" i="1" s="1"/>
  <c r="B653" i="1"/>
  <c r="B903" i="1"/>
  <c r="B638" i="1"/>
  <c r="B858" i="1"/>
  <c r="B203" i="1"/>
  <c r="C543" i="1"/>
  <c r="H543" i="1" s="1"/>
  <c r="I543" i="1" s="1"/>
  <c r="C643" i="1"/>
  <c r="H643" i="1" s="1"/>
  <c r="I643" i="1" s="1"/>
  <c r="B468" i="1"/>
  <c r="B543" i="1"/>
  <c r="B798" i="1"/>
  <c r="B818" i="1"/>
  <c r="B763" i="1"/>
  <c r="B1013" i="1"/>
  <c r="B578" i="1"/>
  <c r="B453" i="1"/>
  <c r="B613" i="1"/>
  <c r="B258" i="1"/>
  <c r="B238" i="1"/>
  <c r="H48" i="1"/>
  <c r="I48" i="1" s="1"/>
  <c r="H188" i="1"/>
  <c r="I188" i="1" s="1"/>
  <c r="B253" i="1"/>
  <c r="B233" i="1"/>
  <c r="B463" i="1"/>
  <c r="B583" i="1"/>
  <c r="H53" i="1"/>
  <c r="I53" i="1" s="1"/>
  <c r="C233" i="1"/>
  <c r="H233" i="1" s="1"/>
  <c r="I233" i="1" s="1"/>
  <c r="B423" i="1"/>
  <c r="B443" i="1"/>
  <c r="B603" i="1"/>
  <c r="H33" i="1"/>
  <c r="I33" i="1" s="1"/>
  <c r="C113" i="1"/>
  <c r="H113" i="1" s="1"/>
  <c r="I113" i="1" s="1"/>
  <c r="H43" i="1"/>
  <c r="I43" i="1" s="1"/>
  <c r="C163" i="1"/>
  <c r="H163" i="1" s="1"/>
  <c r="I163" i="1" s="1"/>
  <c r="H38" i="1"/>
  <c r="I38" i="1" s="1"/>
  <c r="C138" i="1"/>
  <c r="H138" i="1" s="1"/>
  <c r="I138" i="1" s="1"/>
  <c r="B338" i="1"/>
  <c r="B333" i="1"/>
  <c r="J15" i="1"/>
  <c r="J16" i="1"/>
  <c r="J17" i="1"/>
  <c r="J14" i="1"/>
  <c r="I1128" i="8" l="1"/>
  <c r="B433" i="1"/>
  <c r="B428" i="1"/>
  <c r="F13" i="1"/>
  <c r="H13" i="1" s="1"/>
  <c r="I13" i="1" s="1"/>
  <c r="I1133" i="1" s="1"/>
</calcChain>
</file>

<file path=xl/sharedStrings.xml><?xml version="1.0" encoding="utf-8"?>
<sst xmlns="http://schemas.openxmlformats.org/spreadsheetml/2006/main" count="5230" uniqueCount="426">
  <si>
    <t>Descritivo dos Serviços</t>
  </si>
  <si>
    <t>PLANILHA DE FORMAÇÃO DE PREÇO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</si>
  <si>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</si>
  <si>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</si>
  <si>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</si>
  <si>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</si>
  <si>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</si>
  <si>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</si>
  <si>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</si>
  <si>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</si>
  <si>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</si>
  <si>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</si>
  <si>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FORMATOS</t>
  </si>
  <si>
    <t xml:space="preserve">Miolo: Papel Couchê Liso ou fosco/ Off-Set/ Reciclato; </t>
  </si>
  <si>
    <t xml:space="preserve">Impressão: </t>
  </si>
  <si>
    <t xml:space="preserve">FOLDER - </t>
  </si>
  <si>
    <t xml:space="preserve">Papel Couchê Liso ou fosco/ Off-Set/ Reciclato; </t>
  </si>
  <si>
    <t>ITEM</t>
  </si>
  <si>
    <t>TIPO DO IMPESSO</t>
  </si>
  <si>
    <t>ACABAMENTO MIOLO</t>
  </si>
  <si>
    <t>CARACTERÍSTICA CAPA</t>
  </si>
  <si>
    <t>GRAMATURA CAPA</t>
  </si>
  <si>
    <t>GRAMATURA MIOLO</t>
  </si>
  <si>
    <t>ACABAMENTO CAPA</t>
  </si>
  <si>
    <t>94X64</t>
  </si>
  <si>
    <t>46X64</t>
  </si>
  <si>
    <t>32X46</t>
  </si>
  <si>
    <t>22X32</t>
  </si>
  <si>
    <t>15X22</t>
  </si>
  <si>
    <t>11X15</t>
  </si>
  <si>
    <t>7,5X10,5</t>
  </si>
  <si>
    <t xml:space="preserve">CARTILHA / LIVRETO / REVISTA - </t>
  </si>
  <si>
    <t xml:space="preserve">CARTAZ - </t>
  </si>
  <si>
    <t xml:space="preserve">Capa: Papel Couchê Liso ou fosco/ Off-Set/ Reciclato; </t>
  </si>
  <si>
    <t xml:space="preserve">BANNER - </t>
  </si>
  <si>
    <t>CARACTERÍSTICA MIOLO</t>
  </si>
  <si>
    <t>QTD. PÁGINA</t>
  </si>
  <si>
    <t>Qtde Total Estimada de Tiragem</t>
  </si>
  <si>
    <t>Valor Unitário (folhas/páginas)</t>
  </si>
  <si>
    <t>Intervalo de Tiragem</t>
  </si>
  <si>
    <t>Valor Unitário do Exemplar = (C x F)</t>
  </si>
  <si>
    <t>Valor Total                         = (G x H)</t>
  </si>
  <si>
    <t>Valor Médio Unitário (folhas/páginas) = (Média E)</t>
  </si>
  <si>
    <t>3.001 a 5.000</t>
  </si>
  <si>
    <t>Acima de 5.000</t>
  </si>
  <si>
    <t>1.001 a 3.000</t>
  </si>
  <si>
    <t>1 a 200</t>
  </si>
  <si>
    <t>201 a 1.000</t>
  </si>
  <si>
    <t>Média de Páginas</t>
  </si>
  <si>
    <t xml:space="preserve">nº de páginas: </t>
  </si>
  <si>
    <t>INTERVALO DE PÁGINAS</t>
  </si>
  <si>
    <t xml:space="preserve">Acabamento: Refile simples e/ou dobra &lt;&gt; </t>
  </si>
  <si>
    <t xml:space="preserve">Acabamento: Canoa dois grampos &lt;&gt; </t>
  </si>
  <si>
    <t xml:space="preserve">Vinil/ Lona; </t>
  </si>
  <si>
    <t xml:space="preserve">Acabamento: Refile simples; </t>
  </si>
  <si>
    <t xml:space="preserve">90x120 m²; </t>
  </si>
  <si>
    <t xml:space="preserve">200x100 m²; </t>
  </si>
  <si>
    <t xml:space="preserve">90x150 m²; </t>
  </si>
  <si>
    <t xml:space="preserve">100x180 m²; </t>
  </si>
  <si>
    <t xml:space="preserve">300x200 m²; </t>
  </si>
  <si>
    <t xml:space="preserve">480x75 m²; </t>
  </si>
  <si>
    <t xml:space="preserve">ENVELOPE - </t>
  </si>
  <si>
    <t xml:space="preserve">Acabamento: Canoa 2 grampos; </t>
  </si>
  <si>
    <t xml:space="preserve">Cartão Duo Desing/ Supremo; </t>
  </si>
  <si>
    <t xml:space="preserve">Acabamento: Adesivagem; </t>
  </si>
  <si>
    <t xml:space="preserve">LIVRO - </t>
  </si>
  <si>
    <t xml:space="preserve">Miolo: Papel Couchê Liso ou fosco/ Off-Set/ Pólen Soft/ Reciclato;  </t>
  </si>
  <si>
    <t xml:space="preserve">Acabamento: Colagem Sistema PUR &lt;&gt; </t>
  </si>
  <si>
    <t xml:space="preserve">Capa: Papel Cartão Duo Design; </t>
  </si>
  <si>
    <t xml:space="preserve">Acabamento: Colagem Sistema PUR e Costura &lt;&gt; </t>
  </si>
  <si>
    <t xml:space="preserve">A partir de </t>
  </si>
  <si>
    <t xml:space="preserve">Papel Off-set/ Craft/ Pardo; </t>
  </si>
  <si>
    <t xml:space="preserve">Acabamento: Refile simples com aplicação de fita dupla face; </t>
  </si>
  <si>
    <t xml:space="preserve">Acabamento: Refile simples com dobra; </t>
  </si>
  <si>
    <t xml:space="preserve">Acabamento: Refile simples com dobra e corte especial;  </t>
  </si>
  <si>
    <t>4/0</t>
  </si>
  <si>
    <t>4/4</t>
  </si>
  <si>
    <t>4/1</t>
  </si>
  <si>
    <t xml:space="preserve">LABEL - </t>
  </si>
  <si>
    <t>Acabamento: Capa envelope/ EVA</t>
  </si>
  <si>
    <t xml:space="preserve">COLA MANUAL - </t>
  </si>
  <si>
    <t xml:space="preserve">BLOCO - </t>
  </si>
  <si>
    <t>1/0</t>
  </si>
  <si>
    <t>1/1</t>
  </si>
  <si>
    <t xml:space="preserve">Papel Autocopiativo;   </t>
  </si>
  <si>
    <t xml:space="preserve">Capa: Papel Craft;  </t>
  </si>
  <si>
    <t xml:space="preserve">CAPA DURA - </t>
  </si>
  <si>
    <t xml:space="preserve">APLICAÇÃO DE VERNIZ - </t>
  </si>
  <si>
    <t xml:space="preserve">NOMINATA / CONVITE - </t>
  </si>
  <si>
    <t>Papel Off-Set</t>
  </si>
  <si>
    <t xml:space="preserve">A4; </t>
  </si>
  <si>
    <t>Acabamento: Refile simples, furo e cordão</t>
  </si>
  <si>
    <t xml:space="preserve">Acabamento: Gualhardete/ Ilhós/ Standart/ Tubete com cordão; </t>
  </si>
  <si>
    <t xml:space="preserve">PANFLETO - </t>
  </si>
  <si>
    <t xml:space="preserve">Papel: Couchê fosco/ Off-Set/ Opaline; </t>
  </si>
  <si>
    <t xml:space="preserve">AVISO / PORTARIA - </t>
  </si>
  <si>
    <t xml:space="preserve">Acabamento: Auto relevo e Refile Simples; </t>
  </si>
  <si>
    <t xml:space="preserve">Acabamento: Refile simples e/ou com dobra; </t>
  </si>
  <si>
    <t xml:space="preserve">ADESIVO - </t>
  </si>
  <si>
    <t xml:space="preserve">Acabamento: Corte linear; </t>
  </si>
  <si>
    <t xml:space="preserve">Vinil; </t>
  </si>
  <si>
    <t xml:space="preserve">Acabamento: Laminação Bopp Brilho ou Fosco Frente; </t>
  </si>
  <si>
    <t xml:space="preserve">de </t>
  </si>
  <si>
    <t xml:space="preserve">Adesivo para CD/ DVD; </t>
  </si>
  <si>
    <t xml:space="preserve">Mídia CD-R/ DVD-R; </t>
  </si>
  <si>
    <t xml:space="preserve">GRAVAÇÃO CD / DVD - </t>
  </si>
  <si>
    <t xml:space="preserve">CERTIFICADO - </t>
  </si>
  <si>
    <t xml:space="preserve">PASTA COM BOLSA - </t>
  </si>
  <si>
    <t xml:space="preserve">Acabamento: Refile simples e/ ou Dobra, Corte e Vinco, Laminação BOPP fosca ou brilho; </t>
  </si>
  <si>
    <t xml:space="preserve">250/ 300 g/m²; </t>
  </si>
  <si>
    <t xml:space="preserve">115/170 g/m²; </t>
  </si>
  <si>
    <t xml:space="preserve">115/150 g/m²; </t>
  </si>
  <si>
    <t xml:space="preserve">180/ 250 g/m²; </t>
  </si>
  <si>
    <t xml:space="preserve">180 g/m²; </t>
  </si>
  <si>
    <t xml:space="preserve">150/ 240 g/m²; </t>
  </si>
  <si>
    <t xml:space="preserve">75/115 g/m²; </t>
  </si>
  <si>
    <t xml:space="preserve">150/180 g/m²; </t>
  </si>
  <si>
    <t xml:space="preserve">250/350 g/m²; </t>
  </si>
  <si>
    <t xml:space="preserve">110 g/m²; </t>
  </si>
  <si>
    <t xml:space="preserve">150/ 230 g/m²; </t>
  </si>
  <si>
    <t xml:space="preserve">50/ 90 g/m²; </t>
  </si>
  <si>
    <t xml:space="preserve">40/ 70 g/m²; </t>
  </si>
  <si>
    <t xml:space="preserve">250/ 350 g/m²; </t>
  </si>
  <si>
    <t xml:space="preserve">170/ 300 g/m²; </t>
  </si>
  <si>
    <t xml:space="preserve">90/ 110 g/m²; </t>
  </si>
  <si>
    <t xml:space="preserve">Acabamento: Colado e Serrilhado &lt;&gt; </t>
  </si>
  <si>
    <t xml:space="preserve">Acabamento: Colado, Serrilhado e numerado &lt;&gt;  </t>
  </si>
  <si>
    <t xml:space="preserve">Acabamento: Colado, numerado e Serrilhado &lt;&gt; </t>
  </si>
  <si>
    <t xml:space="preserve">110/ 190 g/m²; </t>
  </si>
  <si>
    <t xml:space="preserve">Papel Adesivo; </t>
  </si>
  <si>
    <t xml:space="preserve">Acabamento: Corte especial e vinco; </t>
  </si>
  <si>
    <t>Q. CO-RES</t>
  </si>
  <si>
    <t xml:space="preserve">80/120 g/m²; </t>
  </si>
  <si>
    <t xml:space="preserve">Acabamento: Colado, Faca especial e vinco; </t>
  </si>
  <si>
    <t xml:space="preserve">22x16 cm²; </t>
  </si>
  <si>
    <t xml:space="preserve">22x32 cm²; </t>
  </si>
  <si>
    <t xml:space="preserve">24x34 cm²; </t>
  </si>
  <si>
    <t xml:space="preserve">26x36 cm²; </t>
  </si>
  <si>
    <t xml:space="preserve">ENVELOPE SANFONADO - </t>
  </si>
  <si>
    <t>150/ 180 g/m²</t>
  </si>
  <si>
    <t xml:space="preserve">Acabamento: Sistema PUR; </t>
  </si>
  <si>
    <t>Impressão:  MIOLO</t>
  </si>
  <si>
    <t>Impressão:  CAPA</t>
  </si>
  <si>
    <t xml:space="preserve">Impressão:  </t>
  </si>
  <si>
    <t xml:space="preserve">Papel Couchê Liso ou fosco/ Off-Set/ Reciclato;  </t>
  </si>
  <si>
    <t xml:space="preserve">MÁSCARA - </t>
  </si>
  <si>
    <t>Formato</t>
  </si>
  <si>
    <t xml:space="preserve">30x30 cm²; </t>
  </si>
  <si>
    <t>Acabamento: Corte especial, vinco e elástico</t>
  </si>
  <si>
    <t xml:space="preserve">Papel Cartão; </t>
  </si>
  <si>
    <t xml:space="preserve">IMPRESSÃO  CD / DVD - </t>
  </si>
  <si>
    <t xml:space="preserve">m²; </t>
  </si>
  <si>
    <t xml:space="preserve">4,5x4,5 cm²; </t>
  </si>
  <si>
    <t xml:space="preserve">4,5x4,5 cm²;  </t>
  </si>
  <si>
    <t xml:space="preserve">4x8 cm²; </t>
  </si>
  <si>
    <t xml:space="preserve">5 cm²; </t>
  </si>
  <si>
    <t xml:space="preserve">8 cm²; </t>
  </si>
  <si>
    <t xml:space="preserve">10 cm²; </t>
  </si>
  <si>
    <t xml:space="preserve">cm²; </t>
  </si>
  <si>
    <t xml:space="preserve">Formato: </t>
  </si>
  <si>
    <t>TIPO Formato:</t>
  </si>
  <si>
    <t>TAMANHO Formato:</t>
  </si>
  <si>
    <t xml:space="preserve">Formato Aberto: </t>
  </si>
  <si>
    <t xml:space="preserve">Formato Fechado: </t>
  </si>
  <si>
    <t xml:space="preserve">Aberto </t>
  </si>
  <si>
    <t xml:space="preserve">LAMINAÇÃO - </t>
  </si>
  <si>
    <t xml:space="preserve">ETIQUETAGEM / MANUSEIO - </t>
  </si>
  <si>
    <t xml:space="preserve">Verniz UV; Milheiro; </t>
  </si>
  <si>
    <t xml:space="preserve">Papelão Nº 18/ 20; </t>
  </si>
  <si>
    <t xml:space="preserve">Milheiro; </t>
  </si>
  <si>
    <t xml:space="preserve">Soft Touch; Milheiro; </t>
  </si>
  <si>
    <t xml:space="preserve">Total; </t>
  </si>
  <si>
    <t xml:space="preserve">Aplicação de etiqueta em caixas e impressos; </t>
  </si>
  <si>
    <t xml:space="preserve">Colagem; </t>
  </si>
  <si>
    <t xml:space="preserve">Localizado; </t>
  </si>
  <si>
    <t>VALOR GERAL</t>
  </si>
  <si>
    <t xml:space="preserve"> a </t>
  </si>
  <si>
    <t xml:space="preserve">ARTE FINAL E DIAGRAMAÇÃO - </t>
  </si>
  <si>
    <t xml:space="preserve">REVISÃO - </t>
  </si>
  <si>
    <t xml:space="preserve">TRADUÇÃO - </t>
  </si>
  <si>
    <t>COR</t>
  </si>
  <si>
    <t>21X22</t>
  </si>
  <si>
    <t>TIRAGEM</t>
  </si>
  <si>
    <t>PAG</t>
  </si>
  <si>
    <t>%</t>
  </si>
  <si>
    <t>TOTAL</t>
  </si>
  <si>
    <t>LIVROS</t>
  </si>
  <si>
    <t xml:space="preserve">SCANEAMENTO E TRATAMENTO DE IMAGEM - </t>
  </si>
  <si>
    <t xml:space="preserve">Foto, Cromo e Gravura em alta resolução; </t>
  </si>
  <si>
    <t xml:space="preserve">Finalização de arquivo; </t>
  </si>
  <si>
    <t xml:space="preserve">Criação de Arte: Desenho/ Ilustração/ Gráfico; </t>
  </si>
  <si>
    <t xml:space="preserve">IDENTIDADE VISUAL - </t>
  </si>
  <si>
    <t xml:space="preserve">TRANSCRIÇÃO PARA BRAILE - </t>
  </si>
  <si>
    <t xml:space="preserve">Conversão de texto convencional em texto em braile (página braile); </t>
  </si>
  <si>
    <t xml:space="preserve">90/ 150 g/ m²; </t>
  </si>
  <si>
    <t xml:space="preserve">CARTAZ COM BRAILE - </t>
  </si>
  <si>
    <t xml:space="preserve">CARTILHA / LIVRETO / REVISTA COM BRAILE - </t>
  </si>
  <si>
    <t xml:space="preserve">90/ 150 g/m²; </t>
  </si>
  <si>
    <t xml:space="preserve">CERTIFICADO COM BRAILE - </t>
  </si>
  <si>
    <t xml:space="preserve">CRACHÁ - </t>
  </si>
  <si>
    <t xml:space="preserve">CRACHÁ COM BRAILE - </t>
  </si>
  <si>
    <t xml:space="preserve">Papel Cartão Duo Design; </t>
  </si>
  <si>
    <t xml:space="preserve">Papel Off-Set/ Reciclato/ Super Bonder;  </t>
  </si>
  <si>
    <t xml:space="preserve">LABEL COM BRAILE - </t>
  </si>
  <si>
    <t xml:space="preserve">LIVRO COM BRAILE - </t>
  </si>
  <si>
    <t xml:space="preserve">90/150 g/m²; </t>
  </si>
  <si>
    <t xml:space="preserve">Capa: Papel Couchê Liso ou fosco/ Off-Set/ Reciclato;  </t>
  </si>
  <si>
    <t xml:space="preserve">NOMINATA / CONVITE COM BRAILE - </t>
  </si>
  <si>
    <t xml:space="preserve">90/ 250 g/m²; </t>
  </si>
  <si>
    <t xml:space="preserve">11x16,2 cm²; </t>
  </si>
  <si>
    <t>FOLDER</t>
  </si>
  <si>
    <t>ESP</t>
  </si>
  <si>
    <t>FACA</t>
  </si>
  <si>
    <t>SIM</t>
  </si>
  <si>
    <t>PANFLETO</t>
  </si>
  <si>
    <t>APLICAÇÃO DE VERNIZ</t>
  </si>
  <si>
    <t>CAPA DURA</t>
  </si>
  <si>
    <t>LAMINAÇÃO</t>
  </si>
  <si>
    <t>ARTE FINAL E DIAGRAMAÇÃO</t>
  </si>
  <si>
    <t xml:space="preserve">CAPA PARA PROCESSO - </t>
  </si>
  <si>
    <t xml:space="preserve">43x30,5 cm; </t>
  </si>
  <si>
    <t>33x32</t>
  </si>
  <si>
    <t>LIVROS BRAILE</t>
  </si>
  <si>
    <t>FOLDER BRAILE</t>
  </si>
  <si>
    <t>CARTILHAS/LIVRETOS/ REVISTAS</t>
  </si>
  <si>
    <t>CARTILHAS/LIVRETOS/ REVISTAS BRAILE</t>
  </si>
  <si>
    <t>TRADUÇÃO</t>
  </si>
  <si>
    <t>ÚNICO</t>
  </si>
  <si>
    <t>FORMATO</t>
  </si>
  <si>
    <t>REVISÃO</t>
  </si>
  <si>
    <t>UND</t>
  </si>
  <si>
    <t>MIL</t>
  </si>
  <si>
    <t>MILHEIRO</t>
  </si>
  <si>
    <t>LAUDA</t>
  </si>
  <si>
    <t>ADESIVOS PAPEL</t>
  </si>
  <si>
    <t>4,5X4,5</t>
  </si>
  <si>
    <t>4,0X8,0</t>
  </si>
  <si>
    <t>5,0x5,0</t>
  </si>
  <si>
    <t>8,0x8,0</t>
  </si>
  <si>
    <t>10x10,0</t>
  </si>
  <si>
    <t>cm</t>
  </si>
  <si>
    <t>UNID.</t>
  </si>
  <si>
    <t>DESCRIÇÃO</t>
  </si>
  <si>
    <t>cm²</t>
  </si>
  <si>
    <t>Corte Esp.</t>
  </si>
  <si>
    <t>Corte Lin.</t>
  </si>
  <si>
    <t>ADESIVOS VINIL</t>
  </si>
  <si>
    <t>m²</t>
  </si>
  <si>
    <t>AVISO PORTARIA</t>
  </si>
  <si>
    <t>Total</t>
  </si>
  <si>
    <t>BANNER</t>
  </si>
  <si>
    <t>90X120</t>
  </si>
  <si>
    <t>90X150</t>
  </si>
  <si>
    <t>100X180</t>
  </si>
  <si>
    <t>200X100</t>
  </si>
  <si>
    <t>300X200</t>
  </si>
  <si>
    <t>480X75</t>
  </si>
  <si>
    <t>M²</t>
  </si>
  <si>
    <t>PÁG.</t>
  </si>
  <si>
    <t>BLOCO</t>
  </si>
  <si>
    <t>DESCRIÇÃ0</t>
  </si>
  <si>
    <t>Colado +serr.</t>
  </si>
  <si>
    <t>Colado +serr. +num.</t>
  </si>
  <si>
    <t>Papel autocopiativo</t>
  </si>
  <si>
    <t>CARTAZ</t>
  </si>
  <si>
    <t>Convenc.</t>
  </si>
  <si>
    <t>Braile</t>
  </si>
  <si>
    <t>CERTIFICADO</t>
  </si>
  <si>
    <t>GRAMATURA</t>
  </si>
  <si>
    <t>150X230</t>
  </si>
  <si>
    <t>250X300</t>
  </si>
  <si>
    <t>CRACHÁ</t>
  </si>
  <si>
    <t>NOMINATA/CONVITE</t>
  </si>
  <si>
    <t>MÍDIAS</t>
  </si>
  <si>
    <t>CD-R DVD-R</t>
  </si>
  <si>
    <t>Gravação</t>
  </si>
  <si>
    <t>Impressão</t>
  </si>
  <si>
    <t>LABEL</t>
  </si>
  <si>
    <t>Local</t>
  </si>
  <si>
    <t>Outra Língua / Portug.</t>
  </si>
  <si>
    <t>Portug. / Outra Líng</t>
  </si>
  <si>
    <t>TRANSCRIÇÃO BRAILE</t>
  </si>
  <si>
    <t>ENVELOPES</t>
  </si>
  <si>
    <t>11X16,2</t>
  </si>
  <si>
    <t>22X16</t>
  </si>
  <si>
    <t>24X34</t>
  </si>
  <si>
    <t>26X36</t>
  </si>
  <si>
    <t>31X41,5</t>
  </si>
  <si>
    <t>Normal</t>
  </si>
  <si>
    <t>Sanfona.</t>
  </si>
  <si>
    <t>CAPA PROCESSO</t>
  </si>
  <si>
    <t>MÁSCARA</t>
  </si>
  <si>
    <t>IDENTIDADE VISUAL</t>
  </si>
  <si>
    <t>ESCANEAMENTO</t>
  </si>
  <si>
    <t>Imagem</t>
  </si>
  <si>
    <t>COLA MANUAL</t>
  </si>
  <si>
    <t>Milheiro</t>
  </si>
  <si>
    <t>ETIQUETAGEM</t>
  </si>
  <si>
    <t>IMPRESSÃO</t>
  </si>
  <si>
    <t>PRAZO PROVA*</t>
  </si>
  <si>
    <t>ACABAMENTO</t>
  </si>
  <si>
    <t>PRAZO ENTREGA</t>
  </si>
  <si>
    <t>Até 1.000 und</t>
  </si>
  <si>
    <t>De 1.001 a 5.000 und</t>
  </si>
  <si>
    <t>Acima de 5.000 und</t>
  </si>
  <si>
    <t>Cartazes, folders, aviso portaria, adesivos, label, banners, certificados, envelopes, nominatas/ convites, crachás, máscaras, panfletos, blocos, pastas e capas para processos.</t>
  </si>
  <si>
    <t>24h</t>
  </si>
  <si>
    <t>48h</t>
  </si>
  <si>
    <t>72h</t>
  </si>
  <si>
    <t xml:space="preserve">Cartilhas, livros, livretos, revistas </t>
  </si>
  <si>
    <t>Até 120</t>
  </si>
  <si>
    <t>96h</t>
  </si>
  <si>
    <t>120h</t>
  </si>
  <si>
    <t xml:space="preserve"> de 120 a 300</t>
  </si>
  <si>
    <t>Acima de 300</t>
  </si>
  <si>
    <t>72H</t>
  </si>
  <si>
    <t>* Arte final fornecida pela SDH/PR.</t>
  </si>
  <si>
    <t>** Arte final e diagramação executadas pela Contratada.</t>
  </si>
  <si>
    <t>* PRAZO PROVA</t>
  </si>
  <si>
    <t>** PRAZO PROVA</t>
  </si>
  <si>
    <t>12h</t>
  </si>
  <si>
    <t>PRAZO PROVA**</t>
  </si>
  <si>
    <t>Cartazes, folders, aviso portaria, adesivos, banners, certificados, nominatas/ convites, crachás, panfletos e blocos.</t>
  </si>
  <si>
    <t>Cartazes, folders, label, certificados, nominatas/ convites, crachás.</t>
  </si>
  <si>
    <t>não se aplica</t>
  </si>
  <si>
    <t>144h</t>
  </si>
  <si>
    <t>192h</t>
  </si>
  <si>
    <t>240h</t>
  </si>
  <si>
    <t>360h</t>
  </si>
  <si>
    <t>408h</t>
  </si>
  <si>
    <t>IMPRESSÃO  BRAILE</t>
  </si>
  <si>
    <t>288h</t>
  </si>
  <si>
    <t xml:space="preserve"> PRAZO PROVA**</t>
  </si>
  <si>
    <t>Gravação de CD-R/DVD-R</t>
  </si>
  <si>
    <t>Impressão de CD-R/DVD-R</t>
  </si>
  <si>
    <t>IMAGEM</t>
  </si>
  <si>
    <t>QTD.</t>
  </si>
  <si>
    <t>Escaneamento e tratamento</t>
  </si>
  <si>
    <t>Identidade Visual</t>
  </si>
  <si>
    <t>Observação:Arte final de Diagração, aplicação de verniz, capa dura, laminação, cola manual e etiquetagem são etapas de acabamento e seus prazos estão inclusos nas planilhas acima</t>
  </si>
  <si>
    <t xml:space="preserve">Lauda (1200/ 1800 toques); Português/outro Idioma; </t>
  </si>
  <si>
    <t xml:space="preserve">Lauda (1200/ 1800 toques); Outro idioma/Português;  </t>
  </si>
  <si>
    <t xml:space="preserve">Lauda (1200/ 1800 toques); Português/Outro Idioma; </t>
  </si>
  <si>
    <t>UNIDADE</t>
  </si>
  <si>
    <t>PÁG. BRAILE</t>
  </si>
  <si>
    <t>ESPECIFICAÇÕES</t>
  </si>
  <si>
    <t>PÁGINA BRAILE</t>
  </si>
  <si>
    <t>ANEXO I</t>
  </si>
  <si>
    <t>ANEXO IV</t>
  </si>
  <si>
    <t>MODELO DE PROPOSTA</t>
  </si>
  <si>
    <t>À</t>
  </si>
  <si>
    <t>Secretaria de Direitos Humanos – SDH/PR</t>
  </si>
  <si>
    <t>I – O fornecimento, objeto da licitação, somente será realizado sob demanda da Contratante.</t>
  </si>
  <si>
    <t>II – Esta proposta é válida por 60 (sessenta) dias, a contar da data de sua apresentação.</t>
  </si>
  <si>
    <t xml:space="preserve">III - Nos preços apresentados já estão computados todos os custos decorrentes do fornecimento, objeto da licitação e incluídos todos os impostos, encargos trabalhistas, previdenciários, fiscais, comerciais, taxas, fretes, seguros e deslocamento de pessoal e quaisquer outros que incidam direta ou indiretamente sobre o objeto contratado. </t>
  </si>
  <si>
    <t>Dados da empresa: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</si>
  <si>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razão social:</t>
    </r>
  </si>
  <si>
    <r>
      <t>b)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CNPJ (MF) nº: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</si>
  <si>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Inscrição Estadual nº:</t>
    </r>
  </si>
  <si>
    <r>
      <t>d)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Endereço:</t>
    </r>
  </si>
  <si>
    <r>
      <t>e)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Telefone:                                                 Fax:</t>
    </r>
  </si>
  <si>
    <r>
      <t>f)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CEP:                                  Cidade:                                Estado:</t>
    </r>
  </si>
  <si>
    <r>
      <t>g)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Endereço eletrônico:</t>
    </r>
  </si>
  <si>
    <r>
      <t>h)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Representante legal com poderes para assinar o contrato:</t>
    </r>
  </si>
  <si>
    <r>
      <t>i)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Qualificação (cargo, RG, CPF):</t>
    </r>
  </si>
  <si>
    <r>
      <t>j)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Banco:                              Conta corrente:                                Agência:</t>
    </r>
  </si>
  <si>
    <t>Local e data</t>
  </si>
  <si>
    <t>__________________________________________</t>
  </si>
  <si>
    <t>Assinatura do Representante Legal</t>
  </si>
  <si>
    <t xml:space="preserve">Acabamento: Canoa 2 grampos e/ou espiral; </t>
  </si>
  <si>
    <t xml:space="preserve">Acabamento: Sistema PUR e/ou espiral; </t>
  </si>
  <si>
    <t xml:space="preserve">Acabamento: Canoa dois grampose/ou espiral &lt;&gt; </t>
  </si>
  <si>
    <t xml:space="preserve">Acabamento: Canoa dois grampos e/ou espiral &lt;&gt; </t>
  </si>
  <si>
    <t xml:space="preserve">Acabamento: Refile simples ou dobra e/ou espiral &lt;&gt; </t>
  </si>
  <si>
    <t xml:space="preserve">Acabamento: Refile simples ou dobra e/ou espiral&lt;&gt; </t>
  </si>
  <si>
    <t>ANEXO III</t>
  </si>
  <si>
    <t>PASTA COM BOLSO</t>
  </si>
  <si>
    <t>ANEXO II</t>
  </si>
  <si>
    <t/>
  </si>
  <si>
    <t>ESTIMATIVA DE TIRAGENS</t>
  </si>
  <si>
    <t>PRAZOS</t>
  </si>
  <si>
    <t>Especificações dos itens.</t>
  </si>
  <si>
    <t>Em         de julho de 2013.</t>
  </si>
  <si>
    <t xml:space="preserve">1: 94x64cm; </t>
  </si>
  <si>
    <t xml:space="preserve">12: 20,5x23cm; </t>
  </si>
  <si>
    <t xml:space="preserve">16: 15x21cm; </t>
  </si>
  <si>
    <t xml:space="preserve">2: 46x64cm; </t>
  </si>
  <si>
    <t xml:space="preserve">32: 11x15cm; </t>
  </si>
  <si>
    <t xml:space="preserve">4: 31,5x46cm; </t>
  </si>
  <si>
    <t xml:space="preserve">64: 7,5x10,5cm; </t>
  </si>
  <si>
    <t xml:space="preserve">8: 21x29,7cm; </t>
  </si>
  <si>
    <t xml:space="preserve">Acabamento: Corte especial; </t>
  </si>
  <si>
    <t xml:space="preserve">31x41,5x5cm²; </t>
  </si>
  <si>
    <t xml:space="preserve">FOLDER COM BRAILE - </t>
  </si>
  <si>
    <t xml:space="preserve">170/230 g/m²; </t>
  </si>
  <si>
    <t xml:space="preserve">6: 31,9x32,9; </t>
  </si>
  <si>
    <t>SECRETARIA DE DIREITOS HUMANOS</t>
  </si>
  <si>
    <t>SECRETARIA DE GESTÃO DA POLÍTICA DE DIREITOS HUMANOS</t>
  </si>
  <si>
    <t>COORDENAÇÃO-GERAL DE LOGÍSTICA</t>
  </si>
  <si>
    <t>SCS – “B” Qd. 09, LOTE “C”, ED. PARQUE CIDADE CORPORATE, TORRE “A”, 9º ANDAR.</t>
  </si>
  <si>
    <t>ASA SUL, BRASÍLIA – DF, CEP: 70.308-200, TELS. 61 2025 7870 ou 7862</t>
  </si>
  <si>
    <t>ORDEM DE SERVIÇO</t>
  </si>
  <si>
    <t>1 - IDENTIFICAÇÃO</t>
  </si>
  <si>
    <t>Ordem de Serviço:</t>
  </si>
  <si>
    <t>Data de Emissão:</t>
  </si>
  <si>
    <t>Contrato:</t>
  </si>
  <si>
    <t>Contratada:</t>
  </si>
  <si>
    <t>Vigência do Contrato:</t>
  </si>
  <si>
    <t>QUANT.</t>
  </si>
  <si>
    <t>VALOR UNITÁRIO</t>
  </si>
  <si>
    <t>VALOR TOTAL</t>
  </si>
  <si>
    <t>DEMONSTRATIVO FINANCEIRO</t>
  </si>
  <si>
    <t>VALOR TOTAL A PAGAR</t>
  </si>
  <si>
    <t>VALOR GLOBAL ESTIMADO</t>
  </si>
  <si>
    <t>SALDO ANTERIOR</t>
  </si>
  <si>
    <t>SALDO CONTRATUAL</t>
  </si>
  <si>
    <t>3 – INSTRUÇÕES COMPLEMENTARES</t>
  </si>
  <si>
    <t>4 – DATAS E PRAZOS</t>
  </si>
  <si>
    <t>5 - FISCALIZAÇÃO DO CONTRATO</t>
  </si>
  <si>
    <t>_______________________________________________________</t>
  </si>
  <si>
    <t>PRESTAÇÃO DE SERVIÇOS GRÁFICOS</t>
  </si>
  <si>
    <t>Prazo de prova</t>
  </si>
  <si>
    <t>Prazo de entrega</t>
  </si>
  <si>
    <t>FISCAL</t>
  </si>
  <si>
    <t xml:space="preserve">Mat.: </t>
  </si>
  <si>
    <t>2 – ESPECIFICAÇÃO SERVIÇOS E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</si>
</sst>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_-;\-&quot;R$&quot;\ * #,##0.0000_-;_-&quot;R$&quot;\ * &quot;-&quot;??_-;_-@_-"/>
    <numFmt numFmtId="165" formatCode="#,##0_ ;\-#,##0\ "/>
    <numFmt numFmtId="166" formatCode="General\ &quot;g&quot;"/>
    <numFmt numFmtId="167" formatCode="General\ &quot;cor(es)&quot;"/>
    <numFmt numFmtId="168" formatCode="_-* #,##0_-;\-* #,##0_-;_-* &quot;-&quot;??_-;_-@_-"/>
    <numFmt numFmtId="169" formatCode="&quot;a)       razão social:Geral: &quot;"/>
    <numFmt numFmtId="170" formatCode="[$-416]d\-mmm\-yy;@"/>
    <numFmt numFmtId="171" formatCode="&quot;SERVIÇO/PRODUTO = &quot;General\ &quot;itens&quot;"/>
    <numFmt numFmtId="172" formatCode="#,##0.00\ &quot;m²&quot;"/>
    <numFmt numFmtId="173" formatCode="General\ &quot;und.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3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 Narrow"/>
      <family val="2"/>
    </font>
    <font>
      <sz val="7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New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name val="Tahoma"/>
      <family val="2"/>
    </font>
    <font>
      <b/>
      <sz val="10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DDD9C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7">
    <xf numFmtId="0" fontId="0" fillId="0" borderId="0" xfId="0"/>
    <xf numFmtId="164" fontId="6" fillId="0" borderId="1" xfId="2" applyNumberFormat="1" applyFont="1" applyBorder="1" applyAlignment="1" applyProtection="1">
      <alignment horizontal="center" vertical="center" wrapText="1"/>
      <protection locked="0"/>
    </xf>
    <xf numFmtId="164" fontId="6" fillId="0" borderId="7" xfId="2" applyNumberFormat="1" applyFont="1" applyBorder="1" applyAlignment="1" applyProtection="1">
      <alignment horizontal="center" vertical="center" wrapText="1"/>
      <protection locked="0"/>
    </xf>
    <xf numFmtId="167" fontId="0" fillId="4" borderId="0" xfId="0" applyNumberForma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NumberFormat="1" applyFill="1" applyBorder="1" applyAlignment="1">
      <alignment horizontal="left" vertical="center"/>
    </xf>
    <xf numFmtId="49" fontId="0" fillId="4" borderId="0" xfId="0" applyNumberFormat="1" applyFill="1" applyBorder="1" applyAlignment="1">
      <alignment horizontal="left" vertical="center"/>
    </xf>
    <xf numFmtId="166" fontId="0" fillId="4" borderId="0" xfId="0" applyNumberFormat="1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10" fillId="4" borderId="0" xfId="5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 wrapText="1"/>
    </xf>
    <xf numFmtId="0" fontId="9" fillId="0" borderId="0" xfId="0" applyFont="1" applyProtection="1"/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8" fillId="5" borderId="18" xfId="0" applyFont="1" applyFill="1" applyBorder="1" applyAlignment="1" applyProtection="1">
      <alignment horizontal="left"/>
    </xf>
    <xf numFmtId="0" fontId="0" fillId="5" borderId="19" xfId="0" applyFill="1" applyBorder="1" applyAlignment="1" applyProtection="1">
      <alignment horizontal="left"/>
    </xf>
    <xf numFmtId="0" fontId="0" fillId="5" borderId="19" xfId="0" applyFill="1" applyBorder="1" applyProtection="1"/>
    <xf numFmtId="44" fontId="8" fillId="5" borderId="20" xfId="0" applyNumberFormat="1" applyFont="1" applyFill="1" applyBorder="1" applyAlignment="1" applyProtection="1">
      <alignment shrinkToFit="1"/>
    </xf>
    <xf numFmtId="0" fontId="0" fillId="4" borderId="0" xfId="0" applyFill="1" applyProtection="1"/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9" fontId="17" fillId="6" borderId="1" xfId="7" applyFont="1" applyFill="1" applyBorder="1" applyAlignment="1">
      <alignment horizontal="center" vertical="center"/>
    </xf>
    <xf numFmtId="9" fontId="14" fillId="6" borderId="1" xfId="7" applyFont="1" applyFill="1" applyBorder="1" applyAlignment="1">
      <alignment horizontal="center" vertical="center"/>
    </xf>
    <xf numFmtId="9" fontId="15" fillId="6" borderId="29" xfId="0" applyNumberFormat="1" applyFont="1" applyFill="1" applyBorder="1" applyAlignment="1">
      <alignment horizontal="center" vertical="center"/>
    </xf>
    <xf numFmtId="9" fontId="15" fillId="6" borderId="1" xfId="7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horizontal="center" vertical="center"/>
    </xf>
    <xf numFmtId="3" fontId="15" fillId="6" borderId="29" xfId="0" applyNumberFormat="1" applyFont="1" applyFill="1" applyBorder="1"/>
    <xf numFmtId="3" fontId="15" fillId="0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0" borderId="29" xfId="0" applyNumberFormat="1" applyFont="1" applyFill="1" applyBorder="1"/>
    <xf numFmtId="9" fontId="15" fillId="6" borderId="35" xfId="7" applyFont="1" applyFill="1" applyBorder="1" applyAlignment="1">
      <alignment horizontal="center" vertical="center"/>
    </xf>
    <xf numFmtId="3" fontId="15" fillId="0" borderId="35" xfId="0" applyNumberFormat="1" applyFont="1" applyFill="1" applyBorder="1" applyAlignment="1">
      <alignment horizontal="center" vertical="center"/>
    </xf>
    <xf numFmtId="3" fontId="15" fillId="0" borderId="34" xfId="0" applyNumberFormat="1" applyFont="1" applyFill="1" applyBorder="1"/>
    <xf numFmtId="3" fontId="15" fillId="6" borderId="24" xfId="0" applyNumberFormat="1" applyFont="1" applyFill="1" applyBorder="1" applyAlignment="1">
      <alignment horizontal="center" vertical="center"/>
    </xf>
    <xf numFmtId="3" fontId="15" fillId="6" borderId="33" xfId="0" applyNumberFormat="1" applyFont="1" applyFill="1" applyBorder="1"/>
    <xf numFmtId="9" fontId="15" fillId="6" borderId="7" xfId="7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/>
    <xf numFmtId="3" fontId="13" fillId="0" borderId="0" xfId="0" applyNumberFormat="1" applyFont="1" applyFill="1" applyBorder="1" applyAlignment="1">
      <alignment horizontal="center" vertical="center" textRotation="90"/>
    </xf>
    <xf numFmtId="9" fontId="13" fillId="0" borderId="0" xfId="0" applyNumberFormat="1" applyFont="1" applyFill="1" applyBorder="1" applyAlignment="1">
      <alignment horizontal="center" vertical="center" textRotation="90"/>
    </xf>
    <xf numFmtId="168" fontId="18" fillId="0" borderId="0" xfId="0" applyNumberFormat="1" applyFont="1" applyFill="1" applyBorder="1" applyAlignment="1">
      <alignment horizontal="center" vertical="center" textRotation="90"/>
    </xf>
    <xf numFmtId="49" fontId="15" fillId="0" borderId="0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/>
    </xf>
    <xf numFmtId="9" fontId="15" fillId="0" borderId="0" xfId="7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/>
    <xf numFmtId="3" fontId="15" fillId="0" borderId="24" xfId="0" applyNumberFormat="1" applyFont="1" applyFill="1" applyBorder="1" applyAlignment="1">
      <alignment horizontal="center" vertical="center"/>
    </xf>
    <xf numFmtId="3" fontId="15" fillId="0" borderId="33" xfId="0" applyNumberFormat="1" applyFont="1" applyFill="1" applyBorder="1"/>
    <xf numFmtId="0" fontId="15" fillId="6" borderId="1" xfId="0" applyFont="1" applyFill="1" applyBorder="1" applyAlignment="1">
      <alignment horizontal="center" vertical="center"/>
    </xf>
    <xf numFmtId="3" fontId="15" fillId="8" borderId="1" xfId="0" applyNumberFormat="1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3" fontId="15" fillId="8" borderId="35" xfId="0" applyNumberFormat="1" applyFont="1" applyFill="1" applyBorder="1" applyAlignment="1">
      <alignment horizontal="center" vertical="center"/>
    </xf>
    <xf numFmtId="3" fontId="15" fillId="8" borderId="24" xfId="0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3" fontId="15" fillId="8" borderId="7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3" fontId="15" fillId="9" borderId="1" xfId="0" applyNumberFormat="1" applyFont="1" applyFill="1" applyBorder="1" applyAlignment="1">
      <alignment horizontal="center" vertical="center"/>
    </xf>
    <xf numFmtId="3" fontId="15" fillId="8" borderId="29" xfId="0" applyNumberFormat="1" applyFont="1" applyFill="1" applyBorder="1"/>
    <xf numFmtId="9" fontId="15" fillId="0" borderId="1" xfId="0" applyNumberFormat="1" applyFont="1" applyFill="1" applyBorder="1" applyAlignment="1">
      <alignment horizontal="center" vertical="center"/>
    </xf>
    <xf numFmtId="9" fontId="15" fillId="0" borderId="1" xfId="7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49" fontId="15" fillId="6" borderId="35" xfId="0" applyNumberFormat="1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 wrapText="1"/>
    </xf>
    <xf numFmtId="3" fontId="15" fillId="7" borderId="35" xfId="0" applyNumberFormat="1" applyFont="1" applyFill="1" applyBorder="1" applyAlignment="1">
      <alignment horizontal="center" vertical="center"/>
    </xf>
    <xf numFmtId="49" fontId="15" fillId="6" borderId="24" xfId="0" applyNumberFormat="1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 wrapText="1"/>
    </xf>
    <xf numFmtId="3" fontId="15" fillId="7" borderId="24" xfId="0" applyNumberFormat="1" applyFont="1" applyFill="1" applyBorder="1" applyAlignment="1">
      <alignment horizontal="center" vertical="center"/>
    </xf>
    <xf numFmtId="49" fontId="15" fillId="6" borderId="7" xfId="0" applyNumberFormat="1" applyFont="1" applyFill="1" applyBorder="1" applyAlignment="1">
      <alignment horizontal="center" vertical="center"/>
    </xf>
    <xf numFmtId="9" fontId="15" fillId="6" borderId="51" xfId="7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horizontal="center" vertical="center"/>
    </xf>
    <xf numFmtId="3" fontId="15" fillId="0" borderId="19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3" fontId="15" fillId="7" borderId="6" xfId="0" applyNumberFormat="1" applyFont="1" applyFill="1" applyBorder="1" applyAlignment="1">
      <alignment horizontal="center" vertical="center"/>
    </xf>
    <xf numFmtId="3" fontId="15" fillId="8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90"/>
    </xf>
    <xf numFmtId="49" fontId="15" fillId="0" borderId="0" xfId="0" applyNumberFormat="1" applyFont="1" applyFill="1" applyBorder="1" applyAlignment="1">
      <alignment horizontal="center" vertical="center"/>
    </xf>
    <xf numFmtId="3" fontId="13" fillId="8" borderId="0" xfId="0" applyNumberFormat="1" applyFont="1" applyFill="1" applyBorder="1" applyAlignment="1">
      <alignment horizontal="center" vertical="center" textRotation="90"/>
    </xf>
    <xf numFmtId="0" fontId="13" fillId="8" borderId="0" xfId="0" applyFont="1" applyFill="1" applyBorder="1" applyAlignment="1">
      <alignment horizontal="center" vertical="center" textRotation="90"/>
    </xf>
    <xf numFmtId="168" fontId="18" fillId="8" borderId="0" xfId="0" applyNumberFormat="1" applyFont="1" applyFill="1" applyBorder="1" applyAlignment="1">
      <alignment horizontal="center" vertical="center" textRotation="90"/>
    </xf>
    <xf numFmtId="49" fontId="15" fillId="8" borderId="0" xfId="0" applyNumberFormat="1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9" fontId="15" fillId="8" borderId="0" xfId="7" applyFont="1" applyFill="1" applyBorder="1" applyAlignment="1">
      <alignment horizontal="center" vertical="center"/>
    </xf>
    <xf numFmtId="3" fontId="15" fillId="8" borderId="0" xfId="0" applyNumberFormat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vertical="center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59" xfId="0" applyBorder="1"/>
    <xf numFmtId="0" fontId="0" fillId="0" borderId="0" xfId="0" applyBorder="1"/>
    <xf numFmtId="0" fontId="22" fillId="0" borderId="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26" xfId="0" applyBorder="1"/>
    <xf numFmtId="0" fontId="20" fillId="10" borderId="17" xfId="0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0" fillId="10" borderId="6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0" fillId="10" borderId="63" xfId="0" applyFont="1" applyFill="1" applyBorder="1" applyAlignment="1">
      <alignment horizontal="center" vertical="center" wrapText="1"/>
    </xf>
    <xf numFmtId="0" fontId="22" fillId="4" borderId="55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0" fillId="10" borderId="50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justify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3" borderId="65" xfId="0" applyFont="1" applyFill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45" xfId="0" applyFont="1" applyBorder="1" applyAlignment="1" applyProtection="1">
      <alignment vertical="center" wrapText="1"/>
    </xf>
    <xf numFmtId="0" fontId="6" fillId="0" borderId="65" xfId="0" applyFont="1" applyBorder="1" applyAlignment="1" applyProtection="1">
      <alignment vertical="center" wrapText="1"/>
    </xf>
    <xf numFmtId="0" fontId="0" fillId="5" borderId="67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164" fontId="6" fillId="0" borderId="4" xfId="2" applyNumberFormat="1" applyFont="1" applyBorder="1" applyAlignment="1" applyProtection="1">
      <alignment horizontal="center" vertical="center" wrapText="1"/>
      <protection locked="0"/>
    </xf>
    <xf numFmtId="164" fontId="6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29" fillId="0" borderId="0" xfId="0" applyFont="1" applyAlignment="1">
      <alignment horizontal="center"/>
    </xf>
    <xf numFmtId="169" fontId="0" fillId="0" borderId="0" xfId="0" applyNumberFormat="1" applyAlignment="1" applyProtection="1">
      <alignment horizontal="left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left" vertical="center" indent="5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justify" vertical="center"/>
    </xf>
    <xf numFmtId="0" fontId="0" fillId="0" borderId="0" xfId="0" applyProtection="1">
      <protection locked="0"/>
    </xf>
    <xf numFmtId="0" fontId="25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4" fontId="6" fillId="0" borderId="1" xfId="2" applyNumberFormat="1" applyFont="1" applyBorder="1" applyAlignment="1" applyProtection="1">
      <alignment horizontal="center" vertical="center" wrapText="1"/>
    </xf>
    <xf numFmtId="164" fontId="6" fillId="0" borderId="7" xfId="2" applyNumberFormat="1" applyFont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/>
      <protection locked="0"/>
    </xf>
    <xf numFmtId="0" fontId="20" fillId="10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9" fontId="15" fillId="6" borderId="24" xfId="7" applyFont="1" applyFill="1" applyBorder="1" applyAlignment="1">
      <alignment horizontal="center" vertical="center"/>
    </xf>
    <xf numFmtId="0" fontId="3" fillId="2" borderId="56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68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0" fillId="0" borderId="69" xfId="0" applyBorder="1" applyAlignment="1">
      <alignment wrapText="1"/>
    </xf>
    <xf numFmtId="0" fontId="31" fillId="0" borderId="69" xfId="0" applyFont="1" applyBorder="1" applyAlignment="1">
      <alignment horizontal="centerContinuous" vertical="center" wrapText="1"/>
    </xf>
    <xf numFmtId="0" fontId="3" fillId="0" borderId="69" xfId="0" applyFont="1" applyBorder="1" applyAlignment="1">
      <alignment horizontal="centerContinuous" vertical="center" wrapText="1"/>
    </xf>
    <xf numFmtId="0" fontId="3" fillId="0" borderId="70" xfId="0" applyFont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30" fillId="0" borderId="71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Continuous" vertical="center" wrapText="1"/>
    </xf>
    <xf numFmtId="0" fontId="31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72" xfId="0" applyFont="1" applyBorder="1" applyAlignment="1">
      <alignment horizontal="centerContinuous" vertical="center" wrapText="1"/>
    </xf>
    <xf numFmtId="0" fontId="33" fillId="0" borderId="0" xfId="0" applyFont="1" applyBorder="1" applyAlignment="1">
      <alignment horizontal="centerContinuous" vertical="center" wrapText="1"/>
    </xf>
    <xf numFmtId="0" fontId="33" fillId="0" borderId="72" xfId="0" applyFont="1" applyBorder="1" applyAlignment="1">
      <alignment horizontal="centerContinuous" vertical="center" wrapText="1"/>
    </xf>
    <xf numFmtId="0" fontId="30" fillId="0" borderId="73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Continuous" vertical="center" wrapText="1"/>
    </xf>
    <xf numFmtId="0" fontId="0" fillId="0" borderId="22" xfId="0" applyBorder="1" applyAlignment="1">
      <alignment horizontal="centerContinuous" vertical="center" wrapText="1"/>
    </xf>
    <xf numFmtId="0" fontId="33" fillId="0" borderId="74" xfId="0" applyFont="1" applyBorder="1" applyAlignment="1">
      <alignment horizontal="centerContinuous" vertical="center" wrapText="1"/>
    </xf>
    <xf numFmtId="0" fontId="24" fillId="0" borderId="71" xfId="0" applyFont="1" applyBorder="1" applyAlignment="1">
      <alignment horizontal="centerContinuous" vertical="center" shrinkToFit="1"/>
    </xf>
    <xf numFmtId="0" fontId="24" fillId="0" borderId="0" xfId="0" applyFont="1" applyBorder="1" applyAlignment="1">
      <alignment horizontal="centerContinuous" vertical="center" shrinkToFit="1"/>
    </xf>
    <xf numFmtId="0" fontId="24" fillId="0" borderId="72" xfId="0" applyFont="1" applyBorder="1" applyAlignment="1">
      <alignment horizontal="centerContinuous" vertical="center" shrinkToFit="1"/>
    </xf>
    <xf numFmtId="49" fontId="32" fillId="0" borderId="1" xfId="0" applyNumberFormat="1" applyFont="1" applyBorder="1" applyAlignment="1">
      <alignment horizontal="center" vertical="center" wrapText="1"/>
    </xf>
    <xf numFmtId="49" fontId="24" fillId="0" borderId="80" xfId="0" applyNumberFormat="1" applyFont="1" applyBorder="1" applyAlignment="1">
      <alignment horizontal="center" vertical="center" wrapText="1"/>
    </xf>
    <xf numFmtId="14" fontId="3" fillId="0" borderId="80" xfId="0" applyNumberFormat="1" applyFont="1" applyBorder="1" applyAlignment="1">
      <alignment horizontal="center" vertical="center" wrapText="1"/>
    </xf>
    <xf numFmtId="0" fontId="3" fillId="13" borderId="75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" fillId="13" borderId="76" xfId="0" applyFont="1" applyFill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shrinkToFit="1"/>
    </xf>
    <xf numFmtId="172" fontId="37" fillId="0" borderId="1" xfId="1" applyNumberFormat="1" applyFont="1" applyBorder="1" applyAlignment="1">
      <alignment horizontal="center" vertical="center" wrapText="1"/>
    </xf>
    <xf numFmtId="4" fontId="36" fillId="0" borderId="76" xfId="0" applyNumberFormat="1" applyFont="1" applyBorder="1" applyAlignment="1">
      <alignment horizontal="right" vertical="center" wrapText="1"/>
    </xf>
    <xf numFmtId="14" fontId="0" fillId="0" borderId="0" xfId="0" applyNumberFormat="1" applyAlignment="1">
      <alignment wrapText="1"/>
    </xf>
    <xf numFmtId="173" fontId="37" fillId="0" borderId="1" xfId="1" applyNumberFormat="1" applyFont="1" applyBorder="1" applyAlignment="1">
      <alignment horizontal="center" vertical="center" wrapText="1"/>
    </xf>
    <xf numFmtId="4" fontId="32" fillId="0" borderId="76" xfId="0" applyNumberFormat="1" applyFont="1" applyBorder="1" applyAlignment="1">
      <alignment vertical="center" wrapText="1"/>
    </xf>
    <xf numFmtId="4" fontId="39" fillId="0" borderId="76" xfId="0" applyNumberFormat="1" applyFont="1" applyFill="1" applyBorder="1" applyAlignment="1">
      <alignment horizontal="right" vertical="top" wrapText="1"/>
    </xf>
    <xf numFmtId="4" fontId="39" fillId="0" borderId="76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38" fillId="0" borderId="76" xfId="0" applyNumberFormat="1" applyFont="1" applyFill="1" applyBorder="1" applyAlignment="1">
      <alignment horizontal="right" vertical="top" wrapText="1"/>
    </xf>
    <xf numFmtId="0" fontId="30" fillId="0" borderId="72" xfId="0" applyFont="1" applyBorder="1" applyAlignment="1">
      <alignment vertical="center" wrapText="1"/>
    </xf>
    <xf numFmtId="0" fontId="30" fillId="0" borderId="71" xfId="0" applyFont="1" applyBorder="1" applyAlignment="1">
      <alignment horizontal="centerContinuous" vertical="center" wrapText="1"/>
    </xf>
    <xf numFmtId="0" fontId="30" fillId="0" borderId="0" xfId="0" applyFont="1" applyBorder="1" applyAlignment="1">
      <alignment horizontal="centerContinuous" vertical="center" wrapText="1"/>
    </xf>
    <xf numFmtId="0" fontId="30" fillId="0" borderId="72" xfId="0" applyFont="1" applyBorder="1" applyAlignment="1">
      <alignment horizontal="centerContinuous" vertical="center" wrapText="1"/>
    </xf>
    <xf numFmtId="0" fontId="3" fillId="0" borderId="71" xfId="0" applyFont="1" applyBorder="1" applyAlignment="1">
      <alignment horizontal="centerContinuous" vertical="center" wrapText="1"/>
    </xf>
    <xf numFmtId="0" fontId="6" fillId="0" borderId="71" xfId="0" applyFont="1" applyBorder="1" applyAlignment="1">
      <alignment horizontal="centerContinuous" vertical="center" wrapText="1"/>
    </xf>
    <xf numFmtId="0" fontId="30" fillId="0" borderId="77" xfId="0" applyFont="1" applyBorder="1" applyAlignment="1">
      <alignment vertical="center" wrapText="1"/>
    </xf>
    <xf numFmtId="0" fontId="30" fillId="0" borderId="44" xfId="0" applyFont="1" applyBorder="1" applyAlignment="1">
      <alignment vertical="center" wrapText="1"/>
    </xf>
    <xf numFmtId="0" fontId="30" fillId="0" borderId="78" xfId="0" applyFont="1" applyBorder="1" applyAlignment="1">
      <alignment vertical="center" wrapText="1"/>
    </xf>
    <xf numFmtId="0" fontId="33" fillId="0" borderId="81" xfId="0" applyFont="1" applyBorder="1" applyAlignment="1">
      <alignment vertical="center" wrapText="1"/>
    </xf>
    <xf numFmtId="0" fontId="33" fillId="0" borderId="82" xfId="0" applyFont="1" applyBorder="1" applyAlignment="1">
      <alignment vertical="center" wrapText="1"/>
    </xf>
    <xf numFmtId="0" fontId="33" fillId="0" borderId="83" xfId="0" applyFont="1" applyBorder="1" applyAlignment="1">
      <alignment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44" fontId="6" fillId="0" borderId="8" xfId="2" applyFont="1" applyBorder="1" applyAlignment="1" applyProtection="1">
      <alignment horizontal="center" vertical="center" wrapText="1"/>
    </xf>
    <xf numFmtId="44" fontId="6" fillId="0" borderId="9" xfId="2" applyFont="1" applyBorder="1" applyAlignment="1" applyProtection="1">
      <alignment horizontal="center" vertical="center" wrapText="1"/>
    </xf>
    <xf numFmtId="44" fontId="6" fillId="0" borderId="10" xfId="2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justify" vertical="center" wrapText="1"/>
    </xf>
    <xf numFmtId="0" fontId="5" fillId="0" borderId="3" xfId="5" applyFont="1" applyFill="1" applyBorder="1" applyAlignment="1" applyProtection="1">
      <alignment horizontal="justify" vertical="center" wrapText="1"/>
    </xf>
    <xf numFmtId="0" fontId="5" fillId="0" borderId="6" xfId="5" applyFont="1" applyFill="1" applyBorder="1" applyAlignment="1" applyProtection="1">
      <alignment horizontal="justify" vertical="center" wrapText="1"/>
    </xf>
    <xf numFmtId="0" fontId="5" fillId="0" borderId="8" xfId="5" applyFont="1" applyFill="1" applyBorder="1" applyAlignment="1" applyProtection="1">
      <alignment horizontal="center" vertical="center"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10" xfId="5" applyFont="1" applyFill="1" applyBorder="1" applyAlignment="1" applyProtection="1">
      <alignment horizontal="center" vertical="center" wrapText="1"/>
    </xf>
    <xf numFmtId="164" fontId="6" fillId="0" borderId="4" xfId="2" applyNumberFormat="1" applyFont="1" applyBorder="1" applyAlignment="1" applyProtection="1">
      <alignment horizontal="center" vertical="center" wrapText="1"/>
    </xf>
    <xf numFmtId="164" fontId="6" fillId="0" borderId="3" xfId="2" applyNumberFormat="1" applyFont="1" applyBorder="1" applyAlignment="1" applyProtection="1">
      <alignment horizontal="center" vertical="center" wrapText="1"/>
    </xf>
    <xf numFmtId="164" fontId="6" fillId="0" borderId="6" xfId="2" applyNumberFormat="1" applyFont="1" applyBorder="1" applyAlignment="1" applyProtection="1">
      <alignment horizontal="center" vertical="center" wrapText="1"/>
    </xf>
    <xf numFmtId="165" fontId="6" fillId="0" borderId="4" xfId="1" applyNumberFormat="1" applyFont="1" applyBorder="1" applyAlignment="1" applyProtection="1">
      <alignment horizontal="center" vertical="center" wrapText="1"/>
    </xf>
    <xf numFmtId="165" fontId="6" fillId="0" borderId="3" xfId="1" applyNumberFormat="1" applyFont="1" applyBorder="1" applyAlignment="1" applyProtection="1">
      <alignment horizontal="center" vertical="center" wrapText="1"/>
    </xf>
    <xf numFmtId="165" fontId="6" fillId="0" borderId="6" xfId="1" applyNumberFormat="1" applyFont="1" applyBorder="1" applyAlignment="1" applyProtection="1">
      <alignment horizontal="center" vertical="center" wrapText="1"/>
    </xf>
    <xf numFmtId="164" fontId="3" fillId="0" borderId="4" xfId="2" applyNumberFormat="1" applyFont="1" applyBorder="1" applyAlignment="1" applyProtection="1">
      <alignment horizontal="center" vertical="center" wrapText="1"/>
    </xf>
    <xf numFmtId="164" fontId="3" fillId="0" borderId="3" xfId="2" applyNumberFormat="1" applyFont="1" applyBorder="1" applyAlignment="1" applyProtection="1">
      <alignment horizontal="center" vertical="center" wrapText="1"/>
    </xf>
    <xf numFmtId="164" fontId="3" fillId="0" borderId="6" xfId="2" applyNumberFormat="1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67" xfId="0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66" xfId="0" applyFont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0" fillId="10" borderId="52" xfId="0" applyFont="1" applyFill="1" applyBorder="1" applyAlignment="1">
      <alignment horizontal="center" vertical="center" wrapText="1"/>
    </xf>
    <xf numFmtId="0" fontId="20" fillId="10" borderId="40" xfId="0" applyFont="1" applyFill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0" fillId="10" borderId="60" xfId="0" applyFont="1" applyFill="1" applyBorder="1" applyAlignment="1">
      <alignment horizontal="center" vertical="center" wrapText="1"/>
    </xf>
    <xf numFmtId="0" fontId="21" fillId="10" borderId="60" xfId="0" applyFont="1" applyFill="1" applyBorder="1" applyAlignment="1">
      <alignment horizontal="center" vertical="center" wrapText="1"/>
    </xf>
    <xf numFmtId="0" fontId="20" fillId="10" borderId="57" xfId="0" applyFont="1" applyFill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0" fillId="10" borderId="5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4" fillId="11" borderId="75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76" xfId="0" applyFont="1" applyFill="1" applyBorder="1" applyAlignment="1">
      <alignment horizontal="center" vertical="center" wrapText="1"/>
    </xf>
    <xf numFmtId="0" fontId="32" fillId="12" borderId="77" xfId="0" applyFont="1" applyFill="1" applyBorder="1" applyAlignment="1">
      <alignment horizontal="left" vertical="center" wrapText="1"/>
    </xf>
    <xf numFmtId="0" fontId="32" fillId="12" borderId="44" xfId="0" applyFont="1" applyFill="1" applyBorder="1" applyAlignment="1">
      <alignment horizontal="left" vertical="center" wrapText="1"/>
    </xf>
    <xf numFmtId="0" fontId="32" fillId="12" borderId="78" xfId="0" applyFont="1" applyFill="1" applyBorder="1" applyAlignment="1">
      <alignment horizontal="left" vertical="center" wrapText="1"/>
    </xf>
    <xf numFmtId="0" fontId="3" fillId="13" borderId="79" xfId="0" applyFont="1" applyFill="1" applyBorder="1" applyAlignment="1">
      <alignment horizontal="right" vertical="center" wrapText="1"/>
    </xf>
    <xf numFmtId="0" fontId="3" fillId="13" borderId="15" xfId="0" applyFont="1" applyFill="1" applyBorder="1" applyAlignment="1">
      <alignment horizontal="right" vertical="center" wrapText="1"/>
    </xf>
    <xf numFmtId="0" fontId="3" fillId="13" borderId="14" xfId="0" applyFont="1" applyFill="1" applyBorder="1" applyAlignment="1">
      <alignment horizontal="right" vertical="center" wrapText="1"/>
    </xf>
    <xf numFmtId="170" fontId="24" fillId="0" borderId="14" xfId="0" applyNumberFormat="1" applyFont="1" applyBorder="1" applyAlignment="1">
      <alignment horizontal="center" vertical="center" wrapText="1"/>
    </xf>
    <xf numFmtId="170" fontId="24" fillId="0" borderId="15" xfId="0" applyNumberFormat="1" applyFont="1" applyBorder="1" applyAlignment="1">
      <alignment horizontal="center" vertical="center" wrapText="1"/>
    </xf>
    <xf numFmtId="0" fontId="35" fillId="0" borderId="43" xfId="0" applyFont="1" applyBorder="1" applyAlignment="1">
      <alignment horizontal="justify" vertical="center" wrapText="1"/>
    </xf>
    <xf numFmtId="0" fontId="35" fillId="0" borderId="44" xfId="0" applyFont="1" applyBorder="1" applyAlignment="1">
      <alignment horizontal="justify" vertical="center" wrapText="1"/>
    </xf>
    <xf numFmtId="0" fontId="35" fillId="0" borderId="45" xfId="0" applyFont="1" applyBorder="1" applyAlignment="1">
      <alignment horizontal="justify" vertical="center" wrapText="1"/>
    </xf>
    <xf numFmtId="0" fontId="32" fillId="12" borderId="75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horizontal="left" vertical="center" wrapText="1"/>
    </xf>
    <xf numFmtId="0" fontId="32" fillId="12" borderId="76" xfId="0" applyFont="1" applyFill="1" applyBorder="1" applyAlignment="1">
      <alignment horizontal="left" vertical="center" wrapText="1"/>
    </xf>
    <xf numFmtId="171" fontId="32" fillId="13" borderId="14" xfId="0" applyNumberFormat="1" applyFont="1" applyFill="1" applyBorder="1" applyAlignment="1">
      <alignment horizontal="center" vertical="center" wrapText="1"/>
    </xf>
    <xf numFmtId="171" fontId="32" fillId="13" borderId="16" xfId="0" applyNumberFormat="1" applyFont="1" applyFill="1" applyBorder="1" applyAlignment="1">
      <alignment horizontal="center" vertical="center" wrapText="1"/>
    </xf>
    <xf numFmtId="171" fontId="32" fillId="13" borderId="15" xfId="0" applyNumberFormat="1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8" fillId="0" borderId="14" xfId="0" applyFont="1" applyFill="1" applyBorder="1" applyAlignment="1">
      <alignment horizontal="left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23" fillId="0" borderId="75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76" xfId="0" applyFont="1" applyBorder="1" applyAlignment="1">
      <alignment horizontal="justify" vertical="center" wrapText="1"/>
    </xf>
    <xf numFmtId="0" fontId="3" fillId="13" borderId="75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76" xfId="0" applyFont="1" applyFill="1" applyBorder="1" applyAlignment="1">
      <alignment horizontal="center" vertical="center" wrapText="1"/>
    </xf>
    <xf numFmtId="14" fontId="24" fillId="0" borderId="75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76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18" fillId="6" borderId="38" xfId="0" applyNumberFormat="1" applyFont="1" applyFill="1" applyBorder="1" applyAlignment="1">
      <alignment horizontal="center" vertical="center" textRotation="90"/>
    </xf>
    <xf numFmtId="168" fontId="18" fillId="6" borderId="3" xfId="0" applyNumberFormat="1" applyFont="1" applyFill="1" applyBorder="1" applyAlignment="1">
      <alignment horizontal="center" vertical="center" textRotation="90"/>
    </xf>
    <xf numFmtId="168" fontId="18" fillId="6" borderId="6" xfId="0" applyNumberFormat="1" applyFont="1" applyFill="1" applyBorder="1" applyAlignment="1">
      <alignment horizontal="center" vertical="center" textRotation="90"/>
    </xf>
    <xf numFmtId="49" fontId="15" fillId="6" borderId="38" xfId="0" applyNumberFormat="1" applyFont="1" applyFill="1" applyBorder="1" applyAlignment="1">
      <alignment horizontal="center" vertical="center" textRotation="90"/>
    </xf>
    <xf numFmtId="49" fontId="15" fillId="6" borderId="3" xfId="0" applyNumberFormat="1" applyFont="1" applyFill="1" applyBorder="1" applyAlignment="1">
      <alignment horizontal="center" vertical="center" textRotation="90"/>
    </xf>
    <xf numFmtId="49" fontId="15" fillId="6" borderId="6" xfId="0" applyNumberFormat="1" applyFont="1" applyFill="1" applyBorder="1" applyAlignment="1">
      <alignment horizontal="center" vertical="center" textRotation="90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168" fontId="17" fillId="6" borderId="49" xfId="1" applyNumberFormat="1" applyFont="1" applyFill="1" applyBorder="1" applyAlignment="1">
      <alignment horizontal="center"/>
    </xf>
    <xf numFmtId="168" fontId="17" fillId="6" borderId="16" xfId="1" applyNumberFormat="1" applyFont="1" applyFill="1" applyBorder="1" applyAlignment="1">
      <alignment horizontal="center"/>
    </xf>
    <xf numFmtId="168" fontId="17" fillId="6" borderId="15" xfId="1" applyNumberFormat="1" applyFont="1" applyFill="1" applyBorder="1" applyAlignment="1">
      <alignment horizontal="center"/>
    </xf>
    <xf numFmtId="3" fontId="13" fillId="6" borderId="31" xfId="0" applyNumberFormat="1" applyFont="1" applyFill="1" applyBorder="1" applyAlignment="1">
      <alignment horizontal="center" vertical="center" textRotation="90"/>
    </xf>
    <xf numFmtId="3" fontId="13" fillId="6" borderId="12" xfId="0" applyNumberFormat="1" applyFont="1" applyFill="1" applyBorder="1" applyAlignment="1">
      <alignment horizontal="center" vertical="center" textRotation="90"/>
    </xf>
    <xf numFmtId="3" fontId="13" fillId="6" borderId="13" xfId="0" applyNumberFormat="1" applyFont="1" applyFill="1" applyBorder="1" applyAlignment="1">
      <alignment horizontal="center" vertical="center" textRotation="90"/>
    </xf>
    <xf numFmtId="9" fontId="13" fillId="6" borderId="2" xfId="0" applyNumberFormat="1" applyFont="1" applyFill="1" applyBorder="1" applyAlignment="1">
      <alignment horizontal="center" vertical="center" textRotation="90"/>
    </xf>
    <xf numFmtId="9" fontId="13" fillId="6" borderId="3" xfId="0" applyNumberFormat="1" applyFont="1" applyFill="1" applyBorder="1" applyAlignment="1">
      <alignment horizontal="center" vertical="center" textRotation="90"/>
    </xf>
    <xf numFmtId="9" fontId="13" fillId="6" borderId="47" xfId="0" applyNumberFormat="1" applyFont="1" applyFill="1" applyBorder="1" applyAlignment="1">
      <alignment horizontal="center" vertical="center" textRotation="90"/>
    </xf>
    <xf numFmtId="168" fontId="18" fillId="6" borderId="2" xfId="0" applyNumberFormat="1" applyFont="1" applyFill="1" applyBorder="1" applyAlignment="1">
      <alignment horizontal="center" vertical="center" textRotation="90"/>
    </xf>
    <xf numFmtId="168" fontId="18" fillId="6" borderId="47" xfId="0" applyNumberFormat="1" applyFont="1" applyFill="1" applyBorder="1" applyAlignment="1">
      <alignment horizontal="center" vertical="center" textRotation="90"/>
    </xf>
    <xf numFmtId="49" fontId="15" fillId="6" borderId="2" xfId="0" applyNumberFormat="1" applyFont="1" applyFill="1" applyBorder="1" applyAlignment="1">
      <alignment horizontal="center" vertical="center" textRotation="90"/>
    </xf>
    <xf numFmtId="49" fontId="15" fillId="6" borderId="47" xfId="0" applyNumberFormat="1" applyFont="1" applyFill="1" applyBorder="1" applyAlignment="1">
      <alignment horizontal="center" vertical="center" textRotation="90"/>
    </xf>
    <xf numFmtId="9" fontId="13" fillId="6" borderId="38" xfId="0" applyNumberFormat="1" applyFont="1" applyFill="1" applyBorder="1" applyAlignment="1">
      <alignment horizontal="center" vertical="center" textRotation="90"/>
    </xf>
    <xf numFmtId="9" fontId="13" fillId="6" borderId="6" xfId="0" applyNumberFormat="1" applyFont="1" applyFill="1" applyBorder="1" applyAlignment="1">
      <alignment horizontal="center" vertical="center" textRotation="90"/>
    </xf>
    <xf numFmtId="0" fontId="15" fillId="6" borderId="38" xfId="0" applyFont="1" applyFill="1" applyBorder="1" applyAlignment="1">
      <alignment horizontal="center" vertical="center" textRotation="90"/>
    </xf>
    <xf numFmtId="0" fontId="15" fillId="6" borderId="3" xfId="0" applyFont="1" applyFill="1" applyBorder="1" applyAlignment="1">
      <alignment horizontal="center" vertical="center" textRotation="90"/>
    </xf>
    <xf numFmtId="0" fontId="15" fillId="6" borderId="6" xfId="0" applyFont="1" applyFill="1" applyBorder="1" applyAlignment="1">
      <alignment horizontal="center" vertical="center" textRotation="90"/>
    </xf>
    <xf numFmtId="0" fontId="13" fillId="6" borderId="17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168" fontId="17" fillId="6" borderId="30" xfId="1" applyNumberFormat="1" applyFont="1" applyFill="1" applyBorder="1" applyAlignment="1">
      <alignment horizontal="center"/>
    </xf>
    <xf numFmtId="168" fontId="17" fillId="6" borderId="1" xfId="1" applyNumberFormat="1" applyFont="1" applyFill="1" applyBorder="1" applyAlignment="1">
      <alignment horizontal="center"/>
    </xf>
    <xf numFmtId="9" fontId="13" fillId="6" borderId="1" xfId="0" applyNumberFormat="1" applyFont="1" applyFill="1" applyBorder="1" applyAlignment="1">
      <alignment horizontal="center" vertical="center" textRotation="90"/>
    </xf>
    <xf numFmtId="0" fontId="13" fillId="6" borderId="1" xfId="0" applyFont="1" applyFill="1" applyBorder="1" applyAlignment="1">
      <alignment horizontal="center" vertical="center" textRotation="90"/>
    </xf>
    <xf numFmtId="0" fontId="13" fillId="6" borderId="35" xfId="0" applyFont="1" applyFill="1" applyBorder="1" applyAlignment="1">
      <alignment horizontal="center" vertical="center" textRotation="90"/>
    </xf>
    <xf numFmtId="168" fontId="18" fillId="6" borderId="1" xfId="0" applyNumberFormat="1" applyFont="1" applyFill="1" applyBorder="1" applyAlignment="1">
      <alignment horizontal="center" vertical="center" textRotation="90"/>
    </xf>
    <xf numFmtId="0" fontId="18" fillId="6" borderId="1" xfId="0" applyFont="1" applyFill="1" applyBorder="1" applyAlignment="1">
      <alignment horizontal="center" vertical="center" textRotation="90"/>
    </xf>
    <xf numFmtId="0" fontId="18" fillId="6" borderId="35" xfId="0" applyFont="1" applyFill="1" applyBorder="1" applyAlignment="1">
      <alignment horizontal="center" vertical="center" textRotation="90"/>
    </xf>
    <xf numFmtId="0" fontId="13" fillId="6" borderId="3" xfId="0" applyFont="1" applyFill="1" applyBorder="1" applyAlignment="1">
      <alignment horizontal="center" vertical="center" textRotation="90"/>
    </xf>
    <xf numFmtId="0" fontId="13" fillId="6" borderId="6" xfId="0" applyFont="1" applyFill="1" applyBorder="1" applyAlignment="1">
      <alignment horizontal="center" vertical="center" textRotation="90"/>
    </xf>
    <xf numFmtId="49" fontId="15" fillId="6" borderId="2" xfId="0" applyNumberFormat="1" applyFont="1" applyFill="1" applyBorder="1" applyAlignment="1">
      <alignment horizontal="center" vertical="center" textRotation="90" wrapText="1"/>
    </xf>
    <xf numFmtId="49" fontId="15" fillId="6" borderId="3" xfId="0" applyNumberFormat="1" applyFont="1" applyFill="1" applyBorder="1" applyAlignment="1">
      <alignment horizontal="center" vertical="center" textRotation="90" wrapText="1"/>
    </xf>
    <xf numFmtId="49" fontId="15" fillId="6" borderId="47" xfId="0" applyNumberFormat="1" applyFont="1" applyFill="1" applyBorder="1" applyAlignment="1">
      <alignment horizontal="center" vertical="center" textRotation="90" wrapText="1"/>
    </xf>
    <xf numFmtId="49" fontId="15" fillId="6" borderId="38" xfId="0" applyNumberFormat="1" applyFont="1" applyFill="1" applyBorder="1" applyAlignment="1">
      <alignment horizontal="center" vertical="center" textRotation="90" wrapText="1"/>
    </xf>
    <xf numFmtId="49" fontId="15" fillId="6" borderId="6" xfId="0" applyNumberFormat="1" applyFont="1" applyFill="1" applyBorder="1" applyAlignment="1">
      <alignment horizontal="center" vertical="center" textRotation="90" wrapText="1"/>
    </xf>
    <xf numFmtId="0" fontId="13" fillId="6" borderId="5" xfId="0" applyFont="1" applyFill="1" applyBorder="1" applyAlignment="1">
      <alignment horizontal="center"/>
    </xf>
    <xf numFmtId="0" fontId="15" fillId="6" borderId="38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0" fontId="13" fillId="6" borderId="46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13" fillId="6" borderId="52" xfId="0" applyFont="1" applyFill="1" applyBorder="1" applyAlignment="1">
      <alignment horizontal="center"/>
    </xf>
    <xf numFmtId="0" fontId="13" fillId="6" borderId="40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168" fontId="18" fillId="6" borderId="24" xfId="0" applyNumberFormat="1" applyFont="1" applyFill="1" applyBorder="1" applyAlignment="1">
      <alignment horizontal="center" vertical="center" textRotation="90"/>
    </xf>
    <xf numFmtId="0" fontId="18" fillId="6" borderId="7" xfId="0" applyFont="1" applyFill="1" applyBorder="1" applyAlignment="1">
      <alignment horizontal="center" vertical="center" textRotation="90"/>
    </xf>
    <xf numFmtId="9" fontId="15" fillId="6" borderId="38" xfId="7" applyFont="1" applyFill="1" applyBorder="1" applyAlignment="1">
      <alignment horizontal="center" vertical="center"/>
    </xf>
    <xf numFmtId="9" fontId="15" fillId="6" borderId="3" xfId="7" applyFont="1" applyFill="1" applyBorder="1" applyAlignment="1">
      <alignment horizontal="center" vertical="center"/>
    </xf>
    <xf numFmtId="9" fontId="15" fillId="6" borderId="6" xfId="7" applyFont="1" applyFill="1" applyBorder="1" applyAlignment="1">
      <alignment horizontal="center" vertical="center"/>
    </xf>
    <xf numFmtId="49" fontId="15" fillId="6" borderId="2" xfId="0" applyNumberFormat="1" applyFont="1" applyFill="1" applyBorder="1" applyAlignment="1">
      <alignment horizontal="center" vertical="center"/>
    </xf>
    <xf numFmtId="49" fontId="15" fillId="6" borderId="3" xfId="0" applyNumberFormat="1" applyFont="1" applyFill="1" applyBorder="1" applyAlignment="1">
      <alignment horizontal="center" vertical="center"/>
    </xf>
    <xf numFmtId="49" fontId="15" fillId="6" borderId="47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9" fontId="15" fillId="6" borderId="2" xfId="7" applyFont="1" applyFill="1" applyBorder="1" applyAlignment="1">
      <alignment horizontal="center" vertical="center"/>
    </xf>
    <xf numFmtId="9" fontId="15" fillId="6" borderId="47" xfId="7" applyFont="1" applyFill="1" applyBorder="1" applyAlignment="1">
      <alignment horizontal="center" vertical="center"/>
    </xf>
    <xf numFmtId="49" fontId="15" fillId="6" borderId="38" xfId="0" applyNumberFormat="1" applyFont="1" applyFill="1" applyBorder="1" applyAlignment="1">
      <alignment horizontal="center" vertical="center"/>
    </xf>
    <xf numFmtId="49" fontId="15" fillId="6" borderId="6" xfId="0" applyNumberFormat="1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9" fontId="15" fillId="6" borderId="24" xfId="7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9" fontId="16" fillId="6" borderId="50" xfId="7" applyFont="1" applyFill="1" applyBorder="1" applyAlignment="1">
      <alignment horizontal="center" vertical="center"/>
    </xf>
    <xf numFmtId="9" fontId="16" fillId="6" borderId="33" xfId="7" applyFont="1" applyFill="1" applyBorder="1" applyAlignment="1">
      <alignment horizontal="center" vertical="center"/>
    </xf>
    <xf numFmtId="9" fontId="14" fillId="6" borderId="2" xfId="7" applyFont="1" applyFill="1" applyBorder="1" applyAlignment="1">
      <alignment horizontal="center" vertical="center"/>
    </xf>
    <xf numFmtId="9" fontId="14" fillId="6" borderId="24" xfId="7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right" vertical="top"/>
      <protection locked="0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64" fontId="6" fillId="0" borderId="4" xfId="2" applyNumberFormat="1" applyFont="1" applyBorder="1" applyAlignment="1" applyProtection="1">
      <alignment horizontal="center" vertical="center" wrapText="1"/>
      <protection locked="0"/>
    </xf>
    <xf numFmtId="164" fontId="6" fillId="0" borderId="3" xfId="2" applyNumberFormat="1" applyFont="1" applyBorder="1" applyAlignment="1" applyProtection="1">
      <alignment horizontal="center" vertical="center" wrapText="1"/>
      <protection locked="0"/>
    </xf>
    <xf numFmtId="164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</cellXfs>
  <cellStyles count="8">
    <cellStyle name="Moeda" xfId="2" builtinId="4"/>
    <cellStyle name="Moeda 2" xfId="4"/>
    <cellStyle name="Moeda 3" xfId="6"/>
    <cellStyle name="Normal" xfId="0" builtinId="0"/>
    <cellStyle name="Normal 2" xfId="3"/>
    <cellStyle name="Normal 3" xfId="5"/>
    <cellStyle name="Porcentagem" xfId="7" builtinId="5"/>
    <cellStyle name="Vírgula" xfId="1" builtinId="3"/>
  </cellStyles>
  <dxfs count="10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2</xdr:col>
      <xdr:colOff>133350</xdr:colOff>
      <xdr:row>5</xdr:row>
      <xdr:rowOff>161925</xdr:rowOff>
    </xdr:to>
    <xdr:pic>
      <xdr:nvPicPr>
        <xdr:cNvPr id="2" name="Imagem 1" descr="SD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1085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8"/>
  <sheetViews>
    <sheetView tabSelected="1" zoomScale="175" zoomScaleNormal="175" workbookViewId="0">
      <selection activeCell="J7" sqref="J7"/>
    </sheetView>
  </sheetViews>
  <sheetFormatPr defaultColWidth="9.140625" defaultRowHeight="15"/>
  <cols>
    <col min="1" max="1" width="5.42578125" style="26" customWidth="1"/>
    <col min="2" max="2" width="51.42578125" style="156" customWidth="1"/>
    <col min="3" max="3" width="7.28515625" style="156" bestFit="1" customWidth="1"/>
    <col min="4" max="4" width="13.140625" style="19" hidden="1" customWidth="1"/>
    <col min="5" max="6" width="13.5703125" style="19" hidden="1" customWidth="1"/>
    <col min="7" max="7" width="10.140625" style="19" hidden="1" customWidth="1"/>
    <col min="8" max="8" width="12.28515625" style="19" hidden="1" customWidth="1"/>
    <col min="9" max="9" width="14.140625" style="19" hidden="1" customWidth="1"/>
    <col min="10" max="10" width="7.85546875" style="19" bestFit="1" customWidth="1"/>
    <col min="11" max="25" width="9.140625" style="19"/>
    <col min="26" max="26" width="9.140625" style="19" customWidth="1"/>
    <col min="27" max="16384" width="9.140625" style="19"/>
  </cols>
  <sheetData>
    <row r="1" spans="1:10" ht="18.75">
      <c r="A1" s="263" t="s">
        <v>347</v>
      </c>
      <c r="B1" s="263"/>
      <c r="C1" s="263"/>
      <c r="D1" s="263"/>
      <c r="E1" s="263"/>
      <c r="F1" s="263"/>
      <c r="G1" s="263"/>
      <c r="H1" s="263"/>
      <c r="I1" s="263"/>
    </row>
    <row r="2" spans="1:10" ht="13.5" customHeight="1">
      <c r="A2" s="155"/>
      <c r="B2" s="155"/>
      <c r="C2" s="155"/>
      <c r="D2" s="155"/>
      <c r="E2" s="155"/>
      <c r="F2" s="155"/>
      <c r="G2" s="155"/>
      <c r="H2" s="155"/>
      <c r="I2" s="155"/>
    </row>
    <row r="3" spans="1:10" ht="15.75">
      <c r="A3" s="264" t="s">
        <v>381</v>
      </c>
      <c r="B3" s="265"/>
      <c r="C3" s="265"/>
      <c r="D3" s="265"/>
      <c r="E3" s="265"/>
      <c r="F3" s="265"/>
      <c r="G3" s="265"/>
      <c r="H3" s="265"/>
      <c r="I3" s="265"/>
    </row>
    <row r="4" spans="1:10" ht="14.25" customHeight="1" thickBot="1"/>
    <row r="5" spans="1:10" ht="21" thickBot="1">
      <c r="A5" s="266" t="s">
        <v>345</v>
      </c>
      <c r="B5" s="267"/>
      <c r="C5" s="267"/>
      <c r="D5" s="267"/>
      <c r="E5" s="267"/>
      <c r="F5" s="267"/>
      <c r="G5" s="267"/>
      <c r="H5" s="267"/>
      <c r="I5" s="268"/>
      <c r="J5" s="180"/>
    </row>
    <row r="6" spans="1:10" ht="15" customHeight="1">
      <c r="A6" s="176" t="s">
        <v>3</v>
      </c>
      <c r="B6" s="177" t="s">
        <v>4</v>
      </c>
      <c r="C6" s="178" t="s">
        <v>5</v>
      </c>
      <c r="D6" s="179" t="s">
        <v>6</v>
      </c>
      <c r="E6" s="177" t="s">
        <v>7</v>
      </c>
      <c r="F6" s="177" t="s">
        <v>8</v>
      </c>
      <c r="G6" s="177" t="s">
        <v>6</v>
      </c>
      <c r="H6" s="177" t="s">
        <v>10</v>
      </c>
      <c r="I6" s="178" t="s">
        <v>11</v>
      </c>
    </row>
    <row r="7" spans="1:10" ht="51.75" thickBot="1">
      <c r="A7" s="34" t="s">
        <v>2</v>
      </c>
      <c r="B7" s="35" t="s">
        <v>0</v>
      </c>
      <c r="C7" s="36" t="s">
        <v>48</v>
      </c>
      <c r="D7" s="146" t="s">
        <v>39</v>
      </c>
      <c r="E7" s="35" t="s">
        <v>38</v>
      </c>
      <c r="F7" s="35" t="s">
        <v>42</v>
      </c>
      <c r="G7" s="35" t="s">
        <v>37</v>
      </c>
      <c r="H7" s="35" t="s">
        <v>40</v>
      </c>
      <c r="I7" s="36" t="s">
        <v>41</v>
      </c>
    </row>
    <row r="8" spans="1:10" ht="15" customHeight="1">
      <c r="A8" s="245">
        <v>1</v>
      </c>
      <c r="B8" s="248" t="str">
        <f>CONCATENATE(VLOOKUP(A8,Especificações,2,FALSE),(VLOOKUP(A8,Especificações,3,FALSE)),(VLOOKUP(A8,Especificações,4,FALSE)),(VLOOKUP(A8,Especificações,5,FALSE)),(VLOOKUP(A8,Especificações,6,FALSE)),(VLOOKUP(A8,Especificações,7,FALSE)),(VLOOKUP(A8,Especificações,8,FALSE)),(VLOOKUP(A8,Especificações,9,FALSE)),(VLOOKUP(A8,Especificações,10,FALSE)),(VLOOKUP(A8,Especificações,11,FALSE)),(VLOOKUP(A8,Especificações,12,FALSE)),(VLOOKUP(A8,Especificações,13,FALSE)),(VLOOKUP(A8,Especificações,14,FALSE)),(VLOOKUP(A8,Especificações,15,FALSE)),(VLOOKUP(A8,Especificações,16,FALSE)),(VLOOKUP(A8,Especificações,17,FALSE)),(VLOOKUP(A8,Especificações,18,FALSE)),(VLOOKUP(A8,Especificações,19,FALSE)),(VLOOKUP(A8,Especificações,20,FALSE)),(VLOOKUP(A8,Especificações,21,FALSE)))</f>
        <v xml:space="preserve">ADESIVO - Vinil; Formato: m²; Impressão: 4/0 Cores; Acabamento: Corte especial; </v>
      </c>
      <c r="C8" s="251">
        <f>VLOOKUP(A8,Especificações,22,FALSE)</f>
        <v>1</v>
      </c>
      <c r="D8" s="147" t="s">
        <v>46</v>
      </c>
      <c r="E8" s="154"/>
      <c r="F8" s="254">
        <f>IF(ISERROR(AVERAGE(E8:E12)),0,AVERAGE(E8:E12))</f>
        <v>0</v>
      </c>
      <c r="G8" s="257">
        <v>420</v>
      </c>
      <c r="H8" s="260">
        <f>C8*F8</f>
        <v>0</v>
      </c>
      <c r="I8" s="242">
        <f>G8*H8</f>
        <v>0</v>
      </c>
      <c r="J8" s="22"/>
    </row>
    <row r="9" spans="1:10">
      <c r="A9" s="246"/>
      <c r="B9" s="249"/>
      <c r="C9" s="252"/>
      <c r="D9" s="148" t="s">
        <v>47</v>
      </c>
      <c r="E9" s="169"/>
      <c r="F9" s="255"/>
      <c r="G9" s="258"/>
      <c r="H9" s="261"/>
      <c r="I9" s="243"/>
      <c r="J9" s="22" t="str">
        <f>IF(E9=0,"",IF(E9&gt;=E8,"ATENÇÃO: observar o ganho de escala",""))</f>
        <v/>
      </c>
    </row>
    <row r="10" spans="1:10">
      <c r="A10" s="246"/>
      <c r="B10" s="249"/>
      <c r="C10" s="252"/>
      <c r="D10" s="149" t="s">
        <v>45</v>
      </c>
      <c r="E10" s="169"/>
      <c r="F10" s="255"/>
      <c r="G10" s="258"/>
      <c r="H10" s="261"/>
      <c r="I10" s="243"/>
      <c r="J10" s="22" t="str">
        <f t="shared" ref="J10:J12" si="0">IF(E10=0,"",IF(E10&gt;=E9,"ATENÇÃO: observar o ganho de escala",""))</f>
        <v/>
      </c>
    </row>
    <row r="11" spans="1:10">
      <c r="A11" s="246"/>
      <c r="B11" s="249"/>
      <c r="C11" s="252"/>
      <c r="D11" s="149" t="s">
        <v>43</v>
      </c>
      <c r="E11" s="169"/>
      <c r="F11" s="255"/>
      <c r="G11" s="258"/>
      <c r="H11" s="261"/>
      <c r="I11" s="243"/>
      <c r="J11" s="22" t="str">
        <f t="shared" si="0"/>
        <v/>
      </c>
    </row>
    <row r="12" spans="1:10" ht="15.75" thickBot="1">
      <c r="A12" s="247"/>
      <c r="B12" s="250"/>
      <c r="C12" s="253"/>
      <c r="D12" s="150" t="s">
        <v>44</v>
      </c>
      <c r="E12" s="170"/>
      <c r="F12" s="256"/>
      <c r="G12" s="259"/>
      <c r="H12" s="262"/>
      <c r="I12" s="244"/>
      <c r="J12" s="22" t="str">
        <f t="shared" si="0"/>
        <v/>
      </c>
    </row>
    <row r="13" spans="1:10" ht="15" customHeight="1">
      <c r="A13" s="245">
        <v>2</v>
      </c>
      <c r="B13" s="248" t="str">
        <f>CONCATENATE(VLOOKUP(A13,Especificações,2,FALSE),(VLOOKUP(A13,Especificações,3,FALSE)),(VLOOKUP(A13,Especificações,4,FALSE)),(VLOOKUP(A13,Especificações,5,FALSE)),(VLOOKUP(A13,Especificações,6,FALSE)),(VLOOKUP(A13,Especificações,7,FALSE)),(VLOOKUP(A13,Especificações,8,FALSE)),(VLOOKUP(A13,Especificações,9,FALSE)),(VLOOKUP(A13,Especificações,10,FALSE)),(VLOOKUP(A13,Especificações,11,FALSE)),(VLOOKUP(A13,Especificações,12,FALSE)),(VLOOKUP(A13,Especificações,13,FALSE)),(VLOOKUP(A13,Especificações,14,FALSE)),(VLOOKUP(A13,Especificações,15,FALSE)),(VLOOKUP(A13,Especificações,16,FALSE)),(VLOOKUP(A13,Especificações,17,FALSE)),(VLOOKUP(A13,Especificações,18,FALSE)),(VLOOKUP(A13,Especificações,19,FALSE)),(VLOOKUP(A13,Especificações,20,FALSE)),(VLOOKUP(A13,Especificações,21,FALSE)))</f>
        <v xml:space="preserve">ADESIVO - Vinil; Formato: m²; Impressão: 4/0 Cores; Acabamento: Corte linear; </v>
      </c>
      <c r="C13" s="251">
        <f>VLOOKUP(A13,Especificações,22,FALSE)</f>
        <v>1</v>
      </c>
      <c r="D13" s="147" t="s">
        <v>46</v>
      </c>
      <c r="E13" s="154"/>
      <c r="F13" s="254">
        <f>IF(ISERROR(AVERAGE(E13:E17)),0,AVERAGE(E13:E17))</f>
        <v>0</v>
      </c>
      <c r="G13" s="257">
        <v>780</v>
      </c>
      <c r="H13" s="260">
        <f>C13*F13</f>
        <v>0</v>
      </c>
      <c r="I13" s="242">
        <f>G13*H13</f>
        <v>0</v>
      </c>
      <c r="J13" s="22"/>
    </row>
    <row r="14" spans="1:10">
      <c r="A14" s="246"/>
      <c r="B14" s="249"/>
      <c r="C14" s="252"/>
      <c r="D14" s="148" t="s">
        <v>47</v>
      </c>
      <c r="E14" s="169"/>
      <c r="F14" s="255"/>
      <c r="G14" s="258"/>
      <c r="H14" s="261"/>
      <c r="I14" s="243"/>
      <c r="J14" s="22" t="str">
        <f>IF(E14=0,"",IF(E14&gt;=E13,"ATENÇÃO: observar o ganho de escala",""))</f>
        <v/>
      </c>
    </row>
    <row r="15" spans="1:10">
      <c r="A15" s="246"/>
      <c r="B15" s="249"/>
      <c r="C15" s="252"/>
      <c r="D15" s="149" t="s">
        <v>45</v>
      </c>
      <c r="E15" s="169"/>
      <c r="F15" s="255"/>
      <c r="G15" s="258"/>
      <c r="H15" s="261"/>
      <c r="I15" s="243"/>
      <c r="J15" s="22" t="str">
        <f t="shared" ref="J15:J17" si="1">IF(E15=0,"",IF(E15&gt;=E14,"ATENÇÃO: observar o ganho de escala",""))</f>
        <v/>
      </c>
    </row>
    <row r="16" spans="1:10">
      <c r="A16" s="246"/>
      <c r="B16" s="249"/>
      <c r="C16" s="252"/>
      <c r="D16" s="149" t="s">
        <v>43</v>
      </c>
      <c r="E16" s="169"/>
      <c r="F16" s="255"/>
      <c r="G16" s="258"/>
      <c r="H16" s="261"/>
      <c r="I16" s="243"/>
      <c r="J16" s="22" t="str">
        <f t="shared" si="1"/>
        <v/>
      </c>
    </row>
    <row r="17" spans="1:10" ht="15.75" thickBot="1">
      <c r="A17" s="247"/>
      <c r="B17" s="250"/>
      <c r="C17" s="253"/>
      <c r="D17" s="150" t="s">
        <v>44</v>
      </c>
      <c r="E17" s="170"/>
      <c r="F17" s="256"/>
      <c r="G17" s="259"/>
      <c r="H17" s="262"/>
      <c r="I17" s="244"/>
      <c r="J17" s="22" t="str">
        <f t="shared" si="1"/>
        <v/>
      </c>
    </row>
    <row r="18" spans="1:10" ht="15" customHeight="1">
      <c r="A18" s="245">
        <v>3</v>
      </c>
      <c r="B18" s="248" t="str">
        <f>CONCATENATE(VLOOKUP(A18,Especificações,2,FALSE),(VLOOKUP(A18,Especificações,3,FALSE)),(VLOOKUP(A18,Especificações,4,FALSE)),(VLOOKUP(A18,Especificações,5,FALSE)),(VLOOKUP(A18,Especificações,6,FALSE)),(VLOOKUP(A18,Especificações,7,FALSE)),(VLOOKUP(A18,Especificações,8,FALSE)),(VLOOKUP(A18,Especificações,9,FALSE)),(VLOOKUP(A18,Especificações,10,FALSE)),(VLOOKUP(A18,Especificações,11,FALSE)),(VLOOKUP(A18,Especificações,12,FALSE)),(VLOOKUP(A18,Especificações,13,FALSE)),(VLOOKUP(A18,Especificações,14,FALSE)),(VLOOKUP(A18,Especificações,15,FALSE)),(VLOOKUP(A18,Especificações,16,FALSE)),(VLOOKUP(A18,Especificações,17,FALSE)),(VLOOKUP(A18,Especificações,18,FALSE)),(VLOOKUP(A18,Especificações,19,FALSE)),(VLOOKUP(A18,Especificações,20,FALSE)),(VLOOKUP(A18,Especificações,21,FALSE)))</f>
        <v xml:space="preserve">ADESIVO - Papel Adesivo; Formato: 4,5x4,5 cm²; 110/ 190 g/m²; Impressão: 4/0 Cores; Acabamento: Corte especial e vinco; </v>
      </c>
      <c r="C18" s="251">
        <f>VLOOKUP(A18,Especificações,22,FALSE)</f>
        <v>1</v>
      </c>
      <c r="D18" s="147" t="s">
        <v>46</v>
      </c>
      <c r="E18" s="154"/>
      <c r="F18" s="254">
        <f>IF(ISERROR(AVERAGE(E18:E22)),0,AVERAGE(E18:E22))</f>
        <v>0</v>
      </c>
      <c r="G18" s="257">
        <v>1800</v>
      </c>
      <c r="H18" s="260">
        <f>C18*F18</f>
        <v>0</v>
      </c>
      <c r="I18" s="242">
        <f>G18*H18</f>
        <v>0</v>
      </c>
    </row>
    <row r="19" spans="1:10">
      <c r="A19" s="246"/>
      <c r="B19" s="249"/>
      <c r="C19" s="252"/>
      <c r="D19" s="148" t="s">
        <v>47</v>
      </c>
      <c r="E19" s="169"/>
      <c r="F19" s="255"/>
      <c r="G19" s="258"/>
      <c r="H19" s="261"/>
      <c r="I19" s="243"/>
    </row>
    <row r="20" spans="1:10">
      <c r="A20" s="246"/>
      <c r="B20" s="249"/>
      <c r="C20" s="252"/>
      <c r="D20" s="149" t="s">
        <v>45</v>
      </c>
      <c r="E20" s="169"/>
      <c r="F20" s="255"/>
      <c r="G20" s="258"/>
      <c r="H20" s="261"/>
      <c r="I20" s="243"/>
    </row>
    <row r="21" spans="1:10">
      <c r="A21" s="246"/>
      <c r="B21" s="249"/>
      <c r="C21" s="252"/>
      <c r="D21" s="149" t="s">
        <v>43</v>
      </c>
      <c r="E21" s="169"/>
      <c r="F21" s="255"/>
      <c r="G21" s="258"/>
      <c r="H21" s="261"/>
      <c r="I21" s="243"/>
    </row>
    <row r="22" spans="1:10" ht="15.75" thickBot="1">
      <c r="A22" s="247"/>
      <c r="B22" s="250"/>
      <c r="C22" s="253"/>
      <c r="D22" s="150" t="s">
        <v>44</v>
      </c>
      <c r="E22" s="170"/>
      <c r="F22" s="256"/>
      <c r="G22" s="259"/>
      <c r="H22" s="262"/>
      <c r="I22" s="244"/>
    </row>
    <row r="23" spans="1:10" ht="15" customHeight="1">
      <c r="A23" s="245">
        <v>4</v>
      </c>
      <c r="B23" s="248" t="str">
        <f>CONCATENATE(VLOOKUP(A23,Especificações,2,FALSE),(VLOOKUP(A23,Especificações,3,FALSE)),(VLOOKUP(A23,Especificações,4,FALSE)),(VLOOKUP(A23,Especificações,5,FALSE)),(VLOOKUP(A23,Especificações,6,FALSE)),(VLOOKUP(A23,Especificações,7,FALSE)),(VLOOKUP(A23,Especificações,8,FALSE)),(VLOOKUP(A23,Especificações,9,FALSE)),(VLOOKUP(A23,Especificações,10,FALSE)),(VLOOKUP(A23,Especificações,11,FALSE)),(VLOOKUP(A23,Especificações,12,FALSE)),(VLOOKUP(A23,Especificações,13,FALSE)),(VLOOKUP(A23,Especificações,14,FALSE)),(VLOOKUP(A23,Especificações,15,FALSE)),(VLOOKUP(A23,Especificações,16,FALSE)),(VLOOKUP(A23,Especificações,17,FALSE)),(VLOOKUP(A23,Especificações,18,FALSE)),(VLOOKUP(A23,Especificações,19,FALSE)),(VLOOKUP(A23,Especificações,20,FALSE)),(VLOOKUP(A23,Especificações,21,FALSE)))</f>
        <v xml:space="preserve">ADESIVO - Papel Adesivo; Formato: 4,5x4,5 cm²;  110/ 190 g/m²; Impressão: 4/0 Cores; Acabamento: Corte linear; </v>
      </c>
      <c r="C23" s="251">
        <f>VLOOKUP(A23,Especificações,22,FALSE)</f>
        <v>1</v>
      </c>
      <c r="D23" s="147" t="s">
        <v>46</v>
      </c>
      <c r="E23" s="154"/>
      <c r="F23" s="254">
        <f>IF(ISERROR(AVERAGE(E23:E27)),0,AVERAGE(E23:E27))</f>
        <v>0</v>
      </c>
      <c r="G23" s="257">
        <v>8400</v>
      </c>
      <c r="H23" s="260">
        <f>C23*F23</f>
        <v>0</v>
      </c>
      <c r="I23" s="242">
        <f>G23*H23</f>
        <v>0</v>
      </c>
    </row>
    <row r="24" spans="1:10">
      <c r="A24" s="246"/>
      <c r="B24" s="249"/>
      <c r="C24" s="252"/>
      <c r="D24" s="148" t="s">
        <v>47</v>
      </c>
      <c r="E24" s="169"/>
      <c r="F24" s="255"/>
      <c r="G24" s="258"/>
      <c r="H24" s="261"/>
      <c r="I24" s="243"/>
    </row>
    <row r="25" spans="1:10">
      <c r="A25" s="246"/>
      <c r="B25" s="249"/>
      <c r="C25" s="252"/>
      <c r="D25" s="149" t="s">
        <v>45</v>
      </c>
      <c r="E25" s="169"/>
      <c r="F25" s="255"/>
      <c r="G25" s="258"/>
      <c r="H25" s="261"/>
      <c r="I25" s="243"/>
    </row>
    <row r="26" spans="1:10">
      <c r="A26" s="246"/>
      <c r="B26" s="249"/>
      <c r="C26" s="252"/>
      <c r="D26" s="149" t="s">
        <v>43</v>
      </c>
      <c r="E26" s="169"/>
      <c r="F26" s="255"/>
      <c r="G26" s="258"/>
      <c r="H26" s="261"/>
      <c r="I26" s="243"/>
    </row>
    <row r="27" spans="1:10" ht="15.75" thickBot="1">
      <c r="A27" s="247"/>
      <c r="B27" s="250"/>
      <c r="C27" s="253"/>
      <c r="D27" s="150" t="s">
        <v>44</v>
      </c>
      <c r="E27" s="170"/>
      <c r="F27" s="256"/>
      <c r="G27" s="259"/>
      <c r="H27" s="262"/>
      <c r="I27" s="244"/>
    </row>
    <row r="28" spans="1:10" ht="15" customHeight="1">
      <c r="A28" s="245">
        <v>5</v>
      </c>
      <c r="B28" s="248" t="str">
        <f>CONCATENATE(VLOOKUP(A28,Especificações,2,FALSE),(VLOOKUP(A28,Especificações,3,FALSE)),(VLOOKUP(A28,Especificações,4,FALSE)),(VLOOKUP(A28,Especificações,5,FALSE)),(VLOOKUP(A28,Especificações,6,FALSE)),(VLOOKUP(A28,Especificações,7,FALSE)),(VLOOKUP(A28,Especificações,8,FALSE)),(VLOOKUP(A28,Especificações,9,FALSE)),(VLOOKUP(A28,Especificações,10,FALSE)),(VLOOKUP(A28,Especificações,11,FALSE)),(VLOOKUP(A28,Especificações,12,FALSE)),(VLOOKUP(A28,Especificações,13,FALSE)),(VLOOKUP(A28,Especificações,14,FALSE)),(VLOOKUP(A28,Especificações,15,FALSE)),(VLOOKUP(A28,Especificações,16,FALSE)),(VLOOKUP(A28,Especificações,17,FALSE)),(VLOOKUP(A28,Especificações,18,FALSE)),(VLOOKUP(A28,Especificações,19,FALSE)),(VLOOKUP(A28,Especificações,20,FALSE)),(VLOOKUP(A28,Especificações,21,FALSE)))</f>
        <v xml:space="preserve">ADESIVO - Papel Adesivo; Formato: 4x8 cm²; 110/ 190 g/m²; Impressão: 4/0 Cores; Acabamento: Corte especial e vinco; </v>
      </c>
      <c r="C28" s="251">
        <f>VLOOKUP(A28,Especificações,22,FALSE)</f>
        <v>1</v>
      </c>
      <c r="D28" s="147" t="s">
        <v>46</v>
      </c>
      <c r="E28" s="154"/>
      <c r="F28" s="254">
        <f>IF(ISERROR(AVERAGE(E28:E32)),0,AVERAGE(E28:E32))</f>
        <v>0</v>
      </c>
      <c r="G28" s="257">
        <v>1800</v>
      </c>
      <c r="H28" s="260">
        <f>C28*F28</f>
        <v>0</v>
      </c>
      <c r="I28" s="242">
        <f>G28*H28</f>
        <v>0</v>
      </c>
    </row>
    <row r="29" spans="1:10">
      <c r="A29" s="246"/>
      <c r="B29" s="249"/>
      <c r="C29" s="252"/>
      <c r="D29" s="148" t="s">
        <v>47</v>
      </c>
      <c r="E29" s="169"/>
      <c r="F29" s="255"/>
      <c r="G29" s="258"/>
      <c r="H29" s="261"/>
      <c r="I29" s="243"/>
    </row>
    <row r="30" spans="1:10">
      <c r="A30" s="246"/>
      <c r="B30" s="249"/>
      <c r="C30" s="252"/>
      <c r="D30" s="149" t="s">
        <v>45</v>
      </c>
      <c r="E30" s="169"/>
      <c r="F30" s="255"/>
      <c r="G30" s="258"/>
      <c r="H30" s="261"/>
      <c r="I30" s="243"/>
    </row>
    <row r="31" spans="1:10">
      <c r="A31" s="246"/>
      <c r="B31" s="249"/>
      <c r="C31" s="252"/>
      <c r="D31" s="149" t="s">
        <v>43</v>
      </c>
      <c r="E31" s="169"/>
      <c r="F31" s="255"/>
      <c r="G31" s="258"/>
      <c r="H31" s="261"/>
      <c r="I31" s="243"/>
    </row>
    <row r="32" spans="1:10" ht="15.75" thickBot="1">
      <c r="A32" s="247"/>
      <c r="B32" s="250"/>
      <c r="C32" s="253"/>
      <c r="D32" s="150" t="s">
        <v>44</v>
      </c>
      <c r="E32" s="170"/>
      <c r="F32" s="256"/>
      <c r="G32" s="259"/>
      <c r="H32" s="262"/>
      <c r="I32" s="244"/>
    </row>
    <row r="33" spans="1:9" ht="15" customHeight="1">
      <c r="A33" s="245">
        <v>6</v>
      </c>
      <c r="B33" s="248" t="str">
        <f>CONCATENATE(VLOOKUP(A33,Especificações,2,FALSE),(VLOOKUP(A33,Especificações,3,FALSE)),(VLOOKUP(A33,Especificações,4,FALSE)),(VLOOKUP(A33,Especificações,5,FALSE)),(VLOOKUP(A33,Especificações,6,FALSE)),(VLOOKUP(A33,Especificações,7,FALSE)),(VLOOKUP(A33,Especificações,8,FALSE)),(VLOOKUP(A33,Especificações,9,FALSE)),(VLOOKUP(A33,Especificações,10,FALSE)),(VLOOKUP(A33,Especificações,11,FALSE)),(VLOOKUP(A33,Especificações,12,FALSE)),(VLOOKUP(A33,Especificações,13,FALSE)),(VLOOKUP(A33,Especificações,14,FALSE)),(VLOOKUP(A33,Especificações,15,FALSE)),(VLOOKUP(A33,Especificações,16,FALSE)),(VLOOKUP(A33,Especificações,17,FALSE)),(VLOOKUP(A33,Especificações,18,FALSE)),(VLOOKUP(A33,Especificações,19,FALSE)),(VLOOKUP(A33,Especificações,20,FALSE)),(VLOOKUP(A33,Especificações,21,FALSE)))</f>
        <v xml:space="preserve">ADESIVO - Papel Adesivo; Formato: 4x8 cm²; 110/ 190 g/m²; Impressão: 4/0 Cores; Acabamento: Corte linear; </v>
      </c>
      <c r="C33" s="251">
        <f>VLOOKUP(A33,Especificações,22,FALSE)</f>
        <v>1</v>
      </c>
      <c r="D33" s="147" t="s">
        <v>46</v>
      </c>
      <c r="E33" s="154"/>
      <c r="F33" s="254">
        <f>IF(ISERROR(AVERAGE(E33:E37)),0,AVERAGE(E33:E37))</f>
        <v>0</v>
      </c>
      <c r="G33" s="257">
        <v>1800</v>
      </c>
      <c r="H33" s="260">
        <f>C33*F33</f>
        <v>0</v>
      </c>
      <c r="I33" s="242">
        <f>G33*H33</f>
        <v>0</v>
      </c>
    </row>
    <row r="34" spans="1:9">
      <c r="A34" s="246"/>
      <c r="B34" s="249"/>
      <c r="C34" s="252"/>
      <c r="D34" s="148" t="s">
        <v>47</v>
      </c>
      <c r="E34" s="169"/>
      <c r="F34" s="255"/>
      <c r="G34" s="258"/>
      <c r="H34" s="261"/>
      <c r="I34" s="243"/>
    </row>
    <row r="35" spans="1:9">
      <c r="A35" s="246"/>
      <c r="B35" s="249"/>
      <c r="C35" s="252"/>
      <c r="D35" s="149" t="s">
        <v>45</v>
      </c>
      <c r="E35" s="169"/>
      <c r="F35" s="255"/>
      <c r="G35" s="258"/>
      <c r="H35" s="261"/>
      <c r="I35" s="243"/>
    </row>
    <row r="36" spans="1:9">
      <c r="A36" s="246"/>
      <c r="B36" s="249"/>
      <c r="C36" s="252"/>
      <c r="D36" s="149" t="s">
        <v>43</v>
      </c>
      <c r="E36" s="169"/>
      <c r="F36" s="255"/>
      <c r="G36" s="258"/>
      <c r="H36" s="261"/>
      <c r="I36" s="243"/>
    </row>
    <row r="37" spans="1:9" ht="15.75" thickBot="1">
      <c r="A37" s="247"/>
      <c r="B37" s="250"/>
      <c r="C37" s="253"/>
      <c r="D37" s="150" t="s">
        <v>44</v>
      </c>
      <c r="E37" s="170"/>
      <c r="F37" s="256"/>
      <c r="G37" s="259"/>
      <c r="H37" s="262"/>
      <c r="I37" s="244"/>
    </row>
    <row r="38" spans="1:9" ht="15" customHeight="1">
      <c r="A38" s="245">
        <v>7</v>
      </c>
      <c r="B38" s="248" t="str">
        <f>CONCATENATE(VLOOKUP(A38,Especificações,2,FALSE),(VLOOKUP(A38,Especificações,3,FALSE)),(VLOOKUP(A38,Especificações,4,FALSE)),(VLOOKUP(A38,Especificações,5,FALSE)),(VLOOKUP(A38,Especificações,6,FALSE)),(VLOOKUP(A38,Especificações,7,FALSE)),(VLOOKUP(A38,Especificações,8,FALSE)),(VLOOKUP(A38,Especificações,9,FALSE)),(VLOOKUP(A38,Especificações,10,FALSE)),(VLOOKUP(A38,Especificações,11,FALSE)),(VLOOKUP(A38,Especificações,12,FALSE)),(VLOOKUP(A38,Especificações,13,FALSE)),(VLOOKUP(A38,Especificações,14,FALSE)),(VLOOKUP(A38,Especificações,15,FALSE)),(VLOOKUP(A38,Especificações,16,FALSE)),(VLOOKUP(A38,Especificações,17,FALSE)),(VLOOKUP(A38,Especificações,18,FALSE)),(VLOOKUP(A38,Especificações,19,FALSE)),(VLOOKUP(A38,Especificações,20,FALSE)),(VLOOKUP(A38,Especificações,21,FALSE)))</f>
        <v xml:space="preserve">ADESIVO - Papel Adesivo; Formato: 5 cm²; 110/ 190 g/m²; Impressão: 4/0 Cores; Acabamento: Corte especial e vinco; </v>
      </c>
      <c r="C38" s="251">
        <f>VLOOKUP(A38,Especificações,22,FALSE)</f>
        <v>1</v>
      </c>
      <c r="D38" s="147" t="s">
        <v>46</v>
      </c>
      <c r="E38" s="154"/>
      <c r="F38" s="254">
        <f>IF(ISERROR(AVERAGE(E38:E42)),0,AVERAGE(E38:E42))</f>
        <v>0</v>
      </c>
      <c r="G38" s="257">
        <v>1800</v>
      </c>
      <c r="H38" s="260">
        <f>C38*F38</f>
        <v>0</v>
      </c>
      <c r="I38" s="242">
        <f>G38*H38</f>
        <v>0</v>
      </c>
    </row>
    <row r="39" spans="1:9">
      <c r="A39" s="246"/>
      <c r="B39" s="249"/>
      <c r="C39" s="252"/>
      <c r="D39" s="148" t="s">
        <v>47</v>
      </c>
      <c r="E39" s="169"/>
      <c r="F39" s="255"/>
      <c r="G39" s="258"/>
      <c r="H39" s="261"/>
      <c r="I39" s="243"/>
    </row>
    <row r="40" spans="1:9">
      <c r="A40" s="246"/>
      <c r="B40" s="249"/>
      <c r="C40" s="252"/>
      <c r="D40" s="149" t="s">
        <v>45</v>
      </c>
      <c r="E40" s="169"/>
      <c r="F40" s="255"/>
      <c r="G40" s="258"/>
      <c r="H40" s="261"/>
      <c r="I40" s="243"/>
    </row>
    <row r="41" spans="1:9">
      <c r="A41" s="246"/>
      <c r="B41" s="249"/>
      <c r="C41" s="252"/>
      <c r="D41" s="149" t="s">
        <v>43</v>
      </c>
      <c r="E41" s="169"/>
      <c r="F41" s="255"/>
      <c r="G41" s="258"/>
      <c r="H41" s="261"/>
      <c r="I41" s="243"/>
    </row>
    <row r="42" spans="1:9" ht="15.75" thickBot="1">
      <c r="A42" s="247"/>
      <c r="B42" s="250"/>
      <c r="C42" s="253"/>
      <c r="D42" s="150" t="s">
        <v>44</v>
      </c>
      <c r="E42" s="170"/>
      <c r="F42" s="256"/>
      <c r="G42" s="259"/>
      <c r="H42" s="262"/>
      <c r="I42" s="244"/>
    </row>
    <row r="43" spans="1:9" ht="15" customHeight="1">
      <c r="A43" s="245">
        <v>8</v>
      </c>
      <c r="B43" s="248" t="str">
        <f>CONCATENATE(VLOOKUP(A43,Especificações,2,FALSE),(VLOOKUP(A43,Especificações,3,FALSE)),(VLOOKUP(A43,Especificações,4,FALSE)),(VLOOKUP(A43,Especificações,5,FALSE)),(VLOOKUP(A43,Especificações,6,FALSE)),(VLOOKUP(A43,Especificações,7,FALSE)),(VLOOKUP(A43,Especificações,8,FALSE)),(VLOOKUP(A43,Especificações,9,FALSE)),(VLOOKUP(A43,Especificações,10,FALSE)),(VLOOKUP(A43,Especificações,11,FALSE)),(VLOOKUP(A43,Especificações,12,FALSE)),(VLOOKUP(A43,Especificações,13,FALSE)),(VLOOKUP(A43,Especificações,14,FALSE)),(VLOOKUP(A43,Especificações,15,FALSE)),(VLOOKUP(A43,Especificações,16,FALSE)),(VLOOKUP(A43,Especificações,17,FALSE)),(VLOOKUP(A43,Especificações,18,FALSE)),(VLOOKUP(A43,Especificações,19,FALSE)),(VLOOKUP(A43,Especificações,20,FALSE)),(VLOOKUP(A43,Especificações,21,FALSE)))</f>
        <v xml:space="preserve">ADESIVO - Papel Adesivo; Formato: 8 cm²; 110/ 190 g/m²; Impressão: 4/0 Cores; Acabamento: Corte especial e vinco; </v>
      </c>
      <c r="C43" s="251">
        <f>VLOOKUP(A43,Especificações,22,FALSE)</f>
        <v>1</v>
      </c>
      <c r="D43" s="147" t="s">
        <v>46</v>
      </c>
      <c r="E43" s="154"/>
      <c r="F43" s="254">
        <f>IF(ISERROR(AVERAGE(E43:E47)),0,AVERAGE(E43:E47))</f>
        <v>0</v>
      </c>
      <c r="G43" s="257">
        <v>3600</v>
      </c>
      <c r="H43" s="260">
        <f>C43*F43</f>
        <v>0</v>
      </c>
      <c r="I43" s="242">
        <f>G43*H43</f>
        <v>0</v>
      </c>
    </row>
    <row r="44" spans="1:9">
      <c r="A44" s="246"/>
      <c r="B44" s="249"/>
      <c r="C44" s="252"/>
      <c r="D44" s="148" t="s">
        <v>47</v>
      </c>
      <c r="E44" s="169"/>
      <c r="F44" s="255"/>
      <c r="G44" s="258"/>
      <c r="H44" s="261"/>
      <c r="I44" s="243"/>
    </row>
    <row r="45" spans="1:9">
      <c r="A45" s="246"/>
      <c r="B45" s="249"/>
      <c r="C45" s="252"/>
      <c r="D45" s="149" t="s">
        <v>45</v>
      </c>
      <c r="E45" s="169"/>
      <c r="F45" s="255"/>
      <c r="G45" s="258"/>
      <c r="H45" s="261"/>
      <c r="I45" s="243"/>
    </row>
    <row r="46" spans="1:9">
      <c r="A46" s="246"/>
      <c r="B46" s="249"/>
      <c r="C46" s="252"/>
      <c r="D46" s="149" t="s">
        <v>43</v>
      </c>
      <c r="E46" s="169"/>
      <c r="F46" s="255"/>
      <c r="G46" s="258"/>
      <c r="H46" s="261"/>
      <c r="I46" s="243"/>
    </row>
    <row r="47" spans="1:9" ht="15.75" thickBot="1">
      <c r="A47" s="247"/>
      <c r="B47" s="250"/>
      <c r="C47" s="253"/>
      <c r="D47" s="150" t="s">
        <v>44</v>
      </c>
      <c r="E47" s="170"/>
      <c r="F47" s="256"/>
      <c r="G47" s="259"/>
      <c r="H47" s="262"/>
      <c r="I47" s="244"/>
    </row>
    <row r="48" spans="1:9" ht="15" customHeight="1">
      <c r="A48" s="245">
        <v>9</v>
      </c>
      <c r="B48" s="248" t="str">
        <f>CONCATENATE(VLOOKUP(A48,Especificações,2,FALSE),(VLOOKUP(A48,Especificações,3,FALSE)),(VLOOKUP(A48,Especificações,4,FALSE)),(VLOOKUP(A48,Especificações,5,FALSE)),(VLOOKUP(A48,Especificações,6,FALSE)),(VLOOKUP(A48,Especificações,7,FALSE)),(VLOOKUP(A48,Especificações,8,FALSE)),(VLOOKUP(A48,Especificações,9,FALSE)),(VLOOKUP(A48,Especificações,10,FALSE)),(VLOOKUP(A48,Especificações,11,FALSE)),(VLOOKUP(A48,Especificações,12,FALSE)),(VLOOKUP(A48,Especificações,13,FALSE)),(VLOOKUP(A48,Especificações,14,FALSE)),(VLOOKUP(A48,Especificações,15,FALSE)),(VLOOKUP(A48,Especificações,16,FALSE)),(VLOOKUP(A48,Especificações,17,FALSE)),(VLOOKUP(A48,Especificações,18,FALSE)),(VLOOKUP(A48,Especificações,19,FALSE)),(VLOOKUP(A48,Especificações,20,FALSE)),(VLOOKUP(A48,Especificações,21,FALSE)))</f>
        <v xml:space="preserve">ADESIVO - Papel Adesivo; Formato: 10 cm²; 110/ 190 g/m²; Impressão: 4/0 Cores; Acabamento: Corte especial e vinco; </v>
      </c>
      <c r="C48" s="251">
        <f>VLOOKUP(A48,Especificações,22,FALSE)</f>
        <v>1</v>
      </c>
      <c r="D48" s="147" t="s">
        <v>46</v>
      </c>
      <c r="E48" s="154"/>
      <c r="F48" s="254">
        <f>IF(ISERROR(AVERAGE(E48:E52)),0,AVERAGE(E48:E52))</f>
        <v>0</v>
      </c>
      <c r="G48" s="257">
        <v>7200</v>
      </c>
      <c r="H48" s="260">
        <f>C48*F48</f>
        <v>0</v>
      </c>
      <c r="I48" s="242">
        <f>G48*H48</f>
        <v>0</v>
      </c>
    </row>
    <row r="49" spans="1:9">
      <c r="A49" s="246"/>
      <c r="B49" s="249"/>
      <c r="C49" s="252"/>
      <c r="D49" s="148" t="s">
        <v>47</v>
      </c>
      <c r="E49" s="169"/>
      <c r="F49" s="255"/>
      <c r="G49" s="258"/>
      <c r="H49" s="261"/>
      <c r="I49" s="243"/>
    </row>
    <row r="50" spans="1:9">
      <c r="A50" s="246"/>
      <c r="B50" s="249"/>
      <c r="C50" s="252"/>
      <c r="D50" s="149" t="s">
        <v>45</v>
      </c>
      <c r="E50" s="169"/>
      <c r="F50" s="255"/>
      <c r="G50" s="258"/>
      <c r="H50" s="261"/>
      <c r="I50" s="243"/>
    </row>
    <row r="51" spans="1:9">
      <c r="A51" s="246"/>
      <c r="B51" s="249"/>
      <c r="C51" s="252"/>
      <c r="D51" s="149" t="s">
        <v>43</v>
      </c>
      <c r="E51" s="169"/>
      <c r="F51" s="255"/>
      <c r="G51" s="258"/>
      <c r="H51" s="261"/>
      <c r="I51" s="243"/>
    </row>
    <row r="52" spans="1:9" ht="15.75" thickBot="1">
      <c r="A52" s="247"/>
      <c r="B52" s="250"/>
      <c r="C52" s="253"/>
      <c r="D52" s="150" t="s">
        <v>44</v>
      </c>
      <c r="E52" s="170"/>
      <c r="F52" s="256"/>
      <c r="G52" s="259"/>
      <c r="H52" s="262"/>
      <c r="I52" s="244"/>
    </row>
    <row r="53" spans="1:9" ht="15" customHeight="1">
      <c r="A53" s="245">
        <v>10</v>
      </c>
      <c r="B53" s="248" t="str">
        <f>CONCATENATE(VLOOKUP(A53,Especificações,2,FALSE),(VLOOKUP(A53,Especificações,3,FALSE)),(VLOOKUP(A53,Especificações,4,FALSE)),(VLOOKUP(A53,Especificações,5,FALSE)),(VLOOKUP(A53,Especificações,6,FALSE)),(VLOOKUP(A53,Especificações,7,FALSE)),(VLOOKUP(A53,Especificações,8,FALSE)),(VLOOKUP(A53,Especificações,9,FALSE)),(VLOOKUP(A53,Especificações,10,FALSE)),(VLOOKUP(A53,Especificações,11,FALSE)),(VLOOKUP(A53,Especificações,12,FALSE)),(VLOOKUP(A53,Especificações,13,FALSE)),(VLOOKUP(A53,Especificações,14,FALSE)),(VLOOKUP(A53,Especificações,15,FALSE)),(VLOOKUP(A53,Especificações,16,FALSE)),(VLOOKUP(A53,Especificações,17,FALSE)),(VLOOKUP(A53,Especificações,18,FALSE)),(VLOOKUP(A53,Especificações,19,FALSE)),(VLOOKUP(A53,Especificações,20,FALSE)),(VLOOKUP(A53,Especificações,21,FALSE)))</f>
        <v xml:space="preserve">ADESIVO - Papel Adesivo; Formato: cm²; 110/ 190 g/m²; Impressão: 4/0 Cores; Acabamento: Corte especial e vinco; </v>
      </c>
      <c r="C53" s="251">
        <f>VLOOKUP(A53,Especificações,22,FALSE)</f>
        <v>1</v>
      </c>
      <c r="D53" s="147" t="s">
        <v>46</v>
      </c>
      <c r="E53" s="154"/>
      <c r="F53" s="254">
        <f>IF(ISERROR(AVERAGE(E53:E57)),0,AVERAGE(E53:E57))</f>
        <v>0</v>
      </c>
      <c r="G53" s="257">
        <v>1800</v>
      </c>
      <c r="H53" s="260">
        <f>C53*F53</f>
        <v>0</v>
      </c>
      <c r="I53" s="242">
        <f>G53*H53</f>
        <v>0</v>
      </c>
    </row>
    <row r="54" spans="1:9">
      <c r="A54" s="246"/>
      <c r="B54" s="249"/>
      <c r="C54" s="252"/>
      <c r="D54" s="148" t="s">
        <v>47</v>
      </c>
      <c r="E54" s="169"/>
      <c r="F54" s="255"/>
      <c r="G54" s="258"/>
      <c r="H54" s="261"/>
      <c r="I54" s="243"/>
    </row>
    <row r="55" spans="1:9">
      <c r="A55" s="246"/>
      <c r="B55" s="249"/>
      <c r="C55" s="252"/>
      <c r="D55" s="149" t="s">
        <v>45</v>
      </c>
      <c r="E55" s="169"/>
      <c r="F55" s="255"/>
      <c r="G55" s="258"/>
      <c r="H55" s="261"/>
      <c r="I55" s="243"/>
    </row>
    <row r="56" spans="1:9">
      <c r="A56" s="246"/>
      <c r="B56" s="249"/>
      <c r="C56" s="252"/>
      <c r="D56" s="149" t="s">
        <v>43</v>
      </c>
      <c r="E56" s="169"/>
      <c r="F56" s="255"/>
      <c r="G56" s="258"/>
      <c r="H56" s="261"/>
      <c r="I56" s="243"/>
    </row>
    <row r="57" spans="1:9" ht="15.75" thickBot="1">
      <c r="A57" s="247"/>
      <c r="B57" s="250"/>
      <c r="C57" s="253"/>
      <c r="D57" s="150" t="s">
        <v>44</v>
      </c>
      <c r="E57" s="170"/>
      <c r="F57" s="256"/>
      <c r="G57" s="259"/>
      <c r="H57" s="262"/>
      <c r="I57" s="244"/>
    </row>
    <row r="58" spans="1:9" ht="15" customHeight="1">
      <c r="A58" s="245">
        <v>11</v>
      </c>
      <c r="B58" s="248" t="str">
        <f>CONCATENATE(VLOOKUP(A58,Especificações,2,FALSE),(VLOOKUP(A58,Especificações,3,FALSE)),(VLOOKUP(A58,Especificações,4,FALSE)),(VLOOKUP(A58,Especificações,5,FALSE)),(VLOOKUP(A58,Especificações,6,FALSE)),(VLOOKUP(A58,Especificações,7,FALSE)),(VLOOKUP(A58,Especificações,8,FALSE)),(VLOOKUP(A58,Especificações,9,FALSE)),(VLOOKUP(A58,Especificações,10,FALSE)),(VLOOKUP(A58,Especificações,11,FALSE)),(VLOOKUP(A58,Especificações,12,FALSE)),(VLOOKUP(A58,Especificações,13,FALSE)),(VLOOKUP(A58,Especificações,14,FALSE)),(VLOOKUP(A58,Especificações,15,FALSE)),(VLOOKUP(A58,Especificações,16,FALSE)),(VLOOKUP(A58,Especificações,17,FALSE)),(VLOOKUP(A58,Especificações,18,FALSE)),(VLOOKUP(A58,Especificações,19,FALSE)),(VLOOKUP(A58,Especificações,20,FALSE)),(VLOOKUP(A58,Especificações,21,FALSE)))</f>
        <v xml:space="preserve">ADESIVO - Papel Adesivo; Formato: cm²; 110/ 190 g/m²; Impressão: 4/0 Cores; Acabamento: Corte linear; </v>
      </c>
      <c r="C58" s="251">
        <f>VLOOKUP(A58,Especificações,22,FALSE)</f>
        <v>1</v>
      </c>
      <c r="D58" s="147" t="s">
        <v>46</v>
      </c>
      <c r="E58" s="154"/>
      <c r="F58" s="254">
        <f>IF(ISERROR(AVERAGE(E58:E62)),0,AVERAGE(E58:E62))</f>
        <v>0</v>
      </c>
      <c r="G58" s="257">
        <v>1800</v>
      </c>
      <c r="H58" s="260">
        <f>C58*F58</f>
        <v>0</v>
      </c>
      <c r="I58" s="242">
        <f>G58*H58</f>
        <v>0</v>
      </c>
    </row>
    <row r="59" spans="1:9">
      <c r="A59" s="246"/>
      <c r="B59" s="249"/>
      <c r="C59" s="252"/>
      <c r="D59" s="148" t="s">
        <v>47</v>
      </c>
      <c r="E59" s="169"/>
      <c r="F59" s="255"/>
      <c r="G59" s="258"/>
      <c r="H59" s="261"/>
      <c r="I59" s="243"/>
    </row>
    <row r="60" spans="1:9">
      <c r="A60" s="246"/>
      <c r="B60" s="249"/>
      <c r="C60" s="252"/>
      <c r="D60" s="149" t="s">
        <v>45</v>
      </c>
      <c r="E60" s="169"/>
      <c r="F60" s="255"/>
      <c r="G60" s="258"/>
      <c r="H60" s="261"/>
      <c r="I60" s="243"/>
    </row>
    <row r="61" spans="1:9">
      <c r="A61" s="246"/>
      <c r="B61" s="249"/>
      <c r="C61" s="252"/>
      <c r="D61" s="149" t="s">
        <v>43</v>
      </c>
      <c r="E61" s="169"/>
      <c r="F61" s="255"/>
      <c r="G61" s="258"/>
      <c r="H61" s="261"/>
      <c r="I61" s="243"/>
    </row>
    <row r="62" spans="1:9" ht="15.75" thickBot="1">
      <c r="A62" s="247"/>
      <c r="B62" s="250"/>
      <c r="C62" s="253"/>
      <c r="D62" s="150" t="s">
        <v>44</v>
      </c>
      <c r="E62" s="170"/>
      <c r="F62" s="256"/>
      <c r="G62" s="259"/>
      <c r="H62" s="262"/>
      <c r="I62" s="244"/>
    </row>
    <row r="63" spans="1:9" ht="15" customHeight="1">
      <c r="A63" s="245">
        <v>12</v>
      </c>
      <c r="B63" s="248" t="str">
        <f>CONCATENATE(VLOOKUP(A63,Especificações,2,FALSE),(VLOOKUP(A63,Especificações,3,FALSE)),(VLOOKUP(A63,Especificações,4,FALSE)),(VLOOKUP(A63,Especificações,5,FALSE)),(VLOOKUP(A63,Especificações,6,FALSE)),(VLOOKUP(A63,Especificações,7,FALSE)),(VLOOKUP(A63,Especificações,8,FALSE)),(VLOOKUP(A63,Especificações,9,FALSE)),(VLOOKUP(A63,Especificações,10,FALSE)),(VLOOKUP(A63,Especificações,11,FALSE)),(VLOOKUP(A63,Especificações,12,FALSE)),(VLOOKUP(A63,Especificações,13,FALSE)),(VLOOKUP(A63,Especificações,14,FALSE)),(VLOOKUP(A63,Especificações,15,FALSE)),(VLOOKUP(A63,Especificações,16,FALSE)),(VLOOKUP(A63,Especificações,17,FALSE)),(VLOOKUP(A63,Especificações,18,FALSE)),(VLOOKUP(A63,Especificações,19,FALSE)),(VLOOKUP(A63,Especificações,20,FALSE)),(VLOOKUP(A63,Especificações,21,FALSE)))</f>
        <v xml:space="preserve">AVISO / PORTARIA - Papel Off-SetFormato Aberto: A4; 180 g/m²; Acabamento: Auto relevo e Refile Simples; </v>
      </c>
      <c r="C63" s="251">
        <f>VLOOKUP(A63,Especificações,22,FALSE)</f>
        <v>1</v>
      </c>
      <c r="D63" s="147" t="s">
        <v>46</v>
      </c>
      <c r="E63" s="154"/>
      <c r="F63" s="254">
        <f>IF(ISERROR(AVERAGE(E63:E67)),0,AVERAGE(E63:E67))</f>
        <v>0</v>
      </c>
      <c r="G63" s="257">
        <v>3000</v>
      </c>
      <c r="H63" s="260">
        <f>C63*F63</f>
        <v>0</v>
      </c>
      <c r="I63" s="242">
        <f>G63*H63</f>
        <v>0</v>
      </c>
    </row>
    <row r="64" spans="1:9">
      <c r="A64" s="246"/>
      <c r="B64" s="249"/>
      <c r="C64" s="252"/>
      <c r="D64" s="148" t="s">
        <v>47</v>
      </c>
      <c r="E64" s="169"/>
      <c r="F64" s="255"/>
      <c r="G64" s="258"/>
      <c r="H64" s="261"/>
      <c r="I64" s="243"/>
    </row>
    <row r="65" spans="1:9">
      <c r="A65" s="246"/>
      <c r="B65" s="249"/>
      <c r="C65" s="252"/>
      <c r="D65" s="149" t="s">
        <v>45</v>
      </c>
      <c r="E65" s="169"/>
      <c r="F65" s="255"/>
      <c r="G65" s="258"/>
      <c r="H65" s="261"/>
      <c r="I65" s="243"/>
    </row>
    <row r="66" spans="1:9">
      <c r="A66" s="246"/>
      <c r="B66" s="249"/>
      <c r="C66" s="252"/>
      <c r="D66" s="149" t="s">
        <v>43</v>
      </c>
      <c r="E66" s="169"/>
      <c r="F66" s="255"/>
      <c r="G66" s="258"/>
      <c r="H66" s="261"/>
      <c r="I66" s="243"/>
    </row>
    <row r="67" spans="1:9" ht="15.75" thickBot="1">
      <c r="A67" s="247"/>
      <c r="B67" s="250"/>
      <c r="C67" s="253"/>
      <c r="D67" s="150" t="s">
        <v>44</v>
      </c>
      <c r="E67" s="170"/>
      <c r="F67" s="256"/>
      <c r="G67" s="259"/>
      <c r="H67" s="262"/>
      <c r="I67" s="244"/>
    </row>
    <row r="68" spans="1:9" ht="15" customHeight="1">
      <c r="A68" s="245">
        <v>13</v>
      </c>
      <c r="B68" s="248" t="str">
        <f>CONCATENATE(VLOOKUP(A68,Especificações,2,FALSE),(VLOOKUP(A68,Especificações,3,FALSE)),(VLOOKUP(A68,Especificações,4,FALSE)),(VLOOKUP(A68,Especificações,5,FALSE)),(VLOOKUP(A68,Especificações,6,FALSE)),(VLOOKUP(A68,Especificações,7,FALSE)),(VLOOKUP(A68,Especificações,8,FALSE)),(VLOOKUP(A68,Especificações,9,FALSE)),(VLOOKUP(A68,Especificações,10,FALSE)),(VLOOKUP(A68,Especificações,11,FALSE)),(VLOOKUP(A68,Especificações,12,FALSE)),(VLOOKUP(A68,Especificações,13,FALSE)),(VLOOKUP(A68,Especificações,14,FALSE)),(VLOOKUP(A68,Especificações,15,FALSE)),(VLOOKUP(A68,Especificações,16,FALSE)),(VLOOKUP(A68,Especificações,17,FALSE)),(VLOOKUP(A68,Especificações,18,FALSE)),(VLOOKUP(A68,Especificações,19,FALSE)),(VLOOKUP(A68,Especificações,20,FALSE)),(VLOOKUP(A68,Especificações,21,FALSE)))</f>
        <v xml:space="preserve">BANNER - Vinil/ Lona; Formato: 90x120 m²; Impressão: 4/0 Cores; Acabamento: Gualhardete/ Ilhós/ Standart/ Tubete com cordão; </v>
      </c>
      <c r="C68" s="251">
        <f>VLOOKUP(A68,Especificações,22,FALSE)</f>
        <v>1</v>
      </c>
      <c r="D68" s="147" t="s">
        <v>46</v>
      </c>
      <c r="E68" s="154"/>
      <c r="F68" s="254">
        <f>IF(ISERROR(AVERAGE(E68:E72)),0,AVERAGE(E68:E72))</f>
        <v>0</v>
      </c>
      <c r="G68" s="257">
        <v>1000</v>
      </c>
      <c r="H68" s="260">
        <f>C68*F68</f>
        <v>0</v>
      </c>
      <c r="I68" s="242">
        <f>G68*H68</f>
        <v>0</v>
      </c>
    </row>
    <row r="69" spans="1:9">
      <c r="A69" s="246"/>
      <c r="B69" s="249"/>
      <c r="C69" s="252"/>
      <c r="D69" s="148" t="s">
        <v>47</v>
      </c>
      <c r="E69" s="169"/>
      <c r="F69" s="255"/>
      <c r="G69" s="258"/>
      <c r="H69" s="261"/>
      <c r="I69" s="243"/>
    </row>
    <row r="70" spans="1:9">
      <c r="A70" s="246"/>
      <c r="B70" s="249"/>
      <c r="C70" s="252"/>
      <c r="D70" s="149" t="s">
        <v>45</v>
      </c>
      <c r="E70" s="169"/>
      <c r="F70" s="255"/>
      <c r="G70" s="258"/>
      <c r="H70" s="261"/>
      <c r="I70" s="243"/>
    </row>
    <row r="71" spans="1:9">
      <c r="A71" s="246"/>
      <c r="B71" s="249"/>
      <c r="C71" s="252"/>
      <c r="D71" s="149" t="s">
        <v>43</v>
      </c>
      <c r="E71" s="169"/>
      <c r="F71" s="255"/>
      <c r="G71" s="258"/>
      <c r="H71" s="261"/>
      <c r="I71" s="243"/>
    </row>
    <row r="72" spans="1:9" ht="15.75" thickBot="1">
      <c r="A72" s="247"/>
      <c r="B72" s="250"/>
      <c r="C72" s="253"/>
      <c r="D72" s="150" t="s">
        <v>44</v>
      </c>
      <c r="E72" s="170"/>
      <c r="F72" s="256"/>
      <c r="G72" s="259"/>
      <c r="H72" s="262"/>
      <c r="I72" s="244"/>
    </row>
    <row r="73" spans="1:9" ht="15" customHeight="1">
      <c r="A73" s="245">
        <v>14</v>
      </c>
      <c r="B73" s="248" t="str">
        <f>CONCATENATE(VLOOKUP(A73,Especificações,2,FALSE),(VLOOKUP(A73,Especificações,3,FALSE)),(VLOOKUP(A73,Especificações,4,FALSE)),(VLOOKUP(A73,Especificações,5,FALSE)),(VLOOKUP(A73,Especificações,6,FALSE)),(VLOOKUP(A73,Especificações,7,FALSE)),(VLOOKUP(A73,Especificações,8,FALSE)),(VLOOKUP(A73,Especificações,9,FALSE)),(VLOOKUP(A73,Especificações,10,FALSE)),(VLOOKUP(A73,Especificações,11,FALSE)),(VLOOKUP(A73,Especificações,12,FALSE)),(VLOOKUP(A73,Especificações,13,FALSE)),(VLOOKUP(A73,Especificações,14,FALSE)),(VLOOKUP(A73,Especificações,15,FALSE)),(VLOOKUP(A73,Especificações,16,FALSE)),(VLOOKUP(A73,Especificações,17,FALSE)),(VLOOKUP(A73,Especificações,18,FALSE)),(VLOOKUP(A73,Especificações,19,FALSE)),(VLOOKUP(A73,Especificações,20,FALSE)),(VLOOKUP(A73,Especificações,21,FALSE)))</f>
        <v xml:space="preserve">BANNER - Vinil/ Lona; Formato: 90x150 m²; Impressão: 4/0 Cores; Acabamento: Gualhardete/ Ilhós/ Standart/ Tubete com cordão; </v>
      </c>
      <c r="C73" s="251">
        <f>VLOOKUP(A73,Especificações,22,FALSE)</f>
        <v>1</v>
      </c>
      <c r="D73" s="147" t="s">
        <v>46</v>
      </c>
      <c r="E73" s="154"/>
      <c r="F73" s="254">
        <f>IF(ISERROR(AVERAGE(E73:E77)),0,AVERAGE(E73:E77))</f>
        <v>0</v>
      </c>
      <c r="G73" s="257">
        <v>1000</v>
      </c>
      <c r="H73" s="260">
        <f>C73*F73</f>
        <v>0</v>
      </c>
      <c r="I73" s="242">
        <f>G73*H73</f>
        <v>0</v>
      </c>
    </row>
    <row r="74" spans="1:9">
      <c r="A74" s="246"/>
      <c r="B74" s="249"/>
      <c r="C74" s="252"/>
      <c r="D74" s="148" t="s">
        <v>47</v>
      </c>
      <c r="E74" s="169"/>
      <c r="F74" s="255"/>
      <c r="G74" s="258"/>
      <c r="H74" s="261"/>
      <c r="I74" s="243"/>
    </row>
    <row r="75" spans="1:9">
      <c r="A75" s="246"/>
      <c r="B75" s="249"/>
      <c r="C75" s="252"/>
      <c r="D75" s="149" t="s">
        <v>45</v>
      </c>
      <c r="E75" s="169"/>
      <c r="F75" s="255"/>
      <c r="G75" s="258"/>
      <c r="H75" s="261"/>
      <c r="I75" s="243"/>
    </row>
    <row r="76" spans="1:9">
      <c r="A76" s="246"/>
      <c r="B76" s="249"/>
      <c r="C76" s="252"/>
      <c r="D76" s="149" t="s">
        <v>43</v>
      </c>
      <c r="E76" s="169"/>
      <c r="F76" s="255"/>
      <c r="G76" s="258"/>
      <c r="H76" s="261"/>
      <c r="I76" s="243"/>
    </row>
    <row r="77" spans="1:9" ht="15.75" thickBot="1">
      <c r="A77" s="247"/>
      <c r="B77" s="250"/>
      <c r="C77" s="253"/>
      <c r="D77" s="150" t="s">
        <v>44</v>
      </c>
      <c r="E77" s="170"/>
      <c r="F77" s="256"/>
      <c r="G77" s="259"/>
      <c r="H77" s="262"/>
      <c r="I77" s="244"/>
    </row>
    <row r="78" spans="1:9" ht="15" customHeight="1">
      <c r="A78" s="245">
        <v>15</v>
      </c>
      <c r="B78" s="248" t="str">
        <f>CONCATENATE(VLOOKUP(A78,Especificações,2,FALSE),(VLOOKUP(A78,Especificações,3,FALSE)),(VLOOKUP(A78,Especificações,4,FALSE)),(VLOOKUP(A78,Especificações,5,FALSE)),(VLOOKUP(A78,Especificações,6,FALSE)),(VLOOKUP(A78,Especificações,7,FALSE)),(VLOOKUP(A78,Especificações,8,FALSE)),(VLOOKUP(A78,Especificações,9,FALSE)),(VLOOKUP(A78,Especificações,10,FALSE)),(VLOOKUP(A78,Especificações,11,FALSE)),(VLOOKUP(A78,Especificações,12,FALSE)),(VLOOKUP(A78,Especificações,13,FALSE)),(VLOOKUP(A78,Especificações,14,FALSE)),(VLOOKUP(A78,Especificações,15,FALSE)),(VLOOKUP(A78,Especificações,16,FALSE)),(VLOOKUP(A78,Especificações,17,FALSE)),(VLOOKUP(A78,Especificações,18,FALSE)),(VLOOKUP(A78,Especificações,19,FALSE)),(VLOOKUP(A78,Especificações,20,FALSE)),(VLOOKUP(A78,Especificações,21,FALSE)))</f>
        <v xml:space="preserve">BANNER - Vinil/ Lona; Formato: 100x180 m²; Impressão: 4/0 Cores; Acabamento: Gualhardete/ Ilhós/ Standart/ Tubete com cordão; </v>
      </c>
      <c r="C78" s="251">
        <f>VLOOKUP(A78,Especificações,22,FALSE)</f>
        <v>1</v>
      </c>
      <c r="D78" s="147" t="s">
        <v>46</v>
      </c>
      <c r="E78" s="154"/>
      <c r="F78" s="254">
        <f>IF(ISERROR(AVERAGE(E78:E82)),0,AVERAGE(E78:E82))</f>
        <v>0</v>
      </c>
      <c r="G78" s="257">
        <v>400</v>
      </c>
      <c r="H78" s="260">
        <f>C78*F78</f>
        <v>0</v>
      </c>
      <c r="I78" s="242">
        <f>G78*H78</f>
        <v>0</v>
      </c>
    </row>
    <row r="79" spans="1:9">
      <c r="A79" s="246"/>
      <c r="B79" s="249"/>
      <c r="C79" s="252"/>
      <c r="D79" s="148" t="s">
        <v>47</v>
      </c>
      <c r="E79" s="169"/>
      <c r="F79" s="255"/>
      <c r="G79" s="258"/>
      <c r="H79" s="261"/>
      <c r="I79" s="243"/>
    </row>
    <row r="80" spans="1:9">
      <c r="A80" s="246"/>
      <c r="B80" s="249"/>
      <c r="C80" s="252"/>
      <c r="D80" s="149" t="s">
        <v>45</v>
      </c>
      <c r="E80" s="169"/>
      <c r="F80" s="255"/>
      <c r="G80" s="258"/>
      <c r="H80" s="261"/>
      <c r="I80" s="243"/>
    </row>
    <row r="81" spans="1:9">
      <c r="A81" s="246"/>
      <c r="B81" s="249"/>
      <c r="C81" s="252"/>
      <c r="D81" s="149" t="s">
        <v>43</v>
      </c>
      <c r="E81" s="169"/>
      <c r="F81" s="255"/>
      <c r="G81" s="258"/>
      <c r="H81" s="261"/>
      <c r="I81" s="243"/>
    </row>
    <row r="82" spans="1:9" ht="15.75" thickBot="1">
      <c r="A82" s="247"/>
      <c r="B82" s="250"/>
      <c r="C82" s="253"/>
      <c r="D82" s="150" t="s">
        <v>44</v>
      </c>
      <c r="E82" s="170"/>
      <c r="F82" s="256"/>
      <c r="G82" s="259"/>
      <c r="H82" s="262"/>
      <c r="I82" s="244"/>
    </row>
    <row r="83" spans="1:9" ht="15" customHeight="1">
      <c r="A83" s="245">
        <v>16</v>
      </c>
      <c r="B83" s="248" t="str">
        <f>CONCATENATE(VLOOKUP(A83,Especificações,2,FALSE),(VLOOKUP(A83,Especificações,3,FALSE)),(VLOOKUP(A83,Especificações,4,FALSE)),(VLOOKUP(A83,Especificações,5,FALSE)),(VLOOKUP(A83,Especificações,6,FALSE)),(VLOOKUP(A83,Especificações,7,FALSE)),(VLOOKUP(A83,Especificações,8,FALSE)),(VLOOKUP(A83,Especificações,9,FALSE)),(VLOOKUP(A83,Especificações,10,FALSE)),(VLOOKUP(A83,Especificações,11,FALSE)),(VLOOKUP(A83,Especificações,12,FALSE)),(VLOOKUP(A83,Especificações,13,FALSE)),(VLOOKUP(A83,Especificações,14,FALSE)),(VLOOKUP(A83,Especificações,15,FALSE)),(VLOOKUP(A83,Especificações,16,FALSE)),(VLOOKUP(A83,Especificações,17,FALSE)),(VLOOKUP(A83,Especificações,18,FALSE)),(VLOOKUP(A83,Especificações,19,FALSE)),(VLOOKUP(A83,Especificações,20,FALSE)),(VLOOKUP(A83,Especificações,21,FALSE)))</f>
        <v xml:space="preserve">BANNER - Vinil/ Lona; Formato: 200x100 m²; Impressão: 4/0 Cores; Acabamento: Gualhardete/ Ilhós/ Standart/ Tubete com cordão; </v>
      </c>
      <c r="C83" s="251">
        <f>VLOOKUP(A83,Especificações,22,FALSE)</f>
        <v>1</v>
      </c>
      <c r="D83" s="147" t="s">
        <v>46</v>
      </c>
      <c r="E83" s="154"/>
      <c r="F83" s="254">
        <f>IF(ISERROR(AVERAGE(E83:E87)),0,AVERAGE(E83:E87))</f>
        <v>0</v>
      </c>
      <c r="G83" s="257">
        <v>200</v>
      </c>
      <c r="H83" s="260">
        <f>C83*F83</f>
        <v>0</v>
      </c>
      <c r="I83" s="242">
        <f>G83*H83</f>
        <v>0</v>
      </c>
    </row>
    <row r="84" spans="1:9">
      <c r="A84" s="246"/>
      <c r="B84" s="249"/>
      <c r="C84" s="252"/>
      <c r="D84" s="148" t="s">
        <v>47</v>
      </c>
      <c r="E84" s="169"/>
      <c r="F84" s="255"/>
      <c r="G84" s="258"/>
      <c r="H84" s="261"/>
      <c r="I84" s="243"/>
    </row>
    <row r="85" spans="1:9">
      <c r="A85" s="246"/>
      <c r="B85" s="249"/>
      <c r="C85" s="252"/>
      <c r="D85" s="149" t="s">
        <v>45</v>
      </c>
      <c r="E85" s="169"/>
      <c r="F85" s="255"/>
      <c r="G85" s="258"/>
      <c r="H85" s="261"/>
      <c r="I85" s="243"/>
    </row>
    <row r="86" spans="1:9">
      <c r="A86" s="246"/>
      <c r="B86" s="249"/>
      <c r="C86" s="252"/>
      <c r="D86" s="149" t="s">
        <v>43</v>
      </c>
      <c r="E86" s="169"/>
      <c r="F86" s="255"/>
      <c r="G86" s="258"/>
      <c r="H86" s="261"/>
      <c r="I86" s="243"/>
    </row>
    <row r="87" spans="1:9" ht="15.75" thickBot="1">
      <c r="A87" s="247"/>
      <c r="B87" s="250"/>
      <c r="C87" s="253"/>
      <c r="D87" s="150" t="s">
        <v>44</v>
      </c>
      <c r="E87" s="170"/>
      <c r="F87" s="256"/>
      <c r="G87" s="259"/>
      <c r="H87" s="262"/>
      <c r="I87" s="244"/>
    </row>
    <row r="88" spans="1:9" ht="15" customHeight="1">
      <c r="A88" s="245">
        <v>17</v>
      </c>
      <c r="B88" s="248" t="str">
        <f>CONCATENATE(VLOOKUP(A88,Especificações,2,FALSE),(VLOOKUP(A88,Especificações,3,FALSE)),(VLOOKUP(A88,Especificações,4,FALSE)),(VLOOKUP(A88,Especificações,5,FALSE)),(VLOOKUP(A88,Especificações,6,FALSE)),(VLOOKUP(A88,Especificações,7,FALSE)),(VLOOKUP(A88,Especificações,8,FALSE)),(VLOOKUP(A88,Especificações,9,FALSE)),(VLOOKUP(A88,Especificações,10,FALSE)),(VLOOKUP(A88,Especificações,11,FALSE)),(VLOOKUP(A88,Especificações,12,FALSE)),(VLOOKUP(A88,Especificações,13,FALSE)),(VLOOKUP(A88,Especificações,14,FALSE)),(VLOOKUP(A88,Especificações,15,FALSE)),(VLOOKUP(A88,Especificações,16,FALSE)),(VLOOKUP(A88,Especificações,17,FALSE)),(VLOOKUP(A88,Especificações,18,FALSE)),(VLOOKUP(A88,Especificações,19,FALSE)),(VLOOKUP(A88,Especificações,20,FALSE)),(VLOOKUP(A88,Especificações,21,FALSE)))</f>
        <v xml:space="preserve">BANNER - Vinil/ Lona; Formato: 300x200 m²; Impressão: 4/0 Cores; Acabamento: Gualhardete/ Ilhós/ Standart/ Tubete com cordão; </v>
      </c>
      <c r="C88" s="251">
        <f>VLOOKUP(A88,Especificações,22,FALSE)</f>
        <v>1</v>
      </c>
      <c r="D88" s="147" t="s">
        <v>46</v>
      </c>
      <c r="E88" s="154"/>
      <c r="F88" s="254">
        <f>IF(ISERROR(AVERAGE(E88:E92)),0,AVERAGE(E88:E92))</f>
        <v>0</v>
      </c>
      <c r="G88" s="257">
        <v>120</v>
      </c>
      <c r="H88" s="260">
        <f>C88*F88</f>
        <v>0</v>
      </c>
      <c r="I88" s="242">
        <f>G88*H88</f>
        <v>0</v>
      </c>
    </row>
    <row r="89" spans="1:9">
      <c r="A89" s="246"/>
      <c r="B89" s="249"/>
      <c r="C89" s="252"/>
      <c r="D89" s="148" t="s">
        <v>47</v>
      </c>
      <c r="E89" s="169"/>
      <c r="F89" s="255"/>
      <c r="G89" s="258"/>
      <c r="H89" s="261"/>
      <c r="I89" s="243"/>
    </row>
    <row r="90" spans="1:9">
      <c r="A90" s="246"/>
      <c r="B90" s="249"/>
      <c r="C90" s="252"/>
      <c r="D90" s="149" t="s">
        <v>45</v>
      </c>
      <c r="E90" s="169"/>
      <c r="F90" s="255"/>
      <c r="G90" s="258"/>
      <c r="H90" s="261"/>
      <c r="I90" s="243"/>
    </row>
    <row r="91" spans="1:9">
      <c r="A91" s="246"/>
      <c r="B91" s="249"/>
      <c r="C91" s="252"/>
      <c r="D91" s="149" t="s">
        <v>43</v>
      </c>
      <c r="E91" s="169"/>
      <c r="F91" s="255"/>
      <c r="G91" s="258"/>
      <c r="H91" s="261"/>
      <c r="I91" s="243"/>
    </row>
    <row r="92" spans="1:9" ht="15.75" thickBot="1">
      <c r="A92" s="247"/>
      <c r="B92" s="250"/>
      <c r="C92" s="253"/>
      <c r="D92" s="150" t="s">
        <v>44</v>
      </c>
      <c r="E92" s="170"/>
      <c r="F92" s="256"/>
      <c r="G92" s="259"/>
      <c r="H92" s="262"/>
      <c r="I92" s="244"/>
    </row>
    <row r="93" spans="1:9" ht="15" customHeight="1">
      <c r="A93" s="245">
        <v>18</v>
      </c>
      <c r="B93" s="248" t="str">
        <f>CONCATENATE(VLOOKUP(A93,Especificações,2,FALSE),(VLOOKUP(A93,Especificações,3,FALSE)),(VLOOKUP(A93,Especificações,4,FALSE)),(VLOOKUP(A93,Especificações,5,FALSE)),(VLOOKUP(A93,Especificações,6,FALSE)),(VLOOKUP(A93,Especificações,7,FALSE)),(VLOOKUP(A93,Especificações,8,FALSE)),(VLOOKUP(A93,Especificações,9,FALSE)),(VLOOKUP(A93,Especificações,10,FALSE)),(VLOOKUP(A93,Especificações,11,FALSE)),(VLOOKUP(A93,Especificações,12,FALSE)),(VLOOKUP(A93,Especificações,13,FALSE)),(VLOOKUP(A93,Especificações,14,FALSE)),(VLOOKUP(A93,Especificações,15,FALSE)),(VLOOKUP(A93,Especificações,16,FALSE)),(VLOOKUP(A93,Especificações,17,FALSE)),(VLOOKUP(A93,Especificações,18,FALSE)),(VLOOKUP(A93,Especificações,19,FALSE)),(VLOOKUP(A93,Especificações,20,FALSE)),(VLOOKUP(A93,Especificações,21,FALSE)))</f>
        <v xml:space="preserve">BANNER - Vinil/ Lona; Formato: 480x75 m²; Impressão: 4/0 Cores; Acabamento: Gualhardete/ Ilhós/ Standart/ Tubete com cordão; </v>
      </c>
      <c r="C93" s="251">
        <f>VLOOKUP(A93,Especificações,22,FALSE)</f>
        <v>1</v>
      </c>
      <c r="D93" s="147" t="s">
        <v>46</v>
      </c>
      <c r="E93" s="154"/>
      <c r="F93" s="254">
        <f>IF(ISERROR(AVERAGE(E93:E97)),0,AVERAGE(E93:E97))</f>
        <v>0</v>
      </c>
      <c r="G93" s="257">
        <v>280</v>
      </c>
      <c r="H93" s="260">
        <f>C93*F93</f>
        <v>0</v>
      </c>
      <c r="I93" s="242">
        <f>G93*H93</f>
        <v>0</v>
      </c>
    </row>
    <row r="94" spans="1:9">
      <c r="A94" s="246"/>
      <c r="B94" s="249"/>
      <c r="C94" s="252"/>
      <c r="D94" s="148" t="s">
        <v>47</v>
      </c>
      <c r="E94" s="169"/>
      <c r="F94" s="255"/>
      <c r="G94" s="258"/>
      <c r="H94" s="261"/>
      <c r="I94" s="243"/>
    </row>
    <row r="95" spans="1:9">
      <c r="A95" s="246"/>
      <c r="B95" s="249"/>
      <c r="C95" s="252"/>
      <c r="D95" s="149" t="s">
        <v>45</v>
      </c>
      <c r="E95" s="169"/>
      <c r="F95" s="255"/>
      <c r="G95" s="258"/>
      <c r="H95" s="261"/>
      <c r="I95" s="243"/>
    </row>
    <row r="96" spans="1:9">
      <c r="A96" s="246"/>
      <c r="B96" s="249"/>
      <c r="C96" s="252"/>
      <c r="D96" s="149" t="s">
        <v>43</v>
      </c>
      <c r="E96" s="169"/>
      <c r="F96" s="255"/>
      <c r="G96" s="258"/>
      <c r="H96" s="261"/>
      <c r="I96" s="243"/>
    </row>
    <row r="97" spans="1:9" ht="15.75" thickBot="1">
      <c r="A97" s="247"/>
      <c r="B97" s="250"/>
      <c r="C97" s="253"/>
      <c r="D97" s="150" t="s">
        <v>44</v>
      </c>
      <c r="E97" s="170"/>
      <c r="F97" s="256"/>
      <c r="G97" s="259"/>
      <c r="H97" s="262"/>
      <c r="I97" s="244"/>
    </row>
    <row r="98" spans="1:9" ht="15" customHeight="1">
      <c r="A98" s="245">
        <v>19</v>
      </c>
      <c r="B98" s="248" t="str">
        <f>CONCATENATE(VLOOKUP(A98,Especificações,2,FALSE),(VLOOKUP(A98,Especificações,3,FALSE)),(VLOOKUP(A98,Especificações,4,FALSE)),(VLOOKUP(A98,Especificações,5,FALSE)),(VLOOKUP(A98,Especificações,6,FALSE)),(VLOOKUP(A98,Especificações,7,FALSE)),(VLOOKUP(A98,Especificações,8,FALSE)),(VLOOKUP(A98,Especificações,9,FALSE)),(VLOOKUP(A98,Especificações,10,FALSE)),(VLOOKUP(A98,Especificações,11,FALSE)),(VLOOKUP(A98,Especificações,12,FALSE)),(VLOOKUP(A98,Especificações,13,FALSE)),(VLOOKUP(A98,Especificações,14,FALSE)),(VLOOKUP(A98,Especificações,15,FALSE)),(VLOOKUP(A98,Especificações,16,FALSE)),(VLOOKUP(A98,Especificações,17,FALSE)),(VLOOKUP(A98,Especificações,18,FALSE)),(VLOOKUP(A98,Especificações,19,FALSE)),(VLOOKUP(A98,Especificações,20,FALSE)),(VLOOKUP(A98,Especificações,21,FALSE)))</f>
        <v xml:space="preserve">BANNER - Vinil/ Lona; Formato: m²; Impressão: 4/0 Cores; Acabamento: Gualhardete/ Ilhós/ Standart/ Tubete com cordão; </v>
      </c>
      <c r="C98" s="251">
        <f>VLOOKUP(A98,Especificações,22,FALSE)</f>
        <v>1</v>
      </c>
      <c r="D98" s="147" t="s">
        <v>46</v>
      </c>
      <c r="E98" s="154"/>
      <c r="F98" s="254">
        <f>IF(ISERROR(AVERAGE(E98:E102)),0,AVERAGE(E98:E102))</f>
        <v>0</v>
      </c>
      <c r="G98" s="257">
        <v>1000</v>
      </c>
      <c r="H98" s="260">
        <f>C98*F98</f>
        <v>0</v>
      </c>
      <c r="I98" s="242">
        <f>G98*H98</f>
        <v>0</v>
      </c>
    </row>
    <row r="99" spans="1:9">
      <c r="A99" s="246"/>
      <c r="B99" s="249"/>
      <c r="C99" s="252"/>
      <c r="D99" s="148" t="s">
        <v>47</v>
      </c>
      <c r="E99" s="169"/>
      <c r="F99" s="255"/>
      <c r="G99" s="258"/>
      <c r="H99" s="261"/>
      <c r="I99" s="243"/>
    </row>
    <row r="100" spans="1:9">
      <c r="A100" s="246"/>
      <c r="B100" s="249"/>
      <c r="C100" s="252"/>
      <c r="D100" s="149" t="s">
        <v>45</v>
      </c>
      <c r="E100" s="169"/>
      <c r="F100" s="255"/>
      <c r="G100" s="258"/>
      <c r="H100" s="261"/>
      <c r="I100" s="243"/>
    </row>
    <row r="101" spans="1:9">
      <c r="A101" s="246"/>
      <c r="B101" s="249"/>
      <c r="C101" s="252"/>
      <c r="D101" s="149" t="s">
        <v>43</v>
      </c>
      <c r="E101" s="169"/>
      <c r="F101" s="255"/>
      <c r="G101" s="258"/>
      <c r="H101" s="261"/>
      <c r="I101" s="243"/>
    </row>
    <row r="102" spans="1:9" ht="15.75" thickBot="1">
      <c r="A102" s="247"/>
      <c r="B102" s="250"/>
      <c r="C102" s="253"/>
      <c r="D102" s="150" t="s">
        <v>44</v>
      </c>
      <c r="E102" s="170"/>
      <c r="F102" s="256"/>
      <c r="G102" s="259"/>
      <c r="H102" s="262"/>
      <c r="I102" s="244"/>
    </row>
    <row r="103" spans="1:9" ht="15" customHeight="1">
      <c r="A103" s="245">
        <v>20</v>
      </c>
      <c r="B103" s="248" t="str">
        <f>CONCATENATE(VLOOKUP(A103,Especificações,2,FALSE),(VLOOKUP(A103,Especificações,3,FALSE)),(VLOOKUP(A103,Especificações,4,FALSE)),(VLOOKUP(A103,Especificações,5,FALSE)),(VLOOKUP(A103,Especificações,6,FALSE)),(VLOOKUP(A103,Especificações,7,FALSE)),(VLOOKUP(A103,Especificações,8,FALSE)),(VLOOKUP(A103,Especificações,9,FALSE)),(VLOOKUP(A103,Especificações,10,FALSE)),(VLOOKUP(A103,Especificações,11,FALSE)),(VLOOKUP(A103,Especificações,12,FALSE)),(VLOOKUP(A103,Especificações,13,FALSE)),(VLOOKUP(A103,Especificações,14,FALSE)),(VLOOKUP(A103,Especificações,15,FALSE)),(VLOOKUP(A103,Especificações,16,FALSE)),(VLOOKUP(A103,Especificações,17,FALSE)),(VLOOKUP(A103,Especificações,18,FALSE)),(VLOOKUP(A103,Especificações,19,FALSE)),(VLOOKUP(A103,Especificações,20,FALSE)),(VLOOKUP(A103,Especificações,21,FALSE)))</f>
        <v>BLOCO - Papel Off-Set/ Reciclato/ Super Bonder;  Formato Fechado: 8: 21x29,7cm; 50/ 90 g/m²; Impressão: 1/0 Cor; Acabamento: Colado e Serrilhado &lt;&gt; Capa: Papel Couchê Liso ou fosco/ Off-Set/ Reciclato; 170/ 300 g/m²; Impressão: 4/0 Cores; Acabamento: Refile simples; nº de páginas: de 30 a 50</v>
      </c>
      <c r="C103" s="251">
        <f>VLOOKUP(A103,Especificações,22,FALSE)</f>
        <v>40</v>
      </c>
      <c r="D103" s="147" t="s">
        <v>46</v>
      </c>
      <c r="E103" s="154"/>
      <c r="F103" s="254">
        <f>IF(ISERROR(AVERAGE(E103:E107)),0,AVERAGE(E103:E107))</f>
        <v>0</v>
      </c>
      <c r="G103" s="257">
        <v>600</v>
      </c>
      <c r="H103" s="260">
        <f>C103*F103</f>
        <v>0</v>
      </c>
      <c r="I103" s="242">
        <f>G103*H103</f>
        <v>0</v>
      </c>
    </row>
    <row r="104" spans="1:9">
      <c r="A104" s="246"/>
      <c r="B104" s="249"/>
      <c r="C104" s="252"/>
      <c r="D104" s="148" t="s">
        <v>47</v>
      </c>
      <c r="E104" s="169"/>
      <c r="F104" s="255"/>
      <c r="G104" s="258"/>
      <c r="H104" s="261"/>
      <c r="I104" s="243"/>
    </row>
    <row r="105" spans="1:9">
      <c r="A105" s="246"/>
      <c r="B105" s="249"/>
      <c r="C105" s="252"/>
      <c r="D105" s="149" t="s">
        <v>45</v>
      </c>
      <c r="E105" s="169"/>
      <c r="F105" s="255"/>
      <c r="G105" s="258"/>
      <c r="H105" s="261"/>
      <c r="I105" s="243"/>
    </row>
    <row r="106" spans="1:9">
      <c r="A106" s="246"/>
      <c r="B106" s="249"/>
      <c r="C106" s="252"/>
      <c r="D106" s="149" t="s">
        <v>43</v>
      </c>
      <c r="E106" s="169"/>
      <c r="F106" s="255"/>
      <c r="G106" s="258"/>
      <c r="H106" s="261"/>
      <c r="I106" s="243"/>
    </row>
    <row r="107" spans="1:9" ht="15.75" thickBot="1">
      <c r="A107" s="247"/>
      <c r="B107" s="250"/>
      <c r="C107" s="253"/>
      <c r="D107" s="150" t="s">
        <v>44</v>
      </c>
      <c r="E107" s="170"/>
      <c r="F107" s="256"/>
      <c r="G107" s="259"/>
      <c r="H107" s="262"/>
      <c r="I107" s="244"/>
    </row>
    <row r="108" spans="1:9" ht="15" customHeight="1">
      <c r="A108" s="245">
        <v>21</v>
      </c>
      <c r="B108" s="248" t="str">
        <f>CONCATENATE(VLOOKUP(A108,Especificações,2,FALSE),(VLOOKUP(A108,Especificações,3,FALSE)),(VLOOKUP(A108,Especificações,4,FALSE)),(VLOOKUP(A108,Especificações,5,FALSE)),(VLOOKUP(A108,Especificações,6,FALSE)),(VLOOKUP(A108,Especificações,7,FALSE)),(VLOOKUP(A108,Especificações,8,FALSE)),(VLOOKUP(A108,Especificações,9,FALSE)),(VLOOKUP(A108,Especificações,10,FALSE)),(VLOOKUP(A108,Especificações,11,FALSE)),(VLOOKUP(A108,Especificações,12,FALSE)),(VLOOKUP(A108,Especificações,13,FALSE)),(VLOOKUP(A108,Especificações,14,FALSE)),(VLOOKUP(A108,Especificações,15,FALSE)),(VLOOKUP(A108,Especificações,16,FALSE)),(VLOOKUP(A108,Especificações,17,FALSE)),(VLOOKUP(A108,Especificações,18,FALSE)),(VLOOKUP(A108,Especificações,19,FALSE)),(VLOOKUP(A108,Especificações,20,FALSE)),(VLOOKUP(A108,Especificações,21,FALSE)))</f>
        <v>BLOCO - Papel Off-Set/ Reciclato/ Super Bonder;  Formato Fechado: 8: 21x29,7cm; 50/ 90 g/m²; Impressão: 1/0 Cor; Acabamento: Colado, Serrilhado e numerado &lt;&gt;  Capa: Papel Craft;  90/ 110 g/m²; Acabamento: Refile simples; nº de páginas: de 30 a 50</v>
      </c>
      <c r="C108" s="251">
        <f>VLOOKUP(A108,Especificações,22,FALSE)</f>
        <v>40</v>
      </c>
      <c r="D108" s="147" t="s">
        <v>46</v>
      </c>
      <c r="E108" s="154"/>
      <c r="F108" s="254">
        <f>IF(ISERROR(AVERAGE(E108:E112)),0,AVERAGE(E108:E112))</f>
        <v>0</v>
      </c>
      <c r="G108" s="257">
        <v>300</v>
      </c>
      <c r="H108" s="260">
        <f>C108*F108</f>
        <v>0</v>
      </c>
      <c r="I108" s="242">
        <f>G108*H108</f>
        <v>0</v>
      </c>
    </row>
    <row r="109" spans="1:9">
      <c r="A109" s="246"/>
      <c r="B109" s="249"/>
      <c r="C109" s="252"/>
      <c r="D109" s="148" t="s">
        <v>47</v>
      </c>
      <c r="E109" s="169"/>
      <c r="F109" s="255"/>
      <c r="G109" s="258"/>
      <c r="H109" s="261"/>
      <c r="I109" s="243"/>
    </row>
    <row r="110" spans="1:9">
      <c r="A110" s="246"/>
      <c r="B110" s="249"/>
      <c r="C110" s="252"/>
      <c r="D110" s="149" t="s">
        <v>45</v>
      </c>
      <c r="E110" s="169"/>
      <c r="F110" s="255"/>
      <c r="G110" s="258"/>
      <c r="H110" s="261"/>
      <c r="I110" s="243"/>
    </row>
    <row r="111" spans="1:9">
      <c r="A111" s="246"/>
      <c r="B111" s="249"/>
      <c r="C111" s="252"/>
      <c r="D111" s="149" t="s">
        <v>43</v>
      </c>
      <c r="E111" s="169"/>
      <c r="F111" s="255"/>
      <c r="G111" s="258"/>
      <c r="H111" s="261"/>
      <c r="I111" s="243"/>
    </row>
    <row r="112" spans="1:9" ht="15.75" thickBot="1">
      <c r="A112" s="247"/>
      <c r="B112" s="250"/>
      <c r="C112" s="253"/>
      <c r="D112" s="150" t="s">
        <v>44</v>
      </c>
      <c r="E112" s="170"/>
      <c r="F112" s="256"/>
      <c r="G112" s="259"/>
      <c r="H112" s="262"/>
      <c r="I112" s="244"/>
    </row>
    <row r="113" spans="1:9" ht="15" customHeight="1">
      <c r="A113" s="245">
        <v>22</v>
      </c>
      <c r="B113" s="248" t="str">
        <f>CONCATENATE(VLOOKUP(A113,Especificações,2,FALSE),(VLOOKUP(A113,Especificações,3,FALSE)),(VLOOKUP(A113,Especificações,4,FALSE)),(VLOOKUP(A113,Especificações,5,FALSE)),(VLOOKUP(A113,Especificações,6,FALSE)),(VLOOKUP(A113,Especificações,7,FALSE)),(VLOOKUP(A113,Especificações,8,FALSE)),(VLOOKUP(A113,Especificações,9,FALSE)),(VLOOKUP(A113,Especificações,10,FALSE)),(VLOOKUP(A113,Especificações,11,FALSE)),(VLOOKUP(A113,Especificações,12,FALSE)),(VLOOKUP(A113,Especificações,13,FALSE)),(VLOOKUP(A113,Especificações,14,FALSE)),(VLOOKUP(A113,Especificações,15,FALSE)),(VLOOKUP(A113,Especificações,16,FALSE)),(VLOOKUP(A113,Especificações,17,FALSE)),(VLOOKUP(A113,Especificações,18,FALSE)),(VLOOKUP(A113,Especificações,19,FALSE)),(VLOOKUP(A113,Especificações,20,FALSE)),(VLOOKUP(A113,Especificações,21,FALSE)))</f>
        <v>BLOCO - Papel Off-Set/ Reciclato/ Super Bonder;  Formato Fechado: 8: 21x29,7cm; 50/ 90 g/m²; Impressão: 4/0 Cores; Acabamento: Colado e Serrilhado &lt;&gt; Capa: Papel Couchê Liso ou fosco/ Off-Set/ Reciclato; 170/ 300 g/m²; Impressão: 4/0 Cores; Acabamento: Refile simples; nº de páginas: de 30 a 50</v>
      </c>
      <c r="C113" s="251">
        <f>VLOOKUP(A113,Especificações,22,FALSE)</f>
        <v>40</v>
      </c>
      <c r="D113" s="147" t="s">
        <v>46</v>
      </c>
      <c r="E113" s="154"/>
      <c r="F113" s="254">
        <f>IF(ISERROR(AVERAGE(E113:E117)),0,AVERAGE(E113:E117))</f>
        <v>0</v>
      </c>
      <c r="G113" s="257">
        <v>300</v>
      </c>
      <c r="H113" s="260">
        <f>C113*F113</f>
        <v>0</v>
      </c>
      <c r="I113" s="242">
        <f>G113*H113</f>
        <v>0</v>
      </c>
    </row>
    <row r="114" spans="1:9">
      <c r="A114" s="246"/>
      <c r="B114" s="249"/>
      <c r="C114" s="252"/>
      <c r="D114" s="148" t="s">
        <v>47</v>
      </c>
      <c r="E114" s="169"/>
      <c r="F114" s="255"/>
      <c r="G114" s="258"/>
      <c r="H114" s="261"/>
      <c r="I114" s="243"/>
    </row>
    <row r="115" spans="1:9">
      <c r="A115" s="246"/>
      <c r="B115" s="249"/>
      <c r="C115" s="252"/>
      <c r="D115" s="149" t="s">
        <v>45</v>
      </c>
      <c r="E115" s="169"/>
      <c r="F115" s="255"/>
      <c r="G115" s="258"/>
      <c r="H115" s="261"/>
      <c r="I115" s="243"/>
    </row>
    <row r="116" spans="1:9">
      <c r="A116" s="246"/>
      <c r="B116" s="249"/>
      <c r="C116" s="252"/>
      <c r="D116" s="149" t="s">
        <v>43</v>
      </c>
      <c r="E116" s="169"/>
      <c r="F116" s="255"/>
      <c r="G116" s="258"/>
      <c r="H116" s="261"/>
      <c r="I116" s="243"/>
    </row>
    <row r="117" spans="1:9" ht="15.75" thickBot="1">
      <c r="A117" s="247"/>
      <c r="B117" s="250"/>
      <c r="C117" s="253"/>
      <c r="D117" s="150" t="s">
        <v>44</v>
      </c>
      <c r="E117" s="170"/>
      <c r="F117" s="256"/>
      <c r="G117" s="259"/>
      <c r="H117" s="262"/>
      <c r="I117" s="244"/>
    </row>
    <row r="118" spans="1:9" ht="15" customHeight="1">
      <c r="A118" s="245">
        <v>23</v>
      </c>
      <c r="B118" s="248" t="str">
        <f>CONCATENATE(VLOOKUP(A118,Especificações,2,FALSE),(VLOOKUP(A118,Especificações,3,FALSE)),(VLOOKUP(A118,Especificações,4,FALSE)),(VLOOKUP(A118,Especificações,5,FALSE)),(VLOOKUP(A118,Especificações,6,FALSE)),(VLOOKUP(A118,Especificações,7,FALSE)),(VLOOKUP(A118,Especificações,8,FALSE)),(VLOOKUP(A118,Especificações,9,FALSE)),(VLOOKUP(A118,Especificações,10,FALSE)),(VLOOKUP(A118,Especificações,11,FALSE)),(VLOOKUP(A118,Especificações,12,FALSE)),(VLOOKUP(A118,Especificações,13,FALSE)),(VLOOKUP(A118,Especificações,14,FALSE)),(VLOOKUP(A118,Especificações,15,FALSE)),(VLOOKUP(A118,Especificações,16,FALSE)),(VLOOKUP(A118,Especificações,17,FALSE)),(VLOOKUP(A118,Especificações,18,FALSE)),(VLOOKUP(A118,Especificações,19,FALSE)),(VLOOKUP(A118,Especificações,20,FALSE)),(VLOOKUP(A118,Especificações,21,FALSE)))</f>
        <v>BLOCO - Papel Off-Set/ Reciclato/ Super Bonder;  Formato Fechado: 16: 15x21cm; 50/ 90 g/m²; Impressão: 1/0 Cor; Acabamento: Colado e Serrilhado &lt;&gt; Capa: Papel Couchê Liso ou fosco/ Off-Set/ Reciclato; 170/ 300 g/m²; Impressão: 4/0 Cores; Acabamento: Refile simples; nº de páginas: de 30 a 50</v>
      </c>
      <c r="C118" s="251">
        <f>VLOOKUP(A118,Especificações,22,FALSE)</f>
        <v>40</v>
      </c>
      <c r="D118" s="147" t="s">
        <v>46</v>
      </c>
      <c r="E118" s="154"/>
      <c r="F118" s="254">
        <f>IF(ISERROR(AVERAGE(E118:E122)),0,AVERAGE(E118:E122))</f>
        <v>0</v>
      </c>
      <c r="G118" s="257">
        <v>250</v>
      </c>
      <c r="H118" s="260">
        <f>C118*F118</f>
        <v>0</v>
      </c>
      <c r="I118" s="242">
        <f>G118*H118</f>
        <v>0</v>
      </c>
    </row>
    <row r="119" spans="1:9">
      <c r="A119" s="246"/>
      <c r="B119" s="249"/>
      <c r="C119" s="252"/>
      <c r="D119" s="148" t="s">
        <v>47</v>
      </c>
      <c r="E119" s="169"/>
      <c r="F119" s="255"/>
      <c r="G119" s="258"/>
      <c r="H119" s="261"/>
      <c r="I119" s="243"/>
    </row>
    <row r="120" spans="1:9">
      <c r="A120" s="246"/>
      <c r="B120" s="249"/>
      <c r="C120" s="252"/>
      <c r="D120" s="149" t="s">
        <v>45</v>
      </c>
      <c r="E120" s="169"/>
      <c r="F120" s="255"/>
      <c r="G120" s="258"/>
      <c r="H120" s="261"/>
      <c r="I120" s="243"/>
    </row>
    <row r="121" spans="1:9">
      <c r="A121" s="246"/>
      <c r="B121" s="249"/>
      <c r="C121" s="252"/>
      <c r="D121" s="149" t="s">
        <v>43</v>
      </c>
      <c r="E121" s="169"/>
      <c r="F121" s="255"/>
      <c r="G121" s="258"/>
      <c r="H121" s="261"/>
      <c r="I121" s="243"/>
    </row>
    <row r="122" spans="1:9" ht="15.75" thickBot="1">
      <c r="A122" s="247"/>
      <c r="B122" s="250"/>
      <c r="C122" s="253"/>
      <c r="D122" s="150" t="s">
        <v>44</v>
      </c>
      <c r="E122" s="170"/>
      <c r="F122" s="256"/>
      <c r="G122" s="259"/>
      <c r="H122" s="262"/>
      <c r="I122" s="244"/>
    </row>
    <row r="123" spans="1:9" ht="15" customHeight="1">
      <c r="A123" s="245">
        <v>24</v>
      </c>
      <c r="B123" s="248" t="str">
        <f>CONCATENATE(VLOOKUP(A123,Especificações,2,FALSE),(VLOOKUP(A123,Especificações,3,FALSE)),(VLOOKUP(A123,Especificações,4,FALSE)),(VLOOKUP(A123,Especificações,5,FALSE)),(VLOOKUP(A123,Especificações,6,FALSE)),(VLOOKUP(A123,Especificações,7,FALSE)),(VLOOKUP(A123,Especificações,8,FALSE)),(VLOOKUP(A123,Especificações,9,FALSE)),(VLOOKUP(A123,Especificações,10,FALSE)),(VLOOKUP(A123,Especificações,11,FALSE)),(VLOOKUP(A123,Especificações,12,FALSE)),(VLOOKUP(A123,Especificações,13,FALSE)),(VLOOKUP(A123,Especificações,14,FALSE)),(VLOOKUP(A123,Especificações,15,FALSE)),(VLOOKUP(A123,Especificações,16,FALSE)),(VLOOKUP(A123,Especificações,17,FALSE)),(VLOOKUP(A123,Especificações,18,FALSE)),(VLOOKUP(A123,Especificações,19,FALSE)),(VLOOKUP(A123,Especificações,20,FALSE)),(VLOOKUP(A123,Especificações,21,FALSE)))</f>
        <v>BLOCO - Papel Off-Set/ Reciclato/ Super Bonder;  Formato Fechado: 16: 15x21cm; 50/ 90 g/m²; Impressão: 1/0 Cor; Acabamento: Colado, Serrilhado e numerado &lt;&gt;  Capa: Papel Craft;  90/ 110 g/m²; Acabamento: Refile simples; nº de páginas: de 30 a 50</v>
      </c>
      <c r="C123" s="251">
        <f>VLOOKUP(A123,Especificações,22,FALSE)</f>
        <v>40</v>
      </c>
      <c r="D123" s="147" t="s">
        <v>46</v>
      </c>
      <c r="E123" s="154"/>
      <c r="F123" s="254">
        <f>IF(ISERROR(AVERAGE(E123:E127)),0,AVERAGE(E123:E127))</f>
        <v>0</v>
      </c>
      <c r="G123" s="257">
        <v>125</v>
      </c>
      <c r="H123" s="260">
        <f>C123*F123</f>
        <v>0</v>
      </c>
      <c r="I123" s="242">
        <f>G123*H123</f>
        <v>0</v>
      </c>
    </row>
    <row r="124" spans="1:9">
      <c r="A124" s="246"/>
      <c r="B124" s="249"/>
      <c r="C124" s="252"/>
      <c r="D124" s="148" t="s">
        <v>47</v>
      </c>
      <c r="E124" s="169"/>
      <c r="F124" s="255"/>
      <c r="G124" s="258"/>
      <c r="H124" s="261"/>
      <c r="I124" s="243"/>
    </row>
    <row r="125" spans="1:9">
      <c r="A125" s="246"/>
      <c r="B125" s="249"/>
      <c r="C125" s="252"/>
      <c r="D125" s="149" t="s">
        <v>45</v>
      </c>
      <c r="E125" s="169"/>
      <c r="F125" s="255"/>
      <c r="G125" s="258"/>
      <c r="H125" s="261"/>
      <c r="I125" s="243"/>
    </row>
    <row r="126" spans="1:9">
      <c r="A126" s="246"/>
      <c r="B126" s="249"/>
      <c r="C126" s="252"/>
      <c r="D126" s="149" t="s">
        <v>43</v>
      </c>
      <c r="E126" s="169"/>
      <c r="F126" s="255"/>
      <c r="G126" s="258"/>
      <c r="H126" s="261"/>
      <c r="I126" s="243"/>
    </row>
    <row r="127" spans="1:9" ht="15.75" thickBot="1">
      <c r="A127" s="247"/>
      <c r="B127" s="250"/>
      <c r="C127" s="253"/>
      <c r="D127" s="150" t="s">
        <v>44</v>
      </c>
      <c r="E127" s="170"/>
      <c r="F127" s="256"/>
      <c r="G127" s="259"/>
      <c r="H127" s="262"/>
      <c r="I127" s="244"/>
    </row>
    <row r="128" spans="1:9" ht="15" customHeight="1">
      <c r="A128" s="245">
        <v>25</v>
      </c>
      <c r="B128" s="248" t="str">
        <f>CONCATENATE(VLOOKUP(A128,Especificações,2,FALSE),(VLOOKUP(A128,Especificações,3,FALSE)),(VLOOKUP(A128,Especificações,4,FALSE)),(VLOOKUP(A128,Especificações,5,FALSE)),(VLOOKUP(A128,Especificações,6,FALSE)),(VLOOKUP(A128,Especificações,7,FALSE)),(VLOOKUP(A128,Especificações,8,FALSE)),(VLOOKUP(A128,Especificações,9,FALSE)),(VLOOKUP(A128,Especificações,10,FALSE)),(VLOOKUP(A128,Especificações,11,FALSE)),(VLOOKUP(A128,Especificações,12,FALSE)),(VLOOKUP(A128,Especificações,13,FALSE)),(VLOOKUP(A128,Especificações,14,FALSE)),(VLOOKUP(A128,Especificações,15,FALSE)),(VLOOKUP(A128,Especificações,16,FALSE)),(VLOOKUP(A128,Especificações,17,FALSE)),(VLOOKUP(A128,Especificações,18,FALSE)),(VLOOKUP(A128,Especificações,19,FALSE)),(VLOOKUP(A128,Especificações,20,FALSE)),(VLOOKUP(A128,Especificações,21,FALSE)))</f>
        <v>BLOCO - Papel Off-Set/ Reciclato/ Super Bonder;  Formato Fechado: 16: 15x21cm; 50/ 90 g/m²; Impressão: 4/0 Cores; Acabamento: Colado e Serrilhado &lt;&gt; Capa: Papel Couchê Liso ou fosco/ Off-Set/ Reciclato; 170/ 300 g/m²; Impressão: 4/0 Cores; Acabamento: Refile simples; nº de páginas: de 30 a 50</v>
      </c>
      <c r="C128" s="251">
        <f>VLOOKUP(A128,Especificações,22,FALSE)</f>
        <v>40</v>
      </c>
      <c r="D128" s="147" t="s">
        <v>46</v>
      </c>
      <c r="E128" s="154"/>
      <c r="F128" s="254">
        <f>IF(ISERROR(AVERAGE(E128:E132)),0,AVERAGE(E128:E132))</f>
        <v>0</v>
      </c>
      <c r="G128" s="257">
        <v>125</v>
      </c>
      <c r="H128" s="260">
        <f>C128*F128</f>
        <v>0</v>
      </c>
      <c r="I128" s="242">
        <f>G128*H128</f>
        <v>0</v>
      </c>
    </row>
    <row r="129" spans="1:9">
      <c r="A129" s="246"/>
      <c r="B129" s="249"/>
      <c r="C129" s="252"/>
      <c r="D129" s="148" t="s">
        <v>47</v>
      </c>
      <c r="E129" s="169"/>
      <c r="F129" s="255"/>
      <c r="G129" s="258"/>
      <c r="H129" s="261"/>
      <c r="I129" s="243"/>
    </row>
    <row r="130" spans="1:9">
      <c r="A130" s="246"/>
      <c r="B130" s="249"/>
      <c r="C130" s="252"/>
      <c r="D130" s="149" t="s">
        <v>45</v>
      </c>
      <c r="E130" s="169"/>
      <c r="F130" s="255"/>
      <c r="G130" s="258"/>
      <c r="H130" s="261"/>
      <c r="I130" s="243"/>
    </row>
    <row r="131" spans="1:9">
      <c r="A131" s="246"/>
      <c r="B131" s="249"/>
      <c r="C131" s="252"/>
      <c r="D131" s="149" t="s">
        <v>43</v>
      </c>
      <c r="E131" s="169"/>
      <c r="F131" s="255"/>
      <c r="G131" s="258"/>
      <c r="H131" s="261"/>
      <c r="I131" s="243"/>
    </row>
    <row r="132" spans="1:9" ht="15.75" thickBot="1">
      <c r="A132" s="247"/>
      <c r="B132" s="250"/>
      <c r="C132" s="253"/>
      <c r="D132" s="150" t="s">
        <v>44</v>
      </c>
      <c r="E132" s="170"/>
      <c r="F132" s="256"/>
      <c r="G132" s="259"/>
      <c r="H132" s="262"/>
      <c r="I132" s="244"/>
    </row>
    <row r="133" spans="1:9" ht="15" customHeight="1">
      <c r="A133" s="245">
        <v>26</v>
      </c>
      <c r="B133" s="248" t="str">
        <f>CONCATENATE(VLOOKUP(A133,Especificações,2,FALSE),(VLOOKUP(A133,Especificações,3,FALSE)),(VLOOKUP(A133,Especificações,4,FALSE)),(VLOOKUP(A133,Especificações,5,FALSE)),(VLOOKUP(A133,Especificações,6,FALSE)),(VLOOKUP(A133,Especificações,7,FALSE)),(VLOOKUP(A133,Especificações,8,FALSE)),(VLOOKUP(A133,Especificações,9,FALSE)),(VLOOKUP(A133,Especificações,10,FALSE)),(VLOOKUP(A133,Especificações,11,FALSE)),(VLOOKUP(A133,Especificações,12,FALSE)),(VLOOKUP(A133,Especificações,13,FALSE)),(VLOOKUP(A133,Especificações,14,FALSE)),(VLOOKUP(A133,Especificações,15,FALSE)),(VLOOKUP(A133,Especificações,16,FALSE)),(VLOOKUP(A133,Especificações,17,FALSE)),(VLOOKUP(A133,Especificações,18,FALSE)),(VLOOKUP(A133,Especificações,19,FALSE)),(VLOOKUP(A133,Especificações,20,FALSE)),(VLOOKUP(A133,Especificações,21,FALSE)))</f>
        <v>BLOCO - Papel Off-Set/ Reciclato/ Super Bonder;  Formato Fechado: 32: 11x15cm; 50/ 90 g/m²; Impressão: 1/0 Cor; Acabamento: Colado e Serrilhado &lt;&gt; Capa: Papel Couchê Liso ou fosco/ Off-Set/ Reciclato; 170/ 300 g/m²; Impressão: 4/0 Cores; Acabamento: Refile simples; nº de páginas: de 30 a 50</v>
      </c>
      <c r="C133" s="251">
        <f>VLOOKUP(A133,Especificações,22,FALSE)</f>
        <v>40</v>
      </c>
      <c r="D133" s="147" t="s">
        <v>46</v>
      </c>
      <c r="E133" s="154"/>
      <c r="F133" s="254">
        <f>IF(ISERROR(AVERAGE(E133:E137)),0,AVERAGE(E133:E137))</f>
        <v>0</v>
      </c>
      <c r="G133" s="257">
        <v>150</v>
      </c>
      <c r="H133" s="260">
        <f>C133*F133</f>
        <v>0</v>
      </c>
      <c r="I133" s="242">
        <f>G133*H133</f>
        <v>0</v>
      </c>
    </row>
    <row r="134" spans="1:9">
      <c r="A134" s="246"/>
      <c r="B134" s="249"/>
      <c r="C134" s="252"/>
      <c r="D134" s="148" t="s">
        <v>47</v>
      </c>
      <c r="E134" s="169"/>
      <c r="F134" s="255"/>
      <c r="G134" s="258"/>
      <c r="H134" s="261"/>
      <c r="I134" s="243"/>
    </row>
    <row r="135" spans="1:9">
      <c r="A135" s="246"/>
      <c r="B135" s="249"/>
      <c r="C135" s="252"/>
      <c r="D135" s="149" t="s">
        <v>45</v>
      </c>
      <c r="E135" s="169"/>
      <c r="F135" s="255"/>
      <c r="G135" s="258"/>
      <c r="H135" s="261"/>
      <c r="I135" s="243"/>
    </row>
    <row r="136" spans="1:9">
      <c r="A136" s="246"/>
      <c r="B136" s="249"/>
      <c r="C136" s="252"/>
      <c r="D136" s="149" t="s">
        <v>43</v>
      </c>
      <c r="E136" s="169"/>
      <c r="F136" s="255"/>
      <c r="G136" s="258"/>
      <c r="H136" s="261"/>
      <c r="I136" s="243"/>
    </row>
    <row r="137" spans="1:9" ht="15.75" thickBot="1">
      <c r="A137" s="247"/>
      <c r="B137" s="250"/>
      <c r="C137" s="253"/>
      <c r="D137" s="150" t="s">
        <v>44</v>
      </c>
      <c r="E137" s="170"/>
      <c r="F137" s="256"/>
      <c r="G137" s="259"/>
      <c r="H137" s="262"/>
      <c r="I137" s="244"/>
    </row>
    <row r="138" spans="1:9" ht="15" customHeight="1">
      <c r="A138" s="245">
        <v>27</v>
      </c>
      <c r="B138" s="248" t="str">
        <f>CONCATENATE(VLOOKUP(A138,Especificações,2,FALSE),(VLOOKUP(A138,Especificações,3,FALSE)),(VLOOKUP(A138,Especificações,4,FALSE)),(VLOOKUP(A138,Especificações,5,FALSE)),(VLOOKUP(A138,Especificações,6,FALSE)),(VLOOKUP(A138,Especificações,7,FALSE)),(VLOOKUP(A138,Especificações,8,FALSE)),(VLOOKUP(A138,Especificações,9,FALSE)),(VLOOKUP(A138,Especificações,10,FALSE)),(VLOOKUP(A138,Especificações,11,FALSE)),(VLOOKUP(A138,Especificações,12,FALSE)),(VLOOKUP(A138,Especificações,13,FALSE)),(VLOOKUP(A138,Especificações,14,FALSE)),(VLOOKUP(A138,Especificações,15,FALSE)),(VLOOKUP(A138,Especificações,16,FALSE)),(VLOOKUP(A138,Especificações,17,FALSE)),(VLOOKUP(A138,Especificações,18,FALSE)),(VLOOKUP(A138,Especificações,19,FALSE)),(VLOOKUP(A138,Especificações,20,FALSE)),(VLOOKUP(A138,Especificações,21,FALSE)))</f>
        <v>BLOCO - Papel Off-Set/ Reciclato/ Super Bonder;  Formato Fechado: 32: 11x15cm; 50/ 90 g/m²; Impressão: 1/0 Cor; Acabamento: Colado, Serrilhado e numerado &lt;&gt;  Capa: Papel Craft;  90/ 110 g/m²; Acabamento: Refile simples; nº de páginas: de 30 a 50</v>
      </c>
      <c r="C138" s="251">
        <f>VLOOKUP(A138,Especificações,22,FALSE)</f>
        <v>40</v>
      </c>
      <c r="D138" s="147" t="s">
        <v>46</v>
      </c>
      <c r="E138" s="154"/>
      <c r="F138" s="254">
        <f>IF(ISERROR(AVERAGE(E138:E142)),0,AVERAGE(E138:E142))</f>
        <v>0</v>
      </c>
      <c r="G138" s="257">
        <v>75</v>
      </c>
      <c r="H138" s="260">
        <f>C138*F138</f>
        <v>0</v>
      </c>
      <c r="I138" s="242">
        <f>G138*H138</f>
        <v>0</v>
      </c>
    </row>
    <row r="139" spans="1:9">
      <c r="A139" s="246"/>
      <c r="B139" s="249"/>
      <c r="C139" s="252"/>
      <c r="D139" s="148" t="s">
        <v>47</v>
      </c>
      <c r="E139" s="169"/>
      <c r="F139" s="255"/>
      <c r="G139" s="258"/>
      <c r="H139" s="261"/>
      <c r="I139" s="243"/>
    </row>
    <row r="140" spans="1:9">
      <c r="A140" s="246"/>
      <c r="B140" s="249"/>
      <c r="C140" s="252"/>
      <c r="D140" s="149" t="s">
        <v>45</v>
      </c>
      <c r="E140" s="169"/>
      <c r="F140" s="255"/>
      <c r="G140" s="258"/>
      <c r="H140" s="261"/>
      <c r="I140" s="243"/>
    </row>
    <row r="141" spans="1:9">
      <c r="A141" s="246"/>
      <c r="B141" s="249"/>
      <c r="C141" s="252"/>
      <c r="D141" s="149" t="s">
        <v>43</v>
      </c>
      <c r="E141" s="169"/>
      <c r="F141" s="255"/>
      <c r="G141" s="258"/>
      <c r="H141" s="261"/>
      <c r="I141" s="243"/>
    </row>
    <row r="142" spans="1:9" ht="15.75" thickBot="1">
      <c r="A142" s="247"/>
      <c r="B142" s="250"/>
      <c r="C142" s="253"/>
      <c r="D142" s="150" t="s">
        <v>44</v>
      </c>
      <c r="E142" s="170"/>
      <c r="F142" s="256"/>
      <c r="G142" s="259"/>
      <c r="H142" s="262"/>
      <c r="I142" s="244"/>
    </row>
    <row r="143" spans="1:9" ht="15" customHeight="1">
      <c r="A143" s="245">
        <v>28</v>
      </c>
      <c r="B143" s="248" t="str">
        <f>CONCATENATE(VLOOKUP(A143,Especificações,2,FALSE),(VLOOKUP(A143,Especificações,3,FALSE)),(VLOOKUP(A143,Especificações,4,FALSE)),(VLOOKUP(A143,Especificações,5,FALSE)),(VLOOKUP(A143,Especificações,6,FALSE)),(VLOOKUP(A143,Especificações,7,FALSE)),(VLOOKUP(A143,Especificações,8,FALSE)),(VLOOKUP(A143,Especificações,9,FALSE)),(VLOOKUP(A143,Especificações,10,FALSE)),(VLOOKUP(A143,Especificações,11,FALSE)),(VLOOKUP(A143,Especificações,12,FALSE)),(VLOOKUP(A143,Especificações,13,FALSE)),(VLOOKUP(A143,Especificações,14,FALSE)),(VLOOKUP(A143,Especificações,15,FALSE)),(VLOOKUP(A143,Especificações,16,FALSE)),(VLOOKUP(A143,Especificações,17,FALSE)),(VLOOKUP(A143,Especificações,18,FALSE)),(VLOOKUP(A143,Especificações,19,FALSE)),(VLOOKUP(A143,Especificações,20,FALSE)),(VLOOKUP(A143,Especificações,21,FALSE)))</f>
        <v>BLOCO - Papel Off-Set/ Reciclato/ Super Bonder;  Formato Fechado: 32: 11x15cm; 50/ 90 g/m²; Impressão: 4/0 Cores; Acabamento: Colado e Serrilhado &lt;&gt; Capa: Papel Couchê Liso ou fosco/ Off-Set/ Reciclato; 170/ 300 g/m²; Impressão: 4/0 Cores; Acabamento: Refile simples; nº de páginas: de 30 a 50</v>
      </c>
      <c r="C143" s="251">
        <f>VLOOKUP(A143,Especificações,22,FALSE)</f>
        <v>40</v>
      </c>
      <c r="D143" s="147" t="s">
        <v>46</v>
      </c>
      <c r="E143" s="154"/>
      <c r="F143" s="254">
        <f>IF(ISERROR(AVERAGE(E143:E147)),0,AVERAGE(E143:E147))</f>
        <v>0</v>
      </c>
      <c r="G143" s="257">
        <v>75</v>
      </c>
      <c r="H143" s="260">
        <f>C143*F143</f>
        <v>0</v>
      </c>
      <c r="I143" s="242">
        <f>G143*H143</f>
        <v>0</v>
      </c>
    </row>
    <row r="144" spans="1:9">
      <c r="A144" s="246"/>
      <c r="B144" s="249"/>
      <c r="C144" s="252"/>
      <c r="D144" s="148" t="s">
        <v>47</v>
      </c>
      <c r="E144" s="169"/>
      <c r="F144" s="255"/>
      <c r="G144" s="258"/>
      <c r="H144" s="261"/>
      <c r="I144" s="243"/>
    </row>
    <row r="145" spans="1:9">
      <c r="A145" s="246"/>
      <c r="B145" s="249"/>
      <c r="C145" s="252"/>
      <c r="D145" s="149" t="s">
        <v>45</v>
      </c>
      <c r="E145" s="169"/>
      <c r="F145" s="255"/>
      <c r="G145" s="258"/>
      <c r="H145" s="261"/>
      <c r="I145" s="243"/>
    </row>
    <row r="146" spans="1:9">
      <c r="A146" s="246"/>
      <c r="B146" s="249"/>
      <c r="C146" s="252"/>
      <c r="D146" s="149" t="s">
        <v>43</v>
      </c>
      <c r="E146" s="169"/>
      <c r="F146" s="255"/>
      <c r="G146" s="258"/>
      <c r="H146" s="261"/>
      <c r="I146" s="243"/>
    </row>
    <row r="147" spans="1:9" ht="15.75" thickBot="1">
      <c r="A147" s="247"/>
      <c r="B147" s="250"/>
      <c r="C147" s="253"/>
      <c r="D147" s="150" t="s">
        <v>44</v>
      </c>
      <c r="E147" s="170"/>
      <c r="F147" s="256"/>
      <c r="G147" s="259"/>
      <c r="H147" s="262"/>
      <c r="I147" s="244"/>
    </row>
    <row r="148" spans="1:9" ht="15" customHeight="1">
      <c r="A148" s="245">
        <v>29</v>
      </c>
      <c r="B148" s="248" t="str">
        <f>CONCATENATE(VLOOKUP(A148,Especificações,2,FALSE),(VLOOKUP(A148,Especificações,3,FALSE)),(VLOOKUP(A148,Especificações,4,FALSE)),(VLOOKUP(A148,Especificações,5,FALSE)),(VLOOKUP(A148,Especificações,6,FALSE)),(VLOOKUP(A148,Especificações,7,FALSE)),(VLOOKUP(A148,Especificações,8,FALSE)),(VLOOKUP(A148,Especificações,9,FALSE)),(VLOOKUP(A148,Especificações,10,FALSE)),(VLOOKUP(A148,Especificações,11,FALSE)),(VLOOKUP(A148,Especificações,12,FALSE)),(VLOOKUP(A148,Especificações,13,FALSE)),(VLOOKUP(A148,Especificações,14,FALSE)),(VLOOKUP(A148,Especificações,15,FALSE)),(VLOOKUP(A148,Especificações,16,FALSE)),(VLOOKUP(A148,Especificações,17,FALSE)),(VLOOKUP(A148,Especificações,18,FALSE)),(VLOOKUP(A148,Especificações,19,FALSE)),(VLOOKUP(A148,Especificações,20,FALSE)),(VLOOKUP(A148,Especificações,21,FALSE)))</f>
        <v>BLOCO - Papel Autocopiativo;   Formato Fechado: 8: 21x29,7cm; 40/ 70 g/m²; Impressão: 1/0 Cor; Acabamento: Colado, numerado e Serrilhado &lt;&gt; Capa: Papel Craft;  90/ 110 g/m²; Acabamento: Refile simples; nº de páginas: de 30 a 50</v>
      </c>
      <c r="C148" s="251">
        <f>VLOOKUP(A148,Especificações,22,FALSE)</f>
        <v>40</v>
      </c>
      <c r="D148" s="147" t="s">
        <v>46</v>
      </c>
      <c r="E148" s="154"/>
      <c r="F148" s="254">
        <f>IF(ISERROR(AVERAGE(E148:E152)),0,AVERAGE(E148:E152))</f>
        <v>0</v>
      </c>
      <c r="G148" s="257">
        <v>300</v>
      </c>
      <c r="H148" s="260">
        <f>C148*F148</f>
        <v>0</v>
      </c>
      <c r="I148" s="242">
        <f>G148*H148</f>
        <v>0</v>
      </c>
    </row>
    <row r="149" spans="1:9">
      <c r="A149" s="246"/>
      <c r="B149" s="249"/>
      <c r="C149" s="252"/>
      <c r="D149" s="148" t="s">
        <v>47</v>
      </c>
      <c r="E149" s="169"/>
      <c r="F149" s="255"/>
      <c r="G149" s="258"/>
      <c r="H149" s="261"/>
      <c r="I149" s="243"/>
    </row>
    <row r="150" spans="1:9">
      <c r="A150" s="246"/>
      <c r="B150" s="249"/>
      <c r="C150" s="252"/>
      <c r="D150" s="149" t="s">
        <v>45</v>
      </c>
      <c r="E150" s="169"/>
      <c r="F150" s="255"/>
      <c r="G150" s="258"/>
      <c r="H150" s="261"/>
      <c r="I150" s="243"/>
    </row>
    <row r="151" spans="1:9">
      <c r="A151" s="246"/>
      <c r="B151" s="249"/>
      <c r="C151" s="252"/>
      <c r="D151" s="149" t="s">
        <v>43</v>
      </c>
      <c r="E151" s="169"/>
      <c r="F151" s="255"/>
      <c r="G151" s="258"/>
      <c r="H151" s="261"/>
      <c r="I151" s="243"/>
    </row>
    <row r="152" spans="1:9" ht="15.75" thickBot="1">
      <c r="A152" s="247"/>
      <c r="B152" s="250"/>
      <c r="C152" s="253"/>
      <c r="D152" s="150" t="s">
        <v>44</v>
      </c>
      <c r="E152" s="170"/>
      <c r="F152" s="256"/>
      <c r="G152" s="259"/>
      <c r="H152" s="262"/>
      <c r="I152" s="244"/>
    </row>
    <row r="153" spans="1:9" ht="15" customHeight="1">
      <c r="A153" s="245">
        <v>30</v>
      </c>
      <c r="B153" s="248" t="str">
        <f>CONCATENATE(VLOOKUP(A153,Especificações,2,FALSE),(VLOOKUP(A153,Especificações,3,FALSE)),(VLOOKUP(A153,Especificações,4,FALSE)),(VLOOKUP(A153,Especificações,5,FALSE)),(VLOOKUP(A153,Especificações,6,FALSE)),(VLOOKUP(A153,Especificações,7,FALSE)),(VLOOKUP(A153,Especificações,8,FALSE)),(VLOOKUP(A153,Especificações,9,FALSE)),(VLOOKUP(A153,Especificações,10,FALSE)),(VLOOKUP(A153,Especificações,11,FALSE)),(VLOOKUP(A153,Especificações,12,FALSE)),(VLOOKUP(A153,Especificações,13,FALSE)),(VLOOKUP(A153,Especificações,14,FALSE)),(VLOOKUP(A153,Especificações,15,FALSE)),(VLOOKUP(A153,Especificações,16,FALSE)),(VLOOKUP(A153,Especificações,17,FALSE)),(VLOOKUP(A153,Especificações,18,FALSE)),(VLOOKUP(A153,Especificações,19,FALSE)),(VLOOKUP(A153,Especificações,20,FALSE)),(VLOOKUP(A153,Especificações,21,FALSE)))</f>
        <v>BLOCO - Papel Autocopiativo;   Formato Fechado: 16: 15x21cm; 40/ 70 g/m²; Impressão: 1/0 Cor; Acabamento: Colado, numerado e Serrilhado &lt;&gt; Capa: Papel Craft;  90/ 110 g/m²; Acabamento: Refile simples; nº de páginas: de 30 a 50</v>
      </c>
      <c r="C153" s="251">
        <f>VLOOKUP(A153,Especificações,22,FALSE)</f>
        <v>40</v>
      </c>
      <c r="D153" s="147" t="s">
        <v>46</v>
      </c>
      <c r="E153" s="154"/>
      <c r="F153" s="254">
        <f>IF(ISERROR(AVERAGE(E153:E157)),0,AVERAGE(E153:E157))</f>
        <v>0</v>
      </c>
      <c r="G153" s="257">
        <v>125</v>
      </c>
      <c r="H153" s="260">
        <f>C153*F153</f>
        <v>0</v>
      </c>
      <c r="I153" s="242">
        <f>G153*H153</f>
        <v>0</v>
      </c>
    </row>
    <row r="154" spans="1:9">
      <c r="A154" s="246"/>
      <c r="B154" s="249"/>
      <c r="C154" s="252"/>
      <c r="D154" s="148" t="s">
        <v>47</v>
      </c>
      <c r="E154" s="169"/>
      <c r="F154" s="255"/>
      <c r="G154" s="258"/>
      <c r="H154" s="261"/>
      <c r="I154" s="243"/>
    </row>
    <row r="155" spans="1:9">
      <c r="A155" s="246"/>
      <c r="B155" s="249"/>
      <c r="C155" s="252"/>
      <c r="D155" s="149" t="s">
        <v>45</v>
      </c>
      <c r="E155" s="169"/>
      <c r="F155" s="255"/>
      <c r="G155" s="258"/>
      <c r="H155" s="261"/>
      <c r="I155" s="243"/>
    </row>
    <row r="156" spans="1:9">
      <c r="A156" s="246"/>
      <c r="B156" s="249"/>
      <c r="C156" s="252"/>
      <c r="D156" s="149" t="s">
        <v>43</v>
      </c>
      <c r="E156" s="169"/>
      <c r="F156" s="255"/>
      <c r="G156" s="258"/>
      <c r="H156" s="261"/>
      <c r="I156" s="243"/>
    </row>
    <row r="157" spans="1:9" ht="15.75" thickBot="1">
      <c r="A157" s="247"/>
      <c r="B157" s="250"/>
      <c r="C157" s="253"/>
      <c r="D157" s="150" t="s">
        <v>44</v>
      </c>
      <c r="E157" s="170"/>
      <c r="F157" s="256"/>
      <c r="G157" s="259"/>
      <c r="H157" s="262"/>
      <c r="I157" s="244"/>
    </row>
    <row r="158" spans="1:9" ht="15" customHeight="1">
      <c r="A158" s="245">
        <v>31</v>
      </c>
      <c r="B158" s="248" t="str">
        <f>CONCATENATE(VLOOKUP(A158,Especificações,2,FALSE),(VLOOKUP(A158,Especificações,3,FALSE)),(VLOOKUP(A158,Especificações,4,FALSE)),(VLOOKUP(A158,Especificações,5,FALSE)),(VLOOKUP(A158,Especificações,6,FALSE)),(VLOOKUP(A158,Especificações,7,FALSE)),(VLOOKUP(A158,Especificações,8,FALSE)),(VLOOKUP(A158,Especificações,9,FALSE)),(VLOOKUP(A158,Especificações,10,FALSE)),(VLOOKUP(A158,Especificações,11,FALSE)),(VLOOKUP(A158,Especificações,12,FALSE)),(VLOOKUP(A158,Especificações,13,FALSE)),(VLOOKUP(A158,Especificações,14,FALSE)),(VLOOKUP(A158,Especificações,15,FALSE)),(VLOOKUP(A158,Especificações,16,FALSE)),(VLOOKUP(A158,Especificações,17,FALSE)),(VLOOKUP(A158,Especificações,18,FALSE)),(VLOOKUP(A158,Especificações,19,FALSE)),(VLOOKUP(A158,Especificações,20,FALSE)),(VLOOKUP(A158,Especificações,21,FALSE)))</f>
        <v>BLOCO - Papel Autocopiativo;   Formato Fechado: 32: 11x15cm; 40/ 70 g/m²; Impressão: 1/0 Cor; Acabamento: Colado, numerado e Serrilhado &lt;&gt; Capa: Papel Craft;  90/ 110 g/m²; Acabamento: Refile simples; nº de páginas: de 30 a 50</v>
      </c>
      <c r="C158" s="251">
        <f>VLOOKUP(A158,Especificações,22,FALSE)</f>
        <v>40</v>
      </c>
      <c r="D158" s="147" t="s">
        <v>46</v>
      </c>
      <c r="E158" s="154"/>
      <c r="F158" s="254">
        <f>IF(ISERROR(AVERAGE(E158:E162)),0,AVERAGE(E158:E162))</f>
        <v>0</v>
      </c>
      <c r="G158" s="257">
        <v>75</v>
      </c>
      <c r="H158" s="260">
        <f>C158*F158</f>
        <v>0</v>
      </c>
      <c r="I158" s="242">
        <f>G158*H158</f>
        <v>0</v>
      </c>
    </row>
    <row r="159" spans="1:9">
      <c r="A159" s="246"/>
      <c r="B159" s="249"/>
      <c r="C159" s="252"/>
      <c r="D159" s="148" t="s">
        <v>47</v>
      </c>
      <c r="E159" s="169"/>
      <c r="F159" s="255"/>
      <c r="G159" s="258"/>
      <c r="H159" s="261"/>
      <c r="I159" s="243"/>
    </row>
    <row r="160" spans="1:9">
      <c r="A160" s="246"/>
      <c r="B160" s="249"/>
      <c r="C160" s="252"/>
      <c r="D160" s="149" t="s">
        <v>45</v>
      </c>
      <c r="E160" s="169"/>
      <c r="F160" s="255"/>
      <c r="G160" s="258"/>
      <c r="H160" s="261"/>
      <c r="I160" s="243"/>
    </row>
    <row r="161" spans="1:9">
      <c r="A161" s="246"/>
      <c r="B161" s="249"/>
      <c r="C161" s="252"/>
      <c r="D161" s="149" t="s">
        <v>43</v>
      </c>
      <c r="E161" s="169"/>
      <c r="F161" s="255"/>
      <c r="G161" s="258"/>
      <c r="H161" s="261"/>
      <c r="I161" s="243"/>
    </row>
    <row r="162" spans="1:9" ht="15.75" thickBot="1">
      <c r="A162" s="247"/>
      <c r="B162" s="250"/>
      <c r="C162" s="253"/>
      <c r="D162" s="150" t="s">
        <v>44</v>
      </c>
      <c r="E162" s="170"/>
      <c r="F162" s="256"/>
      <c r="G162" s="259"/>
      <c r="H162" s="262"/>
      <c r="I162" s="244"/>
    </row>
    <row r="163" spans="1:9" ht="15" customHeight="1">
      <c r="A163" s="245">
        <v>32</v>
      </c>
      <c r="B163" s="248" t="str">
        <f>CONCATENATE(VLOOKUP(A163,Especificações,2,FALSE),(VLOOKUP(A163,Especificações,3,FALSE)),(VLOOKUP(A163,Especificações,4,FALSE)),(VLOOKUP(A163,Especificações,5,FALSE)),(VLOOKUP(A163,Especificações,6,FALSE)),(VLOOKUP(A163,Especificações,7,FALSE)),(VLOOKUP(A163,Especificações,8,FALSE)),(VLOOKUP(A163,Especificações,9,FALSE)),(VLOOKUP(A163,Especificações,10,FALSE)),(VLOOKUP(A163,Especificações,11,FALSE)),(VLOOKUP(A163,Especificações,12,FALSE)),(VLOOKUP(A163,Especificações,13,FALSE)),(VLOOKUP(A163,Especificações,14,FALSE)),(VLOOKUP(A163,Especificações,15,FALSE)),(VLOOKUP(A163,Especificações,16,FALSE)),(VLOOKUP(A163,Especificações,17,FALSE)),(VLOOKUP(A163,Especificações,18,FALSE)),(VLOOKUP(A163,Especificações,19,FALSE)),(VLOOKUP(A163,Especificações,20,FALSE)),(VLOOKUP(A163,Especificações,21,FALSE)))</f>
        <v xml:space="preserve">CAPA PARA PROCESSO - Papel Couchê Liso ou fosco/ Off-Set/ Reciclato; Formato Aberto: 43x30,5 cm; 150/ 240 g/m²; Impressão: 1/0 Cor; </v>
      </c>
      <c r="C163" s="251">
        <f>VLOOKUP(A163,Especificações,22,FALSE)</f>
        <v>1</v>
      </c>
      <c r="D163" s="147" t="s">
        <v>46</v>
      </c>
      <c r="E163" s="154"/>
      <c r="F163" s="254">
        <f>IF(ISERROR(AVERAGE(E163:E167)),0,AVERAGE(E163:E167))</f>
        <v>0</v>
      </c>
      <c r="G163" s="257">
        <v>2000</v>
      </c>
      <c r="H163" s="260">
        <f>C163*F163</f>
        <v>0</v>
      </c>
      <c r="I163" s="242">
        <f>G163*H163</f>
        <v>0</v>
      </c>
    </row>
    <row r="164" spans="1:9">
      <c r="A164" s="246"/>
      <c r="B164" s="249"/>
      <c r="C164" s="252"/>
      <c r="D164" s="148" t="s">
        <v>47</v>
      </c>
      <c r="E164" s="169"/>
      <c r="F164" s="255"/>
      <c r="G164" s="258"/>
      <c r="H164" s="261"/>
      <c r="I164" s="243"/>
    </row>
    <row r="165" spans="1:9">
      <c r="A165" s="246"/>
      <c r="B165" s="249"/>
      <c r="C165" s="252"/>
      <c r="D165" s="149" t="s">
        <v>45</v>
      </c>
      <c r="E165" s="169"/>
      <c r="F165" s="255"/>
      <c r="G165" s="258"/>
      <c r="H165" s="261"/>
      <c r="I165" s="243"/>
    </row>
    <row r="166" spans="1:9">
      <c r="A166" s="246"/>
      <c r="B166" s="249"/>
      <c r="C166" s="252"/>
      <c r="D166" s="149" t="s">
        <v>43</v>
      </c>
      <c r="E166" s="169"/>
      <c r="F166" s="255"/>
      <c r="G166" s="258"/>
      <c r="H166" s="261"/>
      <c r="I166" s="243"/>
    </row>
    <row r="167" spans="1:9" ht="15.75" thickBot="1">
      <c r="A167" s="247"/>
      <c r="B167" s="250"/>
      <c r="C167" s="253"/>
      <c r="D167" s="150" t="s">
        <v>44</v>
      </c>
      <c r="E167" s="170"/>
      <c r="F167" s="256"/>
      <c r="G167" s="259"/>
      <c r="H167" s="262"/>
      <c r="I167" s="244"/>
    </row>
    <row r="168" spans="1:9" ht="15" customHeight="1">
      <c r="A168" s="245">
        <v>33</v>
      </c>
      <c r="B168" s="248" t="str">
        <f>CONCATENATE(VLOOKUP(A168,Especificações,2,FALSE),(VLOOKUP(A168,Especificações,3,FALSE)),(VLOOKUP(A168,Especificações,4,FALSE)),(VLOOKUP(A168,Especificações,5,FALSE)),(VLOOKUP(A168,Especificações,6,FALSE)),(VLOOKUP(A168,Especificações,7,FALSE)),(VLOOKUP(A168,Especificações,8,FALSE)),(VLOOKUP(A168,Especificações,9,FALSE)),(VLOOKUP(A168,Especificações,10,FALSE)),(VLOOKUP(A168,Especificações,11,FALSE)),(VLOOKUP(A168,Especificações,12,FALSE)),(VLOOKUP(A168,Especificações,13,FALSE)),(VLOOKUP(A168,Especificações,14,FALSE)),(VLOOKUP(A168,Especificações,15,FALSE)),(VLOOKUP(A168,Especificações,16,FALSE)),(VLOOKUP(A168,Especificações,17,FALSE)),(VLOOKUP(A168,Especificações,18,FALSE)),(VLOOKUP(A168,Especificações,19,FALSE)),(VLOOKUP(A168,Especificações,20,FALSE)),(VLOOKUP(A168,Especificações,21,FALSE)))</f>
        <v xml:space="preserve">CARTAZ - Papel Couchê Liso ou fosco/ Off-Set/ Reciclato; Formato Aberto: 1: 94x64cm; 150/ 240 g/m²; Impressão: 4/0 Cores; Acabamento: Refile simples com aplicação de fita dupla face; </v>
      </c>
      <c r="C168" s="251">
        <f>VLOOKUP(A168,Especificações,22,FALSE)</f>
        <v>1</v>
      </c>
      <c r="D168" s="147" t="s">
        <v>46</v>
      </c>
      <c r="E168" s="154"/>
      <c r="F168" s="254">
        <f>IF(ISERROR(AVERAGE(E168:E172)),0,AVERAGE(E168:E172))</f>
        <v>0</v>
      </c>
      <c r="G168" s="257">
        <v>21613</v>
      </c>
      <c r="H168" s="260">
        <f>C168*F168</f>
        <v>0</v>
      </c>
      <c r="I168" s="242">
        <f>G168*H168</f>
        <v>0</v>
      </c>
    </row>
    <row r="169" spans="1:9">
      <c r="A169" s="246"/>
      <c r="B169" s="249"/>
      <c r="C169" s="252"/>
      <c r="D169" s="148" t="s">
        <v>47</v>
      </c>
      <c r="E169" s="169"/>
      <c r="F169" s="255"/>
      <c r="G169" s="258"/>
      <c r="H169" s="261"/>
      <c r="I169" s="243"/>
    </row>
    <row r="170" spans="1:9">
      <c r="A170" s="246"/>
      <c r="B170" s="249"/>
      <c r="C170" s="252"/>
      <c r="D170" s="149" t="s">
        <v>45</v>
      </c>
      <c r="E170" s="169"/>
      <c r="F170" s="255"/>
      <c r="G170" s="258"/>
      <c r="H170" s="261"/>
      <c r="I170" s="243"/>
    </row>
    <row r="171" spans="1:9">
      <c r="A171" s="246"/>
      <c r="B171" s="249"/>
      <c r="C171" s="252"/>
      <c r="D171" s="149" t="s">
        <v>43</v>
      </c>
      <c r="E171" s="169"/>
      <c r="F171" s="255"/>
      <c r="G171" s="258"/>
      <c r="H171" s="261"/>
      <c r="I171" s="243"/>
    </row>
    <row r="172" spans="1:9" ht="15.75" thickBot="1">
      <c r="A172" s="247"/>
      <c r="B172" s="250"/>
      <c r="C172" s="253"/>
      <c r="D172" s="150" t="s">
        <v>44</v>
      </c>
      <c r="E172" s="170"/>
      <c r="F172" s="256"/>
      <c r="G172" s="259"/>
      <c r="H172" s="262"/>
      <c r="I172" s="244"/>
    </row>
    <row r="173" spans="1:9" ht="15" customHeight="1">
      <c r="A173" s="245">
        <v>34</v>
      </c>
      <c r="B173" s="248" t="str">
        <f>CONCATENATE(VLOOKUP(A173,Especificações,2,FALSE),(VLOOKUP(A173,Especificações,3,FALSE)),(VLOOKUP(A173,Especificações,4,FALSE)),(VLOOKUP(A173,Especificações,5,FALSE)),(VLOOKUP(A173,Especificações,6,FALSE)),(VLOOKUP(A173,Especificações,7,FALSE)),(VLOOKUP(A173,Especificações,8,FALSE)),(VLOOKUP(A173,Especificações,9,FALSE)),(VLOOKUP(A173,Especificações,10,FALSE)),(VLOOKUP(A173,Especificações,11,FALSE)),(VLOOKUP(A173,Especificações,12,FALSE)),(VLOOKUP(A173,Especificações,13,FALSE)),(VLOOKUP(A173,Especificações,14,FALSE)),(VLOOKUP(A173,Especificações,15,FALSE)),(VLOOKUP(A173,Especificações,16,FALSE)),(VLOOKUP(A173,Especificações,17,FALSE)),(VLOOKUP(A173,Especificações,18,FALSE)),(VLOOKUP(A173,Especificações,19,FALSE)),(VLOOKUP(A173,Especificações,20,FALSE)),(VLOOKUP(A173,Especificações,21,FALSE)))</f>
        <v xml:space="preserve">CARTAZ - Papel Couchê Liso ou fosco/ Off-Set/ Reciclato; Formato Aberto: 2: 46x64cm; 150/ 240 g/m²; Impressão: 4/0 Cores; Acabamento: Refile simples com aplicação de fita dupla face; </v>
      </c>
      <c r="C173" s="251">
        <f>VLOOKUP(A173,Especificações,22,FALSE)</f>
        <v>1</v>
      </c>
      <c r="D173" s="147" t="s">
        <v>46</v>
      </c>
      <c r="E173" s="154"/>
      <c r="F173" s="254">
        <f>IF(ISERROR(AVERAGE(E173:E177)),0,AVERAGE(E173:E177))</f>
        <v>0</v>
      </c>
      <c r="G173" s="257">
        <v>9975</v>
      </c>
      <c r="H173" s="260">
        <f>C173*F173</f>
        <v>0</v>
      </c>
      <c r="I173" s="242">
        <f>G173*H173</f>
        <v>0</v>
      </c>
    </row>
    <row r="174" spans="1:9">
      <c r="A174" s="246"/>
      <c r="B174" s="249"/>
      <c r="C174" s="252"/>
      <c r="D174" s="148" t="s">
        <v>47</v>
      </c>
      <c r="E174" s="169"/>
      <c r="F174" s="255"/>
      <c r="G174" s="258"/>
      <c r="H174" s="261"/>
      <c r="I174" s="243"/>
    </row>
    <row r="175" spans="1:9">
      <c r="A175" s="246"/>
      <c r="B175" s="249"/>
      <c r="C175" s="252"/>
      <c r="D175" s="149" t="s">
        <v>45</v>
      </c>
      <c r="E175" s="169"/>
      <c r="F175" s="255"/>
      <c r="G175" s="258"/>
      <c r="H175" s="261"/>
      <c r="I175" s="243"/>
    </row>
    <row r="176" spans="1:9">
      <c r="A176" s="246"/>
      <c r="B176" s="249"/>
      <c r="C176" s="252"/>
      <c r="D176" s="149" t="s">
        <v>43</v>
      </c>
      <c r="E176" s="169"/>
      <c r="F176" s="255"/>
      <c r="G176" s="258"/>
      <c r="H176" s="261"/>
      <c r="I176" s="243"/>
    </row>
    <row r="177" spans="1:9" ht="15.75" thickBot="1">
      <c r="A177" s="247"/>
      <c r="B177" s="250"/>
      <c r="C177" s="253"/>
      <c r="D177" s="150" t="s">
        <v>44</v>
      </c>
      <c r="E177" s="170"/>
      <c r="F177" s="256"/>
      <c r="G177" s="259"/>
      <c r="H177" s="262"/>
      <c r="I177" s="244"/>
    </row>
    <row r="178" spans="1:9" ht="15" customHeight="1">
      <c r="A178" s="245">
        <v>35</v>
      </c>
      <c r="B178" s="248" t="str">
        <f>CONCATENATE(VLOOKUP(A178,Especificações,2,FALSE),(VLOOKUP(A178,Especificações,3,FALSE)),(VLOOKUP(A178,Especificações,4,FALSE)),(VLOOKUP(A178,Especificações,5,FALSE)),(VLOOKUP(A178,Especificações,6,FALSE)),(VLOOKUP(A178,Especificações,7,FALSE)),(VLOOKUP(A178,Especificações,8,FALSE)),(VLOOKUP(A178,Especificações,9,FALSE)),(VLOOKUP(A178,Especificações,10,FALSE)),(VLOOKUP(A178,Especificações,11,FALSE)),(VLOOKUP(A178,Especificações,12,FALSE)),(VLOOKUP(A178,Especificações,13,FALSE)),(VLOOKUP(A178,Especificações,14,FALSE)),(VLOOKUP(A178,Especificações,15,FALSE)),(VLOOKUP(A178,Especificações,16,FALSE)),(VLOOKUP(A178,Especificações,17,FALSE)),(VLOOKUP(A178,Especificações,18,FALSE)),(VLOOKUP(A178,Especificações,19,FALSE)),(VLOOKUP(A178,Especificações,20,FALSE)),(VLOOKUP(A178,Especificações,21,FALSE)))</f>
        <v xml:space="preserve">CARTAZ - Papel Couchê Liso ou fosco/ Off-Set/ Reciclato; Formato Aberto: 4: 31,5x46cm; 150/ 240 g/m²; Impressão: 4/0 Cores; Acabamento: Refile simples com aplicação de fita dupla face; </v>
      </c>
      <c r="C178" s="251">
        <f>VLOOKUP(A178,Especificações,22,FALSE)</f>
        <v>1</v>
      </c>
      <c r="D178" s="147" t="s">
        <v>46</v>
      </c>
      <c r="E178" s="154"/>
      <c r="F178" s="254">
        <f>IF(ISERROR(AVERAGE(E178:E182)),0,AVERAGE(E178:E182))</f>
        <v>0</v>
      </c>
      <c r="G178" s="257">
        <v>1663</v>
      </c>
      <c r="H178" s="260">
        <f>C178*F178</f>
        <v>0</v>
      </c>
      <c r="I178" s="242">
        <f>G178*H178</f>
        <v>0</v>
      </c>
    </row>
    <row r="179" spans="1:9">
      <c r="A179" s="246"/>
      <c r="B179" s="249"/>
      <c r="C179" s="252"/>
      <c r="D179" s="148" t="s">
        <v>47</v>
      </c>
      <c r="E179" s="169"/>
      <c r="F179" s="255"/>
      <c r="G179" s="258"/>
      <c r="H179" s="261"/>
      <c r="I179" s="243"/>
    </row>
    <row r="180" spans="1:9">
      <c r="A180" s="246"/>
      <c r="B180" s="249"/>
      <c r="C180" s="252"/>
      <c r="D180" s="149" t="s">
        <v>45</v>
      </c>
      <c r="E180" s="169"/>
      <c r="F180" s="255"/>
      <c r="G180" s="258"/>
      <c r="H180" s="261"/>
      <c r="I180" s="243"/>
    </row>
    <row r="181" spans="1:9">
      <c r="A181" s="246"/>
      <c r="B181" s="249"/>
      <c r="C181" s="252"/>
      <c r="D181" s="149" t="s">
        <v>43</v>
      </c>
      <c r="E181" s="169"/>
      <c r="F181" s="255"/>
      <c r="G181" s="258"/>
      <c r="H181" s="261"/>
      <c r="I181" s="243"/>
    </row>
    <row r="182" spans="1:9" ht="15.75" thickBot="1">
      <c r="A182" s="247"/>
      <c r="B182" s="250"/>
      <c r="C182" s="253"/>
      <c r="D182" s="150" t="s">
        <v>44</v>
      </c>
      <c r="E182" s="170"/>
      <c r="F182" s="256"/>
      <c r="G182" s="259"/>
      <c r="H182" s="262"/>
      <c r="I182" s="244"/>
    </row>
    <row r="183" spans="1:9" ht="15" customHeight="1">
      <c r="A183" s="245">
        <v>36</v>
      </c>
      <c r="B183" s="248" t="str">
        <f>CONCATENATE(VLOOKUP(A183,Especificações,2,FALSE),(VLOOKUP(A183,Especificações,3,FALSE)),(VLOOKUP(A183,Especificações,4,FALSE)),(VLOOKUP(A183,Especificações,5,FALSE)),(VLOOKUP(A183,Especificações,6,FALSE)),(VLOOKUP(A183,Especificações,7,FALSE)),(VLOOKUP(A183,Especificações,8,FALSE)),(VLOOKUP(A183,Especificações,9,FALSE)),(VLOOKUP(A183,Especificações,10,FALSE)),(VLOOKUP(A183,Especificações,11,FALSE)),(VLOOKUP(A183,Especificações,12,FALSE)),(VLOOKUP(A183,Especificações,13,FALSE)),(VLOOKUP(A183,Especificações,14,FALSE)),(VLOOKUP(A183,Especificações,15,FALSE)),(VLOOKUP(A183,Especificações,16,FALSE)),(VLOOKUP(A183,Especificações,17,FALSE)),(VLOOKUP(A183,Especificações,18,FALSE)),(VLOOKUP(A183,Especificações,19,FALSE)),(VLOOKUP(A183,Especificações,20,FALSE)),(VLOOKUP(A183,Especificações,21,FALSE)))</f>
        <v xml:space="preserve">CARTAZ COM BRAILE - Papel Couchê Liso ou fosco/ Off-Set/ Reciclato; Formato Aberto: 1: 94x64cm; 90/ 150 g/ m²; Impressão: 4/0 Cores; Acabamento: Refile simples com aplicação de fita dupla face; </v>
      </c>
      <c r="C183" s="251">
        <f>VLOOKUP(A183,Especificações,22,FALSE)</f>
        <v>1</v>
      </c>
      <c r="D183" s="147" t="s">
        <v>46</v>
      </c>
      <c r="E183" s="154"/>
      <c r="F183" s="254">
        <f>IF(ISERROR(AVERAGE(E183:E187)),0,AVERAGE(E183:E187))</f>
        <v>0</v>
      </c>
      <c r="G183" s="257">
        <v>263</v>
      </c>
      <c r="H183" s="260">
        <f>C183*F183</f>
        <v>0</v>
      </c>
      <c r="I183" s="242">
        <f>G183*H183</f>
        <v>0</v>
      </c>
    </row>
    <row r="184" spans="1:9">
      <c r="A184" s="246"/>
      <c r="B184" s="249"/>
      <c r="C184" s="252"/>
      <c r="D184" s="148" t="s">
        <v>47</v>
      </c>
      <c r="E184" s="169"/>
      <c r="F184" s="255"/>
      <c r="G184" s="258"/>
      <c r="H184" s="261"/>
      <c r="I184" s="243"/>
    </row>
    <row r="185" spans="1:9">
      <c r="A185" s="246"/>
      <c r="B185" s="249"/>
      <c r="C185" s="252"/>
      <c r="D185" s="149" t="s">
        <v>45</v>
      </c>
      <c r="E185" s="169"/>
      <c r="F185" s="255"/>
      <c r="G185" s="258"/>
      <c r="H185" s="261"/>
      <c r="I185" s="243"/>
    </row>
    <row r="186" spans="1:9">
      <c r="A186" s="246"/>
      <c r="B186" s="249"/>
      <c r="C186" s="252"/>
      <c r="D186" s="149" t="s">
        <v>43</v>
      </c>
      <c r="E186" s="169"/>
      <c r="F186" s="255"/>
      <c r="G186" s="258"/>
      <c r="H186" s="261"/>
      <c r="I186" s="243"/>
    </row>
    <row r="187" spans="1:9" ht="15.75" thickBot="1">
      <c r="A187" s="247"/>
      <c r="B187" s="250"/>
      <c r="C187" s="253"/>
      <c r="D187" s="150" t="s">
        <v>44</v>
      </c>
      <c r="E187" s="170"/>
      <c r="F187" s="256"/>
      <c r="G187" s="259"/>
      <c r="H187" s="262"/>
      <c r="I187" s="244"/>
    </row>
    <row r="188" spans="1:9" ht="15" customHeight="1">
      <c r="A188" s="245">
        <v>37</v>
      </c>
      <c r="B188" s="248" t="str">
        <f>CONCATENATE(VLOOKUP(A188,Especificações,2,FALSE),(VLOOKUP(A188,Especificações,3,FALSE)),(VLOOKUP(A188,Especificações,4,FALSE)),(VLOOKUP(A188,Especificações,5,FALSE)),(VLOOKUP(A188,Especificações,6,FALSE)),(VLOOKUP(A188,Especificações,7,FALSE)),(VLOOKUP(A188,Especificações,8,FALSE)),(VLOOKUP(A188,Especificações,9,FALSE)),(VLOOKUP(A188,Especificações,10,FALSE)),(VLOOKUP(A188,Especificações,11,FALSE)),(VLOOKUP(A188,Especificações,12,FALSE)),(VLOOKUP(A188,Especificações,13,FALSE)),(VLOOKUP(A188,Especificações,14,FALSE)),(VLOOKUP(A188,Especificações,15,FALSE)),(VLOOKUP(A188,Especificações,16,FALSE)),(VLOOKUP(A188,Especificações,17,FALSE)),(VLOOKUP(A188,Especificações,18,FALSE)),(VLOOKUP(A188,Especificações,19,FALSE)),(VLOOKUP(A188,Especificações,20,FALSE)),(VLOOKUP(A188,Especificações,21,FALSE)))</f>
        <v xml:space="preserve">CARTAZ COM BRAILE - Papel Couchê Liso ou fosco/ Off-Set/ Reciclato; Formato Aberto: 2: 46x64cm; 90/ 150 g/ m²; Impressão: 4/0 Cores; Acabamento: Refile simples com aplicação de fita dupla face; </v>
      </c>
      <c r="C188" s="251">
        <f>VLOOKUP(A188,Especificações,22,FALSE)</f>
        <v>1</v>
      </c>
      <c r="D188" s="147" t="s">
        <v>46</v>
      </c>
      <c r="E188" s="154"/>
      <c r="F188" s="254">
        <f>IF(ISERROR(AVERAGE(E188:E192)),0,AVERAGE(E188:E192))</f>
        <v>0</v>
      </c>
      <c r="G188" s="257">
        <v>1225</v>
      </c>
      <c r="H188" s="260">
        <f>C188*F188</f>
        <v>0</v>
      </c>
      <c r="I188" s="242">
        <f>G188*H188</f>
        <v>0</v>
      </c>
    </row>
    <row r="189" spans="1:9">
      <c r="A189" s="246"/>
      <c r="B189" s="249"/>
      <c r="C189" s="252"/>
      <c r="D189" s="148" t="s">
        <v>47</v>
      </c>
      <c r="E189" s="169"/>
      <c r="F189" s="255"/>
      <c r="G189" s="258"/>
      <c r="H189" s="261"/>
      <c r="I189" s="243"/>
    </row>
    <row r="190" spans="1:9">
      <c r="A190" s="246"/>
      <c r="B190" s="249"/>
      <c r="C190" s="252"/>
      <c r="D190" s="149" t="s">
        <v>45</v>
      </c>
      <c r="E190" s="169"/>
      <c r="F190" s="255"/>
      <c r="G190" s="258"/>
      <c r="H190" s="261"/>
      <c r="I190" s="243"/>
    </row>
    <row r="191" spans="1:9">
      <c r="A191" s="246"/>
      <c r="B191" s="249"/>
      <c r="C191" s="252"/>
      <c r="D191" s="149" t="s">
        <v>43</v>
      </c>
      <c r="E191" s="169"/>
      <c r="F191" s="255"/>
      <c r="G191" s="258"/>
      <c r="H191" s="261"/>
      <c r="I191" s="243"/>
    </row>
    <row r="192" spans="1:9" ht="15.75" thickBot="1">
      <c r="A192" s="247"/>
      <c r="B192" s="250"/>
      <c r="C192" s="253"/>
      <c r="D192" s="150" t="s">
        <v>44</v>
      </c>
      <c r="E192" s="170"/>
      <c r="F192" s="256"/>
      <c r="G192" s="259"/>
      <c r="H192" s="262"/>
      <c r="I192" s="244"/>
    </row>
    <row r="193" spans="1:9" ht="15" customHeight="1">
      <c r="A193" s="245">
        <v>38</v>
      </c>
      <c r="B193" s="248" t="str">
        <f>CONCATENATE(VLOOKUP(A193,Especificações,2,FALSE),(VLOOKUP(A193,Especificações,3,FALSE)),(VLOOKUP(A193,Especificações,4,FALSE)),(VLOOKUP(A193,Especificações,5,FALSE)),(VLOOKUP(A193,Especificações,6,FALSE)),(VLOOKUP(A193,Especificações,7,FALSE)),(VLOOKUP(A193,Especificações,8,FALSE)),(VLOOKUP(A193,Especificações,9,FALSE)),(VLOOKUP(A193,Especificações,10,FALSE)),(VLOOKUP(A193,Especificações,11,FALSE)),(VLOOKUP(A193,Especificações,12,FALSE)),(VLOOKUP(A193,Especificações,13,FALSE)),(VLOOKUP(A193,Especificações,14,FALSE)),(VLOOKUP(A193,Especificações,15,FALSE)),(VLOOKUP(A193,Especificações,16,FALSE)),(VLOOKUP(A193,Especificações,17,FALSE)),(VLOOKUP(A193,Especificações,18,FALSE)),(VLOOKUP(A193,Especificações,19,FALSE)),(VLOOKUP(A193,Especificações,20,FALSE)),(VLOOKUP(A193,Especificações,21,FALSE)))</f>
        <v xml:space="preserve">CARTAZ COM BRAILE - Papel Couchê Liso ou fosco/ Off-Set/ Reciclato; Formato Aberto: 4: 31,5x46cm; 90/ 150 g/ m²; Impressão: 4/0 Cores; Acabamento: Refile simples com aplicação de fita dupla face; </v>
      </c>
      <c r="C193" s="251">
        <f>VLOOKUP(A193,Especificações,22,FALSE)</f>
        <v>1</v>
      </c>
      <c r="D193" s="147" t="s">
        <v>46</v>
      </c>
      <c r="E193" s="154"/>
      <c r="F193" s="254">
        <f>IF(ISERROR(AVERAGE(E193:E197)),0,AVERAGE(E193:E197))</f>
        <v>0</v>
      </c>
      <c r="G193" s="257">
        <v>263</v>
      </c>
      <c r="H193" s="260">
        <f>C193*F193</f>
        <v>0</v>
      </c>
      <c r="I193" s="242">
        <f>G193*H193</f>
        <v>0</v>
      </c>
    </row>
    <row r="194" spans="1:9">
      <c r="A194" s="246"/>
      <c r="B194" s="249"/>
      <c r="C194" s="252"/>
      <c r="D194" s="148" t="s">
        <v>47</v>
      </c>
      <c r="E194" s="169"/>
      <c r="F194" s="255"/>
      <c r="G194" s="258"/>
      <c r="H194" s="261"/>
      <c r="I194" s="243"/>
    </row>
    <row r="195" spans="1:9">
      <c r="A195" s="246"/>
      <c r="B195" s="249"/>
      <c r="C195" s="252"/>
      <c r="D195" s="149" t="s">
        <v>45</v>
      </c>
      <c r="E195" s="169"/>
      <c r="F195" s="255"/>
      <c r="G195" s="258"/>
      <c r="H195" s="261"/>
      <c r="I195" s="243"/>
    </row>
    <row r="196" spans="1:9">
      <c r="A196" s="246"/>
      <c r="B196" s="249"/>
      <c r="C196" s="252"/>
      <c r="D196" s="149" t="s">
        <v>43</v>
      </c>
      <c r="E196" s="169"/>
      <c r="F196" s="255"/>
      <c r="G196" s="258"/>
      <c r="H196" s="261"/>
      <c r="I196" s="243"/>
    </row>
    <row r="197" spans="1:9" ht="15.75" thickBot="1">
      <c r="A197" s="247"/>
      <c r="B197" s="250"/>
      <c r="C197" s="253"/>
      <c r="D197" s="150" t="s">
        <v>44</v>
      </c>
      <c r="E197" s="170"/>
      <c r="F197" s="256"/>
      <c r="G197" s="259"/>
      <c r="H197" s="262"/>
      <c r="I197" s="244"/>
    </row>
    <row r="198" spans="1:9" ht="15" customHeight="1">
      <c r="A198" s="245">
        <v>39</v>
      </c>
      <c r="B198" s="248" t="str">
        <f>CONCATENATE(VLOOKUP(A198,Especificações,2,FALSE),(VLOOKUP(A198,Especificações,3,FALSE)),(VLOOKUP(A198,Especificações,4,FALSE)),(VLOOKUP(A198,Especificações,5,FALSE)),(VLOOKUP(A198,Especificações,6,FALSE)),(VLOOKUP(A198,Especificações,7,FALSE)),(VLOOKUP(A198,Especificações,8,FALSE)),(VLOOKUP(A198,Especificações,9,FALSE)),(VLOOKUP(A198,Especificações,10,FALSE)),(VLOOKUP(A198,Especificações,11,FALSE)),(VLOOKUP(A198,Especificações,12,FALSE)),(VLOOKUP(A198,Especificações,13,FALSE)),(VLOOKUP(A198,Especificações,14,FALSE)),(VLOOKUP(A198,Especificações,15,FALSE)),(VLOOKUP(A198,Especificações,16,FALSE)),(VLOOKUP(A198,Especificações,17,FALSE)),(VLOOKUP(A198,Especificações,18,FALSE)),(VLOOKUP(A198,Especificações,19,FALSE)),(VLOOKUP(A198,Especificações,20,FALSE)),(VLOOKUP(A198,Especificações,21,FALSE)))</f>
        <v>CARTILHA / LIVRETO / REVISTA - Miolo: Papel Couchê Liso ou fosco/ Off-Set/ Reciclato; Formato Fechado: 8: 21x29,7cm; 75/115 g/m²; Impressão: 1/1 Cor; Acabamento: Canoa dois grampos &lt;&gt; Capa: Papel Couchê Liso ou fosco/ Off-Set/ Reciclato; 150/180 g/m²; Impressão: 4/0 Cores; Acabamento: Canoa 2 grampos; nº de páginas: de 1 a 54</v>
      </c>
      <c r="C198" s="251">
        <f>VLOOKUP(A198,Especificações,22,FALSE)</f>
        <v>27</v>
      </c>
      <c r="D198" s="147" t="s">
        <v>46</v>
      </c>
      <c r="E198" s="154"/>
      <c r="F198" s="254">
        <f>IF(ISERROR(AVERAGE(E198:E202)),0,AVERAGE(E198:E202))</f>
        <v>0</v>
      </c>
      <c r="G198" s="257">
        <v>840</v>
      </c>
      <c r="H198" s="260">
        <f>C198*F198</f>
        <v>0</v>
      </c>
      <c r="I198" s="242">
        <f>G198*H198</f>
        <v>0</v>
      </c>
    </row>
    <row r="199" spans="1:9">
      <c r="A199" s="246"/>
      <c r="B199" s="249"/>
      <c r="C199" s="252"/>
      <c r="D199" s="148" t="s">
        <v>47</v>
      </c>
      <c r="E199" s="169"/>
      <c r="F199" s="255"/>
      <c r="G199" s="258"/>
      <c r="H199" s="261"/>
      <c r="I199" s="243"/>
    </row>
    <row r="200" spans="1:9">
      <c r="A200" s="246"/>
      <c r="B200" s="249"/>
      <c r="C200" s="252"/>
      <c r="D200" s="149" t="s">
        <v>45</v>
      </c>
      <c r="E200" s="169"/>
      <c r="F200" s="255"/>
      <c r="G200" s="258"/>
      <c r="H200" s="261"/>
      <c r="I200" s="243"/>
    </row>
    <row r="201" spans="1:9">
      <c r="A201" s="246"/>
      <c r="B201" s="249"/>
      <c r="C201" s="252"/>
      <c r="D201" s="149" t="s">
        <v>43</v>
      </c>
      <c r="E201" s="169"/>
      <c r="F201" s="255"/>
      <c r="G201" s="258"/>
      <c r="H201" s="261"/>
      <c r="I201" s="243"/>
    </row>
    <row r="202" spans="1:9" ht="15.75" thickBot="1">
      <c r="A202" s="247"/>
      <c r="B202" s="250"/>
      <c r="C202" s="253"/>
      <c r="D202" s="150" t="s">
        <v>44</v>
      </c>
      <c r="E202" s="170"/>
      <c r="F202" s="256"/>
      <c r="G202" s="259"/>
      <c r="H202" s="262"/>
      <c r="I202" s="244"/>
    </row>
    <row r="203" spans="1:9" ht="15" customHeight="1">
      <c r="A203" s="245">
        <v>40</v>
      </c>
      <c r="B203" s="248" t="str">
        <f>CONCATENATE(VLOOKUP(A203,Especificações,2,FALSE),(VLOOKUP(A203,Especificações,3,FALSE)),(VLOOKUP(A203,Especificações,4,FALSE)),(VLOOKUP(A203,Especificações,5,FALSE)),(VLOOKUP(A203,Especificações,6,FALSE)),(VLOOKUP(A203,Especificações,7,FALSE)),(VLOOKUP(A203,Especificações,8,FALSE)),(VLOOKUP(A203,Especificações,9,FALSE)),(VLOOKUP(A203,Especificações,10,FALSE)),(VLOOKUP(A203,Especificações,11,FALSE)),(VLOOKUP(A203,Especificações,12,FALSE)),(VLOOKUP(A203,Especificações,13,FALSE)),(VLOOKUP(A203,Especificações,14,FALSE)),(VLOOKUP(A203,Especificações,15,FALSE)),(VLOOKUP(A203,Especificações,16,FALSE)),(VLOOKUP(A203,Especificações,17,FALSE)),(VLOOKUP(A203,Especificações,18,FALSE)),(VLOOKUP(A203,Especificações,19,FALSE)),(VLOOKUP(A203,Especificações,20,FALSE)),(VLOOKUP(A203,Especificações,21,FALSE)))</f>
        <v>CARTILHA / LIVRETO / REVISTA - Miolo: Papel Couchê Liso ou fosco/ Off-Set/ Reciclato; Formato Fechado: 8: 21x29,7cm; 75/115 g/m²; Impressão: 1/1 Cor; Acabamento: Refile simples e/ou dobra &lt;&gt; Capa: Papel Couchê Liso ou fosco/ Off-Set/ Reciclato; 150/180 g/m²; Impressão: 4/0 Cores; Acabamento: Sistema PUR; nº de páginas: de 55 a 100</v>
      </c>
      <c r="C203" s="251">
        <f>VLOOKUP(A203,Especificações,22,FALSE)</f>
        <v>77</v>
      </c>
      <c r="D203" s="147" t="s">
        <v>46</v>
      </c>
      <c r="E203" s="154"/>
      <c r="F203" s="254">
        <f>IF(ISERROR(AVERAGE(E203:E207)),0,AVERAGE(E203:E207))</f>
        <v>0</v>
      </c>
      <c r="G203" s="257">
        <v>360</v>
      </c>
      <c r="H203" s="260">
        <f>C203*F203</f>
        <v>0</v>
      </c>
      <c r="I203" s="242">
        <f>G203*H203</f>
        <v>0</v>
      </c>
    </row>
    <row r="204" spans="1:9">
      <c r="A204" s="246"/>
      <c r="B204" s="249"/>
      <c r="C204" s="252"/>
      <c r="D204" s="148" t="s">
        <v>47</v>
      </c>
      <c r="E204" s="169"/>
      <c r="F204" s="255"/>
      <c r="G204" s="258"/>
      <c r="H204" s="261"/>
      <c r="I204" s="243"/>
    </row>
    <row r="205" spans="1:9">
      <c r="A205" s="246"/>
      <c r="B205" s="249"/>
      <c r="C205" s="252"/>
      <c r="D205" s="149" t="s">
        <v>45</v>
      </c>
      <c r="E205" s="169"/>
      <c r="F205" s="255"/>
      <c r="G205" s="258"/>
      <c r="H205" s="261"/>
      <c r="I205" s="243"/>
    </row>
    <row r="206" spans="1:9">
      <c r="A206" s="246"/>
      <c r="B206" s="249"/>
      <c r="C206" s="252"/>
      <c r="D206" s="149" t="s">
        <v>43</v>
      </c>
      <c r="E206" s="169"/>
      <c r="F206" s="255"/>
      <c r="G206" s="258"/>
      <c r="H206" s="261"/>
      <c r="I206" s="243"/>
    </row>
    <row r="207" spans="1:9" ht="15.75" thickBot="1">
      <c r="A207" s="247"/>
      <c r="B207" s="250"/>
      <c r="C207" s="253"/>
      <c r="D207" s="150" t="s">
        <v>44</v>
      </c>
      <c r="E207" s="170"/>
      <c r="F207" s="256"/>
      <c r="G207" s="259"/>
      <c r="H207" s="262"/>
      <c r="I207" s="244"/>
    </row>
    <row r="208" spans="1:9" ht="15" customHeight="1">
      <c r="A208" s="245">
        <v>41</v>
      </c>
      <c r="B208" s="248" t="str">
        <f>CONCATENATE(VLOOKUP(A208,Especificações,2,FALSE),(VLOOKUP(A208,Especificações,3,FALSE)),(VLOOKUP(A208,Especificações,4,FALSE)),(VLOOKUP(A208,Especificações,5,FALSE)),(VLOOKUP(A208,Especificações,6,FALSE)),(VLOOKUP(A208,Especificações,7,FALSE)),(VLOOKUP(A208,Especificações,8,FALSE)),(VLOOKUP(A208,Especificações,9,FALSE)),(VLOOKUP(A208,Especificações,10,FALSE)),(VLOOKUP(A208,Especificações,11,FALSE)),(VLOOKUP(A208,Especificações,12,FALSE)),(VLOOKUP(A208,Especificações,13,FALSE)),(VLOOKUP(A208,Especificações,14,FALSE)),(VLOOKUP(A208,Especificações,15,FALSE)),(VLOOKUP(A208,Especificações,16,FALSE)),(VLOOKUP(A208,Especificações,17,FALSE)),(VLOOKUP(A208,Especificações,18,FALSE)),(VLOOKUP(A208,Especificações,19,FALSE)),(VLOOKUP(A208,Especificações,20,FALSE)),(VLOOKUP(A208,Especificações,21,FALSE)))</f>
        <v>CARTILHA / LIVRETO / REVISTA - Miolo: Papel Couchê Liso ou fosco/ Off-Set/ Reciclato; Formato Fechado: 8: 21x29,7cm; 75/115 g/m²; Impressão: 4/4 Cores; Acabamento: Canoa dois grampos &lt;&gt; Capa: Papel Couchê Liso ou fosco/ Off-Set/ Reciclato; 150/180 g/m²; Impressão: 4/0 Cores; Acabamento: Canoa 2 grampos; nº de páginas: de 1 a 54</v>
      </c>
      <c r="C208" s="251">
        <f>VLOOKUP(A208,Especificações,22,FALSE)</f>
        <v>27</v>
      </c>
      <c r="D208" s="147" t="s">
        <v>46</v>
      </c>
      <c r="E208" s="154"/>
      <c r="F208" s="254">
        <f>IF(ISERROR(AVERAGE(E208:E212)),0,AVERAGE(E208:E212))</f>
        <v>0</v>
      </c>
      <c r="G208" s="257">
        <v>6480</v>
      </c>
      <c r="H208" s="260">
        <f>C208*F208</f>
        <v>0</v>
      </c>
      <c r="I208" s="242">
        <f>G208*H208</f>
        <v>0</v>
      </c>
    </row>
    <row r="209" spans="1:9">
      <c r="A209" s="246"/>
      <c r="B209" s="249"/>
      <c r="C209" s="252"/>
      <c r="D209" s="148" t="s">
        <v>47</v>
      </c>
      <c r="E209" s="169"/>
      <c r="F209" s="255"/>
      <c r="G209" s="258"/>
      <c r="H209" s="261"/>
      <c r="I209" s="243"/>
    </row>
    <row r="210" spans="1:9">
      <c r="A210" s="246"/>
      <c r="B210" s="249"/>
      <c r="C210" s="252"/>
      <c r="D210" s="149" t="s">
        <v>45</v>
      </c>
      <c r="E210" s="169"/>
      <c r="F210" s="255"/>
      <c r="G210" s="258"/>
      <c r="H210" s="261"/>
      <c r="I210" s="243"/>
    </row>
    <row r="211" spans="1:9">
      <c r="A211" s="246"/>
      <c r="B211" s="249"/>
      <c r="C211" s="252"/>
      <c r="D211" s="149" t="s">
        <v>43</v>
      </c>
      <c r="E211" s="169"/>
      <c r="F211" s="255"/>
      <c r="G211" s="258"/>
      <c r="H211" s="261"/>
      <c r="I211" s="243"/>
    </row>
    <row r="212" spans="1:9" ht="15.75" thickBot="1">
      <c r="A212" s="247"/>
      <c r="B212" s="250"/>
      <c r="C212" s="253"/>
      <c r="D212" s="150" t="s">
        <v>44</v>
      </c>
      <c r="E212" s="170"/>
      <c r="F212" s="256"/>
      <c r="G212" s="259"/>
      <c r="H212" s="262"/>
      <c r="I212" s="244"/>
    </row>
    <row r="213" spans="1:9" ht="15" customHeight="1">
      <c r="A213" s="245">
        <v>42</v>
      </c>
      <c r="B213" s="248" t="str">
        <f>CONCATENATE(VLOOKUP(A213,Especificações,2,FALSE),(VLOOKUP(A213,Especificações,3,FALSE)),(VLOOKUP(A213,Especificações,4,FALSE)),(VLOOKUP(A213,Especificações,5,FALSE)),(VLOOKUP(A213,Especificações,6,FALSE)),(VLOOKUP(A213,Especificações,7,FALSE)),(VLOOKUP(A213,Especificações,8,FALSE)),(VLOOKUP(A213,Especificações,9,FALSE)),(VLOOKUP(A213,Especificações,10,FALSE)),(VLOOKUP(A213,Especificações,11,FALSE)),(VLOOKUP(A213,Especificações,12,FALSE)),(VLOOKUP(A213,Especificações,13,FALSE)),(VLOOKUP(A213,Especificações,14,FALSE)),(VLOOKUP(A213,Especificações,15,FALSE)),(VLOOKUP(A213,Especificações,16,FALSE)),(VLOOKUP(A213,Especificações,17,FALSE)),(VLOOKUP(A213,Especificações,18,FALSE)),(VLOOKUP(A213,Especificações,19,FALSE)),(VLOOKUP(A213,Especificações,20,FALSE)),(VLOOKUP(A213,Especificações,21,FALSE)))</f>
        <v>CARTILHA / LIVRETO / REVISTA - Miolo: Papel Couchê Liso ou fosco/ Off-Set/ Reciclato; Formato Fechado: 8: 21x29,7cm; 75/115 g/m²; Impressão: 4/4 Cores; Acabamento: Refile simples e/ou dobra &lt;&gt; Capa: Papel Couchê Liso ou fosco/ Off-Set/ Reciclato; 150/180 g/m²; Impressão: 4/0 Cores; Acabamento: Sistema PUR; nº de páginas: de 55 a 100</v>
      </c>
      <c r="C213" s="251">
        <f>VLOOKUP(A213,Especificações,22,FALSE)</f>
        <v>77</v>
      </c>
      <c r="D213" s="147" t="s">
        <v>46</v>
      </c>
      <c r="E213" s="154"/>
      <c r="F213" s="254">
        <f>IF(ISERROR(AVERAGE(E213:E217)),0,AVERAGE(E213:E217))</f>
        <v>0</v>
      </c>
      <c r="G213" s="257">
        <v>4320</v>
      </c>
      <c r="H213" s="260">
        <f>C213*F213</f>
        <v>0</v>
      </c>
      <c r="I213" s="242">
        <f>G213*H213</f>
        <v>0</v>
      </c>
    </row>
    <row r="214" spans="1:9">
      <c r="A214" s="246"/>
      <c r="B214" s="249"/>
      <c r="C214" s="252"/>
      <c r="D214" s="148" t="s">
        <v>47</v>
      </c>
      <c r="E214" s="169"/>
      <c r="F214" s="255"/>
      <c r="G214" s="258"/>
      <c r="H214" s="261"/>
      <c r="I214" s="243"/>
    </row>
    <row r="215" spans="1:9">
      <c r="A215" s="246"/>
      <c r="B215" s="249"/>
      <c r="C215" s="252"/>
      <c r="D215" s="149" t="s">
        <v>45</v>
      </c>
      <c r="E215" s="169"/>
      <c r="F215" s="255"/>
      <c r="G215" s="258"/>
      <c r="H215" s="261"/>
      <c r="I215" s="243"/>
    </row>
    <row r="216" spans="1:9">
      <c r="A216" s="246"/>
      <c r="B216" s="249"/>
      <c r="C216" s="252"/>
      <c r="D216" s="149" t="s">
        <v>43</v>
      </c>
      <c r="E216" s="169"/>
      <c r="F216" s="255"/>
      <c r="G216" s="258"/>
      <c r="H216" s="261"/>
      <c r="I216" s="243"/>
    </row>
    <row r="217" spans="1:9" ht="15.75" thickBot="1">
      <c r="A217" s="247"/>
      <c r="B217" s="250"/>
      <c r="C217" s="253"/>
      <c r="D217" s="150" t="s">
        <v>44</v>
      </c>
      <c r="E217" s="170"/>
      <c r="F217" s="256"/>
      <c r="G217" s="259"/>
      <c r="H217" s="262"/>
      <c r="I217" s="244"/>
    </row>
    <row r="218" spans="1:9" ht="15" customHeight="1">
      <c r="A218" s="245">
        <v>43</v>
      </c>
      <c r="B218" s="248" t="str">
        <f>CONCATENATE(VLOOKUP(A218,Especificações,2,FALSE),(VLOOKUP(A218,Especificações,3,FALSE)),(VLOOKUP(A218,Especificações,4,FALSE)),(VLOOKUP(A218,Especificações,5,FALSE)),(VLOOKUP(A218,Especificações,6,FALSE)),(VLOOKUP(A218,Especificações,7,FALSE)),(VLOOKUP(A218,Especificações,8,FALSE)),(VLOOKUP(A218,Especificações,9,FALSE)),(VLOOKUP(A218,Especificações,10,FALSE)),(VLOOKUP(A218,Especificações,11,FALSE)),(VLOOKUP(A218,Especificações,12,FALSE)),(VLOOKUP(A218,Especificações,13,FALSE)),(VLOOKUP(A218,Especificações,14,FALSE)),(VLOOKUP(A218,Especificações,15,FALSE)),(VLOOKUP(A218,Especificações,16,FALSE)),(VLOOKUP(A218,Especificações,17,FALSE)),(VLOOKUP(A218,Especificações,18,FALSE)),(VLOOKUP(A218,Especificações,19,FALSE)),(VLOOKUP(A218,Especificações,20,FALSE)),(VLOOKUP(A218,Especificações,21,FALSE)))</f>
        <v>CARTILHA / LIVRETO / REVISTA - Miolo: Papel Couchê Liso ou fosco/ Off-Set/ Reciclato; Formato Fechado: 12: 20,5x23cm; 75/115 g/m²; Impressão: 1/1 Cor; Acabamento: Canoa dois grampos &lt;&gt; Capa: Papel Couchê Liso ou fosco/ Off-Set/ Reciclato; 150/180 g/m²; Impressão: 4/0 Cores; Acabamento: Canoa 2 grampos; nº de páginas: de 1 a 54</v>
      </c>
      <c r="C218" s="251">
        <f>VLOOKUP(A218,Especificações,22,FALSE)</f>
        <v>27</v>
      </c>
      <c r="D218" s="147" t="s">
        <v>46</v>
      </c>
      <c r="E218" s="154"/>
      <c r="F218" s="254">
        <f>IF(ISERROR(AVERAGE(E218:E222)),0,AVERAGE(E218:E222))</f>
        <v>0</v>
      </c>
      <c r="G218" s="257">
        <v>840</v>
      </c>
      <c r="H218" s="260">
        <f>C218*F218</f>
        <v>0</v>
      </c>
      <c r="I218" s="242">
        <f>G218*H218</f>
        <v>0</v>
      </c>
    </row>
    <row r="219" spans="1:9">
      <c r="A219" s="246"/>
      <c r="B219" s="249"/>
      <c r="C219" s="252"/>
      <c r="D219" s="148" t="s">
        <v>47</v>
      </c>
      <c r="E219" s="169"/>
      <c r="F219" s="255"/>
      <c r="G219" s="258"/>
      <c r="H219" s="261"/>
      <c r="I219" s="243"/>
    </row>
    <row r="220" spans="1:9">
      <c r="A220" s="246"/>
      <c r="B220" s="249"/>
      <c r="C220" s="252"/>
      <c r="D220" s="149" t="s">
        <v>45</v>
      </c>
      <c r="E220" s="169"/>
      <c r="F220" s="255"/>
      <c r="G220" s="258"/>
      <c r="H220" s="261"/>
      <c r="I220" s="243"/>
    </row>
    <row r="221" spans="1:9">
      <c r="A221" s="246"/>
      <c r="B221" s="249"/>
      <c r="C221" s="252"/>
      <c r="D221" s="149" t="s">
        <v>43</v>
      </c>
      <c r="E221" s="169"/>
      <c r="F221" s="255"/>
      <c r="G221" s="258"/>
      <c r="H221" s="261"/>
      <c r="I221" s="243"/>
    </row>
    <row r="222" spans="1:9" ht="15.75" thickBot="1">
      <c r="A222" s="247"/>
      <c r="B222" s="250"/>
      <c r="C222" s="253"/>
      <c r="D222" s="150" t="s">
        <v>44</v>
      </c>
      <c r="E222" s="170"/>
      <c r="F222" s="256"/>
      <c r="G222" s="259"/>
      <c r="H222" s="262"/>
      <c r="I222" s="244"/>
    </row>
    <row r="223" spans="1:9" ht="15" customHeight="1">
      <c r="A223" s="245">
        <v>44</v>
      </c>
      <c r="B223" s="248" t="str">
        <f>CONCATENATE(VLOOKUP(A223,Especificações,2,FALSE),(VLOOKUP(A223,Especificações,3,FALSE)),(VLOOKUP(A223,Especificações,4,FALSE)),(VLOOKUP(A223,Especificações,5,FALSE)),(VLOOKUP(A223,Especificações,6,FALSE)),(VLOOKUP(A223,Especificações,7,FALSE)),(VLOOKUP(A223,Especificações,8,FALSE)),(VLOOKUP(A223,Especificações,9,FALSE)),(VLOOKUP(A223,Especificações,10,FALSE)),(VLOOKUP(A223,Especificações,11,FALSE)),(VLOOKUP(A223,Especificações,12,FALSE)),(VLOOKUP(A223,Especificações,13,FALSE)),(VLOOKUP(A223,Especificações,14,FALSE)),(VLOOKUP(A223,Especificações,15,FALSE)),(VLOOKUP(A223,Especificações,16,FALSE)),(VLOOKUP(A223,Especificações,17,FALSE)),(VLOOKUP(A223,Especificações,18,FALSE)),(VLOOKUP(A223,Especificações,19,FALSE)),(VLOOKUP(A223,Especificações,20,FALSE)),(VLOOKUP(A223,Especificações,21,FALSE)))</f>
        <v>CARTILHA / LIVRETO / REVISTA - Miolo: Papel Couchê Liso ou fosco/ Off-Set/ Reciclato; Formato Fechado: 12: 20,5x23cm; 75/115 g/m²; Impressão: 1/1 Cor; Acabamento: Refile simples e/ou dobra &lt;&gt; Capa: Papel Couchê Liso ou fosco/ Off-Set/ Reciclato; 150/180 g/m²; Impressão: 4/0 Cores; Acabamento: Sistema PUR; nº de páginas: de 55 a 100</v>
      </c>
      <c r="C223" s="251">
        <f>VLOOKUP(A223,Especificações,22,FALSE)</f>
        <v>77</v>
      </c>
      <c r="D223" s="147" t="s">
        <v>46</v>
      </c>
      <c r="E223" s="154"/>
      <c r="F223" s="254">
        <f>IF(ISERROR(AVERAGE(E223:E227)),0,AVERAGE(E223:E227))</f>
        <v>0</v>
      </c>
      <c r="G223" s="257">
        <v>360</v>
      </c>
      <c r="H223" s="260">
        <f>C223*F223</f>
        <v>0</v>
      </c>
      <c r="I223" s="242">
        <f>G223*H223</f>
        <v>0</v>
      </c>
    </row>
    <row r="224" spans="1:9">
      <c r="A224" s="246"/>
      <c r="B224" s="249"/>
      <c r="C224" s="252"/>
      <c r="D224" s="148" t="s">
        <v>47</v>
      </c>
      <c r="E224" s="169"/>
      <c r="F224" s="255"/>
      <c r="G224" s="258"/>
      <c r="H224" s="261"/>
      <c r="I224" s="243"/>
    </row>
    <row r="225" spans="1:9">
      <c r="A225" s="246"/>
      <c r="B225" s="249"/>
      <c r="C225" s="252"/>
      <c r="D225" s="149" t="s">
        <v>45</v>
      </c>
      <c r="E225" s="169"/>
      <c r="F225" s="255"/>
      <c r="G225" s="258"/>
      <c r="H225" s="261"/>
      <c r="I225" s="243"/>
    </row>
    <row r="226" spans="1:9">
      <c r="A226" s="246"/>
      <c r="B226" s="249"/>
      <c r="C226" s="252"/>
      <c r="D226" s="149" t="s">
        <v>43</v>
      </c>
      <c r="E226" s="169"/>
      <c r="F226" s="255"/>
      <c r="G226" s="258"/>
      <c r="H226" s="261"/>
      <c r="I226" s="243"/>
    </row>
    <row r="227" spans="1:9" ht="15.75" thickBot="1">
      <c r="A227" s="247"/>
      <c r="B227" s="250"/>
      <c r="C227" s="253"/>
      <c r="D227" s="150" t="s">
        <v>44</v>
      </c>
      <c r="E227" s="170"/>
      <c r="F227" s="256"/>
      <c r="G227" s="259"/>
      <c r="H227" s="262"/>
      <c r="I227" s="244"/>
    </row>
    <row r="228" spans="1:9" ht="15" customHeight="1">
      <c r="A228" s="245">
        <v>45</v>
      </c>
      <c r="B228" s="248" t="str">
        <f>CONCATENATE(VLOOKUP(A228,Especificações,2,FALSE),(VLOOKUP(A228,Especificações,3,FALSE)),(VLOOKUP(A228,Especificações,4,FALSE)),(VLOOKUP(A228,Especificações,5,FALSE)),(VLOOKUP(A228,Especificações,6,FALSE)),(VLOOKUP(A228,Especificações,7,FALSE)),(VLOOKUP(A228,Especificações,8,FALSE)),(VLOOKUP(A228,Especificações,9,FALSE)),(VLOOKUP(A228,Especificações,10,FALSE)),(VLOOKUP(A228,Especificações,11,FALSE)),(VLOOKUP(A228,Especificações,12,FALSE)),(VLOOKUP(A228,Especificações,13,FALSE)),(VLOOKUP(A228,Especificações,14,FALSE)),(VLOOKUP(A228,Especificações,15,FALSE)),(VLOOKUP(A228,Especificações,16,FALSE)),(VLOOKUP(A228,Especificações,17,FALSE)),(VLOOKUP(A228,Especificações,18,FALSE)),(VLOOKUP(A228,Especificações,19,FALSE)),(VLOOKUP(A228,Especificações,20,FALSE)),(VLOOKUP(A228,Especificações,21,FALSE)))</f>
        <v>CARTILHA / LIVRETO / REVISTA - Miolo: Papel Couchê Liso ou fosco/ Off-Set/ Reciclato; Formato Fechado: 12: 20,5x23cm; 75/115 g/m²; Impressão: 4/4 Cores; Acabamento: Canoa dois grampos &lt;&gt; Capa: Papel Couchê Liso ou fosco/ Off-Set/ Reciclato; 150/180 g/m²; Impressão: 4/0 Cores; Acabamento: Canoa 2 grampos; nº de páginas: de 1 a 54</v>
      </c>
      <c r="C228" s="251">
        <f>VLOOKUP(A228,Especificações,22,FALSE)</f>
        <v>27</v>
      </c>
      <c r="D228" s="147" t="s">
        <v>46</v>
      </c>
      <c r="E228" s="154"/>
      <c r="F228" s="254">
        <f>IF(ISERROR(AVERAGE(E228:E232)),0,AVERAGE(E228:E232))</f>
        <v>0</v>
      </c>
      <c r="G228" s="257">
        <v>6480</v>
      </c>
      <c r="H228" s="260">
        <f>C228*F228</f>
        <v>0</v>
      </c>
      <c r="I228" s="242">
        <f>G228*H228</f>
        <v>0</v>
      </c>
    </row>
    <row r="229" spans="1:9">
      <c r="A229" s="246"/>
      <c r="B229" s="249"/>
      <c r="C229" s="252"/>
      <c r="D229" s="148" t="s">
        <v>47</v>
      </c>
      <c r="E229" s="169"/>
      <c r="F229" s="255"/>
      <c r="G229" s="258"/>
      <c r="H229" s="261"/>
      <c r="I229" s="243"/>
    </row>
    <row r="230" spans="1:9">
      <c r="A230" s="246"/>
      <c r="B230" s="249"/>
      <c r="C230" s="252"/>
      <c r="D230" s="149" t="s">
        <v>45</v>
      </c>
      <c r="E230" s="169"/>
      <c r="F230" s="255"/>
      <c r="G230" s="258"/>
      <c r="H230" s="261"/>
      <c r="I230" s="243"/>
    </row>
    <row r="231" spans="1:9">
      <c r="A231" s="246"/>
      <c r="B231" s="249"/>
      <c r="C231" s="252"/>
      <c r="D231" s="149" t="s">
        <v>43</v>
      </c>
      <c r="E231" s="169"/>
      <c r="F231" s="255"/>
      <c r="G231" s="258"/>
      <c r="H231" s="261"/>
      <c r="I231" s="243"/>
    </row>
    <row r="232" spans="1:9" ht="15.75" thickBot="1">
      <c r="A232" s="247"/>
      <c r="B232" s="250"/>
      <c r="C232" s="253"/>
      <c r="D232" s="150" t="s">
        <v>44</v>
      </c>
      <c r="E232" s="170"/>
      <c r="F232" s="256"/>
      <c r="G232" s="259"/>
      <c r="H232" s="262"/>
      <c r="I232" s="244"/>
    </row>
    <row r="233" spans="1:9" ht="15" customHeight="1">
      <c r="A233" s="245">
        <v>46</v>
      </c>
      <c r="B233" s="248" t="str">
        <f>CONCATENATE(VLOOKUP(A233,Especificações,2,FALSE),(VLOOKUP(A233,Especificações,3,FALSE)),(VLOOKUP(A233,Especificações,4,FALSE)),(VLOOKUP(A233,Especificações,5,FALSE)),(VLOOKUP(A233,Especificações,6,FALSE)),(VLOOKUP(A233,Especificações,7,FALSE)),(VLOOKUP(A233,Especificações,8,FALSE)),(VLOOKUP(A233,Especificações,9,FALSE)),(VLOOKUP(A233,Especificações,10,FALSE)),(VLOOKUP(A233,Especificações,11,FALSE)),(VLOOKUP(A233,Especificações,12,FALSE)),(VLOOKUP(A233,Especificações,13,FALSE)),(VLOOKUP(A233,Especificações,14,FALSE)),(VLOOKUP(A233,Especificações,15,FALSE)),(VLOOKUP(A233,Especificações,16,FALSE)),(VLOOKUP(A233,Especificações,17,FALSE)),(VLOOKUP(A233,Especificações,18,FALSE)),(VLOOKUP(A233,Especificações,19,FALSE)),(VLOOKUP(A233,Especificações,20,FALSE)),(VLOOKUP(A233,Especificações,21,FALSE)))</f>
        <v>CARTILHA / LIVRETO / REVISTA - Miolo: Papel Couchê Liso ou fosco/ Off-Set/ Reciclato; Formato Fechado: 12: 20,5x23cm; 75/115 g/m²; Impressão: 4/4 Cores; Acabamento: Refile simples e/ou dobra &lt;&gt; Capa: Papel Couchê Liso ou fosco/ Off-Set/ Reciclato; 150/180 g/m²; Impressão: 4/0 Cores; Acabamento: Sistema PUR; nº de páginas: de 55 a 100</v>
      </c>
      <c r="C233" s="251">
        <f>VLOOKUP(A233,Especificações,22,FALSE)</f>
        <v>77</v>
      </c>
      <c r="D233" s="147" t="s">
        <v>46</v>
      </c>
      <c r="E233" s="154"/>
      <c r="F233" s="254">
        <f>IF(ISERROR(AVERAGE(E233:E237)),0,AVERAGE(E233:E237))</f>
        <v>0</v>
      </c>
      <c r="G233" s="257">
        <v>4320</v>
      </c>
      <c r="H233" s="260">
        <f>C233*F233</f>
        <v>0</v>
      </c>
      <c r="I233" s="242">
        <f>G233*H233</f>
        <v>0</v>
      </c>
    </row>
    <row r="234" spans="1:9">
      <c r="A234" s="246"/>
      <c r="B234" s="249"/>
      <c r="C234" s="252"/>
      <c r="D234" s="148" t="s">
        <v>47</v>
      </c>
      <c r="E234" s="169"/>
      <c r="F234" s="255"/>
      <c r="G234" s="258"/>
      <c r="H234" s="261"/>
      <c r="I234" s="243"/>
    </row>
    <row r="235" spans="1:9">
      <c r="A235" s="246"/>
      <c r="B235" s="249"/>
      <c r="C235" s="252"/>
      <c r="D235" s="149" t="s">
        <v>45</v>
      </c>
      <c r="E235" s="169"/>
      <c r="F235" s="255"/>
      <c r="G235" s="258"/>
      <c r="H235" s="261"/>
      <c r="I235" s="243"/>
    </row>
    <row r="236" spans="1:9">
      <c r="A236" s="246"/>
      <c r="B236" s="249"/>
      <c r="C236" s="252"/>
      <c r="D236" s="149" t="s">
        <v>43</v>
      </c>
      <c r="E236" s="169"/>
      <c r="F236" s="255"/>
      <c r="G236" s="258"/>
      <c r="H236" s="261"/>
      <c r="I236" s="243"/>
    </row>
    <row r="237" spans="1:9" ht="15.75" thickBot="1">
      <c r="A237" s="247"/>
      <c r="B237" s="250"/>
      <c r="C237" s="253"/>
      <c r="D237" s="150" t="s">
        <v>44</v>
      </c>
      <c r="E237" s="170"/>
      <c r="F237" s="256"/>
      <c r="G237" s="259"/>
      <c r="H237" s="262"/>
      <c r="I237" s="244"/>
    </row>
    <row r="238" spans="1:9" ht="15" customHeight="1">
      <c r="A238" s="245">
        <v>47</v>
      </c>
      <c r="B238" s="248" t="str">
        <f>CONCATENATE(VLOOKUP(A238,Especificações,2,FALSE),(VLOOKUP(A238,Especificações,3,FALSE)),(VLOOKUP(A238,Especificações,4,FALSE)),(VLOOKUP(A238,Especificações,5,FALSE)),(VLOOKUP(A238,Especificações,6,FALSE)),(VLOOKUP(A238,Especificações,7,FALSE)),(VLOOKUP(A238,Especificações,8,FALSE)),(VLOOKUP(A238,Especificações,9,FALSE)),(VLOOKUP(A238,Especificações,10,FALSE)),(VLOOKUP(A238,Especificações,11,FALSE)),(VLOOKUP(A238,Especificações,12,FALSE)),(VLOOKUP(A238,Especificações,13,FALSE)),(VLOOKUP(A238,Especificações,14,FALSE)),(VLOOKUP(A238,Especificações,15,FALSE)),(VLOOKUP(A238,Especificações,16,FALSE)),(VLOOKUP(A238,Especificações,17,FALSE)),(VLOOKUP(A238,Especificações,18,FALSE)),(VLOOKUP(A238,Especificações,19,FALSE)),(VLOOKUP(A238,Especificações,20,FALSE)),(VLOOKUP(A238,Especificações,21,FALSE)))</f>
        <v>CARTILHA / LIVRETO / REVISTA - Miolo: Papel Couchê Liso ou fosco/ Off-Set/ Reciclato; Formato Fechado: 16: 15x21cm; 75/115 g/m²; Impressão: 1/1 Cor; Acabamento: Canoa dois grampos &lt;&gt; Capa: Papel Couchê Liso ou fosco/ Off-Set/ Reciclato; 150/180 g/m²; Impressão: 4/0 Cores; Acabamento: Canoa 2 grampos; nº de páginas: de 1 a 54</v>
      </c>
      <c r="C238" s="251">
        <f>VLOOKUP(A238,Especificações,22,FALSE)</f>
        <v>27</v>
      </c>
      <c r="D238" s="147" t="s">
        <v>46</v>
      </c>
      <c r="E238" s="154"/>
      <c r="F238" s="254">
        <f>IF(ISERROR(AVERAGE(E238:E242)),0,AVERAGE(E238:E242))</f>
        <v>0</v>
      </c>
      <c r="G238" s="257">
        <v>840</v>
      </c>
      <c r="H238" s="260">
        <f>C238*F238</f>
        <v>0</v>
      </c>
      <c r="I238" s="242">
        <f>G238*H238</f>
        <v>0</v>
      </c>
    </row>
    <row r="239" spans="1:9">
      <c r="A239" s="246"/>
      <c r="B239" s="249"/>
      <c r="C239" s="252"/>
      <c r="D239" s="148" t="s">
        <v>47</v>
      </c>
      <c r="E239" s="169"/>
      <c r="F239" s="255"/>
      <c r="G239" s="258"/>
      <c r="H239" s="261"/>
      <c r="I239" s="243"/>
    </row>
    <row r="240" spans="1:9">
      <c r="A240" s="246"/>
      <c r="B240" s="249"/>
      <c r="C240" s="252"/>
      <c r="D240" s="149" t="s">
        <v>45</v>
      </c>
      <c r="E240" s="169"/>
      <c r="F240" s="255"/>
      <c r="G240" s="258"/>
      <c r="H240" s="261"/>
      <c r="I240" s="243"/>
    </row>
    <row r="241" spans="1:9">
      <c r="A241" s="246"/>
      <c r="B241" s="249"/>
      <c r="C241" s="252"/>
      <c r="D241" s="149" t="s">
        <v>43</v>
      </c>
      <c r="E241" s="169"/>
      <c r="F241" s="255"/>
      <c r="G241" s="258"/>
      <c r="H241" s="261"/>
      <c r="I241" s="243"/>
    </row>
    <row r="242" spans="1:9" ht="15.75" thickBot="1">
      <c r="A242" s="247"/>
      <c r="B242" s="250"/>
      <c r="C242" s="253"/>
      <c r="D242" s="150" t="s">
        <v>44</v>
      </c>
      <c r="E242" s="170"/>
      <c r="F242" s="256"/>
      <c r="G242" s="259"/>
      <c r="H242" s="262"/>
      <c r="I242" s="244"/>
    </row>
    <row r="243" spans="1:9" ht="15" customHeight="1">
      <c r="A243" s="245">
        <v>48</v>
      </c>
      <c r="B243" s="248" t="str">
        <f>CONCATENATE(VLOOKUP(A243,Especificações,2,FALSE),(VLOOKUP(A243,Especificações,3,FALSE)),(VLOOKUP(A243,Especificações,4,FALSE)),(VLOOKUP(A243,Especificações,5,FALSE)),(VLOOKUP(A243,Especificações,6,FALSE)),(VLOOKUP(A243,Especificações,7,FALSE)),(VLOOKUP(A243,Especificações,8,FALSE)),(VLOOKUP(A243,Especificações,9,FALSE)),(VLOOKUP(A243,Especificações,10,FALSE)),(VLOOKUP(A243,Especificações,11,FALSE)),(VLOOKUP(A243,Especificações,12,FALSE)),(VLOOKUP(A243,Especificações,13,FALSE)),(VLOOKUP(A243,Especificações,14,FALSE)),(VLOOKUP(A243,Especificações,15,FALSE)),(VLOOKUP(A243,Especificações,16,FALSE)),(VLOOKUP(A243,Especificações,17,FALSE)),(VLOOKUP(A243,Especificações,18,FALSE)),(VLOOKUP(A243,Especificações,19,FALSE)),(VLOOKUP(A243,Especificações,20,FALSE)),(VLOOKUP(A243,Especificações,21,FALSE)))</f>
        <v>CARTILHA / LIVRETO / REVISTA - Miolo: Papel Couchê Liso ou fosco/ Off-Set/ Reciclato; Formato Fechado: 16: 15x21cm; 75/115 g/m²; Impressão: 1/1 Cor; Acabamento: Refile simples e/ou dobra &lt;&gt; Capa: Papel Couchê Liso ou fosco/ Off-Set/ Reciclato; 150/180 g/m²; Impressão: 4/0 Cores; Acabamento: Sistema PUR; nº de páginas: de 55 a 100</v>
      </c>
      <c r="C243" s="251">
        <f>VLOOKUP(A243,Especificações,22,FALSE)</f>
        <v>77</v>
      </c>
      <c r="D243" s="147" t="s">
        <v>46</v>
      </c>
      <c r="E243" s="154"/>
      <c r="F243" s="254">
        <f>IF(ISERROR(AVERAGE(E243:E247)),0,AVERAGE(E243:E247))</f>
        <v>0</v>
      </c>
      <c r="G243" s="257">
        <v>360</v>
      </c>
      <c r="H243" s="260">
        <f>C243*F243</f>
        <v>0</v>
      </c>
      <c r="I243" s="242">
        <f>G243*H243</f>
        <v>0</v>
      </c>
    </row>
    <row r="244" spans="1:9">
      <c r="A244" s="246"/>
      <c r="B244" s="249"/>
      <c r="C244" s="252"/>
      <c r="D244" s="148" t="s">
        <v>47</v>
      </c>
      <c r="E244" s="169"/>
      <c r="F244" s="255"/>
      <c r="G244" s="258"/>
      <c r="H244" s="261"/>
      <c r="I244" s="243"/>
    </row>
    <row r="245" spans="1:9">
      <c r="A245" s="246"/>
      <c r="B245" s="249"/>
      <c r="C245" s="252"/>
      <c r="D245" s="149" t="s">
        <v>45</v>
      </c>
      <c r="E245" s="169"/>
      <c r="F245" s="255"/>
      <c r="G245" s="258"/>
      <c r="H245" s="261"/>
      <c r="I245" s="243"/>
    </row>
    <row r="246" spans="1:9">
      <c r="A246" s="246"/>
      <c r="B246" s="249"/>
      <c r="C246" s="252"/>
      <c r="D246" s="149" t="s">
        <v>43</v>
      </c>
      <c r="E246" s="169"/>
      <c r="F246" s="255"/>
      <c r="G246" s="258"/>
      <c r="H246" s="261"/>
      <c r="I246" s="243"/>
    </row>
    <row r="247" spans="1:9" ht="15.75" thickBot="1">
      <c r="A247" s="247"/>
      <c r="B247" s="250"/>
      <c r="C247" s="253"/>
      <c r="D247" s="150" t="s">
        <v>44</v>
      </c>
      <c r="E247" s="170"/>
      <c r="F247" s="256"/>
      <c r="G247" s="259"/>
      <c r="H247" s="262"/>
      <c r="I247" s="244"/>
    </row>
    <row r="248" spans="1:9" ht="15" customHeight="1">
      <c r="A248" s="245">
        <v>49</v>
      </c>
      <c r="B248" s="248" t="str">
        <f>CONCATENATE(VLOOKUP(A248,Especificações,2,FALSE),(VLOOKUP(A248,Especificações,3,FALSE)),(VLOOKUP(A248,Especificações,4,FALSE)),(VLOOKUP(A248,Especificações,5,FALSE)),(VLOOKUP(A248,Especificações,6,FALSE)),(VLOOKUP(A248,Especificações,7,FALSE)),(VLOOKUP(A248,Especificações,8,FALSE)),(VLOOKUP(A248,Especificações,9,FALSE)),(VLOOKUP(A248,Especificações,10,FALSE)),(VLOOKUP(A248,Especificações,11,FALSE)),(VLOOKUP(A248,Especificações,12,FALSE)),(VLOOKUP(A248,Especificações,13,FALSE)),(VLOOKUP(A248,Especificações,14,FALSE)),(VLOOKUP(A248,Especificações,15,FALSE)),(VLOOKUP(A248,Especificações,16,FALSE)),(VLOOKUP(A248,Especificações,17,FALSE)),(VLOOKUP(A248,Especificações,18,FALSE)),(VLOOKUP(A248,Especificações,19,FALSE)),(VLOOKUP(A248,Especificações,20,FALSE)),(VLOOKUP(A248,Especificações,21,FALSE)))</f>
        <v>CARTILHA / LIVRETO / REVISTA - Miolo: Papel Couchê Liso ou fosco/ Off-Set/ Reciclato; Formato Fechado: 16: 15x21cm; 75/115 g/m²; Impressão: 4/4 Cores; Acabamento: Canoa dois grampos &lt;&gt; Capa: Papel Couchê Liso ou fosco/ Off-Set/ Reciclato; 150/180 g/m²; Impressão: 4/0 Cores; Acabamento: Canoa 2 grampos; nº de páginas: de 1 a 54</v>
      </c>
      <c r="C248" s="251">
        <f>VLOOKUP(A248,Especificações,22,FALSE)</f>
        <v>27</v>
      </c>
      <c r="D248" s="147" t="s">
        <v>46</v>
      </c>
      <c r="E248" s="154"/>
      <c r="F248" s="254">
        <f>IF(ISERROR(AVERAGE(E248:E252)),0,AVERAGE(E248:E252))</f>
        <v>0</v>
      </c>
      <c r="G248" s="257">
        <v>6480</v>
      </c>
      <c r="H248" s="260">
        <f>C248*F248</f>
        <v>0</v>
      </c>
      <c r="I248" s="242">
        <f>G248*H248</f>
        <v>0</v>
      </c>
    </row>
    <row r="249" spans="1:9">
      <c r="A249" s="246"/>
      <c r="B249" s="249"/>
      <c r="C249" s="252"/>
      <c r="D249" s="148" t="s">
        <v>47</v>
      </c>
      <c r="E249" s="169"/>
      <c r="F249" s="255"/>
      <c r="G249" s="258"/>
      <c r="H249" s="261"/>
      <c r="I249" s="243"/>
    </row>
    <row r="250" spans="1:9">
      <c r="A250" s="246"/>
      <c r="B250" s="249"/>
      <c r="C250" s="252"/>
      <c r="D250" s="149" t="s">
        <v>45</v>
      </c>
      <c r="E250" s="169"/>
      <c r="F250" s="255"/>
      <c r="G250" s="258"/>
      <c r="H250" s="261"/>
      <c r="I250" s="243"/>
    </row>
    <row r="251" spans="1:9">
      <c r="A251" s="246"/>
      <c r="B251" s="249"/>
      <c r="C251" s="252"/>
      <c r="D251" s="149" t="s">
        <v>43</v>
      </c>
      <c r="E251" s="169"/>
      <c r="F251" s="255"/>
      <c r="G251" s="258"/>
      <c r="H251" s="261"/>
      <c r="I251" s="243"/>
    </row>
    <row r="252" spans="1:9" ht="15.75" thickBot="1">
      <c r="A252" s="247"/>
      <c r="B252" s="250"/>
      <c r="C252" s="253"/>
      <c r="D252" s="150" t="s">
        <v>44</v>
      </c>
      <c r="E252" s="170"/>
      <c r="F252" s="256"/>
      <c r="G252" s="259"/>
      <c r="H252" s="262"/>
      <c r="I252" s="244"/>
    </row>
    <row r="253" spans="1:9" ht="15" customHeight="1">
      <c r="A253" s="245">
        <v>50</v>
      </c>
      <c r="B253" s="248" t="str">
        <f>CONCATENATE(VLOOKUP(A253,Especificações,2,FALSE),(VLOOKUP(A253,Especificações,3,FALSE)),(VLOOKUP(A253,Especificações,4,FALSE)),(VLOOKUP(A253,Especificações,5,FALSE)),(VLOOKUP(A253,Especificações,6,FALSE)),(VLOOKUP(A253,Especificações,7,FALSE)),(VLOOKUP(A253,Especificações,8,FALSE)),(VLOOKUP(A253,Especificações,9,FALSE)),(VLOOKUP(A253,Especificações,10,FALSE)),(VLOOKUP(A253,Especificações,11,FALSE)),(VLOOKUP(A253,Especificações,12,FALSE)),(VLOOKUP(A253,Especificações,13,FALSE)),(VLOOKUP(A253,Especificações,14,FALSE)),(VLOOKUP(A253,Especificações,15,FALSE)),(VLOOKUP(A253,Especificações,16,FALSE)),(VLOOKUP(A253,Especificações,17,FALSE)),(VLOOKUP(A253,Especificações,18,FALSE)),(VLOOKUP(A253,Especificações,19,FALSE)),(VLOOKUP(A253,Especificações,20,FALSE)),(VLOOKUP(A253,Especificações,21,FALSE)))</f>
        <v>CARTILHA / LIVRETO / REVISTA - Miolo: Papel Couchê Liso ou fosco/ Off-Set/ Reciclato; Formato Fechado: 16: 15x21cm; 75/115 g/m²; Impressão: 4/4 Cores; Acabamento: Refile simples e/ou dobra &lt;&gt; Capa: Papel Couchê Liso ou fosco/ Off-Set/ Reciclato; 150/180 g/m²; Impressão: 4/0 Cores; Acabamento: Sistema PUR; nº de páginas: de 55 a 100</v>
      </c>
      <c r="C253" s="251">
        <f>VLOOKUP(A253,Especificações,22,FALSE)</f>
        <v>77</v>
      </c>
      <c r="D253" s="147" t="s">
        <v>46</v>
      </c>
      <c r="E253" s="154"/>
      <c r="F253" s="254">
        <f>IF(ISERROR(AVERAGE(E253:E257)),0,AVERAGE(E253:E257))</f>
        <v>0</v>
      </c>
      <c r="G253" s="257">
        <v>4320</v>
      </c>
      <c r="H253" s="260">
        <f>C253*F253</f>
        <v>0</v>
      </c>
      <c r="I253" s="242">
        <f>G253*H253</f>
        <v>0</v>
      </c>
    </row>
    <row r="254" spans="1:9">
      <c r="A254" s="246"/>
      <c r="B254" s="249"/>
      <c r="C254" s="252"/>
      <c r="D254" s="148" t="s">
        <v>47</v>
      </c>
      <c r="E254" s="169"/>
      <c r="F254" s="255"/>
      <c r="G254" s="258"/>
      <c r="H254" s="261"/>
      <c r="I254" s="243"/>
    </row>
    <row r="255" spans="1:9">
      <c r="A255" s="246"/>
      <c r="B255" s="249"/>
      <c r="C255" s="252"/>
      <c r="D255" s="149" t="s">
        <v>45</v>
      </c>
      <c r="E255" s="169"/>
      <c r="F255" s="255"/>
      <c r="G255" s="258"/>
      <c r="H255" s="261"/>
      <c r="I255" s="243"/>
    </row>
    <row r="256" spans="1:9">
      <c r="A256" s="246"/>
      <c r="B256" s="249"/>
      <c r="C256" s="252"/>
      <c r="D256" s="149" t="s">
        <v>43</v>
      </c>
      <c r="E256" s="169"/>
      <c r="F256" s="255"/>
      <c r="G256" s="258"/>
      <c r="H256" s="261"/>
      <c r="I256" s="243"/>
    </row>
    <row r="257" spans="1:9" ht="15.75" thickBot="1">
      <c r="A257" s="247"/>
      <c r="B257" s="250"/>
      <c r="C257" s="253"/>
      <c r="D257" s="150" t="s">
        <v>44</v>
      </c>
      <c r="E257" s="170"/>
      <c r="F257" s="256"/>
      <c r="G257" s="259"/>
      <c r="H257" s="262"/>
      <c r="I257" s="244"/>
    </row>
    <row r="258" spans="1:9" ht="15" customHeight="1">
      <c r="A258" s="245">
        <v>51</v>
      </c>
      <c r="B258" s="248" t="str">
        <f>CONCATENATE(VLOOKUP(A258,Especificações,2,FALSE),(VLOOKUP(A258,Especificações,3,FALSE)),(VLOOKUP(A258,Especificações,4,FALSE)),(VLOOKUP(A258,Especificações,5,FALSE)),(VLOOKUP(A258,Especificações,6,FALSE)),(VLOOKUP(A258,Especificações,7,FALSE)),(VLOOKUP(A258,Especificações,8,FALSE)),(VLOOKUP(A258,Especificações,9,FALSE)),(VLOOKUP(A258,Especificações,10,FALSE)),(VLOOKUP(A258,Especificações,11,FALSE)),(VLOOKUP(A258,Especificações,12,FALSE)),(VLOOKUP(A258,Especificações,13,FALSE)),(VLOOKUP(A258,Especificações,14,FALSE)),(VLOOKUP(A258,Especificações,15,FALSE)),(VLOOKUP(A258,Especificações,16,FALSE)),(VLOOKUP(A258,Especificações,17,FALSE)),(VLOOKUP(A258,Especificações,18,FALSE)),(VLOOKUP(A258,Especificações,19,FALSE)),(VLOOKUP(A258,Especificações,20,FALSE)),(VLOOKUP(A258,Especificações,21,FALSE)))</f>
        <v>CARTILHA / LIVRETO / REVISTA - Miolo: Papel Couchê Liso ou fosco/ Off-Set/ Reciclato; Formato Fechado: 32: 11x15cm; 75/115 g/m²; Impressão: 1/1 Cor; Acabamento: Canoa dois grampos &lt;&gt; Capa: Papel Couchê Liso ou fosco/ Off-Set/ Reciclato; 150/180 g/m²; Impressão: 4/0 Cores; Acabamento: Canoa 2 grampos; nº de páginas: de 1 a 54</v>
      </c>
      <c r="C258" s="251">
        <f>VLOOKUP(A258,Especificações,22,FALSE)</f>
        <v>27</v>
      </c>
      <c r="D258" s="147" t="s">
        <v>46</v>
      </c>
      <c r="E258" s="154"/>
      <c r="F258" s="254">
        <f>IF(ISERROR(AVERAGE(E258:E262)),0,AVERAGE(E258:E262))</f>
        <v>0</v>
      </c>
      <c r="G258" s="257">
        <v>280</v>
      </c>
      <c r="H258" s="260">
        <f>C258*F258</f>
        <v>0</v>
      </c>
      <c r="I258" s="242">
        <f>G258*H258</f>
        <v>0</v>
      </c>
    </row>
    <row r="259" spans="1:9">
      <c r="A259" s="246"/>
      <c r="B259" s="249"/>
      <c r="C259" s="252"/>
      <c r="D259" s="148" t="s">
        <v>47</v>
      </c>
      <c r="E259" s="169"/>
      <c r="F259" s="255"/>
      <c r="G259" s="258"/>
      <c r="H259" s="261"/>
      <c r="I259" s="243"/>
    </row>
    <row r="260" spans="1:9">
      <c r="A260" s="246"/>
      <c r="B260" s="249"/>
      <c r="C260" s="252"/>
      <c r="D260" s="149" t="s">
        <v>45</v>
      </c>
      <c r="E260" s="169"/>
      <c r="F260" s="255"/>
      <c r="G260" s="258"/>
      <c r="H260" s="261"/>
      <c r="I260" s="243"/>
    </row>
    <row r="261" spans="1:9">
      <c r="A261" s="246"/>
      <c r="B261" s="249"/>
      <c r="C261" s="252"/>
      <c r="D261" s="149" t="s">
        <v>43</v>
      </c>
      <c r="E261" s="169"/>
      <c r="F261" s="255"/>
      <c r="G261" s="258"/>
      <c r="H261" s="261"/>
      <c r="I261" s="243"/>
    </row>
    <row r="262" spans="1:9" ht="15.75" thickBot="1">
      <c r="A262" s="247"/>
      <c r="B262" s="250"/>
      <c r="C262" s="253"/>
      <c r="D262" s="150" t="s">
        <v>44</v>
      </c>
      <c r="E262" s="170"/>
      <c r="F262" s="256"/>
      <c r="G262" s="259"/>
      <c r="H262" s="262"/>
      <c r="I262" s="244"/>
    </row>
    <row r="263" spans="1:9" ht="15" customHeight="1">
      <c r="A263" s="245">
        <v>52</v>
      </c>
      <c r="B263" s="248" t="str">
        <f>CONCATENATE(VLOOKUP(A263,Especificações,2,FALSE),(VLOOKUP(A263,Especificações,3,FALSE)),(VLOOKUP(A263,Especificações,4,FALSE)),(VLOOKUP(A263,Especificações,5,FALSE)),(VLOOKUP(A263,Especificações,6,FALSE)),(VLOOKUP(A263,Especificações,7,FALSE)),(VLOOKUP(A263,Especificações,8,FALSE)),(VLOOKUP(A263,Especificações,9,FALSE)),(VLOOKUP(A263,Especificações,10,FALSE)),(VLOOKUP(A263,Especificações,11,FALSE)),(VLOOKUP(A263,Especificações,12,FALSE)),(VLOOKUP(A263,Especificações,13,FALSE)),(VLOOKUP(A263,Especificações,14,FALSE)),(VLOOKUP(A263,Especificações,15,FALSE)),(VLOOKUP(A263,Especificações,16,FALSE)),(VLOOKUP(A263,Especificações,17,FALSE)),(VLOOKUP(A263,Especificações,18,FALSE)),(VLOOKUP(A263,Especificações,19,FALSE)),(VLOOKUP(A263,Especificações,20,FALSE)),(VLOOKUP(A263,Especificações,21,FALSE)))</f>
        <v>CARTILHA / LIVRETO / REVISTA - Miolo: Papel Couchê Liso ou fosco/ Off-Set/ Reciclato; Formato Fechado: 32: 11x15cm; 75/115 g/m²; Impressão: 1/1 Cor; Acabamento: Refile simples e/ou dobra &lt;&gt; Capa: Papel Couchê Liso ou fosco/ Off-Set/ Reciclato; 150/180 g/m²; Impressão: 4/0 Cores; Acabamento: Sistema PUR; nº de páginas: de 55 a 100</v>
      </c>
      <c r="C263" s="251">
        <f>VLOOKUP(A263,Especificações,22,FALSE)</f>
        <v>77</v>
      </c>
      <c r="D263" s="147" t="s">
        <v>46</v>
      </c>
      <c r="E263" s="154"/>
      <c r="F263" s="254">
        <f>IF(ISERROR(AVERAGE(E263:E267)),0,AVERAGE(E263:E267))</f>
        <v>0</v>
      </c>
      <c r="G263" s="257">
        <v>120</v>
      </c>
      <c r="H263" s="260">
        <f>C263*F263</f>
        <v>0</v>
      </c>
      <c r="I263" s="242">
        <f>G263*H263</f>
        <v>0</v>
      </c>
    </row>
    <row r="264" spans="1:9">
      <c r="A264" s="246"/>
      <c r="B264" s="249"/>
      <c r="C264" s="252"/>
      <c r="D264" s="148" t="s">
        <v>47</v>
      </c>
      <c r="E264" s="169"/>
      <c r="F264" s="255"/>
      <c r="G264" s="258"/>
      <c r="H264" s="261"/>
      <c r="I264" s="243"/>
    </row>
    <row r="265" spans="1:9">
      <c r="A265" s="246"/>
      <c r="B265" s="249"/>
      <c r="C265" s="252"/>
      <c r="D265" s="149" t="s">
        <v>45</v>
      </c>
      <c r="E265" s="169"/>
      <c r="F265" s="255"/>
      <c r="G265" s="258"/>
      <c r="H265" s="261"/>
      <c r="I265" s="243"/>
    </row>
    <row r="266" spans="1:9">
      <c r="A266" s="246"/>
      <c r="B266" s="249"/>
      <c r="C266" s="252"/>
      <c r="D266" s="149" t="s">
        <v>43</v>
      </c>
      <c r="E266" s="169"/>
      <c r="F266" s="255"/>
      <c r="G266" s="258"/>
      <c r="H266" s="261"/>
      <c r="I266" s="243"/>
    </row>
    <row r="267" spans="1:9" ht="15.75" thickBot="1">
      <c r="A267" s="247"/>
      <c r="B267" s="250"/>
      <c r="C267" s="253"/>
      <c r="D267" s="150" t="s">
        <v>44</v>
      </c>
      <c r="E267" s="170"/>
      <c r="F267" s="256"/>
      <c r="G267" s="259"/>
      <c r="H267" s="262"/>
      <c r="I267" s="244"/>
    </row>
    <row r="268" spans="1:9" ht="15" customHeight="1">
      <c r="A268" s="245">
        <v>53</v>
      </c>
      <c r="B268" s="248" t="str">
        <f>CONCATENATE(VLOOKUP(A268,Especificações,2,FALSE),(VLOOKUP(A268,Especificações,3,FALSE)),(VLOOKUP(A268,Especificações,4,FALSE)),(VLOOKUP(A268,Especificações,5,FALSE)),(VLOOKUP(A268,Especificações,6,FALSE)),(VLOOKUP(A268,Especificações,7,FALSE)),(VLOOKUP(A268,Especificações,8,FALSE)),(VLOOKUP(A268,Especificações,9,FALSE)),(VLOOKUP(A268,Especificações,10,FALSE)),(VLOOKUP(A268,Especificações,11,FALSE)),(VLOOKUP(A268,Especificações,12,FALSE)),(VLOOKUP(A268,Especificações,13,FALSE)),(VLOOKUP(A268,Especificações,14,FALSE)),(VLOOKUP(A268,Especificações,15,FALSE)),(VLOOKUP(A268,Especificações,16,FALSE)),(VLOOKUP(A268,Especificações,17,FALSE)),(VLOOKUP(A268,Especificações,18,FALSE)),(VLOOKUP(A268,Especificações,19,FALSE)),(VLOOKUP(A268,Especificações,20,FALSE)),(VLOOKUP(A268,Especificações,21,FALSE)))</f>
        <v>CARTILHA / LIVRETO / REVISTA - Miolo: Papel Couchê Liso ou fosco/ Off-Set/ Reciclato; Formato Fechado: 32: 11x15cm; 75/115 g/m²; Impressão: 4/4 Cores; Acabamento: Canoa dois grampos &lt;&gt; Capa: Papel Couchê Liso ou fosco/ Off-Set/ Reciclato; 150/180 g/m²; Impressão: 4/0 Cores; Acabamento: Canoa 2 grampos; nº de páginas: de 1 a 54</v>
      </c>
      <c r="C268" s="251">
        <f>VLOOKUP(A268,Especificações,22,FALSE)</f>
        <v>27</v>
      </c>
      <c r="D268" s="147" t="s">
        <v>46</v>
      </c>
      <c r="E268" s="154"/>
      <c r="F268" s="254">
        <f>IF(ISERROR(AVERAGE(E268:E272)),0,AVERAGE(E268:E272))</f>
        <v>0</v>
      </c>
      <c r="G268" s="257">
        <v>2160</v>
      </c>
      <c r="H268" s="260">
        <f>C268*F268</f>
        <v>0</v>
      </c>
      <c r="I268" s="242">
        <f>G268*H268</f>
        <v>0</v>
      </c>
    </row>
    <row r="269" spans="1:9">
      <c r="A269" s="246"/>
      <c r="B269" s="249"/>
      <c r="C269" s="252"/>
      <c r="D269" s="148" t="s">
        <v>47</v>
      </c>
      <c r="E269" s="169"/>
      <c r="F269" s="255"/>
      <c r="G269" s="258"/>
      <c r="H269" s="261"/>
      <c r="I269" s="243"/>
    </row>
    <row r="270" spans="1:9">
      <c r="A270" s="246"/>
      <c r="B270" s="249"/>
      <c r="C270" s="252"/>
      <c r="D270" s="149" t="s">
        <v>45</v>
      </c>
      <c r="E270" s="169"/>
      <c r="F270" s="255"/>
      <c r="G270" s="258"/>
      <c r="H270" s="261"/>
      <c r="I270" s="243"/>
    </row>
    <row r="271" spans="1:9">
      <c r="A271" s="246"/>
      <c r="B271" s="249"/>
      <c r="C271" s="252"/>
      <c r="D271" s="149" t="s">
        <v>43</v>
      </c>
      <c r="E271" s="169"/>
      <c r="F271" s="255"/>
      <c r="G271" s="258"/>
      <c r="H271" s="261"/>
      <c r="I271" s="243"/>
    </row>
    <row r="272" spans="1:9" ht="15.75" thickBot="1">
      <c r="A272" s="247"/>
      <c r="B272" s="250"/>
      <c r="C272" s="253"/>
      <c r="D272" s="150" t="s">
        <v>44</v>
      </c>
      <c r="E272" s="170"/>
      <c r="F272" s="256"/>
      <c r="G272" s="259"/>
      <c r="H272" s="262"/>
      <c r="I272" s="244"/>
    </row>
    <row r="273" spans="1:9" ht="15" customHeight="1">
      <c r="A273" s="245">
        <v>54</v>
      </c>
      <c r="B273" s="248" t="str">
        <f>CONCATENATE(VLOOKUP(A273,Especificações,2,FALSE),(VLOOKUP(A273,Especificações,3,FALSE)),(VLOOKUP(A273,Especificações,4,FALSE)),(VLOOKUP(A273,Especificações,5,FALSE)),(VLOOKUP(A273,Especificações,6,FALSE)),(VLOOKUP(A273,Especificações,7,FALSE)),(VLOOKUP(A273,Especificações,8,FALSE)),(VLOOKUP(A273,Especificações,9,FALSE)),(VLOOKUP(A273,Especificações,10,FALSE)),(VLOOKUP(A273,Especificações,11,FALSE)),(VLOOKUP(A273,Especificações,12,FALSE)),(VLOOKUP(A273,Especificações,13,FALSE)),(VLOOKUP(A273,Especificações,14,FALSE)),(VLOOKUP(A273,Especificações,15,FALSE)),(VLOOKUP(A273,Especificações,16,FALSE)),(VLOOKUP(A273,Especificações,17,FALSE)),(VLOOKUP(A273,Especificações,18,FALSE)),(VLOOKUP(A273,Especificações,19,FALSE)),(VLOOKUP(A273,Especificações,20,FALSE)),(VLOOKUP(A273,Especificações,21,FALSE)))</f>
        <v>CARTILHA / LIVRETO / REVISTA - Miolo: Papel Couchê Liso ou fosco/ Off-Set/ Reciclato; Formato Fechado: 32: 11x15cm; 75/115 g/m²; Impressão: 4/4 Cores; Acabamento: Refile simples e/ou dobra &lt;&gt; Capa: Papel Couchê Liso ou fosco/ Off-Set/ Reciclato; 150/180 g/m²; Impressão: 4/0 Cores; Acabamento: Sistema PUR; nº de páginas: de 55 a 100</v>
      </c>
      <c r="C273" s="251">
        <f>VLOOKUP(A273,Especificações,22,FALSE)</f>
        <v>77</v>
      </c>
      <c r="D273" s="147" t="s">
        <v>46</v>
      </c>
      <c r="E273" s="154"/>
      <c r="F273" s="254">
        <f>IF(ISERROR(AVERAGE(E273:E277)),0,AVERAGE(E273:E277))</f>
        <v>0</v>
      </c>
      <c r="G273" s="257">
        <v>1440</v>
      </c>
      <c r="H273" s="260">
        <f>C273*F273</f>
        <v>0</v>
      </c>
      <c r="I273" s="242">
        <f>G273*H273</f>
        <v>0</v>
      </c>
    </row>
    <row r="274" spans="1:9">
      <c r="A274" s="246"/>
      <c r="B274" s="249"/>
      <c r="C274" s="252"/>
      <c r="D274" s="148" t="s">
        <v>47</v>
      </c>
      <c r="E274" s="169"/>
      <c r="F274" s="255"/>
      <c r="G274" s="258"/>
      <c r="H274" s="261"/>
      <c r="I274" s="243"/>
    </row>
    <row r="275" spans="1:9">
      <c r="A275" s="246"/>
      <c r="B275" s="249"/>
      <c r="C275" s="252"/>
      <c r="D275" s="149" t="s">
        <v>45</v>
      </c>
      <c r="E275" s="169"/>
      <c r="F275" s="255"/>
      <c r="G275" s="258"/>
      <c r="H275" s="261"/>
      <c r="I275" s="243"/>
    </row>
    <row r="276" spans="1:9">
      <c r="A276" s="246"/>
      <c r="B276" s="249"/>
      <c r="C276" s="252"/>
      <c r="D276" s="149" t="s">
        <v>43</v>
      </c>
      <c r="E276" s="169"/>
      <c r="F276" s="255"/>
      <c r="G276" s="258"/>
      <c r="H276" s="261"/>
      <c r="I276" s="243"/>
    </row>
    <row r="277" spans="1:9" ht="15.75" thickBot="1">
      <c r="A277" s="247"/>
      <c r="B277" s="250"/>
      <c r="C277" s="253"/>
      <c r="D277" s="150" t="s">
        <v>44</v>
      </c>
      <c r="E277" s="170"/>
      <c r="F277" s="256"/>
      <c r="G277" s="259"/>
      <c r="H277" s="262"/>
      <c r="I277" s="244"/>
    </row>
    <row r="278" spans="1:9" ht="15" customHeight="1">
      <c r="A278" s="245">
        <v>55</v>
      </c>
      <c r="B278" s="248" t="str">
        <f>CONCATENATE(VLOOKUP(A278,Especificações,2,FALSE),(VLOOKUP(A278,Especificações,3,FALSE)),(VLOOKUP(A278,Especificações,4,FALSE)),(VLOOKUP(A278,Especificações,5,FALSE)),(VLOOKUP(A278,Especificações,6,FALSE)),(VLOOKUP(A278,Especificações,7,FALSE)),(VLOOKUP(A278,Especificações,8,FALSE)),(VLOOKUP(A278,Especificações,9,FALSE)),(VLOOKUP(A278,Especificações,10,FALSE)),(VLOOKUP(A278,Especificações,11,FALSE)),(VLOOKUP(A278,Especificações,12,FALSE)),(VLOOKUP(A278,Especificações,13,FALSE)),(VLOOKUP(A278,Especificações,14,FALSE)),(VLOOKUP(A278,Especificações,15,FALSE)),(VLOOKUP(A278,Especificações,16,FALSE)),(VLOOKUP(A278,Especificações,17,FALSE)),(VLOOKUP(A278,Especificações,18,FALSE)),(VLOOKUP(A278,Especificações,19,FALSE)),(VLOOKUP(A278,Especificações,20,FALSE)),(VLOOKUP(A278,Especificações,21,FALSE)))</f>
        <v>CARTILHA / LIVRETO / REVISTA COM BRAILE - Miolo: Papel Couchê Liso ou fosco/ Off-Set/ Reciclato; Formato Fechado: 8: 21x29,7cm;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78" s="251">
        <f>VLOOKUP(A278,Especificações,22,FALSE)</f>
        <v>27</v>
      </c>
      <c r="D278" s="147" t="s">
        <v>46</v>
      </c>
      <c r="E278" s="154"/>
      <c r="F278" s="254">
        <f>IF(ISERROR(AVERAGE(E278:E282)),0,AVERAGE(E278:E282))</f>
        <v>0</v>
      </c>
      <c r="G278" s="257">
        <v>1176</v>
      </c>
      <c r="H278" s="260">
        <f>C278*F278</f>
        <v>0</v>
      </c>
      <c r="I278" s="242">
        <f>G278*H278</f>
        <v>0</v>
      </c>
    </row>
    <row r="279" spans="1:9">
      <c r="A279" s="246"/>
      <c r="B279" s="249"/>
      <c r="C279" s="252"/>
      <c r="D279" s="148" t="s">
        <v>47</v>
      </c>
      <c r="E279" s="169"/>
      <c r="F279" s="255"/>
      <c r="G279" s="258"/>
      <c r="H279" s="261"/>
      <c r="I279" s="243"/>
    </row>
    <row r="280" spans="1:9">
      <c r="A280" s="246"/>
      <c r="B280" s="249"/>
      <c r="C280" s="252"/>
      <c r="D280" s="149" t="s">
        <v>45</v>
      </c>
      <c r="E280" s="169"/>
      <c r="F280" s="255"/>
      <c r="G280" s="258"/>
      <c r="H280" s="261"/>
      <c r="I280" s="243"/>
    </row>
    <row r="281" spans="1:9">
      <c r="A281" s="246"/>
      <c r="B281" s="249"/>
      <c r="C281" s="252"/>
      <c r="D281" s="149" t="s">
        <v>43</v>
      </c>
      <c r="E281" s="169"/>
      <c r="F281" s="255"/>
      <c r="G281" s="258"/>
      <c r="H281" s="261"/>
      <c r="I281" s="243"/>
    </row>
    <row r="282" spans="1:9" ht="15.75" thickBot="1">
      <c r="A282" s="247"/>
      <c r="B282" s="250"/>
      <c r="C282" s="253"/>
      <c r="D282" s="150" t="s">
        <v>44</v>
      </c>
      <c r="E282" s="170"/>
      <c r="F282" s="256"/>
      <c r="G282" s="259"/>
      <c r="H282" s="262"/>
      <c r="I282" s="244"/>
    </row>
    <row r="283" spans="1:9" ht="15" customHeight="1">
      <c r="A283" s="245">
        <v>56</v>
      </c>
      <c r="B283" s="248" t="str">
        <f>CONCATENATE(VLOOKUP(A283,Especificações,2,FALSE),(VLOOKUP(A283,Especificações,3,FALSE)),(VLOOKUP(A283,Especificações,4,FALSE)),(VLOOKUP(A283,Especificações,5,FALSE)),(VLOOKUP(A283,Especificações,6,FALSE)),(VLOOKUP(A283,Especificações,7,FALSE)),(VLOOKUP(A283,Especificações,8,FALSE)),(VLOOKUP(A283,Especificações,9,FALSE)),(VLOOKUP(A283,Especificações,10,FALSE)),(VLOOKUP(A283,Especificações,11,FALSE)),(VLOOKUP(A283,Especificações,12,FALSE)),(VLOOKUP(A283,Especificações,13,FALSE)),(VLOOKUP(A283,Especificações,14,FALSE)),(VLOOKUP(A283,Especificações,15,FALSE)),(VLOOKUP(A283,Especificações,16,FALSE)),(VLOOKUP(A283,Especificações,17,FALSE)),(VLOOKUP(A283,Especificações,18,FALSE)),(VLOOKUP(A283,Especificações,19,FALSE)),(VLOOKUP(A283,Especificações,20,FALSE)),(VLOOKUP(A283,Especificações,21,FALSE)))</f>
        <v>CARTILHA / LIVRETO / REVISTA COM BRAILE - Miolo: Papel Couchê Liso ou fosco/ Off-Set/ Reciclato; Formato Fechado: 8: 21x29,7cm;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283" s="251">
        <f>VLOOKUP(A283,Especificações,22,FALSE)</f>
        <v>77</v>
      </c>
      <c r="D283" s="147" t="s">
        <v>46</v>
      </c>
      <c r="E283" s="154"/>
      <c r="F283" s="254">
        <f>IF(ISERROR(AVERAGE(E283:E287)),0,AVERAGE(E283:E287))</f>
        <v>0</v>
      </c>
      <c r="G283" s="257">
        <v>504</v>
      </c>
      <c r="H283" s="260">
        <f>C283*F283</f>
        <v>0</v>
      </c>
      <c r="I283" s="242">
        <f>G283*H283</f>
        <v>0</v>
      </c>
    </row>
    <row r="284" spans="1:9">
      <c r="A284" s="246"/>
      <c r="B284" s="249"/>
      <c r="C284" s="252"/>
      <c r="D284" s="148" t="s">
        <v>47</v>
      </c>
      <c r="E284" s="169"/>
      <c r="F284" s="255"/>
      <c r="G284" s="258"/>
      <c r="H284" s="261"/>
      <c r="I284" s="243"/>
    </row>
    <row r="285" spans="1:9">
      <c r="A285" s="246"/>
      <c r="B285" s="249"/>
      <c r="C285" s="252"/>
      <c r="D285" s="149" t="s">
        <v>45</v>
      </c>
      <c r="E285" s="169"/>
      <c r="F285" s="255"/>
      <c r="G285" s="258"/>
      <c r="H285" s="261"/>
      <c r="I285" s="243"/>
    </row>
    <row r="286" spans="1:9">
      <c r="A286" s="246"/>
      <c r="B286" s="249"/>
      <c r="C286" s="252"/>
      <c r="D286" s="149" t="s">
        <v>43</v>
      </c>
      <c r="E286" s="169"/>
      <c r="F286" s="255"/>
      <c r="G286" s="258"/>
      <c r="H286" s="261"/>
      <c r="I286" s="243"/>
    </row>
    <row r="287" spans="1:9" ht="15.75" thickBot="1">
      <c r="A287" s="247"/>
      <c r="B287" s="250"/>
      <c r="C287" s="253"/>
      <c r="D287" s="150" t="s">
        <v>44</v>
      </c>
      <c r="E287" s="170"/>
      <c r="F287" s="256"/>
      <c r="G287" s="259"/>
      <c r="H287" s="262"/>
      <c r="I287" s="244"/>
    </row>
    <row r="288" spans="1:9" ht="15" customHeight="1">
      <c r="A288" s="245">
        <v>57</v>
      </c>
      <c r="B288" s="248" t="str">
        <f>CONCATENATE(VLOOKUP(A288,Especificações,2,FALSE),(VLOOKUP(A288,Especificações,3,FALSE)),(VLOOKUP(A288,Especificações,4,FALSE)),(VLOOKUP(A288,Especificações,5,FALSE)),(VLOOKUP(A288,Especificações,6,FALSE)),(VLOOKUP(A288,Especificações,7,FALSE)),(VLOOKUP(A288,Especificações,8,FALSE)),(VLOOKUP(A288,Especificações,9,FALSE)),(VLOOKUP(A288,Especificações,10,FALSE)),(VLOOKUP(A288,Especificações,11,FALSE)),(VLOOKUP(A288,Especificações,12,FALSE)),(VLOOKUP(A288,Especificações,13,FALSE)),(VLOOKUP(A288,Especificações,14,FALSE)),(VLOOKUP(A288,Especificações,15,FALSE)),(VLOOKUP(A288,Especificações,16,FALSE)),(VLOOKUP(A288,Especificações,17,FALSE)),(VLOOKUP(A288,Especificações,18,FALSE)),(VLOOKUP(A288,Especificações,19,FALSE)),(VLOOKUP(A288,Especificações,20,FALSE)),(VLOOKUP(A288,Especificações,21,FALSE)))</f>
        <v>CARTILHA / LIVRETO / REVISTA COM BRAILE - Miolo: Papel Couchê Liso ou fosco/ Off-Set/ Reciclato; Formato Fechado: 8: 21x29,7cm;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288" s="251">
        <f>VLOOKUP(A288,Especificações,22,FALSE)</f>
        <v>27</v>
      </c>
      <c r="D288" s="147" t="s">
        <v>46</v>
      </c>
      <c r="E288" s="154"/>
      <c r="F288" s="254">
        <f>IF(ISERROR(AVERAGE(E288:E292)),0,AVERAGE(E288:E292))</f>
        <v>0</v>
      </c>
      <c r="G288" s="257">
        <v>252</v>
      </c>
      <c r="H288" s="260">
        <f>C288*F288</f>
        <v>0</v>
      </c>
      <c r="I288" s="242">
        <f>G288*H288</f>
        <v>0</v>
      </c>
    </row>
    <row r="289" spans="1:9">
      <c r="A289" s="246"/>
      <c r="B289" s="249"/>
      <c r="C289" s="252"/>
      <c r="D289" s="148" t="s">
        <v>47</v>
      </c>
      <c r="E289" s="169"/>
      <c r="F289" s="255"/>
      <c r="G289" s="258"/>
      <c r="H289" s="261"/>
      <c r="I289" s="243"/>
    </row>
    <row r="290" spans="1:9">
      <c r="A290" s="246"/>
      <c r="B290" s="249"/>
      <c r="C290" s="252"/>
      <c r="D290" s="149" t="s">
        <v>45</v>
      </c>
      <c r="E290" s="169"/>
      <c r="F290" s="255"/>
      <c r="G290" s="258"/>
      <c r="H290" s="261"/>
      <c r="I290" s="243"/>
    </row>
    <row r="291" spans="1:9">
      <c r="A291" s="246"/>
      <c r="B291" s="249"/>
      <c r="C291" s="252"/>
      <c r="D291" s="149" t="s">
        <v>43</v>
      </c>
      <c r="E291" s="169"/>
      <c r="F291" s="255"/>
      <c r="G291" s="258"/>
      <c r="H291" s="261"/>
      <c r="I291" s="243"/>
    </row>
    <row r="292" spans="1:9" ht="15.75" thickBot="1">
      <c r="A292" s="247"/>
      <c r="B292" s="250"/>
      <c r="C292" s="253"/>
      <c r="D292" s="150" t="s">
        <v>44</v>
      </c>
      <c r="E292" s="170"/>
      <c r="F292" s="256"/>
      <c r="G292" s="259"/>
      <c r="H292" s="262"/>
      <c r="I292" s="244"/>
    </row>
    <row r="293" spans="1:9" ht="15" customHeight="1">
      <c r="A293" s="245">
        <v>58</v>
      </c>
      <c r="B293" s="248" t="str">
        <f>CONCATENATE(VLOOKUP(A293,Especificações,2,FALSE),(VLOOKUP(A293,Especificações,3,FALSE)),(VLOOKUP(A293,Especificações,4,FALSE)),(VLOOKUP(A293,Especificações,5,FALSE)),(VLOOKUP(A293,Especificações,6,FALSE)),(VLOOKUP(A293,Especificações,7,FALSE)),(VLOOKUP(A293,Especificações,8,FALSE)),(VLOOKUP(A293,Especificações,9,FALSE)),(VLOOKUP(A293,Especificações,10,FALSE)),(VLOOKUP(A293,Especificações,11,FALSE)),(VLOOKUP(A293,Especificações,12,FALSE)),(VLOOKUP(A293,Especificações,13,FALSE)),(VLOOKUP(A293,Especificações,14,FALSE)),(VLOOKUP(A293,Especificações,15,FALSE)),(VLOOKUP(A293,Especificações,16,FALSE)),(VLOOKUP(A293,Especificações,17,FALSE)),(VLOOKUP(A293,Especificações,18,FALSE)),(VLOOKUP(A293,Especificações,19,FALSE)),(VLOOKUP(A293,Especificações,20,FALSE)),(VLOOKUP(A293,Especificações,21,FALSE)))</f>
        <v>CARTILHA / LIVRETO / REVISTA COM BRAILE - Miolo: Papel Couchê Liso ou fosco/ Off-Set/ Reciclato; Formato Fechado: 8: 21x29,7cm;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293" s="251">
        <f>VLOOKUP(A293,Especificações,22,FALSE)</f>
        <v>77</v>
      </c>
      <c r="D293" s="147" t="s">
        <v>46</v>
      </c>
      <c r="E293" s="154"/>
      <c r="F293" s="254">
        <f>IF(ISERROR(AVERAGE(E293:E297)),0,AVERAGE(E293:E297))</f>
        <v>0</v>
      </c>
      <c r="G293" s="257">
        <v>168</v>
      </c>
      <c r="H293" s="260">
        <f>C293*F293</f>
        <v>0</v>
      </c>
      <c r="I293" s="242">
        <f>G293*H293</f>
        <v>0</v>
      </c>
    </row>
    <row r="294" spans="1:9">
      <c r="A294" s="246"/>
      <c r="B294" s="249"/>
      <c r="C294" s="252"/>
      <c r="D294" s="148" t="s">
        <v>47</v>
      </c>
      <c r="E294" s="169"/>
      <c r="F294" s="255"/>
      <c r="G294" s="258"/>
      <c r="H294" s="261"/>
      <c r="I294" s="243"/>
    </row>
    <row r="295" spans="1:9">
      <c r="A295" s="246"/>
      <c r="B295" s="249"/>
      <c r="C295" s="252"/>
      <c r="D295" s="149" t="s">
        <v>45</v>
      </c>
      <c r="E295" s="169"/>
      <c r="F295" s="255"/>
      <c r="G295" s="258"/>
      <c r="H295" s="261"/>
      <c r="I295" s="243"/>
    </row>
    <row r="296" spans="1:9">
      <c r="A296" s="246"/>
      <c r="B296" s="249"/>
      <c r="C296" s="252"/>
      <c r="D296" s="149" t="s">
        <v>43</v>
      </c>
      <c r="E296" s="169"/>
      <c r="F296" s="255"/>
      <c r="G296" s="258"/>
      <c r="H296" s="261"/>
      <c r="I296" s="243"/>
    </row>
    <row r="297" spans="1:9" ht="15.75" thickBot="1">
      <c r="A297" s="247"/>
      <c r="B297" s="250"/>
      <c r="C297" s="253"/>
      <c r="D297" s="150" t="s">
        <v>44</v>
      </c>
      <c r="E297" s="170"/>
      <c r="F297" s="256"/>
      <c r="G297" s="259"/>
      <c r="H297" s="262"/>
      <c r="I297" s="244"/>
    </row>
    <row r="298" spans="1:9" ht="15" customHeight="1">
      <c r="A298" s="245">
        <v>59</v>
      </c>
      <c r="B298" s="248" t="str">
        <f>CONCATENATE(VLOOKUP(A298,Especificações,2,FALSE),(VLOOKUP(A298,Especificações,3,FALSE)),(VLOOKUP(A298,Especificações,4,FALSE)),(VLOOKUP(A298,Especificações,5,FALSE)),(VLOOKUP(A298,Especificações,6,FALSE)),(VLOOKUP(A298,Especificações,7,FALSE)),(VLOOKUP(A298,Especificações,8,FALSE)),(VLOOKUP(A298,Especificações,9,FALSE)),(VLOOKUP(A298,Especificações,10,FALSE)),(VLOOKUP(A298,Especificações,11,FALSE)),(VLOOKUP(A298,Especificações,12,FALSE)),(VLOOKUP(A298,Especificações,13,FALSE)),(VLOOKUP(A298,Especificações,14,FALSE)),(VLOOKUP(A298,Especificações,15,FALSE)),(VLOOKUP(A298,Especificações,16,FALSE)),(VLOOKUP(A298,Especificações,17,FALSE)),(VLOOKUP(A298,Especificações,18,FALSE)),(VLOOKUP(A298,Especificações,19,FALSE)),(VLOOKUP(A298,Especificações,20,FALSE)),(VLOOKUP(A298,Especificações,21,FALSE)))</f>
        <v>CARTILHA / LIVRETO / REVISTA COM BRAILE - Miolo: Papel Couchê Liso ou fosco/ Off-Set/ Reciclato; Formato Fechado: 12: 20,5x23cm;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98" s="251">
        <f>VLOOKUP(A298,Especificações,22,FALSE)</f>
        <v>27</v>
      </c>
      <c r="D298" s="147" t="s">
        <v>46</v>
      </c>
      <c r="E298" s="154"/>
      <c r="F298" s="254">
        <f>IF(ISERROR(AVERAGE(E298:E302)),0,AVERAGE(E298:E302))</f>
        <v>0</v>
      </c>
      <c r="G298" s="257">
        <v>1176</v>
      </c>
      <c r="H298" s="260">
        <f>C298*F298</f>
        <v>0</v>
      </c>
      <c r="I298" s="242">
        <f>G298*H298</f>
        <v>0</v>
      </c>
    </row>
    <row r="299" spans="1:9">
      <c r="A299" s="246"/>
      <c r="B299" s="249"/>
      <c r="C299" s="252"/>
      <c r="D299" s="148" t="s">
        <v>47</v>
      </c>
      <c r="E299" s="169"/>
      <c r="F299" s="255"/>
      <c r="G299" s="258"/>
      <c r="H299" s="261"/>
      <c r="I299" s="243"/>
    </row>
    <row r="300" spans="1:9">
      <c r="A300" s="246"/>
      <c r="B300" s="249"/>
      <c r="C300" s="252"/>
      <c r="D300" s="149" t="s">
        <v>45</v>
      </c>
      <c r="E300" s="169"/>
      <c r="F300" s="255"/>
      <c r="G300" s="258"/>
      <c r="H300" s="261"/>
      <c r="I300" s="243"/>
    </row>
    <row r="301" spans="1:9">
      <c r="A301" s="246"/>
      <c r="B301" s="249"/>
      <c r="C301" s="252"/>
      <c r="D301" s="149" t="s">
        <v>43</v>
      </c>
      <c r="E301" s="169"/>
      <c r="F301" s="255"/>
      <c r="G301" s="258"/>
      <c r="H301" s="261"/>
      <c r="I301" s="243"/>
    </row>
    <row r="302" spans="1:9" ht="15.75" thickBot="1">
      <c r="A302" s="247"/>
      <c r="B302" s="250"/>
      <c r="C302" s="253"/>
      <c r="D302" s="150" t="s">
        <v>44</v>
      </c>
      <c r="E302" s="170"/>
      <c r="F302" s="256"/>
      <c r="G302" s="259"/>
      <c r="H302" s="262"/>
      <c r="I302" s="244"/>
    </row>
    <row r="303" spans="1:9" ht="15" customHeight="1">
      <c r="A303" s="245">
        <v>60</v>
      </c>
      <c r="B303" s="248" t="str">
        <f>CONCATENATE(VLOOKUP(A303,Especificações,2,FALSE),(VLOOKUP(A303,Especificações,3,FALSE)),(VLOOKUP(A303,Especificações,4,FALSE)),(VLOOKUP(A303,Especificações,5,FALSE)),(VLOOKUP(A303,Especificações,6,FALSE)),(VLOOKUP(A303,Especificações,7,FALSE)),(VLOOKUP(A303,Especificações,8,FALSE)),(VLOOKUP(A303,Especificações,9,FALSE)),(VLOOKUP(A303,Especificações,10,FALSE)),(VLOOKUP(A303,Especificações,11,FALSE)),(VLOOKUP(A303,Especificações,12,FALSE)),(VLOOKUP(A303,Especificações,13,FALSE)),(VLOOKUP(A303,Especificações,14,FALSE)),(VLOOKUP(A303,Especificações,15,FALSE)),(VLOOKUP(A303,Especificações,16,FALSE)),(VLOOKUP(A303,Especificações,17,FALSE)),(VLOOKUP(A303,Especificações,18,FALSE)),(VLOOKUP(A303,Especificações,19,FALSE)),(VLOOKUP(A303,Especificações,20,FALSE)),(VLOOKUP(A303,Especificações,21,FALSE)))</f>
        <v>CARTILHA / LIVRETO / REVISTA COM BRAILE - Miolo: Papel Couchê Liso ou fosco/ Off-Set/ Reciclato; Formato Fechado: 12: 20,5x23cm;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03" s="251">
        <f>VLOOKUP(A303,Especificações,22,FALSE)</f>
        <v>77</v>
      </c>
      <c r="D303" s="147" t="s">
        <v>46</v>
      </c>
      <c r="E303" s="154"/>
      <c r="F303" s="254">
        <f>IF(ISERROR(AVERAGE(E303:E307)),0,AVERAGE(E303:E307))</f>
        <v>0</v>
      </c>
      <c r="G303" s="257">
        <v>504</v>
      </c>
      <c r="H303" s="260">
        <f>C303*F303</f>
        <v>0</v>
      </c>
      <c r="I303" s="242">
        <f>G303*H303</f>
        <v>0</v>
      </c>
    </row>
    <row r="304" spans="1:9">
      <c r="A304" s="246"/>
      <c r="B304" s="249"/>
      <c r="C304" s="252"/>
      <c r="D304" s="148" t="s">
        <v>47</v>
      </c>
      <c r="E304" s="169"/>
      <c r="F304" s="255"/>
      <c r="G304" s="258"/>
      <c r="H304" s="261"/>
      <c r="I304" s="243"/>
    </row>
    <row r="305" spans="1:9">
      <c r="A305" s="246"/>
      <c r="B305" s="249"/>
      <c r="C305" s="252"/>
      <c r="D305" s="149" t="s">
        <v>45</v>
      </c>
      <c r="E305" s="169"/>
      <c r="F305" s="255"/>
      <c r="G305" s="258"/>
      <c r="H305" s="261"/>
      <c r="I305" s="243"/>
    </row>
    <row r="306" spans="1:9">
      <c r="A306" s="246"/>
      <c r="B306" s="249"/>
      <c r="C306" s="252"/>
      <c r="D306" s="149" t="s">
        <v>43</v>
      </c>
      <c r="E306" s="169"/>
      <c r="F306" s="255"/>
      <c r="G306" s="258"/>
      <c r="H306" s="261"/>
      <c r="I306" s="243"/>
    </row>
    <row r="307" spans="1:9" ht="15.75" thickBot="1">
      <c r="A307" s="247"/>
      <c r="B307" s="250"/>
      <c r="C307" s="253"/>
      <c r="D307" s="150" t="s">
        <v>44</v>
      </c>
      <c r="E307" s="170"/>
      <c r="F307" s="256"/>
      <c r="G307" s="259"/>
      <c r="H307" s="262"/>
      <c r="I307" s="244"/>
    </row>
    <row r="308" spans="1:9" ht="15" customHeight="1">
      <c r="A308" s="245">
        <v>61</v>
      </c>
      <c r="B308" s="248" t="str">
        <f>CONCATENATE(VLOOKUP(A308,Especificações,2,FALSE),(VLOOKUP(A308,Especificações,3,FALSE)),(VLOOKUP(A308,Especificações,4,FALSE)),(VLOOKUP(A308,Especificações,5,FALSE)),(VLOOKUP(A308,Especificações,6,FALSE)),(VLOOKUP(A308,Especificações,7,FALSE)),(VLOOKUP(A308,Especificações,8,FALSE)),(VLOOKUP(A308,Especificações,9,FALSE)),(VLOOKUP(A308,Especificações,10,FALSE)),(VLOOKUP(A308,Especificações,11,FALSE)),(VLOOKUP(A308,Especificações,12,FALSE)),(VLOOKUP(A308,Especificações,13,FALSE)),(VLOOKUP(A308,Especificações,14,FALSE)),(VLOOKUP(A308,Especificações,15,FALSE)),(VLOOKUP(A308,Especificações,16,FALSE)),(VLOOKUP(A308,Especificações,17,FALSE)),(VLOOKUP(A308,Especificações,18,FALSE)),(VLOOKUP(A308,Especificações,19,FALSE)),(VLOOKUP(A308,Especificações,20,FALSE)),(VLOOKUP(A308,Especificações,21,FALSE)))</f>
        <v>CARTILHA / LIVRETO / REVISTA COM BRAILE - Miolo: Papel Couchê Liso ou fosco/ Off-Set/ Reciclato; Formato Fechado: 12: 20,5x23cm;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08" s="251">
        <f>VLOOKUP(A308,Especificações,22,FALSE)</f>
        <v>27</v>
      </c>
      <c r="D308" s="147" t="s">
        <v>46</v>
      </c>
      <c r="E308" s="154"/>
      <c r="F308" s="254">
        <f>IF(ISERROR(AVERAGE(E308:E312)),0,AVERAGE(E308:E312))</f>
        <v>0</v>
      </c>
      <c r="G308" s="257">
        <v>252</v>
      </c>
      <c r="H308" s="260">
        <f>C308*F308</f>
        <v>0</v>
      </c>
      <c r="I308" s="242">
        <f>G308*H308</f>
        <v>0</v>
      </c>
    </row>
    <row r="309" spans="1:9">
      <c r="A309" s="246"/>
      <c r="B309" s="249"/>
      <c r="C309" s="252"/>
      <c r="D309" s="148" t="s">
        <v>47</v>
      </c>
      <c r="E309" s="169"/>
      <c r="F309" s="255"/>
      <c r="G309" s="258"/>
      <c r="H309" s="261"/>
      <c r="I309" s="243"/>
    </row>
    <row r="310" spans="1:9">
      <c r="A310" s="246"/>
      <c r="B310" s="249"/>
      <c r="C310" s="252"/>
      <c r="D310" s="149" t="s">
        <v>45</v>
      </c>
      <c r="E310" s="169"/>
      <c r="F310" s="255"/>
      <c r="G310" s="258"/>
      <c r="H310" s="261"/>
      <c r="I310" s="243"/>
    </row>
    <row r="311" spans="1:9">
      <c r="A311" s="246"/>
      <c r="B311" s="249"/>
      <c r="C311" s="252"/>
      <c r="D311" s="149" t="s">
        <v>43</v>
      </c>
      <c r="E311" s="169"/>
      <c r="F311" s="255"/>
      <c r="G311" s="258"/>
      <c r="H311" s="261"/>
      <c r="I311" s="243"/>
    </row>
    <row r="312" spans="1:9" ht="15.75" thickBot="1">
      <c r="A312" s="247"/>
      <c r="B312" s="250"/>
      <c r="C312" s="253"/>
      <c r="D312" s="150" t="s">
        <v>44</v>
      </c>
      <c r="E312" s="170"/>
      <c r="F312" s="256"/>
      <c r="G312" s="259"/>
      <c r="H312" s="262"/>
      <c r="I312" s="244"/>
    </row>
    <row r="313" spans="1:9" ht="15" customHeight="1">
      <c r="A313" s="245">
        <v>62</v>
      </c>
      <c r="B313" s="248" t="str">
        <f>CONCATENATE(VLOOKUP(A313,Especificações,2,FALSE),(VLOOKUP(A313,Especificações,3,FALSE)),(VLOOKUP(A313,Especificações,4,FALSE)),(VLOOKUP(A313,Especificações,5,FALSE)),(VLOOKUP(A313,Especificações,6,FALSE)),(VLOOKUP(A313,Especificações,7,FALSE)),(VLOOKUP(A313,Especificações,8,FALSE)),(VLOOKUP(A313,Especificações,9,FALSE)),(VLOOKUP(A313,Especificações,10,FALSE)),(VLOOKUP(A313,Especificações,11,FALSE)),(VLOOKUP(A313,Especificações,12,FALSE)),(VLOOKUP(A313,Especificações,13,FALSE)),(VLOOKUP(A313,Especificações,14,FALSE)),(VLOOKUP(A313,Especificações,15,FALSE)),(VLOOKUP(A313,Especificações,16,FALSE)),(VLOOKUP(A313,Especificações,17,FALSE)),(VLOOKUP(A313,Especificações,18,FALSE)),(VLOOKUP(A313,Especificações,19,FALSE)),(VLOOKUP(A313,Especificações,20,FALSE)),(VLOOKUP(A313,Especificações,21,FALSE)))</f>
        <v>CARTILHA / LIVRETO / REVISTA COM BRAILE - Miolo: Papel Couchê Liso ou fosco/ Off-Set/ Reciclato; Formato Fechado: 12: 20,5x23cm;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313" s="251">
        <f>VLOOKUP(A313,Especificações,22,FALSE)</f>
        <v>77</v>
      </c>
      <c r="D313" s="147" t="s">
        <v>46</v>
      </c>
      <c r="E313" s="154"/>
      <c r="F313" s="254">
        <f>IF(ISERROR(AVERAGE(E313:E317)),0,AVERAGE(E313:E317))</f>
        <v>0</v>
      </c>
      <c r="G313" s="257">
        <v>168</v>
      </c>
      <c r="H313" s="260">
        <f>C313*F313</f>
        <v>0</v>
      </c>
      <c r="I313" s="242">
        <f>G313*H313</f>
        <v>0</v>
      </c>
    </row>
    <row r="314" spans="1:9">
      <c r="A314" s="246"/>
      <c r="B314" s="249"/>
      <c r="C314" s="252"/>
      <c r="D314" s="148" t="s">
        <v>47</v>
      </c>
      <c r="E314" s="169"/>
      <c r="F314" s="255"/>
      <c r="G314" s="258"/>
      <c r="H314" s="261"/>
      <c r="I314" s="243"/>
    </row>
    <row r="315" spans="1:9">
      <c r="A315" s="246"/>
      <c r="B315" s="249"/>
      <c r="C315" s="252"/>
      <c r="D315" s="149" t="s">
        <v>45</v>
      </c>
      <c r="E315" s="169"/>
      <c r="F315" s="255"/>
      <c r="G315" s="258"/>
      <c r="H315" s="261"/>
      <c r="I315" s="243"/>
    </row>
    <row r="316" spans="1:9">
      <c r="A316" s="246"/>
      <c r="B316" s="249"/>
      <c r="C316" s="252"/>
      <c r="D316" s="149" t="s">
        <v>43</v>
      </c>
      <c r="E316" s="169"/>
      <c r="F316" s="255"/>
      <c r="G316" s="258"/>
      <c r="H316" s="261"/>
      <c r="I316" s="243"/>
    </row>
    <row r="317" spans="1:9" ht="15.75" thickBot="1">
      <c r="A317" s="247"/>
      <c r="B317" s="250"/>
      <c r="C317" s="253"/>
      <c r="D317" s="150" t="s">
        <v>44</v>
      </c>
      <c r="E317" s="170"/>
      <c r="F317" s="256"/>
      <c r="G317" s="259"/>
      <c r="H317" s="262"/>
      <c r="I317" s="244"/>
    </row>
    <row r="318" spans="1:9" ht="15" customHeight="1">
      <c r="A318" s="245">
        <v>63</v>
      </c>
      <c r="B318" s="248" t="str">
        <f>CONCATENATE(VLOOKUP(A318,Especificações,2,FALSE),(VLOOKUP(A318,Especificações,3,FALSE)),(VLOOKUP(A318,Especificações,4,FALSE)),(VLOOKUP(A318,Especificações,5,FALSE)),(VLOOKUP(A318,Especificações,6,FALSE)),(VLOOKUP(A318,Especificações,7,FALSE)),(VLOOKUP(A318,Especificações,8,FALSE)),(VLOOKUP(A318,Especificações,9,FALSE)),(VLOOKUP(A318,Especificações,10,FALSE)),(VLOOKUP(A318,Especificações,11,FALSE)),(VLOOKUP(A318,Especificações,12,FALSE)),(VLOOKUP(A318,Especificações,13,FALSE)),(VLOOKUP(A318,Especificações,14,FALSE)),(VLOOKUP(A318,Especificações,15,FALSE)),(VLOOKUP(A318,Especificações,16,FALSE)),(VLOOKUP(A318,Especificações,17,FALSE)),(VLOOKUP(A318,Especificações,18,FALSE)),(VLOOKUP(A318,Especificações,19,FALSE)),(VLOOKUP(A318,Especificações,20,FALSE)),(VLOOKUP(A318,Especificações,21,FALSE)))</f>
        <v>CARTILHA / LIVRETO / REVISTA COM BRAILE - Miolo: Papel Couchê Liso ou fosco/ Off-Set/ Reciclato; Formato Fechado: 16: 15x21cm; 90/ 150 g/m²; Impressão: 1/1 Cor; Acabamento: Canoa dois grampose/ou espiral &lt;&gt; Capa: Papel Couchê Liso ou fosco/ Off-Set/ Reciclato; 150/180 g/m²; Impressão: 4/0 Cores; Acabamento: Canoa 2 grampos e/ou espiral; nº de páginas: de 1 a 54</v>
      </c>
      <c r="C318" s="251">
        <f>VLOOKUP(A318,Especificações,22,FALSE)</f>
        <v>27</v>
      </c>
      <c r="D318" s="147" t="s">
        <v>46</v>
      </c>
      <c r="E318" s="154"/>
      <c r="F318" s="254">
        <f>IF(ISERROR(AVERAGE(E318:E322)),0,AVERAGE(E318:E322))</f>
        <v>0</v>
      </c>
      <c r="G318" s="257">
        <v>1008</v>
      </c>
      <c r="H318" s="260">
        <f>C318*F318</f>
        <v>0</v>
      </c>
      <c r="I318" s="242">
        <f>G318*H318</f>
        <v>0</v>
      </c>
    </row>
    <row r="319" spans="1:9">
      <c r="A319" s="246"/>
      <c r="B319" s="249"/>
      <c r="C319" s="252"/>
      <c r="D319" s="148" t="s">
        <v>47</v>
      </c>
      <c r="E319" s="169"/>
      <c r="F319" s="255"/>
      <c r="G319" s="258"/>
      <c r="H319" s="261"/>
      <c r="I319" s="243"/>
    </row>
    <row r="320" spans="1:9">
      <c r="A320" s="246"/>
      <c r="B320" s="249"/>
      <c r="C320" s="252"/>
      <c r="D320" s="149" t="s">
        <v>45</v>
      </c>
      <c r="E320" s="169"/>
      <c r="F320" s="255"/>
      <c r="G320" s="258"/>
      <c r="H320" s="261"/>
      <c r="I320" s="243"/>
    </row>
    <row r="321" spans="1:9">
      <c r="A321" s="246"/>
      <c r="B321" s="249"/>
      <c r="C321" s="252"/>
      <c r="D321" s="149" t="s">
        <v>43</v>
      </c>
      <c r="E321" s="169"/>
      <c r="F321" s="255"/>
      <c r="G321" s="258"/>
      <c r="H321" s="261"/>
      <c r="I321" s="243"/>
    </row>
    <row r="322" spans="1:9" ht="15.75" thickBot="1">
      <c r="A322" s="247"/>
      <c r="B322" s="250"/>
      <c r="C322" s="253"/>
      <c r="D322" s="150" t="s">
        <v>44</v>
      </c>
      <c r="E322" s="170"/>
      <c r="F322" s="256"/>
      <c r="G322" s="259"/>
      <c r="H322" s="262"/>
      <c r="I322" s="244"/>
    </row>
    <row r="323" spans="1:9" ht="15" customHeight="1">
      <c r="A323" s="245">
        <v>64</v>
      </c>
      <c r="B323" s="248" t="str">
        <f>CONCATENATE(VLOOKUP(A323,Especificações,2,FALSE),(VLOOKUP(A323,Especificações,3,FALSE)),(VLOOKUP(A323,Especificações,4,FALSE)),(VLOOKUP(A323,Especificações,5,FALSE)),(VLOOKUP(A323,Especificações,6,FALSE)),(VLOOKUP(A323,Especificações,7,FALSE)),(VLOOKUP(A323,Especificações,8,FALSE)),(VLOOKUP(A323,Especificações,9,FALSE)),(VLOOKUP(A323,Especificações,10,FALSE)),(VLOOKUP(A323,Especificações,11,FALSE)),(VLOOKUP(A323,Especificações,12,FALSE)),(VLOOKUP(A323,Especificações,13,FALSE)),(VLOOKUP(A323,Especificações,14,FALSE)),(VLOOKUP(A323,Especificações,15,FALSE)),(VLOOKUP(A323,Especificações,16,FALSE)),(VLOOKUP(A323,Especificações,17,FALSE)),(VLOOKUP(A323,Especificações,18,FALSE)),(VLOOKUP(A323,Especificações,19,FALSE)),(VLOOKUP(A323,Especificações,20,FALSE)),(VLOOKUP(A323,Especificações,21,FALSE)))</f>
        <v>CARTILHA / LIVRETO / REVISTA COM BRAILE - Miolo: Papel Couchê Liso ou fosco/ Off-Set/ Reciclato; Formato Fechado: 16: 15x21cm;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23" s="251">
        <f>VLOOKUP(A323,Especificações,22,FALSE)</f>
        <v>77</v>
      </c>
      <c r="D323" s="147" t="s">
        <v>46</v>
      </c>
      <c r="E323" s="154"/>
      <c r="F323" s="254">
        <f>IF(ISERROR(AVERAGE(E323:E327)),0,AVERAGE(E323:E327))</f>
        <v>0</v>
      </c>
      <c r="G323" s="257">
        <v>432</v>
      </c>
      <c r="H323" s="260">
        <f>C323*F323</f>
        <v>0</v>
      </c>
      <c r="I323" s="242">
        <f>G323*H323</f>
        <v>0</v>
      </c>
    </row>
    <row r="324" spans="1:9">
      <c r="A324" s="246"/>
      <c r="B324" s="249"/>
      <c r="C324" s="252"/>
      <c r="D324" s="148" t="s">
        <v>47</v>
      </c>
      <c r="E324" s="169"/>
      <c r="F324" s="255"/>
      <c r="G324" s="258"/>
      <c r="H324" s="261"/>
      <c r="I324" s="243"/>
    </row>
    <row r="325" spans="1:9">
      <c r="A325" s="246"/>
      <c r="B325" s="249"/>
      <c r="C325" s="252"/>
      <c r="D325" s="149" t="s">
        <v>45</v>
      </c>
      <c r="E325" s="169"/>
      <c r="F325" s="255"/>
      <c r="G325" s="258"/>
      <c r="H325" s="261"/>
      <c r="I325" s="243"/>
    </row>
    <row r="326" spans="1:9">
      <c r="A326" s="246"/>
      <c r="B326" s="249"/>
      <c r="C326" s="252"/>
      <c r="D326" s="149" t="s">
        <v>43</v>
      </c>
      <c r="E326" s="169"/>
      <c r="F326" s="255"/>
      <c r="G326" s="258"/>
      <c r="H326" s="261"/>
      <c r="I326" s="243"/>
    </row>
    <row r="327" spans="1:9" ht="15.75" thickBot="1">
      <c r="A327" s="247"/>
      <c r="B327" s="250"/>
      <c r="C327" s="253"/>
      <c r="D327" s="150" t="s">
        <v>44</v>
      </c>
      <c r="E327" s="170"/>
      <c r="F327" s="256"/>
      <c r="G327" s="259"/>
      <c r="H327" s="262"/>
      <c r="I327" s="244"/>
    </row>
    <row r="328" spans="1:9" ht="15" customHeight="1">
      <c r="A328" s="245">
        <v>65</v>
      </c>
      <c r="B328" s="248" t="str">
        <f>CONCATENATE(VLOOKUP(A328,Especificações,2,FALSE),(VLOOKUP(A328,Especificações,3,FALSE)),(VLOOKUP(A328,Especificações,4,FALSE)),(VLOOKUP(A328,Especificações,5,FALSE)),(VLOOKUP(A328,Especificações,6,FALSE)),(VLOOKUP(A328,Especificações,7,FALSE)),(VLOOKUP(A328,Especificações,8,FALSE)),(VLOOKUP(A328,Especificações,9,FALSE)),(VLOOKUP(A328,Especificações,10,FALSE)),(VLOOKUP(A328,Especificações,11,FALSE)),(VLOOKUP(A328,Especificações,12,FALSE)),(VLOOKUP(A328,Especificações,13,FALSE)),(VLOOKUP(A328,Especificações,14,FALSE)),(VLOOKUP(A328,Especificações,15,FALSE)),(VLOOKUP(A328,Especificações,16,FALSE)),(VLOOKUP(A328,Especificações,17,FALSE)),(VLOOKUP(A328,Especificações,18,FALSE)),(VLOOKUP(A328,Especificações,19,FALSE)),(VLOOKUP(A328,Especificações,20,FALSE)),(VLOOKUP(A328,Especificações,21,FALSE)))</f>
        <v>CARTILHA / LIVRETO / REVISTA COM BRAILE - Miolo: Papel Couchê Liso ou fosco/ Off-Set/ Reciclato; Formato Fechado: 16: 15x21cm;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28" s="251">
        <f>VLOOKUP(A328,Especificações,22,FALSE)</f>
        <v>27</v>
      </c>
      <c r="D328" s="147" t="s">
        <v>46</v>
      </c>
      <c r="E328" s="154"/>
      <c r="F328" s="254">
        <f>IF(ISERROR(AVERAGE(E328:E332)),0,AVERAGE(E328:E332))</f>
        <v>0</v>
      </c>
      <c r="G328" s="257">
        <v>216</v>
      </c>
      <c r="H328" s="260">
        <f>C328*F328</f>
        <v>0</v>
      </c>
      <c r="I328" s="242">
        <f>G328*H328</f>
        <v>0</v>
      </c>
    </row>
    <row r="329" spans="1:9">
      <c r="A329" s="246"/>
      <c r="B329" s="249"/>
      <c r="C329" s="252"/>
      <c r="D329" s="148" t="s">
        <v>47</v>
      </c>
      <c r="E329" s="169"/>
      <c r="F329" s="255"/>
      <c r="G329" s="258"/>
      <c r="H329" s="261"/>
      <c r="I329" s="243"/>
    </row>
    <row r="330" spans="1:9">
      <c r="A330" s="246"/>
      <c r="B330" s="249"/>
      <c r="C330" s="252"/>
      <c r="D330" s="149" t="s">
        <v>45</v>
      </c>
      <c r="E330" s="169"/>
      <c r="F330" s="255"/>
      <c r="G330" s="258"/>
      <c r="H330" s="261"/>
      <c r="I330" s="243"/>
    </row>
    <row r="331" spans="1:9">
      <c r="A331" s="246"/>
      <c r="B331" s="249"/>
      <c r="C331" s="252"/>
      <c r="D331" s="149" t="s">
        <v>43</v>
      </c>
      <c r="E331" s="169"/>
      <c r="F331" s="255"/>
      <c r="G331" s="258"/>
      <c r="H331" s="261"/>
      <c r="I331" s="243"/>
    </row>
    <row r="332" spans="1:9" ht="15.75" thickBot="1">
      <c r="A332" s="247"/>
      <c r="B332" s="250"/>
      <c r="C332" s="253"/>
      <c r="D332" s="150" t="s">
        <v>44</v>
      </c>
      <c r="E332" s="170"/>
      <c r="F332" s="256"/>
      <c r="G332" s="259"/>
      <c r="H332" s="262"/>
      <c r="I332" s="244"/>
    </row>
    <row r="333" spans="1:9" ht="15" customHeight="1">
      <c r="A333" s="245">
        <v>66</v>
      </c>
      <c r="B333" s="248" t="str">
        <f>CONCATENATE(VLOOKUP(A333,Especificações,2,FALSE),(VLOOKUP(A333,Especificações,3,FALSE)),(VLOOKUP(A333,Especificações,4,FALSE)),(VLOOKUP(A333,Especificações,5,FALSE)),(VLOOKUP(A333,Especificações,6,FALSE)),(VLOOKUP(A333,Especificações,7,FALSE)),(VLOOKUP(A333,Especificações,8,FALSE)),(VLOOKUP(A333,Especificações,9,FALSE)),(VLOOKUP(A333,Especificações,10,FALSE)),(VLOOKUP(A333,Especificações,11,FALSE)),(VLOOKUP(A333,Especificações,12,FALSE)),(VLOOKUP(A333,Especificações,13,FALSE)),(VLOOKUP(A333,Especificações,14,FALSE)),(VLOOKUP(A333,Especificações,15,FALSE)),(VLOOKUP(A333,Especificações,16,FALSE)),(VLOOKUP(A333,Especificações,17,FALSE)),(VLOOKUP(A333,Especificações,18,FALSE)),(VLOOKUP(A333,Especificações,19,FALSE)),(VLOOKUP(A333,Especificações,20,FALSE)),(VLOOKUP(A333,Especificações,21,FALSE)))</f>
        <v>CARTILHA / LIVRETO / REVISTA COM BRAILE - Miolo: Papel Couchê Liso ou fosco/ Off-Set/ Reciclato; Formato Fechado: 16: 15x21cm; 90/ 150 g/m²; Impressão: 4/4 Cores; Acabamento: Refile simples ou dobra e/ou espiral&lt;&gt; Capa: Papel Couchê Liso ou fosco/ Off-Set/ Reciclato; 150/180 g/m²; Impressão: 4/0 Cores; Acabamento: Sistema PUR e/ou espiral; nº de páginas: de 55 a 100</v>
      </c>
      <c r="C333" s="251">
        <f>VLOOKUP(A333,Especificações,22,FALSE)</f>
        <v>77</v>
      </c>
      <c r="D333" s="147" t="s">
        <v>46</v>
      </c>
      <c r="E333" s="154"/>
      <c r="F333" s="254">
        <f>IF(ISERROR(AVERAGE(E333:E337)),0,AVERAGE(E333:E337))</f>
        <v>0</v>
      </c>
      <c r="G333" s="257">
        <v>144</v>
      </c>
      <c r="H333" s="260">
        <f>C333*F333</f>
        <v>0</v>
      </c>
      <c r="I333" s="242">
        <f>G333*H333</f>
        <v>0</v>
      </c>
    </row>
    <row r="334" spans="1:9">
      <c r="A334" s="246"/>
      <c r="B334" s="249"/>
      <c r="C334" s="252"/>
      <c r="D334" s="148" t="s">
        <v>47</v>
      </c>
      <c r="E334" s="169"/>
      <c r="F334" s="255"/>
      <c r="G334" s="258"/>
      <c r="H334" s="261"/>
      <c r="I334" s="243"/>
    </row>
    <row r="335" spans="1:9">
      <c r="A335" s="246"/>
      <c r="B335" s="249"/>
      <c r="C335" s="252"/>
      <c r="D335" s="149" t="s">
        <v>45</v>
      </c>
      <c r="E335" s="169"/>
      <c r="F335" s="255"/>
      <c r="G335" s="258"/>
      <c r="H335" s="261"/>
      <c r="I335" s="243"/>
    </row>
    <row r="336" spans="1:9">
      <c r="A336" s="246"/>
      <c r="B336" s="249"/>
      <c r="C336" s="252"/>
      <c r="D336" s="149" t="s">
        <v>43</v>
      </c>
      <c r="E336" s="169"/>
      <c r="F336" s="255"/>
      <c r="G336" s="258"/>
      <c r="H336" s="261"/>
      <c r="I336" s="243"/>
    </row>
    <row r="337" spans="1:9" ht="15.75" thickBot="1">
      <c r="A337" s="247"/>
      <c r="B337" s="250"/>
      <c r="C337" s="253"/>
      <c r="D337" s="150" t="s">
        <v>44</v>
      </c>
      <c r="E337" s="170"/>
      <c r="F337" s="256"/>
      <c r="G337" s="259"/>
      <c r="H337" s="262"/>
      <c r="I337" s="244"/>
    </row>
    <row r="338" spans="1:9" ht="15" customHeight="1">
      <c r="A338" s="245">
        <v>67</v>
      </c>
      <c r="B338" s="248" t="str">
        <f>CONCATENATE(VLOOKUP(A338,Especificações,2,FALSE),(VLOOKUP(A338,Especificações,3,FALSE)),(VLOOKUP(A338,Especificações,4,FALSE)),(VLOOKUP(A338,Especificações,5,FALSE)),(VLOOKUP(A338,Especificações,6,FALSE)),(VLOOKUP(A338,Especificações,7,FALSE)),(VLOOKUP(A338,Especificações,8,FALSE)),(VLOOKUP(A338,Especificações,9,FALSE)),(VLOOKUP(A338,Especificações,10,FALSE)),(VLOOKUP(A338,Especificações,11,FALSE)),(VLOOKUP(A338,Especificações,12,FALSE)),(VLOOKUP(A338,Especificações,13,FALSE)),(VLOOKUP(A338,Especificações,14,FALSE)),(VLOOKUP(A338,Especificações,15,FALSE)),(VLOOKUP(A338,Especificações,16,FALSE)),(VLOOKUP(A338,Especificações,17,FALSE)),(VLOOKUP(A338,Especificações,18,FALSE)),(VLOOKUP(A338,Especificações,19,FALSE)),(VLOOKUP(A338,Especificações,20,FALSE)),(VLOOKUP(A338,Especificações,21,FALSE)))</f>
        <v xml:space="preserve">CERTIFICADO - Papel Couchê Liso ou fosco/ Off-Set/ Reciclato; Formato Aberto: 8: 21x29,7cm; 150/ 230 g/m²; Impressão: 4/0 Cores; Acabamento: Refile simples; </v>
      </c>
      <c r="C338" s="251">
        <f>VLOOKUP(A338,Especificações,22,FALSE)</f>
        <v>1</v>
      </c>
      <c r="D338" s="147" t="s">
        <v>46</v>
      </c>
      <c r="E338" s="154"/>
      <c r="F338" s="254">
        <f>IF(ISERROR(AVERAGE(E338:E342)),0,AVERAGE(E338:E342))</f>
        <v>0</v>
      </c>
      <c r="G338" s="257">
        <v>480</v>
      </c>
      <c r="H338" s="260">
        <f>C338*F338</f>
        <v>0</v>
      </c>
      <c r="I338" s="242">
        <f>G338*H338</f>
        <v>0</v>
      </c>
    </row>
    <row r="339" spans="1:9">
      <c r="A339" s="246"/>
      <c r="B339" s="249"/>
      <c r="C339" s="252"/>
      <c r="D339" s="148" t="s">
        <v>47</v>
      </c>
      <c r="E339" s="169"/>
      <c r="F339" s="255"/>
      <c r="G339" s="258"/>
      <c r="H339" s="261"/>
      <c r="I339" s="243"/>
    </row>
    <row r="340" spans="1:9">
      <c r="A340" s="246"/>
      <c r="B340" s="249"/>
      <c r="C340" s="252"/>
      <c r="D340" s="149" t="s">
        <v>45</v>
      </c>
      <c r="E340" s="169"/>
      <c r="F340" s="255"/>
      <c r="G340" s="258"/>
      <c r="H340" s="261"/>
      <c r="I340" s="243"/>
    </row>
    <row r="341" spans="1:9">
      <c r="A341" s="246"/>
      <c r="B341" s="249"/>
      <c r="C341" s="252"/>
      <c r="D341" s="149" t="s">
        <v>43</v>
      </c>
      <c r="E341" s="169"/>
      <c r="F341" s="255"/>
      <c r="G341" s="258"/>
      <c r="H341" s="261"/>
      <c r="I341" s="243"/>
    </row>
    <row r="342" spans="1:9" ht="15.75" thickBot="1">
      <c r="A342" s="247"/>
      <c r="B342" s="250"/>
      <c r="C342" s="253"/>
      <c r="D342" s="150" t="s">
        <v>44</v>
      </c>
      <c r="E342" s="170"/>
      <c r="F342" s="256"/>
      <c r="G342" s="259"/>
      <c r="H342" s="262"/>
      <c r="I342" s="244"/>
    </row>
    <row r="343" spans="1:9" ht="15" customHeight="1">
      <c r="A343" s="245">
        <v>68</v>
      </c>
      <c r="B343" s="248" t="str">
        <f>CONCATENATE(VLOOKUP(A343,Especificações,2,FALSE),(VLOOKUP(A343,Especificações,3,FALSE)),(VLOOKUP(A343,Especificações,4,FALSE)),(VLOOKUP(A343,Especificações,5,FALSE)),(VLOOKUP(A343,Especificações,6,FALSE)),(VLOOKUP(A343,Especificações,7,FALSE)),(VLOOKUP(A343,Especificações,8,FALSE)),(VLOOKUP(A343,Especificações,9,FALSE)),(VLOOKUP(A343,Especificações,10,FALSE)),(VLOOKUP(A343,Especificações,11,FALSE)),(VLOOKUP(A343,Especificações,12,FALSE)),(VLOOKUP(A343,Especificações,13,FALSE)),(VLOOKUP(A343,Especificações,14,FALSE)),(VLOOKUP(A343,Especificações,15,FALSE)),(VLOOKUP(A343,Especificações,16,FALSE)),(VLOOKUP(A343,Especificações,17,FALSE)),(VLOOKUP(A343,Especificações,18,FALSE)),(VLOOKUP(A343,Especificações,19,FALSE)),(VLOOKUP(A343,Especificações,20,FALSE)),(VLOOKUP(A343,Especificações,21,FALSE)))</f>
        <v xml:space="preserve">CERTIFICADO - Papel Couchê Liso ou fosco/ Off-Set/ Reciclato; Formato Aberto: 8: 21x29,7cm; 250/ 300 g/m²; Impressão: 4/0 Cores; Acabamento: Refile simples; </v>
      </c>
      <c r="C343" s="251">
        <f>VLOOKUP(A343,Especificações,22,FALSE)</f>
        <v>1</v>
      </c>
      <c r="D343" s="147" t="s">
        <v>46</v>
      </c>
      <c r="E343" s="154"/>
      <c r="F343" s="254">
        <f>IF(ISERROR(AVERAGE(E343:E347)),0,AVERAGE(E343:E347))</f>
        <v>0</v>
      </c>
      <c r="G343" s="257">
        <v>480</v>
      </c>
      <c r="H343" s="260">
        <f>C343*F343</f>
        <v>0</v>
      </c>
      <c r="I343" s="242">
        <f>G343*H343</f>
        <v>0</v>
      </c>
    </row>
    <row r="344" spans="1:9">
      <c r="A344" s="246"/>
      <c r="B344" s="249"/>
      <c r="C344" s="252"/>
      <c r="D344" s="148" t="s">
        <v>47</v>
      </c>
      <c r="E344" s="169"/>
      <c r="F344" s="255"/>
      <c r="G344" s="258"/>
      <c r="H344" s="261"/>
      <c r="I344" s="243"/>
    </row>
    <row r="345" spans="1:9">
      <c r="A345" s="246"/>
      <c r="B345" s="249"/>
      <c r="C345" s="252"/>
      <c r="D345" s="149" t="s">
        <v>45</v>
      </c>
      <c r="E345" s="169"/>
      <c r="F345" s="255"/>
      <c r="G345" s="258"/>
      <c r="H345" s="261"/>
      <c r="I345" s="243"/>
    </row>
    <row r="346" spans="1:9">
      <c r="A346" s="246"/>
      <c r="B346" s="249"/>
      <c r="C346" s="252"/>
      <c r="D346" s="149" t="s">
        <v>43</v>
      </c>
      <c r="E346" s="169"/>
      <c r="F346" s="255"/>
      <c r="G346" s="258"/>
      <c r="H346" s="261"/>
      <c r="I346" s="243"/>
    </row>
    <row r="347" spans="1:9" ht="15.75" thickBot="1">
      <c r="A347" s="247"/>
      <c r="B347" s="250"/>
      <c r="C347" s="253"/>
      <c r="D347" s="150" t="s">
        <v>44</v>
      </c>
      <c r="E347" s="170"/>
      <c r="F347" s="256"/>
      <c r="G347" s="259"/>
      <c r="H347" s="262"/>
      <c r="I347" s="244"/>
    </row>
    <row r="348" spans="1:9" ht="15" customHeight="1">
      <c r="A348" s="245">
        <v>69</v>
      </c>
      <c r="B348" s="248" t="str">
        <f>CONCATENATE(VLOOKUP(A348,Especificações,2,FALSE),(VLOOKUP(A348,Especificações,3,FALSE)),(VLOOKUP(A348,Especificações,4,FALSE)),(VLOOKUP(A348,Especificações,5,FALSE)),(VLOOKUP(A348,Especificações,6,FALSE)),(VLOOKUP(A348,Especificações,7,FALSE)),(VLOOKUP(A348,Especificações,8,FALSE)),(VLOOKUP(A348,Especificações,9,FALSE)),(VLOOKUP(A348,Especificações,10,FALSE)),(VLOOKUP(A348,Especificações,11,FALSE)),(VLOOKUP(A348,Especificações,12,FALSE)),(VLOOKUP(A348,Especificações,13,FALSE)),(VLOOKUP(A348,Especificações,14,FALSE)),(VLOOKUP(A348,Especificações,15,FALSE)),(VLOOKUP(A348,Especificações,16,FALSE)),(VLOOKUP(A348,Especificações,17,FALSE)),(VLOOKUP(A348,Especificações,18,FALSE)),(VLOOKUP(A348,Especificações,19,FALSE)),(VLOOKUP(A348,Especificações,20,FALSE)),(VLOOKUP(A348,Especificações,21,FALSE)))</f>
        <v xml:space="preserve">CERTIFICADO - Papel Couchê Liso ou fosco/ Off-Set/ Reciclato; Formato Aberto: 8: 21x29,7cm; 150/ 230 g/m²; Impressão: 4/1 Cores; Acabamento: Refile simples; </v>
      </c>
      <c r="C348" s="251">
        <f>VLOOKUP(A348,Especificações,22,FALSE)</f>
        <v>1</v>
      </c>
      <c r="D348" s="147" t="s">
        <v>46</v>
      </c>
      <c r="E348" s="154"/>
      <c r="F348" s="254">
        <f>IF(ISERROR(AVERAGE(E348:E352)),0,AVERAGE(E348:E352))</f>
        <v>0</v>
      </c>
      <c r="G348" s="257">
        <v>480</v>
      </c>
      <c r="H348" s="260">
        <f>C348*F348</f>
        <v>0</v>
      </c>
      <c r="I348" s="242">
        <f>G348*H348</f>
        <v>0</v>
      </c>
    </row>
    <row r="349" spans="1:9">
      <c r="A349" s="246"/>
      <c r="B349" s="249"/>
      <c r="C349" s="252"/>
      <c r="D349" s="148" t="s">
        <v>47</v>
      </c>
      <c r="E349" s="169"/>
      <c r="F349" s="255"/>
      <c r="G349" s="258"/>
      <c r="H349" s="261"/>
      <c r="I349" s="243"/>
    </row>
    <row r="350" spans="1:9">
      <c r="A350" s="246"/>
      <c r="B350" s="249"/>
      <c r="C350" s="252"/>
      <c r="D350" s="149" t="s">
        <v>45</v>
      </c>
      <c r="E350" s="169"/>
      <c r="F350" s="255"/>
      <c r="G350" s="258"/>
      <c r="H350" s="261"/>
      <c r="I350" s="243"/>
    </row>
    <row r="351" spans="1:9">
      <c r="A351" s="246"/>
      <c r="B351" s="249"/>
      <c r="C351" s="252"/>
      <c r="D351" s="149" t="s">
        <v>43</v>
      </c>
      <c r="E351" s="169"/>
      <c r="F351" s="255"/>
      <c r="G351" s="258"/>
      <c r="H351" s="261"/>
      <c r="I351" s="243"/>
    </row>
    <row r="352" spans="1:9" ht="15.75" thickBot="1">
      <c r="A352" s="247"/>
      <c r="B352" s="250"/>
      <c r="C352" s="253"/>
      <c r="D352" s="150" t="s">
        <v>44</v>
      </c>
      <c r="E352" s="170"/>
      <c r="F352" s="256"/>
      <c r="G352" s="259"/>
      <c r="H352" s="262"/>
      <c r="I352" s="244"/>
    </row>
    <row r="353" spans="1:9" ht="15" customHeight="1">
      <c r="A353" s="245">
        <v>70</v>
      </c>
      <c r="B353" s="248" t="str">
        <f>CONCATENATE(VLOOKUP(A353,Especificações,2,FALSE),(VLOOKUP(A353,Especificações,3,FALSE)),(VLOOKUP(A353,Especificações,4,FALSE)),(VLOOKUP(A353,Especificações,5,FALSE)),(VLOOKUP(A353,Especificações,6,FALSE)),(VLOOKUP(A353,Especificações,7,FALSE)),(VLOOKUP(A353,Especificações,8,FALSE)),(VLOOKUP(A353,Especificações,9,FALSE)),(VLOOKUP(A353,Especificações,10,FALSE)),(VLOOKUP(A353,Especificações,11,FALSE)),(VLOOKUP(A353,Especificações,12,FALSE)),(VLOOKUP(A353,Especificações,13,FALSE)),(VLOOKUP(A353,Especificações,14,FALSE)),(VLOOKUP(A353,Especificações,15,FALSE)),(VLOOKUP(A353,Especificações,16,FALSE)),(VLOOKUP(A353,Especificações,17,FALSE)),(VLOOKUP(A353,Especificações,18,FALSE)),(VLOOKUP(A353,Especificações,19,FALSE)),(VLOOKUP(A353,Especificações,20,FALSE)),(VLOOKUP(A353,Especificações,21,FALSE)))</f>
        <v xml:space="preserve">CERTIFICADO - Papel Couchê Liso ou fosco/ Off-Set/ Reciclato; Formato Aberto: 8: 21x29,7cm; 250/ 300 g/m²; Impressão: 4/1 Cores; Acabamento: Refile simples; </v>
      </c>
      <c r="C353" s="251">
        <f>VLOOKUP(A353,Especificações,22,FALSE)</f>
        <v>1</v>
      </c>
      <c r="D353" s="147" t="s">
        <v>46</v>
      </c>
      <c r="E353" s="154"/>
      <c r="F353" s="254">
        <f>IF(ISERROR(AVERAGE(E353:E357)),0,AVERAGE(E353:E357))</f>
        <v>0</v>
      </c>
      <c r="G353" s="257">
        <v>480</v>
      </c>
      <c r="H353" s="260">
        <f>C353*F353</f>
        <v>0</v>
      </c>
      <c r="I353" s="242">
        <f>G353*H353</f>
        <v>0</v>
      </c>
    </row>
    <row r="354" spans="1:9">
      <c r="A354" s="246"/>
      <c r="B354" s="249"/>
      <c r="C354" s="252"/>
      <c r="D354" s="148" t="s">
        <v>47</v>
      </c>
      <c r="E354" s="169"/>
      <c r="F354" s="255"/>
      <c r="G354" s="258"/>
      <c r="H354" s="261"/>
      <c r="I354" s="243"/>
    </row>
    <row r="355" spans="1:9">
      <c r="A355" s="246"/>
      <c r="B355" s="249"/>
      <c r="C355" s="252"/>
      <c r="D355" s="149" t="s">
        <v>45</v>
      </c>
      <c r="E355" s="169"/>
      <c r="F355" s="255"/>
      <c r="G355" s="258"/>
      <c r="H355" s="261"/>
      <c r="I355" s="243"/>
    </row>
    <row r="356" spans="1:9">
      <c r="A356" s="246"/>
      <c r="B356" s="249"/>
      <c r="C356" s="252"/>
      <c r="D356" s="149" t="s">
        <v>43</v>
      </c>
      <c r="E356" s="169"/>
      <c r="F356" s="255"/>
      <c r="G356" s="258"/>
      <c r="H356" s="261"/>
      <c r="I356" s="243"/>
    </row>
    <row r="357" spans="1:9" ht="15.75" thickBot="1">
      <c r="A357" s="247"/>
      <c r="B357" s="250"/>
      <c r="C357" s="253"/>
      <c r="D357" s="150" t="s">
        <v>44</v>
      </c>
      <c r="E357" s="170"/>
      <c r="F357" s="256"/>
      <c r="G357" s="259"/>
      <c r="H357" s="262"/>
      <c r="I357" s="244"/>
    </row>
    <row r="358" spans="1:9" ht="15" customHeight="1">
      <c r="A358" s="245">
        <v>71</v>
      </c>
      <c r="B358" s="248" t="str">
        <f>CONCATENATE(VLOOKUP(A358,Especificações,2,FALSE),(VLOOKUP(A358,Especificações,3,FALSE)),(VLOOKUP(A358,Especificações,4,FALSE)),(VLOOKUP(A358,Especificações,5,FALSE)),(VLOOKUP(A358,Especificações,6,FALSE)),(VLOOKUP(A358,Especificações,7,FALSE)),(VLOOKUP(A358,Especificações,8,FALSE)),(VLOOKUP(A358,Especificações,9,FALSE)),(VLOOKUP(A358,Especificações,10,FALSE)),(VLOOKUP(A358,Especificações,11,FALSE)),(VLOOKUP(A358,Especificações,12,FALSE)),(VLOOKUP(A358,Especificações,13,FALSE)),(VLOOKUP(A358,Especificações,14,FALSE)),(VLOOKUP(A358,Especificações,15,FALSE)),(VLOOKUP(A358,Especificações,16,FALSE)),(VLOOKUP(A358,Especificações,17,FALSE)),(VLOOKUP(A358,Especificações,18,FALSE)),(VLOOKUP(A358,Especificações,19,FALSE)),(VLOOKUP(A358,Especificações,20,FALSE)),(VLOOKUP(A358,Especificações,21,FALSE)))</f>
        <v xml:space="preserve">CERTIFICADO COM BRAILE - Papel Couchê Liso ou fosco/ Off-Set/ Reciclato; Formato Aberto: 8: 21x29,7cm; 90/ 150 g/m²; Impressão: 4/0 Cores; Acabamento: Refile simples; </v>
      </c>
      <c r="C358" s="251">
        <f>VLOOKUP(A358,Especificações,22,FALSE)</f>
        <v>1</v>
      </c>
      <c r="D358" s="147" t="s">
        <v>46</v>
      </c>
      <c r="E358" s="154"/>
      <c r="F358" s="254">
        <f>IF(ISERROR(AVERAGE(E358:E362)),0,AVERAGE(E358:E362))</f>
        <v>0</v>
      </c>
      <c r="G358" s="257">
        <v>240</v>
      </c>
      <c r="H358" s="260">
        <f>C358*F358</f>
        <v>0</v>
      </c>
      <c r="I358" s="242">
        <f>G358*H358</f>
        <v>0</v>
      </c>
    </row>
    <row r="359" spans="1:9">
      <c r="A359" s="246"/>
      <c r="B359" s="249"/>
      <c r="C359" s="252"/>
      <c r="D359" s="148" t="s">
        <v>47</v>
      </c>
      <c r="E359" s="169"/>
      <c r="F359" s="255"/>
      <c r="G359" s="258"/>
      <c r="H359" s="261"/>
      <c r="I359" s="243"/>
    </row>
    <row r="360" spans="1:9">
      <c r="A360" s="246"/>
      <c r="B360" s="249"/>
      <c r="C360" s="252"/>
      <c r="D360" s="149" t="s">
        <v>45</v>
      </c>
      <c r="E360" s="169"/>
      <c r="F360" s="255"/>
      <c r="G360" s="258"/>
      <c r="H360" s="261"/>
      <c r="I360" s="243"/>
    </row>
    <row r="361" spans="1:9">
      <c r="A361" s="246"/>
      <c r="B361" s="249"/>
      <c r="C361" s="252"/>
      <c r="D361" s="149" t="s">
        <v>43</v>
      </c>
      <c r="E361" s="169"/>
      <c r="F361" s="255"/>
      <c r="G361" s="258"/>
      <c r="H361" s="261"/>
      <c r="I361" s="243"/>
    </row>
    <row r="362" spans="1:9" ht="15.75" thickBot="1">
      <c r="A362" s="247"/>
      <c r="B362" s="250"/>
      <c r="C362" s="253"/>
      <c r="D362" s="150" t="s">
        <v>44</v>
      </c>
      <c r="E362" s="170"/>
      <c r="F362" s="256"/>
      <c r="G362" s="259"/>
      <c r="H362" s="262"/>
      <c r="I362" s="244"/>
    </row>
    <row r="363" spans="1:9" ht="15" customHeight="1">
      <c r="A363" s="245">
        <v>72</v>
      </c>
      <c r="B363" s="248" t="str">
        <f>CONCATENATE(VLOOKUP(A363,Especificações,2,FALSE),(VLOOKUP(A363,Especificações,3,FALSE)),(VLOOKUP(A363,Especificações,4,FALSE)),(VLOOKUP(A363,Especificações,5,FALSE)),(VLOOKUP(A363,Especificações,6,FALSE)),(VLOOKUP(A363,Especificações,7,FALSE)),(VLOOKUP(A363,Especificações,8,FALSE)),(VLOOKUP(A363,Especificações,9,FALSE)),(VLOOKUP(A363,Especificações,10,FALSE)),(VLOOKUP(A363,Especificações,11,FALSE)),(VLOOKUP(A363,Especificações,12,FALSE)),(VLOOKUP(A363,Especificações,13,FALSE)),(VLOOKUP(A363,Especificações,14,FALSE)),(VLOOKUP(A363,Especificações,15,FALSE)),(VLOOKUP(A363,Especificações,16,FALSE)),(VLOOKUP(A363,Especificações,17,FALSE)),(VLOOKUP(A363,Especificações,18,FALSE)),(VLOOKUP(A363,Especificações,19,FALSE)),(VLOOKUP(A363,Especificações,20,FALSE)),(VLOOKUP(A363,Especificações,21,FALSE)))</f>
        <v xml:space="preserve">CERTIFICADO COM BRAILE - Papel Couchê Liso ou fosco/ Off-Set/ Reciclato; Formato Aberto: 8: 21x29,7cm; 90/ 150 g/m²; Impressão: 4/1 Cores; Acabamento: Refile simples; </v>
      </c>
      <c r="C363" s="251">
        <f>VLOOKUP(A363,Especificações,22,FALSE)</f>
        <v>1</v>
      </c>
      <c r="D363" s="147" t="s">
        <v>46</v>
      </c>
      <c r="E363" s="154"/>
      <c r="F363" s="254">
        <f>IF(ISERROR(AVERAGE(E363:E367)),0,AVERAGE(E363:E367))</f>
        <v>0</v>
      </c>
      <c r="G363" s="257">
        <v>240</v>
      </c>
      <c r="H363" s="260">
        <f>C363*F363</f>
        <v>0</v>
      </c>
      <c r="I363" s="242">
        <f>G363*H363</f>
        <v>0</v>
      </c>
    </row>
    <row r="364" spans="1:9">
      <c r="A364" s="246"/>
      <c r="B364" s="249"/>
      <c r="C364" s="252"/>
      <c r="D364" s="148" t="s">
        <v>47</v>
      </c>
      <c r="E364" s="169"/>
      <c r="F364" s="255"/>
      <c r="G364" s="258"/>
      <c r="H364" s="261"/>
      <c r="I364" s="243"/>
    </row>
    <row r="365" spans="1:9">
      <c r="A365" s="246"/>
      <c r="B365" s="249"/>
      <c r="C365" s="252"/>
      <c r="D365" s="149" t="s">
        <v>45</v>
      </c>
      <c r="E365" s="169"/>
      <c r="F365" s="255"/>
      <c r="G365" s="258"/>
      <c r="H365" s="261"/>
      <c r="I365" s="243"/>
    </row>
    <row r="366" spans="1:9">
      <c r="A366" s="246"/>
      <c r="B366" s="249"/>
      <c r="C366" s="252"/>
      <c r="D366" s="149" t="s">
        <v>43</v>
      </c>
      <c r="E366" s="169"/>
      <c r="F366" s="255"/>
      <c r="G366" s="258"/>
      <c r="H366" s="261"/>
      <c r="I366" s="243"/>
    </row>
    <row r="367" spans="1:9" ht="15.75" thickBot="1">
      <c r="A367" s="247"/>
      <c r="B367" s="250"/>
      <c r="C367" s="253"/>
      <c r="D367" s="150" t="s">
        <v>44</v>
      </c>
      <c r="E367" s="170"/>
      <c r="F367" s="256"/>
      <c r="G367" s="259"/>
      <c r="H367" s="262"/>
      <c r="I367" s="244"/>
    </row>
    <row r="368" spans="1:9" ht="15" customHeight="1">
      <c r="A368" s="245">
        <v>73</v>
      </c>
      <c r="B368" s="248" t="str">
        <f>CONCATENATE(VLOOKUP(A368,Especificações,2,FALSE),(VLOOKUP(A368,Especificações,3,FALSE)),(VLOOKUP(A368,Especificações,4,FALSE)),(VLOOKUP(A368,Especificações,5,FALSE)),(VLOOKUP(A368,Especificações,6,FALSE)),(VLOOKUP(A368,Especificações,7,FALSE)),(VLOOKUP(A368,Especificações,8,FALSE)),(VLOOKUP(A368,Especificações,9,FALSE)),(VLOOKUP(A368,Especificações,10,FALSE)),(VLOOKUP(A368,Especificações,11,FALSE)),(VLOOKUP(A368,Especificações,12,FALSE)),(VLOOKUP(A368,Especificações,13,FALSE)),(VLOOKUP(A368,Especificações,14,FALSE)),(VLOOKUP(A368,Especificações,15,FALSE)),(VLOOKUP(A368,Especificações,16,FALSE)),(VLOOKUP(A368,Especificações,17,FALSE)),(VLOOKUP(A368,Especificações,18,FALSE)),(VLOOKUP(A368,Especificações,19,FALSE)),(VLOOKUP(A368,Especificações,20,FALSE)),(VLOOKUP(A368,Especificações,21,FALSE)))</f>
        <v>CRACHÁ - Papel Cartão Duo Design; Aberto 32: 11x15cm; 250/ 350 g/m²; Impressão: 4/0 Cores; Acabamento: Refile simples, furo e cordão</v>
      </c>
      <c r="C368" s="251">
        <f>VLOOKUP(A368,Especificações,22,FALSE)</f>
        <v>1</v>
      </c>
      <c r="D368" s="147" t="s">
        <v>46</v>
      </c>
      <c r="E368" s="154"/>
      <c r="F368" s="254">
        <f>IF(ISERROR(AVERAGE(E368:E372)),0,AVERAGE(E368:E372))</f>
        <v>0</v>
      </c>
      <c r="G368" s="257">
        <v>2933</v>
      </c>
      <c r="H368" s="260">
        <f>C368*F368</f>
        <v>0</v>
      </c>
      <c r="I368" s="242">
        <f>G368*H368</f>
        <v>0</v>
      </c>
    </row>
    <row r="369" spans="1:9">
      <c r="A369" s="246"/>
      <c r="B369" s="249"/>
      <c r="C369" s="252"/>
      <c r="D369" s="148" t="s">
        <v>47</v>
      </c>
      <c r="E369" s="169"/>
      <c r="F369" s="255"/>
      <c r="G369" s="258"/>
      <c r="H369" s="261"/>
      <c r="I369" s="243"/>
    </row>
    <row r="370" spans="1:9">
      <c r="A370" s="246"/>
      <c r="B370" s="249"/>
      <c r="C370" s="252"/>
      <c r="D370" s="149" t="s">
        <v>45</v>
      </c>
      <c r="E370" s="169"/>
      <c r="F370" s="255"/>
      <c r="G370" s="258"/>
      <c r="H370" s="261"/>
      <c r="I370" s="243"/>
    </row>
    <row r="371" spans="1:9">
      <c r="A371" s="246"/>
      <c r="B371" s="249"/>
      <c r="C371" s="252"/>
      <c r="D371" s="149" t="s">
        <v>43</v>
      </c>
      <c r="E371" s="169"/>
      <c r="F371" s="255"/>
      <c r="G371" s="258"/>
      <c r="H371" s="261"/>
      <c r="I371" s="243"/>
    </row>
    <row r="372" spans="1:9" ht="15.75" thickBot="1">
      <c r="A372" s="247"/>
      <c r="B372" s="250"/>
      <c r="C372" s="253"/>
      <c r="D372" s="150" t="s">
        <v>44</v>
      </c>
      <c r="E372" s="170"/>
      <c r="F372" s="256"/>
      <c r="G372" s="259"/>
      <c r="H372" s="262"/>
      <c r="I372" s="244"/>
    </row>
    <row r="373" spans="1:9" ht="15" customHeight="1">
      <c r="A373" s="245">
        <v>74</v>
      </c>
      <c r="B373" s="248" t="str">
        <f>CONCATENATE(VLOOKUP(A373,Especificações,2,FALSE),(VLOOKUP(A373,Especificações,3,FALSE)),(VLOOKUP(A373,Especificações,4,FALSE)),(VLOOKUP(A373,Especificações,5,FALSE)),(VLOOKUP(A373,Especificações,6,FALSE)),(VLOOKUP(A373,Especificações,7,FALSE)),(VLOOKUP(A373,Especificações,8,FALSE)),(VLOOKUP(A373,Especificações,9,FALSE)),(VLOOKUP(A373,Especificações,10,FALSE)),(VLOOKUP(A373,Especificações,11,FALSE)),(VLOOKUP(A373,Especificações,12,FALSE)),(VLOOKUP(A373,Especificações,13,FALSE)),(VLOOKUP(A373,Especificações,14,FALSE)),(VLOOKUP(A373,Especificações,15,FALSE)),(VLOOKUP(A373,Especificações,16,FALSE)),(VLOOKUP(A373,Especificações,17,FALSE)),(VLOOKUP(A373,Especificações,18,FALSE)),(VLOOKUP(A373,Especificações,19,FALSE)),(VLOOKUP(A373,Especificações,20,FALSE)),(VLOOKUP(A373,Especificações,21,FALSE)))</f>
        <v>CRACHÁ - Papel Cartão Duo Design; Aberto 64: 7,5x10,5cm; 250/ 350 g/m²; Impressão: 4/0 Cores; Acabamento: Refile simples, furo e cordão</v>
      </c>
      <c r="C373" s="251">
        <f>VLOOKUP(A373,Especificações,22,FALSE)</f>
        <v>1</v>
      </c>
      <c r="D373" s="147" t="s">
        <v>46</v>
      </c>
      <c r="E373" s="154"/>
      <c r="F373" s="254">
        <f>IF(ISERROR(AVERAGE(E373:E377)),0,AVERAGE(E373:E377))</f>
        <v>0</v>
      </c>
      <c r="G373" s="257">
        <v>978</v>
      </c>
      <c r="H373" s="260">
        <f>C373*F373</f>
        <v>0</v>
      </c>
      <c r="I373" s="242">
        <f>G373*H373</f>
        <v>0</v>
      </c>
    </row>
    <row r="374" spans="1:9">
      <c r="A374" s="246"/>
      <c r="B374" s="249"/>
      <c r="C374" s="252"/>
      <c r="D374" s="148" t="s">
        <v>47</v>
      </c>
      <c r="E374" s="169"/>
      <c r="F374" s="255"/>
      <c r="G374" s="258"/>
      <c r="H374" s="261"/>
      <c r="I374" s="243"/>
    </row>
    <row r="375" spans="1:9">
      <c r="A375" s="246"/>
      <c r="B375" s="249"/>
      <c r="C375" s="252"/>
      <c r="D375" s="149" t="s">
        <v>45</v>
      </c>
      <c r="E375" s="169"/>
      <c r="F375" s="255"/>
      <c r="G375" s="258"/>
      <c r="H375" s="261"/>
      <c r="I375" s="243"/>
    </row>
    <row r="376" spans="1:9">
      <c r="A376" s="246"/>
      <c r="B376" s="249"/>
      <c r="C376" s="252"/>
      <c r="D376" s="149" t="s">
        <v>43</v>
      </c>
      <c r="E376" s="169"/>
      <c r="F376" s="255"/>
      <c r="G376" s="258"/>
      <c r="H376" s="261"/>
      <c r="I376" s="243"/>
    </row>
    <row r="377" spans="1:9" ht="15.75" thickBot="1">
      <c r="A377" s="247"/>
      <c r="B377" s="250"/>
      <c r="C377" s="253"/>
      <c r="D377" s="150" t="s">
        <v>44</v>
      </c>
      <c r="E377" s="170"/>
      <c r="F377" s="256"/>
      <c r="G377" s="259"/>
      <c r="H377" s="262"/>
      <c r="I377" s="244"/>
    </row>
    <row r="378" spans="1:9" ht="15" customHeight="1">
      <c r="A378" s="245">
        <v>75</v>
      </c>
      <c r="B378" s="248" t="str">
        <f>CONCATENATE(VLOOKUP(A378,Especificações,2,FALSE),(VLOOKUP(A378,Especificações,3,FALSE)),(VLOOKUP(A378,Especificações,4,FALSE)),(VLOOKUP(A378,Especificações,5,FALSE)),(VLOOKUP(A378,Especificações,6,FALSE)),(VLOOKUP(A378,Especificações,7,FALSE)),(VLOOKUP(A378,Especificações,8,FALSE)),(VLOOKUP(A378,Especificações,9,FALSE)),(VLOOKUP(A378,Especificações,10,FALSE)),(VLOOKUP(A378,Especificações,11,FALSE)),(VLOOKUP(A378,Especificações,12,FALSE)),(VLOOKUP(A378,Especificações,13,FALSE)),(VLOOKUP(A378,Especificações,14,FALSE)),(VLOOKUP(A378,Especificações,15,FALSE)),(VLOOKUP(A378,Especificações,16,FALSE)),(VLOOKUP(A378,Especificações,17,FALSE)),(VLOOKUP(A378,Especificações,18,FALSE)),(VLOOKUP(A378,Especificações,19,FALSE)),(VLOOKUP(A378,Especificações,20,FALSE)),(VLOOKUP(A378,Especificações,21,FALSE)))</f>
        <v>CRACHÁ COM BRAILE - Papel Couchê Liso ou fosco/ Off-Set/ Reciclato; Aberto 32: 11x15cm; 90/ 150 g/m²; Impressão: 4/0 Cores; Acabamento: Refile simples, furo e cordão</v>
      </c>
      <c r="C378" s="251">
        <f>VLOOKUP(A378,Especificações,22,FALSE)</f>
        <v>1</v>
      </c>
      <c r="D378" s="147" t="s">
        <v>46</v>
      </c>
      <c r="E378" s="154"/>
      <c r="F378" s="254">
        <f>IF(ISERROR(AVERAGE(E378:E382)),0,AVERAGE(E378:E382))</f>
        <v>0</v>
      </c>
      <c r="G378" s="257">
        <v>518</v>
      </c>
      <c r="H378" s="260">
        <f>C378*F378</f>
        <v>0</v>
      </c>
      <c r="I378" s="242">
        <f>G378*H378</f>
        <v>0</v>
      </c>
    </row>
    <row r="379" spans="1:9">
      <c r="A379" s="246"/>
      <c r="B379" s="249"/>
      <c r="C379" s="252"/>
      <c r="D379" s="148" t="s">
        <v>47</v>
      </c>
      <c r="E379" s="169"/>
      <c r="F379" s="255"/>
      <c r="G379" s="258"/>
      <c r="H379" s="261"/>
      <c r="I379" s="243"/>
    </row>
    <row r="380" spans="1:9">
      <c r="A380" s="246"/>
      <c r="B380" s="249"/>
      <c r="C380" s="252"/>
      <c r="D380" s="149" t="s">
        <v>45</v>
      </c>
      <c r="E380" s="169"/>
      <c r="F380" s="255"/>
      <c r="G380" s="258"/>
      <c r="H380" s="261"/>
      <c r="I380" s="243"/>
    </row>
    <row r="381" spans="1:9">
      <c r="A381" s="246"/>
      <c r="B381" s="249"/>
      <c r="C381" s="252"/>
      <c r="D381" s="149" t="s">
        <v>43</v>
      </c>
      <c r="E381" s="169"/>
      <c r="F381" s="255"/>
      <c r="G381" s="258"/>
      <c r="H381" s="261"/>
      <c r="I381" s="243"/>
    </row>
    <row r="382" spans="1:9" ht="15.75" thickBot="1">
      <c r="A382" s="247"/>
      <c r="B382" s="250"/>
      <c r="C382" s="253"/>
      <c r="D382" s="150" t="s">
        <v>44</v>
      </c>
      <c r="E382" s="170"/>
      <c r="F382" s="256"/>
      <c r="G382" s="259"/>
      <c r="H382" s="262"/>
      <c r="I382" s="244"/>
    </row>
    <row r="383" spans="1:9" ht="15" customHeight="1">
      <c r="A383" s="245">
        <v>76</v>
      </c>
      <c r="B383" s="248" t="str">
        <f>CONCATENATE(VLOOKUP(A383,Especificações,2,FALSE),(VLOOKUP(A383,Especificações,3,FALSE)),(VLOOKUP(A383,Especificações,4,FALSE)),(VLOOKUP(A383,Especificações,5,FALSE)),(VLOOKUP(A383,Especificações,6,FALSE)),(VLOOKUP(A383,Especificações,7,FALSE)),(VLOOKUP(A383,Especificações,8,FALSE)),(VLOOKUP(A383,Especificações,9,FALSE)),(VLOOKUP(A383,Especificações,10,FALSE)),(VLOOKUP(A383,Especificações,11,FALSE)),(VLOOKUP(A383,Especificações,12,FALSE)),(VLOOKUP(A383,Especificações,13,FALSE)),(VLOOKUP(A383,Especificações,14,FALSE)),(VLOOKUP(A383,Especificações,15,FALSE)),(VLOOKUP(A383,Especificações,16,FALSE)),(VLOOKUP(A383,Especificações,17,FALSE)),(VLOOKUP(A383,Especificações,18,FALSE)),(VLOOKUP(A383,Especificações,19,FALSE)),(VLOOKUP(A383,Especificações,20,FALSE)),(VLOOKUP(A383,Especificações,21,FALSE)))</f>
        <v>CRACHÁ COM BRAILE - Papel Couchê Liso ou fosco/ Off-Set/ Reciclato; Aberto 64: 7,5x10,5cm; 90/ 150 g/m²; Impressão: 4/0 Cores; Acabamento: Refile simples, furo e cordão</v>
      </c>
      <c r="C383" s="251">
        <f>VLOOKUP(A383,Especificações,22,FALSE)</f>
        <v>1</v>
      </c>
      <c r="D383" s="147" t="s">
        <v>46</v>
      </c>
      <c r="E383" s="154"/>
      <c r="F383" s="254">
        <f>IF(ISERROR(AVERAGE(E383:E387)),0,AVERAGE(E383:E387))</f>
        <v>0</v>
      </c>
      <c r="G383" s="257">
        <v>173</v>
      </c>
      <c r="H383" s="260">
        <f>C383*F383</f>
        <v>0</v>
      </c>
      <c r="I383" s="242">
        <f>G383*H383</f>
        <v>0</v>
      </c>
    </row>
    <row r="384" spans="1:9">
      <c r="A384" s="246"/>
      <c r="B384" s="249"/>
      <c r="C384" s="252"/>
      <c r="D384" s="148" t="s">
        <v>47</v>
      </c>
      <c r="E384" s="169"/>
      <c r="F384" s="255"/>
      <c r="G384" s="258"/>
      <c r="H384" s="261"/>
      <c r="I384" s="243"/>
    </row>
    <row r="385" spans="1:9">
      <c r="A385" s="246"/>
      <c r="B385" s="249"/>
      <c r="C385" s="252"/>
      <c r="D385" s="149" t="s">
        <v>45</v>
      </c>
      <c r="E385" s="169"/>
      <c r="F385" s="255"/>
      <c r="G385" s="258"/>
      <c r="H385" s="261"/>
      <c r="I385" s="243"/>
    </row>
    <row r="386" spans="1:9">
      <c r="A386" s="246"/>
      <c r="B386" s="249"/>
      <c r="C386" s="252"/>
      <c r="D386" s="149" t="s">
        <v>43</v>
      </c>
      <c r="E386" s="169"/>
      <c r="F386" s="255"/>
      <c r="G386" s="258"/>
      <c r="H386" s="261"/>
      <c r="I386" s="243"/>
    </row>
    <row r="387" spans="1:9" ht="15.75" thickBot="1">
      <c r="A387" s="247"/>
      <c r="B387" s="250"/>
      <c r="C387" s="253"/>
      <c r="D387" s="150" t="s">
        <v>44</v>
      </c>
      <c r="E387" s="170"/>
      <c r="F387" s="256"/>
      <c r="G387" s="259"/>
      <c r="H387" s="262"/>
      <c r="I387" s="244"/>
    </row>
    <row r="388" spans="1:9" ht="15" customHeight="1">
      <c r="A388" s="245">
        <v>77</v>
      </c>
      <c r="B388" s="248" t="str">
        <f>CONCATENATE(VLOOKUP(A388,Especificações,2,FALSE),(VLOOKUP(A388,Especificações,3,FALSE)),(VLOOKUP(A388,Especificações,4,FALSE)),(VLOOKUP(A388,Especificações,5,FALSE)),(VLOOKUP(A388,Especificações,6,FALSE)),(VLOOKUP(A388,Especificações,7,FALSE)),(VLOOKUP(A388,Especificações,8,FALSE)),(VLOOKUP(A388,Especificações,9,FALSE)),(VLOOKUP(A388,Especificações,10,FALSE)),(VLOOKUP(A388,Especificações,11,FALSE)),(VLOOKUP(A388,Especificações,12,FALSE)),(VLOOKUP(A388,Especificações,13,FALSE)),(VLOOKUP(A388,Especificações,14,FALSE)),(VLOOKUP(A388,Especificações,15,FALSE)),(VLOOKUP(A388,Especificações,16,FALSE)),(VLOOKUP(A388,Especificações,17,FALSE)),(VLOOKUP(A388,Especificações,18,FALSE)),(VLOOKUP(A388,Especificações,19,FALSE)),(VLOOKUP(A388,Especificações,20,FALSE)),(VLOOKUP(A388,Especificações,21,FALSE)))</f>
        <v xml:space="preserve">ENVELOPE - Papel Off-set/ Craft/ Pardo; Formato: 11x16,2 cm²; 80/120 g/m²; Impressão: 1/0 Cor; Acabamento: Colado, Faca especial e vinco; </v>
      </c>
      <c r="C388" s="251">
        <f>VLOOKUP(A388,Especificações,22,FALSE)</f>
        <v>1</v>
      </c>
      <c r="D388" s="147" t="s">
        <v>46</v>
      </c>
      <c r="E388" s="154"/>
      <c r="F388" s="254">
        <f>IF(ISERROR(AVERAGE(E388:E392)),0,AVERAGE(E388:E392))</f>
        <v>0</v>
      </c>
      <c r="G388" s="257">
        <v>9900</v>
      </c>
      <c r="H388" s="260">
        <f>C388*F388</f>
        <v>0</v>
      </c>
      <c r="I388" s="242">
        <f>G388*H388</f>
        <v>0</v>
      </c>
    </row>
    <row r="389" spans="1:9">
      <c r="A389" s="246"/>
      <c r="B389" s="249"/>
      <c r="C389" s="252"/>
      <c r="D389" s="148" t="s">
        <v>47</v>
      </c>
      <c r="E389" s="169"/>
      <c r="F389" s="255"/>
      <c r="G389" s="258"/>
      <c r="H389" s="261"/>
      <c r="I389" s="243"/>
    </row>
    <row r="390" spans="1:9">
      <c r="A390" s="246"/>
      <c r="B390" s="249"/>
      <c r="C390" s="252"/>
      <c r="D390" s="149" t="s">
        <v>45</v>
      </c>
      <c r="E390" s="169"/>
      <c r="F390" s="255"/>
      <c r="G390" s="258"/>
      <c r="H390" s="261"/>
      <c r="I390" s="243"/>
    </row>
    <row r="391" spans="1:9">
      <c r="A391" s="246"/>
      <c r="B391" s="249"/>
      <c r="C391" s="252"/>
      <c r="D391" s="149" t="s">
        <v>43</v>
      </c>
      <c r="E391" s="169"/>
      <c r="F391" s="255"/>
      <c r="G391" s="258"/>
      <c r="H391" s="261"/>
      <c r="I391" s="243"/>
    </row>
    <row r="392" spans="1:9" ht="15.75" thickBot="1">
      <c r="A392" s="247"/>
      <c r="B392" s="250"/>
      <c r="C392" s="253"/>
      <c r="D392" s="150" t="s">
        <v>44</v>
      </c>
      <c r="E392" s="170"/>
      <c r="F392" s="256"/>
      <c r="G392" s="259"/>
      <c r="H392" s="262"/>
      <c r="I392" s="244"/>
    </row>
    <row r="393" spans="1:9" ht="15" customHeight="1">
      <c r="A393" s="245">
        <v>78</v>
      </c>
      <c r="B393" s="248" t="str">
        <f>CONCATENATE(VLOOKUP(A393,Especificações,2,FALSE),(VLOOKUP(A393,Especificações,3,FALSE)),(VLOOKUP(A393,Especificações,4,FALSE)),(VLOOKUP(A393,Especificações,5,FALSE)),(VLOOKUP(A393,Especificações,6,FALSE)),(VLOOKUP(A393,Especificações,7,FALSE)),(VLOOKUP(A393,Especificações,8,FALSE)),(VLOOKUP(A393,Especificações,9,FALSE)),(VLOOKUP(A393,Especificações,10,FALSE)),(VLOOKUP(A393,Especificações,11,FALSE)),(VLOOKUP(A393,Especificações,12,FALSE)),(VLOOKUP(A393,Especificações,13,FALSE)),(VLOOKUP(A393,Especificações,14,FALSE)),(VLOOKUP(A393,Especificações,15,FALSE)),(VLOOKUP(A393,Especificações,16,FALSE)),(VLOOKUP(A393,Especificações,17,FALSE)),(VLOOKUP(A393,Especificações,18,FALSE)),(VLOOKUP(A393,Especificações,19,FALSE)),(VLOOKUP(A393,Especificações,20,FALSE)),(VLOOKUP(A393,Especificações,21,FALSE)))</f>
        <v xml:space="preserve">ENVELOPE - Papel Off-set/ Craft/ Pardo; Formato: 22x16 cm²; 80/120 g/m²; Impressão: 1/0 Cor; Acabamento: Colado, Faca especial e vinco; </v>
      </c>
      <c r="C393" s="251">
        <f>VLOOKUP(A393,Especificações,22,FALSE)</f>
        <v>1</v>
      </c>
      <c r="D393" s="147" t="s">
        <v>46</v>
      </c>
      <c r="E393" s="154"/>
      <c r="F393" s="254">
        <f>IF(ISERROR(AVERAGE(E393:E397)),0,AVERAGE(E393:E397))</f>
        <v>0</v>
      </c>
      <c r="G393" s="257">
        <v>1950</v>
      </c>
      <c r="H393" s="260">
        <f>C393*F393</f>
        <v>0</v>
      </c>
      <c r="I393" s="242">
        <f>G393*H393</f>
        <v>0</v>
      </c>
    </row>
    <row r="394" spans="1:9">
      <c r="A394" s="246"/>
      <c r="B394" s="249"/>
      <c r="C394" s="252"/>
      <c r="D394" s="148" t="s">
        <v>47</v>
      </c>
      <c r="E394" s="169"/>
      <c r="F394" s="255"/>
      <c r="G394" s="258"/>
      <c r="H394" s="261"/>
      <c r="I394" s="243"/>
    </row>
    <row r="395" spans="1:9">
      <c r="A395" s="246"/>
      <c r="B395" s="249"/>
      <c r="C395" s="252"/>
      <c r="D395" s="149" t="s">
        <v>45</v>
      </c>
      <c r="E395" s="169"/>
      <c r="F395" s="255"/>
      <c r="G395" s="258"/>
      <c r="H395" s="261"/>
      <c r="I395" s="243"/>
    </row>
    <row r="396" spans="1:9">
      <c r="A396" s="246"/>
      <c r="B396" s="249"/>
      <c r="C396" s="252"/>
      <c r="D396" s="149" t="s">
        <v>43</v>
      </c>
      <c r="E396" s="169"/>
      <c r="F396" s="255"/>
      <c r="G396" s="258"/>
      <c r="H396" s="261"/>
      <c r="I396" s="243"/>
    </row>
    <row r="397" spans="1:9" ht="15.75" thickBot="1">
      <c r="A397" s="247"/>
      <c r="B397" s="250"/>
      <c r="C397" s="253"/>
      <c r="D397" s="150" t="s">
        <v>44</v>
      </c>
      <c r="E397" s="170"/>
      <c r="F397" s="256"/>
      <c r="G397" s="259"/>
      <c r="H397" s="262"/>
      <c r="I397" s="244"/>
    </row>
    <row r="398" spans="1:9" ht="15" customHeight="1">
      <c r="A398" s="245">
        <v>79</v>
      </c>
      <c r="B398" s="248" t="str">
        <f>CONCATENATE(VLOOKUP(A398,Especificações,2,FALSE),(VLOOKUP(A398,Especificações,3,FALSE)),(VLOOKUP(A398,Especificações,4,FALSE)),(VLOOKUP(A398,Especificações,5,FALSE)),(VLOOKUP(A398,Especificações,6,FALSE)),(VLOOKUP(A398,Especificações,7,FALSE)),(VLOOKUP(A398,Especificações,8,FALSE)),(VLOOKUP(A398,Especificações,9,FALSE)),(VLOOKUP(A398,Especificações,10,FALSE)),(VLOOKUP(A398,Especificações,11,FALSE)),(VLOOKUP(A398,Especificações,12,FALSE)),(VLOOKUP(A398,Especificações,13,FALSE)),(VLOOKUP(A398,Especificações,14,FALSE)),(VLOOKUP(A398,Especificações,15,FALSE)),(VLOOKUP(A398,Especificações,16,FALSE)),(VLOOKUP(A398,Especificações,17,FALSE)),(VLOOKUP(A398,Especificações,18,FALSE)),(VLOOKUP(A398,Especificações,19,FALSE)),(VLOOKUP(A398,Especificações,20,FALSE)),(VLOOKUP(A398,Especificações,21,FALSE)))</f>
        <v xml:space="preserve">ENVELOPE - Papel Off-set/ Craft/ Pardo; Formato: 22x32 cm²; 80/120 g/m²; Impressão: 1/0 Cor; Acabamento: Colado, Faca especial e vinco; </v>
      </c>
      <c r="C398" s="251">
        <f>VLOOKUP(A398,Especificações,22,FALSE)</f>
        <v>1</v>
      </c>
      <c r="D398" s="147" t="s">
        <v>46</v>
      </c>
      <c r="E398" s="154"/>
      <c r="F398" s="254">
        <f>IF(ISERROR(AVERAGE(E398:E402)),0,AVERAGE(E398:E402))</f>
        <v>0</v>
      </c>
      <c r="G398" s="257">
        <v>1050</v>
      </c>
      <c r="H398" s="260">
        <f>C398*F398</f>
        <v>0</v>
      </c>
      <c r="I398" s="242">
        <f>G398*H398</f>
        <v>0</v>
      </c>
    </row>
    <row r="399" spans="1:9">
      <c r="A399" s="246"/>
      <c r="B399" s="249"/>
      <c r="C399" s="252"/>
      <c r="D399" s="148" t="s">
        <v>47</v>
      </c>
      <c r="E399" s="169"/>
      <c r="F399" s="255"/>
      <c r="G399" s="258"/>
      <c r="H399" s="261"/>
      <c r="I399" s="243"/>
    </row>
    <row r="400" spans="1:9">
      <c r="A400" s="246"/>
      <c r="B400" s="249"/>
      <c r="C400" s="252"/>
      <c r="D400" s="149" t="s">
        <v>45</v>
      </c>
      <c r="E400" s="169"/>
      <c r="F400" s="255"/>
      <c r="G400" s="258"/>
      <c r="H400" s="261"/>
      <c r="I400" s="243"/>
    </row>
    <row r="401" spans="1:9">
      <c r="A401" s="246"/>
      <c r="B401" s="249"/>
      <c r="C401" s="252"/>
      <c r="D401" s="149" t="s">
        <v>43</v>
      </c>
      <c r="E401" s="169"/>
      <c r="F401" s="255"/>
      <c r="G401" s="258"/>
      <c r="H401" s="261"/>
      <c r="I401" s="243"/>
    </row>
    <row r="402" spans="1:9" ht="15.75" thickBot="1">
      <c r="A402" s="247"/>
      <c r="B402" s="250"/>
      <c r="C402" s="253"/>
      <c r="D402" s="150" t="s">
        <v>44</v>
      </c>
      <c r="E402" s="170"/>
      <c r="F402" s="256"/>
      <c r="G402" s="259"/>
      <c r="H402" s="262"/>
      <c r="I402" s="244"/>
    </row>
    <row r="403" spans="1:9" ht="15" customHeight="1">
      <c r="A403" s="245">
        <v>80</v>
      </c>
      <c r="B403" s="248" t="str">
        <f>CONCATENATE(VLOOKUP(A403,Especificações,2,FALSE),(VLOOKUP(A403,Especificações,3,FALSE)),(VLOOKUP(A403,Especificações,4,FALSE)),(VLOOKUP(A403,Especificações,5,FALSE)),(VLOOKUP(A403,Especificações,6,FALSE)),(VLOOKUP(A403,Especificações,7,FALSE)),(VLOOKUP(A403,Especificações,8,FALSE)),(VLOOKUP(A403,Especificações,9,FALSE)),(VLOOKUP(A403,Especificações,10,FALSE)),(VLOOKUP(A403,Especificações,11,FALSE)),(VLOOKUP(A403,Especificações,12,FALSE)),(VLOOKUP(A403,Especificações,13,FALSE)),(VLOOKUP(A403,Especificações,14,FALSE)),(VLOOKUP(A403,Especificações,15,FALSE)),(VLOOKUP(A403,Especificações,16,FALSE)),(VLOOKUP(A403,Especificações,17,FALSE)),(VLOOKUP(A403,Especificações,18,FALSE)),(VLOOKUP(A403,Especificações,19,FALSE)),(VLOOKUP(A403,Especificações,20,FALSE)),(VLOOKUP(A403,Especificações,21,FALSE)))</f>
        <v xml:space="preserve">ENVELOPE - Papel Off-set/ Craft/ Pardo; Formato: 24x34 cm²; 80/120 g/m²; Impressão: 1/0 Cor; Acabamento: Colado, Faca especial e vinco; </v>
      </c>
      <c r="C403" s="251">
        <f>VLOOKUP(A403,Especificações,22,FALSE)</f>
        <v>1</v>
      </c>
      <c r="D403" s="147" t="s">
        <v>46</v>
      </c>
      <c r="E403" s="154"/>
      <c r="F403" s="254">
        <f>IF(ISERROR(AVERAGE(E403:E407)),0,AVERAGE(E403:E407))</f>
        <v>0</v>
      </c>
      <c r="G403" s="257">
        <v>1050</v>
      </c>
      <c r="H403" s="260">
        <f>C403*F403</f>
        <v>0</v>
      </c>
      <c r="I403" s="242">
        <f>G403*H403</f>
        <v>0</v>
      </c>
    </row>
    <row r="404" spans="1:9">
      <c r="A404" s="246"/>
      <c r="B404" s="249"/>
      <c r="C404" s="252"/>
      <c r="D404" s="148" t="s">
        <v>47</v>
      </c>
      <c r="E404" s="169"/>
      <c r="F404" s="255"/>
      <c r="G404" s="258"/>
      <c r="H404" s="261"/>
      <c r="I404" s="243"/>
    </row>
    <row r="405" spans="1:9">
      <c r="A405" s="246"/>
      <c r="B405" s="249"/>
      <c r="C405" s="252"/>
      <c r="D405" s="149" t="s">
        <v>45</v>
      </c>
      <c r="E405" s="169"/>
      <c r="F405" s="255"/>
      <c r="G405" s="258"/>
      <c r="H405" s="261"/>
      <c r="I405" s="243"/>
    </row>
    <row r="406" spans="1:9">
      <c r="A406" s="246"/>
      <c r="B406" s="249"/>
      <c r="C406" s="252"/>
      <c r="D406" s="149" t="s">
        <v>43</v>
      </c>
      <c r="E406" s="169"/>
      <c r="F406" s="255"/>
      <c r="G406" s="258"/>
      <c r="H406" s="261"/>
      <c r="I406" s="243"/>
    </row>
    <row r="407" spans="1:9" ht="15.75" thickBot="1">
      <c r="A407" s="247"/>
      <c r="B407" s="250"/>
      <c r="C407" s="253"/>
      <c r="D407" s="150" t="s">
        <v>44</v>
      </c>
      <c r="E407" s="170"/>
      <c r="F407" s="256"/>
      <c r="G407" s="259"/>
      <c r="H407" s="262"/>
      <c r="I407" s="244"/>
    </row>
    <row r="408" spans="1:9" ht="15" customHeight="1">
      <c r="A408" s="245">
        <v>81</v>
      </c>
      <c r="B408" s="248" t="str">
        <f>CONCATENATE(VLOOKUP(A408,Especificações,2,FALSE),(VLOOKUP(A408,Especificações,3,FALSE)),(VLOOKUP(A408,Especificações,4,FALSE)),(VLOOKUP(A408,Especificações,5,FALSE)),(VLOOKUP(A408,Especificações,6,FALSE)),(VLOOKUP(A408,Especificações,7,FALSE)),(VLOOKUP(A408,Especificações,8,FALSE)),(VLOOKUP(A408,Especificações,9,FALSE)),(VLOOKUP(A408,Especificações,10,FALSE)),(VLOOKUP(A408,Especificações,11,FALSE)),(VLOOKUP(A408,Especificações,12,FALSE)),(VLOOKUP(A408,Especificações,13,FALSE)),(VLOOKUP(A408,Especificações,14,FALSE)),(VLOOKUP(A408,Especificações,15,FALSE)),(VLOOKUP(A408,Especificações,16,FALSE)),(VLOOKUP(A408,Especificações,17,FALSE)),(VLOOKUP(A408,Especificações,18,FALSE)),(VLOOKUP(A408,Especificações,19,FALSE)),(VLOOKUP(A408,Especificações,20,FALSE)),(VLOOKUP(A408,Especificações,21,FALSE)))</f>
        <v xml:space="preserve">ENVELOPE - Papel Off-set/ Craft/ Pardo; Formato: 26x36 cm²; 80/120 g/m²; Impressão: 1/0 Cor; Acabamento: Colado, Faca especial e vinco; </v>
      </c>
      <c r="C408" s="251">
        <f>VLOOKUP(A408,Especificações,22,FALSE)</f>
        <v>1</v>
      </c>
      <c r="D408" s="147" t="s">
        <v>46</v>
      </c>
      <c r="E408" s="154"/>
      <c r="F408" s="254">
        <f>IF(ISERROR(AVERAGE(E408:E412)),0,AVERAGE(E408:E412))</f>
        <v>0</v>
      </c>
      <c r="G408" s="257">
        <v>1050</v>
      </c>
      <c r="H408" s="260">
        <f>C408*F408</f>
        <v>0</v>
      </c>
      <c r="I408" s="242">
        <f>G408*H408</f>
        <v>0</v>
      </c>
    </row>
    <row r="409" spans="1:9">
      <c r="A409" s="246"/>
      <c r="B409" s="249"/>
      <c r="C409" s="252"/>
      <c r="D409" s="148" t="s">
        <v>47</v>
      </c>
      <c r="E409" s="169"/>
      <c r="F409" s="255"/>
      <c r="G409" s="258"/>
      <c r="H409" s="261"/>
      <c r="I409" s="243"/>
    </row>
    <row r="410" spans="1:9">
      <c r="A410" s="246"/>
      <c r="B410" s="249"/>
      <c r="C410" s="252"/>
      <c r="D410" s="149" t="s">
        <v>45</v>
      </c>
      <c r="E410" s="169"/>
      <c r="F410" s="255"/>
      <c r="G410" s="258"/>
      <c r="H410" s="261"/>
      <c r="I410" s="243"/>
    </row>
    <row r="411" spans="1:9">
      <c r="A411" s="246"/>
      <c r="B411" s="249"/>
      <c r="C411" s="252"/>
      <c r="D411" s="149" t="s">
        <v>43</v>
      </c>
      <c r="E411" s="169"/>
      <c r="F411" s="255"/>
      <c r="G411" s="258"/>
      <c r="H411" s="261"/>
      <c r="I411" s="243"/>
    </row>
    <row r="412" spans="1:9" ht="15.75" thickBot="1">
      <c r="A412" s="247"/>
      <c r="B412" s="250"/>
      <c r="C412" s="253"/>
      <c r="D412" s="150" t="s">
        <v>44</v>
      </c>
      <c r="E412" s="170"/>
      <c r="F412" s="256"/>
      <c r="G412" s="259"/>
      <c r="H412" s="262"/>
      <c r="I412" s="244"/>
    </row>
    <row r="413" spans="1:9" ht="15" customHeight="1">
      <c r="A413" s="245">
        <v>82</v>
      </c>
      <c r="B413" s="248" t="str">
        <f>CONCATENATE(VLOOKUP(A413,Especificações,2,FALSE),(VLOOKUP(A413,Especificações,3,FALSE)),(VLOOKUP(A413,Especificações,4,FALSE)),(VLOOKUP(A413,Especificações,5,FALSE)),(VLOOKUP(A413,Especificações,6,FALSE)),(VLOOKUP(A413,Especificações,7,FALSE)),(VLOOKUP(A413,Especificações,8,FALSE)),(VLOOKUP(A413,Especificações,9,FALSE)),(VLOOKUP(A413,Especificações,10,FALSE)),(VLOOKUP(A413,Especificações,11,FALSE)),(VLOOKUP(A413,Especificações,12,FALSE)),(VLOOKUP(A413,Especificações,13,FALSE)),(VLOOKUP(A413,Especificações,14,FALSE)),(VLOOKUP(A413,Especificações,15,FALSE)),(VLOOKUP(A413,Especificações,16,FALSE)),(VLOOKUP(A413,Especificações,17,FALSE)),(VLOOKUP(A413,Especificações,18,FALSE)),(VLOOKUP(A413,Especificações,19,FALSE)),(VLOOKUP(A413,Especificações,20,FALSE)),(VLOOKUP(A413,Especificações,21,FALSE)))</f>
        <v xml:space="preserve">ENVELOPE SANFONADO - Papel Off-set/ Craft/ Pardo; Formato: 31x41,5x5cm²; 150/ 180 g/m²Impressão: 1/0 Cor; Acabamento: Colado, Faca especial e vinco; </v>
      </c>
      <c r="C413" s="251">
        <f>VLOOKUP(A413,Especificações,22,FALSE)</f>
        <v>1</v>
      </c>
      <c r="D413" s="147" t="s">
        <v>46</v>
      </c>
      <c r="E413" s="154"/>
      <c r="F413" s="254">
        <f>IF(ISERROR(AVERAGE(E413:E417)),0,AVERAGE(E413:E417))</f>
        <v>0</v>
      </c>
      <c r="G413" s="257">
        <v>5000</v>
      </c>
      <c r="H413" s="260">
        <f>C413*F413</f>
        <v>0</v>
      </c>
      <c r="I413" s="242">
        <f>G413*H413</f>
        <v>0</v>
      </c>
    </row>
    <row r="414" spans="1:9">
      <c r="A414" s="246"/>
      <c r="B414" s="249"/>
      <c r="C414" s="252"/>
      <c r="D414" s="148" t="s">
        <v>47</v>
      </c>
      <c r="E414" s="169"/>
      <c r="F414" s="255"/>
      <c r="G414" s="258"/>
      <c r="H414" s="261"/>
      <c r="I414" s="243"/>
    </row>
    <row r="415" spans="1:9">
      <c r="A415" s="246"/>
      <c r="B415" s="249"/>
      <c r="C415" s="252"/>
      <c r="D415" s="149" t="s">
        <v>45</v>
      </c>
      <c r="E415" s="169"/>
      <c r="F415" s="255"/>
      <c r="G415" s="258"/>
      <c r="H415" s="261"/>
      <c r="I415" s="243"/>
    </row>
    <row r="416" spans="1:9">
      <c r="A416" s="246"/>
      <c r="B416" s="249"/>
      <c r="C416" s="252"/>
      <c r="D416" s="149" t="s">
        <v>43</v>
      </c>
      <c r="E416" s="169"/>
      <c r="F416" s="255"/>
      <c r="G416" s="258"/>
      <c r="H416" s="261"/>
      <c r="I416" s="243"/>
    </row>
    <row r="417" spans="1:9" ht="15.75" thickBot="1">
      <c r="A417" s="247"/>
      <c r="B417" s="250"/>
      <c r="C417" s="253"/>
      <c r="D417" s="150" t="s">
        <v>44</v>
      </c>
      <c r="E417" s="170"/>
      <c r="F417" s="256"/>
      <c r="G417" s="259"/>
      <c r="H417" s="262"/>
      <c r="I417" s="244"/>
    </row>
    <row r="418" spans="1:9" ht="15" customHeight="1">
      <c r="A418" s="245">
        <v>83</v>
      </c>
      <c r="B418" s="248" t="str">
        <f>CONCATENATE(VLOOKUP(A418,Especificações,2,FALSE),(VLOOKUP(A418,Especificações,3,FALSE)),(VLOOKUP(A418,Especificações,4,FALSE)),(VLOOKUP(A418,Especificações,5,FALSE)),(VLOOKUP(A418,Especificações,6,FALSE)),(VLOOKUP(A418,Especificações,7,FALSE)),(VLOOKUP(A418,Especificações,8,FALSE)),(VLOOKUP(A418,Especificações,9,FALSE)),(VLOOKUP(A418,Especificações,10,FALSE)),(VLOOKUP(A418,Especificações,11,FALSE)),(VLOOKUP(A418,Especificações,12,FALSE)),(VLOOKUP(A418,Especificações,13,FALSE)),(VLOOKUP(A418,Especificações,14,FALSE)),(VLOOKUP(A418,Especificações,15,FALSE)),(VLOOKUP(A418,Especificações,16,FALSE)),(VLOOKUP(A418,Especificações,17,FALSE)),(VLOOKUP(A418,Especificações,18,FALSE)),(VLOOKUP(A418,Especificações,19,FALSE)),(VLOOKUP(A418,Especificações,20,FALSE)),(VLOOKUP(A418,Especificações,21,FALSE)))</f>
        <v xml:space="preserve">FOLDER - Papel Couchê Liso ou fosco/ Off-Set/ Reciclato; Formato Aberto: 2: 46x64cm; 115/170 g/m²; Impressão: 4/4 Cores; Acabamento: Refile simples com dobra; </v>
      </c>
      <c r="C418" s="251">
        <f>VLOOKUP(A418,Especificações,22,FALSE)</f>
        <v>1</v>
      </c>
      <c r="D418" s="147" t="s">
        <v>46</v>
      </c>
      <c r="E418" s="154"/>
      <c r="F418" s="254">
        <f>IF(ISERROR(AVERAGE(E418:E422)),0,AVERAGE(E418:E422))</f>
        <v>0</v>
      </c>
      <c r="G418" s="257">
        <v>8500</v>
      </c>
      <c r="H418" s="260">
        <f>C418*F418</f>
        <v>0</v>
      </c>
      <c r="I418" s="242">
        <f>G418*H418</f>
        <v>0</v>
      </c>
    </row>
    <row r="419" spans="1:9">
      <c r="A419" s="246"/>
      <c r="B419" s="249"/>
      <c r="C419" s="252"/>
      <c r="D419" s="148" t="s">
        <v>47</v>
      </c>
      <c r="E419" s="169"/>
      <c r="F419" s="255"/>
      <c r="G419" s="258"/>
      <c r="H419" s="261"/>
      <c r="I419" s="243"/>
    </row>
    <row r="420" spans="1:9">
      <c r="A420" s="246"/>
      <c r="B420" s="249"/>
      <c r="C420" s="252"/>
      <c r="D420" s="149" t="s">
        <v>45</v>
      </c>
      <c r="E420" s="169"/>
      <c r="F420" s="255"/>
      <c r="G420" s="258"/>
      <c r="H420" s="261"/>
      <c r="I420" s="243"/>
    </row>
    <row r="421" spans="1:9">
      <c r="A421" s="246"/>
      <c r="B421" s="249"/>
      <c r="C421" s="252"/>
      <c r="D421" s="149" t="s">
        <v>43</v>
      </c>
      <c r="E421" s="169"/>
      <c r="F421" s="255"/>
      <c r="G421" s="258"/>
      <c r="H421" s="261"/>
      <c r="I421" s="243"/>
    </row>
    <row r="422" spans="1:9" ht="15.75" thickBot="1">
      <c r="A422" s="247"/>
      <c r="B422" s="250"/>
      <c r="C422" s="253"/>
      <c r="D422" s="150" t="s">
        <v>44</v>
      </c>
      <c r="E422" s="170"/>
      <c r="F422" s="256"/>
      <c r="G422" s="259"/>
      <c r="H422" s="262"/>
      <c r="I422" s="244"/>
    </row>
    <row r="423" spans="1:9" ht="15" customHeight="1">
      <c r="A423" s="245">
        <v>84</v>
      </c>
      <c r="B423" s="248" t="str">
        <f>CONCATENATE(VLOOKUP(A423,Especificações,2,FALSE),(VLOOKUP(A423,Especificações,3,FALSE)),(VLOOKUP(A423,Especificações,4,FALSE)),(VLOOKUP(A423,Especificações,5,FALSE)),(VLOOKUP(A423,Especificações,6,FALSE)),(VLOOKUP(A423,Especificações,7,FALSE)),(VLOOKUP(A423,Especificações,8,FALSE)),(VLOOKUP(A423,Especificações,9,FALSE)),(VLOOKUP(A423,Especificações,10,FALSE)),(VLOOKUP(A423,Especificações,11,FALSE)),(VLOOKUP(A423,Especificações,12,FALSE)),(VLOOKUP(A423,Especificações,13,FALSE)),(VLOOKUP(A423,Especificações,14,FALSE)),(VLOOKUP(A423,Especificações,15,FALSE)),(VLOOKUP(A423,Especificações,16,FALSE)),(VLOOKUP(A423,Especificações,17,FALSE)),(VLOOKUP(A423,Especificações,18,FALSE)),(VLOOKUP(A423,Especificações,19,FALSE)),(VLOOKUP(A423,Especificações,20,FALSE)),(VLOOKUP(A423,Especificações,21,FALSE)))</f>
        <v xml:space="preserve">FOLDER - Papel Couchê Liso ou fosco/ Off-Set/ Reciclato; Formato Aberto: 4: 31,5x46cm; 115/170 g/m²; Impressão: 4/4 Cores; Acabamento: Refile simples com dobra; </v>
      </c>
      <c r="C423" s="251">
        <f>VLOOKUP(A423,Especificações,22,FALSE)</f>
        <v>1</v>
      </c>
      <c r="D423" s="147" t="s">
        <v>46</v>
      </c>
      <c r="E423" s="154"/>
      <c r="F423" s="254">
        <f>IF(ISERROR(AVERAGE(E423:E427)),0,AVERAGE(E423:E427))</f>
        <v>0</v>
      </c>
      <c r="G423" s="257">
        <v>12750</v>
      </c>
      <c r="H423" s="260">
        <f>C423*F423</f>
        <v>0</v>
      </c>
      <c r="I423" s="242">
        <f>G423*H423</f>
        <v>0</v>
      </c>
    </row>
    <row r="424" spans="1:9">
      <c r="A424" s="246"/>
      <c r="B424" s="249"/>
      <c r="C424" s="252"/>
      <c r="D424" s="148" t="s">
        <v>47</v>
      </c>
      <c r="E424" s="169"/>
      <c r="F424" s="255"/>
      <c r="G424" s="258"/>
      <c r="H424" s="261"/>
      <c r="I424" s="243"/>
    </row>
    <row r="425" spans="1:9">
      <c r="A425" s="246"/>
      <c r="B425" s="249"/>
      <c r="C425" s="252"/>
      <c r="D425" s="149" t="s">
        <v>45</v>
      </c>
      <c r="E425" s="169"/>
      <c r="F425" s="255"/>
      <c r="G425" s="258"/>
      <c r="H425" s="261"/>
      <c r="I425" s="243"/>
    </row>
    <row r="426" spans="1:9">
      <c r="A426" s="246"/>
      <c r="B426" s="249"/>
      <c r="C426" s="252"/>
      <c r="D426" s="149" t="s">
        <v>43</v>
      </c>
      <c r="E426" s="169"/>
      <c r="F426" s="255"/>
      <c r="G426" s="258"/>
      <c r="H426" s="261"/>
      <c r="I426" s="243"/>
    </row>
    <row r="427" spans="1:9" ht="15.75" thickBot="1">
      <c r="A427" s="247"/>
      <c r="B427" s="250"/>
      <c r="C427" s="253"/>
      <c r="D427" s="150" t="s">
        <v>44</v>
      </c>
      <c r="E427" s="170"/>
      <c r="F427" s="256"/>
      <c r="G427" s="259"/>
      <c r="H427" s="262"/>
      <c r="I427" s="244"/>
    </row>
    <row r="428" spans="1:9" ht="15" customHeight="1">
      <c r="A428" s="245">
        <v>85</v>
      </c>
      <c r="B428" s="248" t="str">
        <f>CONCATENATE(VLOOKUP(A428,Especificações,2,FALSE),(VLOOKUP(A428,Especificações,3,FALSE)),(VLOOKUP(A428,Especificações,4,FALSE)),(VLOOKUP(A428,Especificações,5,FALSE)),(VLOOKUP(A428,Especificações,6,FALSE)),(VLOOKUP(A428,Especificações,7,FALSE)),(VLOOKUP(A428,Especificações,8,FALSE)),(VLOOKUP(A428,Especificações,9,FALSE)),(VLOOKUP(A428,Especificações,10,FALSE)),(VLOOKUP(A428,Especificações,11,FALSE)),(VLOOKUP(A428,Especificações,12,FALSE)),(VLOOKUP(A428,Especificações,13,FALSE)),(VLOOKUP(A428,Especificações,14,FALSE)),(VLOOKUP(A428,Especificações,15,FALSE)),(VLOOKUP(A428,Especificações,16,FALSE)),(VLOOKUP(A428,Especificações,17,FALSE)),(VLOOKUP(A428,Especificações,18,FALSE)),(VLOOKUP(A428,Especificações,19,FALSE)),(VLOOKUP(A428,Especificações,20,FALSE)),(VLOOKUP(A428,Especificações,21,FALSE)))</f>
        <v xml:space="preserve">FOLDER - Papel Couchê Liso ou fosco/ Off-Set/ Reciclato; Formato Aberto: 6: 31,9x32,9; 115/170 g/m²; Impressão: 4/4 Cores; Acabamento: Refile simples com dobra; </v>
      </c>
      <c r="C428" s="251">
        <f>VLOOKUP(A428,Especificações,22,FALSE)</f>
        <v>1</v>
      </c>
      <c r="D428" s="147" t="s">
        <v>46</v>
      </c>
      <c r="E428" s="154"/>
      <c r="F428" s="254">
        <f>IF(ISERROR(AVERAGE(E428:E432)),0,AVERAGE(E428:E432))</f>
        <v>0</v>
      </c>
      <c r="G428" s="257">
        <v>12750</v>
      </c>
      <c r="H428" s="260">
        <f>C428*F428</f>
        <v>0</v>
      </c>
      <c r="I428" s="242">
        <f>G428*H428</f>
        <v>0</v>
      </c>
    </row>
    <row r="429" spans="1:9">
      <c r="A429" s="246"/>
      <c r="B429" s="249"/>
      <c r="C429" s="252"/>
      <c r="D429" s="148" t="s">
        <v>47</v>
      </c>
      <c r="E429" s="169"/>
      <c r="F429" s="255"/>
      <c r="G429" s="258"/>
      <c r="H429" s="261"/>
      <c r="I429" s="243"/>
    </row>
    <row r="430" spans="1:9">
      <c r="A430" s="246"/>
      <c r="B430" s="249"/>
      <c r="C430" s="252"/>
      <c r="D430" s="149" t="s">
        <v>45</v>
      </c>
      <c r="E430" s="169"/>
      <c r="F430" s="255"/>
      <c r="G430" s="258"/>
      <c r="H430" s="261"/>
      <c r="I430" s="243"/>
    </row>
    <row r="431" spans="1:9">
      <c r="A431" s="246"/>
      <c r="B431" s="249"/>
      <c r="C431" s="252"/>
      <c r="D431" s="149" t="s">
        <v>43</v>
      </c>
      <c r="E431" s="169"/>
      <c r="F431" s="255"/>
      <c r="G431" s="258"/>
      <c r="H431" s="261"/>
      <c r="I431" s="243"/>
    </row>
    <row r="432" spans="1:9" ht="15.75" thickBot="1">
      <c r="A432" s="247"/>
      <c r="B432" s="250"/>
      <c r="C432" s="253"/>
      <c r="D432" s="150" t="s">
        <v>44</v>
      </c>
      <c r="E432" s="170"/>
      <c r="F432" s="256"/>
      <c r="G432" s="259"/>
      <c r="H432" s="262"/>
      <c r="I432" s="244"/>
    </row>
    <row r="433" spans="1:9" ht="15" customHeight="1">
      <c r="A433" s="245">
        <v>86</v>
      </c>
      <c r="B433" s="248" t="str">
        <f>CONCATENATE(VLOOKUP(A433,Especificações,2,FALSE),(VLOOKUP(A433,Especificações,3,FALSE)),(VLOOKUP(A433,Especificações,4,FALSE)),(VLOOKUP(A433,Especificações,5,FALSE)),(VLOOKUP(A433,Especificações,6,FALSE)),(VLOOKUP(A433,Especificações,7,FALSE)),(VLOOKUP(A433,Especificações,8,FALSE)),(VLOOKUP(A433,Especificações,9,FALSE)),(VLOOKUP(A433,Especificações,10,FALSE)),(VLOOKUP(A433,Especificações,11,FALSE)),(VLOOKUP(A433,Especificações,12,FALSE)),(VLOOKUP(A433,Especificações,13,FALSE)),(VLOOKUP(A433,Especificações,14,FALSE)),(VLOOKUP(A433,Especificações,15,FALSE)),(VLOOKUP(A433,Especificações,16,FALSE)),(VLOOKUP(A433,Especificações,17,FALSE)),(VLOOKUP(A433,Especificações,18,FALSE)),(VLOOKUP(A433,Especificações,19,FALSE)),(VLOOKUP(A433,Especificações,20,FALSE)),(VLOOKUP(A433,Especificações,21,FALSE)))</f>
        <v xml:space="preserve">FOLDER - Papel Couchê Liso ou fosco/ Off-Set/ Reciclato; Formato Aberto: 8: 21x29,7cm; 115/170 g/m²; Impressão: 4/4 Cores; Acabamento: Refile simples com dobra; </v>
      </c>
      <c r="C433" s="251">
        <f>VLOOKUP(A433,Especificações,22,FALSE)</f>
        <v>1</v>
      </c>
      <c r="D433" s="147" t="s">
        <v>46</v>
      </c>
      <c r="E433" s="154"/>
      <c r="F433" s="254">
        <f>IF(ISERROR(AVERAGE(E433:E437)),0,AVERAGE(E433:E437))</f>
        <v>0</v>
      </c>
      <c r="G433" s="257">
        <v>21250</v>
      </c>
      <c r="H433" s="260">
        <f>C433*F433</f>
        <v>0</v>
      </c>
      <c r="I433" s="242">
        <f>G433*H433</f>
        <v>0</v>
      </c>
    </row>
    <row r="434" spans="1:9">
      <c r="A434" s="246"/>
      <c r="B434" s="249"/>
      <c r="C434" s="252"/>
      <c r="D434" s="148" t="s">
        <v>47</v>
      </c>
      <c r="E434" s="169"/>
      <c r="F434" s="255"/>
      <c r="G434" s="258"/>
      <c r="H434" s="261"/>
      <c r="I434" s="243"/>
    </row>
    <row r="435" spans="1:9">
      <c r="A435" s="246"/>
      <c r="B435" s="249"/>
      <c r="C435" s="252"/>
      <c r="D435" s="149" t="s">
        <v>45</v>
      </c>
      <c r="E435" s="169"/>
      <c r="F435" s="255"/>
      <c r="G435" s="258"/>
      <c r="H435" s="261"/>
      <c r="I435" s="243"/>
    </row>
    <row r="436" spans="1:9">
      <c r="A436" s="246"/>
      <c r="B436" s="249"/>
      <c r="C436" s="252"/>
      <c r="D436" s="149" t="s">
        <v>43</v>
      </c>
      <c r="E436" s="169"/>
      <c r="F436" s="255"/>
      <c r="G436" s="258"/>
      <c r="H436" s="261"/>
      <c r="I436" s="243"/>
    </row>
    <row r="437" spans="1:9" ht="15.75" thickBot="1">
      <c r="A437" s="247"/>
      <c r="B437" s="250"/>
      <c r="C437" s="253"/>
      <c r="D437" s="150" t="s">
        <v>44</v>
      </c>
      <c r="E437" s="170"/>
      <c r="F437" s="256"/>
      <c r="G437" s="259"/>
      <c r="H437" s="262"/>
      <c r="I437" s="244"/>
    </row>
    <row r="438" spans="1:9" ht="15" customHeight="1">
      <c r="A438" s="245">
        <v>87</v>
      </c>
      <c r="B438" s="248" t="str">
        <f>CONCATENATE(VLOOKUP(A438,Especificações,2,FALSE),(VLOOKUP(A438,Especificações,3,FALSE)),(VLOOKUP(A438,Especificações,4,FALSE)),(VLOOKUP(A438,Especificações,5,FALSE)),(VLOOKUP(A438,Especificações,6,FALSE)),(VLOOKUP(A438,Especificações,7,FALSE)),(VLOOKUP(A438,Especificações,8,FALSE)),(VLOOKUP(A438,Especificações,9,FALSE)),(VLOOKUP(A438,Especificações,10,FALSE)),(VLOOKUP(A438,Especificações,11,FALSE)),(VLOOKUP(A438,Especificações,12,FALSE)),(VLOOKUP(A438,Especificações,13,FALSE)),(VLOOKUP(A438,Especificações,14,FALSE)),(VLOOKUP(A438,Especificações,15,FALSE)),(VLOOKUP(A438,Especificações,16,FALSE)),(VLOOKUP(A438,Especificações,17,FALSE)),(VLOOKUP(A438,Especificações,18,FALSE)),(VLOOKUP(A438,Especificações,19,FALSE)),(VLOOKUP(A438,Especificações,20,FALSE)),(VLOOKUP(A438,Especificações,21,FALSE)))</f>
        <v xml:space="preserve">FOLDER - Papel Couchê Liso ou fosco/ Off-Set/ Reciclato; Formato Aberto: 12: 20,5x23cm; 115/170 g/m²; Impressão: 4/4 Cores; Acabamento: Refile simples com dobra; </v>
      </c>
      <c r="C438" s="251">
        <f>VLOOKUP(A438,Especificações,22,FALSE)</f>
        <v>1</v>
      </c>
      <c r="D438" s="147" t="s">
        <v>46</v>
      </c>
      <c r="E438" s="154"/>
      <c r="F438" s="254">
        <f>IF(ISERROR(AVERAGE(E438:E442)),0,AVERAGE(E438:E442))</f>
        <v>0</v>
      </c>
      <c r="G438" s="257">
        <v>21250</v>
      </c>
      <c r="H438" s="260">
        <f>C438*F438</f>
        <v>0</v>
      </c>
      <c r="I438" s="242">
        <f>G438*H438</f>
        <v>0</v>
      </c>
    </row>
    <row r="439" spans="1:9">
      <c r="A439" s="246"/>
      <c r="B439" s="249"/>
      <c r="C439" s="252"/>
      <c r="D439" s="148" t="s">
        <v>47</v>
      </c>
      <c r="E439" s="169"/>
      <c r="F439" s="255"/>
      <c r="G439" s="258"/>
      <c r="H439" s="261"/>
      <c r="I439" s="243"/>
    </row>
    <row r="440" spans="1:9">
      <c r="A440" s="246"/>
      <c r="B440" s="249"/>
      <c r="C440" s="252"/>
      <c r="D440" s="149" t="s">
        <v>45</v>
      </c>
      <c r="E440" s="169"/>
      <c r="F440" s="255"/>
      <c r="G440" s="258"/>
      <c r="H440" s="261"/>
      <c r="I440" s="243"/>
    </row>
    <row r="441" spans="1:9">
      <c r="A441" s="246"/>
      <c r="B441" s="249"/>
      <c r="C441" s="252"/>
      <c r="D441" s="149" t="s">
        <v>43</v>
      </c>
      <c r="E441" s="169"/>
      <c r="F441" s="255"/>
      <c r="G441" s="258"/>
      <c r="H441" s="261"/>
      <c r="I441" s="243"/>
    </row>
    <row r="442" spans="1:9" ht="15.75" thickBot="1">
      <c r="A442" s="247"/>
      <c r="B442" s="250"/>
      <c r="C442" s="253"/>
      <c r="D442" s="150" t="s">
        <v>44</v>
      </c>
      <c r="E442" s="170"/>
      <c r="F442" s="256"/>
      <c r="G442" s="259"/>
      <c r="H442" s="262"/>
      <c r="I442" s="244"/>
    </row>
    <row r="443" spans="1:9" ht="15" customHeight="1">
      <c r="A443" s="245">
        <v>88</v>
      </c>
      <c r="B443" s="248" t="str">
        <f>CONCATENATE(VLOOKUP(A443,Especificações,2,FALSE),(VLOOKUP(A443,Especificações,3,FALSE)),(VLOOKUP(A443,Especificações,4,FALSE)),(VLOOKUP(A443,Especificações,5,FALSE)),(VLOOKUP(A443,Especificações,6,FALSE)),(VLOOKUP(A443,Especificações,7,FALSE)),(VLOOKUP(A443,Especificações,8,FALSE)),(VLOOKUP(A443,Especificações,9,FALSE)),(VLOOKUP(A443,Especificações,10,FALSE)),(VLOOKUP(A443,Especificações,11,FALSE)),(VLOOKUP(A443,Especificações,12,FALSE)),(VLOOKUP(A443,Especificações,13,FALSE)),(VLOOKUP(A443,Especificações,14,FALSE)),(VLOOKUP(A443,Especificações,15,FALSE)),(VLOOKUP(A443,Especificações,16,FALSE)),(VLOOKUP(A443,Especificações,17,FALSE)),(VLOOKUP(A443,Especificações,18,FALSE)),(VLOOKUP(A443,Especificações,19,FALSE)),(VLOOKUP(A443,Especificações,20,FALSE)),(VLOOKUP(A443,Especificações,21,FALSE)))</f>
        <v xml:space="preserve">FOLDER - Papel Couchê Liso ou fosco/ Off-Set/ Reciclato; Formato Aberto: 16: 15x21cm; 115/170 g/m²; Impressão: 4/4 Cores; Acabamento: Refile simples com dobra; </v>
      </c>
      <c r="C443" s="251">
        <f>VLOOKUP(A443,Especificações,22,FALSE)</f>
        <v>1</v>
      </c>
      <c r="D443" s="147" t="s">
        <v>46</v>
      </c>
      <c r="E443" s="154"/>
      <c r="F443" s="254">
        <f>IF(ISERROR(AVERAGE(E443:E447)),0,AVERAGE(E443:E447))</f>
        <v>0</v>
      </c>
      <c r="G443" s="257">
        <v>8500</v>
      </c>
      <c r="H443" s="260">
        <f>C443*F443</f>
        <v>0</v>
      </c>
      <c r="I443" s="242">
        <f>G443*H443</f>
        <v>0</v>
      </c>
    </row>
    <row r="444" spans="1:9">
      <c r="A444" s="246"/>
      <c r="B444" s="249"/>
      <c r="C444" s="252"/>
      <c r="D444" s="148" t="s">
        <v>47</v>
      </c>
      <c r="E444" s="169"/>
      <c r="F444" s="255"/>
      <c r="G444" s="258"/>
      <c r="H444" s="261"/>
      <c r="I444" s="243"/>
    </row>
    <row r="445" spans="1:9">
      <c r="A445" s="246"/>
      <c r="B445" s="249"/>
      <c r="C445" s="252"/>
      <c r="D445" s="149" t="s">
        <v>45</v>
      </c>
      <c r="E445" s="169"/>
      <c r="F445" s="255"/>
      <c r="G445" s="258"/>
      <c r="H445" s="261"/>
      <c r="I445" s="243"/>
    </row>
    <row r="446" spans="1:9">
      <c r="A446" s="246"/>
      <c r="B446" s="249"/>
      <c r="C446" s="252"/>
      <c r="D446" s="149" t="s">
        <v>43</v>
      </c>
      <c r="E446" s="169"/>
      <c r="F446" s="255"/>
      <c r="G446" s="258"/>
      <c r="H446" s="261"/>
      <c r="I446" s="243"/>
    </row>
    <row r="447" spans="1:9" ht="15.75" thickBot="1">
      <c r="A447" s="247"/>
      <c r="B447" s="250"/>
      <c r="C447" s="253"/>
      <c r="D447" s="150" t="s">
        <v>44</v>
      </c>
      <c r="E447" s="170"/>
      <c r="F447" s="256"/>
      <c r="G447" s="259"/>
      <c r="H447" s="262"/>
      <c r="I447" s="244"/>
    </row>
    <row r="448" spans="1:9" ht="15" customHeight="1">
      <c r="A448" s="245">
        <v>89</v>
      </c>
      <c r="B448" s="248" t="str">
        <f>CONCATENATE(VLOOKUP(A448,Especificações,2,FALSE),(VLOOKUP(A448,Especificações,3,FALSE)),(VLOOKUP(A448,Especificações,4,FALSE)),(VLOOKUP(A448,Especificações,5,FALSE)),(VLOOKUP(A448,Especificações,6,FALSE)),(VLOOKUP(A448,Especificações,7,FALSE)),(VLOOKUP(A448,Especificações,8,FALSE)),(VLOOKUP(A448,Especificações,9,FALSE)),(VLOOKUP(A448,Especificações,10,FALSE)),(VLOOKUP(A448,Especificações,11,FALSE)),(VLOOKUP(A448,Especificações,12,FALSE)),(VLOOKUP(A448,Especificações,13,FALSE)),(VLOOKUP(A448,Especificações,14,FALSE)),(VLOOKUP(A448,Especificações,15,FALSE)),(VLOOKUP(A448,Especificações,16,FALSE)),(VLOOKUP(A448,Especificações,17,FALSE)),(VLOOKUP(A448,Especificações,18,FALSE)),(VLOOKUP(A448,Especificações,19,FALSE)),(VLOOKUP(A448,Especificações,20,FALSE)),(VLOOKUP(A448,Especificações,21,FALSE)))</f>
        <v xml:space="preserve">FOLDER - Papel Couchê Liso ou fosco/ Off-Set/ Reciclato; Formato Aberto: 2: 46x64cm; 115/170 g/m²; Impressão: 4/4 Cores; Acabamento: Refile simples com dobra e corte especial;  </v>
      </c>
      <c r="C448" s="251">
        <f>VLOOKUP(A448,Especificações,22,FALSE)</f>
        <v>1</v>
      </c>
      <c r="D448" s="147" t="s">
        <v>46</v>
      </c>
      <c r="E448" s="154"/>
      <c r="F448" s="254">
        <f>IF(ISERROR(AVERAGE(E448:E452)),0,AVERAGE(E448:E452))</f>
        <v>0</v>
      </c>
      <c r="G448" s="257">
        <v>1500</v>
      </c>
      <c r="H448" s="260">
        <f>C448*F448</f>
        <v>0</v>
      </c>
      <c r="I448" s="242">
        <f>G448*H448</f>
        <v>0</v>
      </c>
    </row>
    <row r="449" spans="1:9">
      <c r="A449" s="246"/>
      <c r="B449" s="249"/>
      <c r="C449" s="252"/>
      <c r="D449" s="148" t="s">
        <v>47</v>
      </c>
      <c r="E449" s="169"/>
      <c r="F449" s="255"/>
      <c r="G449" s="258"/>
      <c r="H449" s="261"/>
      <c r="I449" s="243"/>
    </row>
    <row r="450" spans="1:9">
      <c r="A450" s="246"/>
      <c r="B450" s="249"/>
      <c r="C450" s="252"/>
      <c r="D450" s="149" t="s">
        <v>45</v>
      </c>
      <c r="E450" s="169"/>
      <c r="F450" s="255"/>
      <c r="G450" s="258"/>
      <c r="H450" s="261"/>
      <c r="I450" s="243"/>
    </row>
    <row r="451" spans="1:9">
      <c r="A451" s="246"/>
      <c r="B451" s="249"/>
      <c r="C451" s="252"/>
      <c r="D451" s="149" t="s">
        <v>43</v>
      </c>
      <c r="E451" s="169"/>
      <c r="F451" s="255"/>
      <c r="G451" s="258"/>
      <c r="H451" s="261"/>
      <c r="I451" s="243"/>
    </row>
    <row r="452" spans="1:9" ht="15.75" thickBot="1">
      <c r="A452" s="247"/>
      <c r="B452" s="250"/>
      <c r="C452" s="253"/>
      <c r="D452" s="150" t="s">
        <v>44</v>
      </c>
      <c r="E452" s="170"/>
      <c r="F452" s="256"/>
      <c r="G452" s="259"/>
      <c r="H452" s="262"/>
      <c r="I452" s="244"/>
    </row>
    <row r="453" spans="1:9" ht="15" customHeight="1">
      <c r="A453" s="245">
        <v>90</v>
      </c>
      <c r="B453" s="248" t="str">
        <f>CONCATENATE(VLOOKUP(A453,Especificações,2,FALSE),(VLOOKUP(A453,Especificações,3,FALSE)),(VLOOKUP(A453,Especificações,4,FALSE)),(VLOOKUP(A453,Especificações,5,FALSE)),(VLOOKUP(A453,Especificações,6,FALSE)),(VLOOKUP(A453,Especificações,7,FALSE)),(VLOOKUP(A453,Especificações,8,FALSE)),(VLOOKUP(A453,Especificações,9,FALSE)),(VLOOKUP(A453,Especificações,10,FALSE)),(VLOOKUP(A453,Especificações,11,FALSE)),(VLOOKUP(A453,Especificações,12,FALSE)),(VLOOKUP(A453,Especificações,13,FALSE)),(VLOOKUP(A453,Especificações,14,FALSE)),(VLOOKUP(A453,Especificações,15,FALSE)),(VLOOKUP(A453,Especificações,16,FALSE)),(VLOOKUP(A453,Especificações,17,FALSE)),(VLOOKUP(A453,Especificações,18,FALSE)),(VLOOKUP(A453,Especificações,19,FALSE)),(VLOOKUP(A453,Especificações,20,FALSE)),(VLOOKUP(A453,Especificações,21,FALSE)))</f>
        <v xml:space="preserve">FOLDER - Papel Couchê Liso ou fosco/ Off-Set/ Reciclato; Formato Aberto: 4: 31,5x46cm; 115/170 g/m²; Impressão: 4/4 Cores; Acabamento: Refile simples com dobra e corte especial;  </v>
      </c>
      <c r="C453" s="251">
        <f>VLOOKUP(A453,Especificações,22,FALSE)</f>
        <v>1</v>
      </c>
      <c r="D453" s="147" t="s">
        <v>46</v>
      </c>
      <c r="E453" s="154"/>
      <c r="F453" s="254">
        <f>IF(ISERROR(AVERAGE(E453:E457)),0,AVERAGE(E453:E457))</f>
        <v>0</v>
      </c>
      <c r="G453" s="257">
        <v>2250</v>
      </c>
      <c r="H453" s="260">
        <f>C453*F453</f>
        <v>0</v>
      </c>
      <c r="I453" s="242">
        <f>G453*H453</f>
        <v>0</v>
      </c>
    </row>
    <row r="454" spans="1:9">
      <c r="A454" s="246"/>
      <c r="B454" s="249"/>
      <c r="C454" s="252"/>
      <c r="D454" s="148" t="s">
        <v>47</v>
      </c>
      <c r="E454" s="169"/>
      <c r="F454" s="255"/>
      <c r="G454" s="258"/>
      <c r="H454" s="261"/>
      <c r="I454" s="243"/>
    </row>
    <row r="455" spans="1:9">
      <c r="A455" s="246"/>
      <c r="B455" s="249"/>
      <c r="C455" s="252"/>
      <c r="D455" s="149" t="s">
        <v>45</v>
      </c>
      <c r="E455" s="169"/>
      <c r="F455" s="255"/>
      <c r="G455" s="258"/>
      <c r="H455" s="261"/>
      <c r="I455" s="243"/>
    </row>
    <row r="456" spans="1:9">
      <c r="A456" s="246"/>
      <c r="B456" s="249"/>
      <c r="C456" s="252"/>
      <c r="D456" s="149" t="s">
        <v>43</v>
      </c>
      <c r="E456" s="169"/>
      <c r="F456" s="255"/>
      <c r="G456" s="258"/>
      <c r="H456" s="261"/>
      <c r="I456" s="243"/>
    </row>
    <row r="457" spans="1:9" ht="15.75" thickBot="1">
      <c r="A457" s="247"/>
      <c r="B457" s="250"/>
      <c r="C457" s="253"/>
      <c r="D457" s="150" t="s">
        <v>44</v>
      </c>
      <c r="E457" s="170"/>
      <c r="F457" s="256"/>
      <c r="G457" s="259"/>
      <c r="H457" s="262"/>
      <c r="I457" s="244"/>
    </row>
    <row r="458" spans="1:9" ht="15" customHeight="1">
      <c r="A458" s="245">
        <v>91</v>
      </c>
      <c r="B458" s="248" t="str">
        <f>CONCATENATE(VLOOKUP(A458,Especificações,2,FALSE),(VLOOKUP(A458,Especificações,3,FALSE)),(VLOOKUP(A458,Especificações,4,FALSE)),(VLOOKUP(A458,Especificações,5,FALSE)),(VLOOKUP(A458,Especificações,6,FALSE)),(VLOOKUP(A458,Especificações,7,FALSE)),(VLOOKUP(A458,Especificações,8,FALSE)),(VLOOKUP(A458,Especificações,9,FALSE)),(VLOOKUP(A458,Especificações,10,FALSE)),(VLOOKUP(A458,Especificações,11,FALSE)),(VLOOKUP(A458,Especificações,12,FALSE)),(VLOOKUP(A458,Especificações,13,FALSE)),(VLOOKUP(A458,Especificações,14,FALSE)),(VLOOKUP(A458,Especificações,15,FALSE)),(VLOOKUP(A458,Especificações,16,FALSE)),(VLOOKUP(A458,Especificações,17,FALSE)),(VLOOKUP(A458,Especificações,18,FALSE)),(VLOOKUP(A458,Especificações,19,FALSE)),(VLOOKUP(A458,Especificações,20,FALSE)),(VLOOKUP(A458,Especificações,21,FALSE)))</f>
        <v xml:space="preserve">FOLDER - Papel Couchê Liso ou fosco/ Off-Set/ Reciclato; Formato Aberto: 6: 31,9x32,9; 115/170 g/m²; Impressão: 4/4 Cores; Acabamento: Refile simples com dobra e corte especial;  </v>
      </c>
      <c r="C458" s="251">
        <f>VLOOKUP(A458,Especificações,22,FALSE)</f>
        <v>1</v>
      </c>
      <c r="D458" s="147" t="s">
        <v>46</v>
      </c>
      <c r="E458" s="154"/>
      <c r="F458" s="254">
        <f>IF(ISERROR(AVERAGE(E458:E462)),0,AVERAGE(E458:E462))</f>
        <v>0</v>
      </c>
      <c r="G458" s="257">
        <v>2250</v>
      </c>
      <c r="H458" s="260">
        <f>C458*F458</f>
        <v>0</v>
      </c>
      <c r="I458" s="242">
        <f>G458*H458</f>
        <v>0</v>
      </c>
    </row>
    <row r="459" spans="1:9">
      <c r="A459" s="246"/>
      <c r="B459" s="249"/>
      <c r="C459" s="252"/>
      <c r="D459" s="148" t="s">
        <v>47</v>
      </c>
      <c r="E459" s="169"/>
      <c r="F459" s="255"/>
      <c r="G459" s="258"/>
      <c r="H459" s="261"/>
      <c r="I459" s="243"/>
    </row>
    <row r="460" spans="1:9">
      <c r="A460" s="246"/>
      <c r="B460" s="249"/>
      <c r="C460" s="252"/>
      <c r="D460" s="149" t="s">
        <v>45</v>
      </c>
      <c r="E460" s="169"/>
      <c r="F460" s="255"/>
      <c r="G460" s="258"/>
      <c r="H460" s="261"/>
      <c r="I460" s="243"/>
    </row>
    <row r="461" spans="1:9">
      <c r="A461" s="246"/>
      <c r="B461" s="249"/>
      <c r="C461" s="252"/>
      <c r="D461" s="149" t="s">
        <v>43</v>
      </c>
      <c r="E461" s="169"/>
      <c r="F461" s="255"/>
      <c r="G461" s="258"/>
      <c r="H461" s="261"/>
      <c r="I461" s="243"/>
    </row>
    <row r="462" spans="1:9" ht="15.75" thickBot="1">
      <c r="A462" s="247"/>
      <c r="B462" s="250"/>
      <c r="C462" s="253"/>
      <c r="D462" s="150" t="s">
        <v>44</v>
      </c>
      <c r="E462" s="170"/>
      <c r="F462" s="256"/>
      <c r="G462" s="259"/>
      <c r="H462" s="262"/>
      <c r="I462" s="244"/>
    </row>
    <row r="463" spans="1:9" ht="15" customHeight="1">
      <c r="A463" s="245">
        <v>92</v>
      </c>
      <c r="B463" s="248" t="str">
        <f>CONCATENATE(VLOOKUP(A463,Especificações,2,FALSE),(VLOOKUP(A463,Especificações,3,FALSE)),(VLOOKUP(A463,Especificações,4,FALSE)),(VLOOKUP(A463,Especificações,5,FALSE)),(VLOOKUP(A463,Especificações,6,FALSE)),(VLOOKUP(A463,Especificações,7,FALSE)),(VLOOKUP(A463,Especificações,8,FALSE)),(VLOOKUP(A463,Especificações,9,FALSE)),(VLOOKUP(A463,Especificações,10,FALSE)),(VLOOKUP(A463,Especificações,11,FALSE)),(VLOOKUP(A463,Especificações,12,FALSE)),(VLOOKUP(A463,Especificações,13,FALSE)),(VLOOKUP(A463,Especificações,14,FALSE)),(VLOOKUP(A463,Especificações,15,FALSE)),(VLOOKUP(A463,Especificações,16,FALSE)),(VLOOKUP(A463,Especificações,17,FALSE)),(VLOOKUP(A463,Especificações,18,FALSE)),(VLOOKUP(A463,Especificações,19,FALSE)),(VLOOKUP(A463,Especificações,20,FALSE)),(VLOOKUP(A463,Especificações,21,FALSE)))</f>
        <v xml:space="preserve">FOLDER - Papel Couchê Liso ou fosco/ Off-Set/ Reciclato; Formato Aberto: 8: 21x29,7cm; 115/170 g/m²; Impressão: 4/4 Cores; Acabamento: Refile simples com dobra e corte especial;  </v>
      </c>
      <c r="C463" s="251">
        <f>VLOOKUP(A463,Especificações,22,FALSE)</f>
        <v>1</v>
      </c>
      <c r="D463" s="147" t="s">
        <v>46</v>
      </c>
      <c r="E463" s="154"/>
      <c r="F463" s="254">
        <f>IF(ISERROR(AVERAGE(E463:E467)),0,AVERAGE(E463:E467))</f>
        <v>0</v>
      </c>
      <c r="G463" s="257">
        <v>3750</v>
      </c>
      <c r="H463" s="260">
        <f>C463*F463</f>
        <v>0</v>
      </c>
      <c r="I463" s="242">
        <f>G463*H463</f>
        <v>0</v>
      </c>
    </row>
    <row r="464" spans="1:9">
      <c r="A464" s="246"/>
      <c r="B464" s="249"/>
      <c r="C464" s="252"/>
      <c r="D464" s="148" t="s">
        <v>47</v>
      </c>
      <c r="E464" s="169"/>
      <c r="F464" s="255"/>
      <c r="G464" s="258"/>
      <c r="H464" s="261"/>
      <c r="I464" s="243"/>
    </row>
    <row r="465" spans="1:9">
      <c r="A465" s="246"/>
      <c r="B465" s="249"/>
      <c r="C465" s="252"/>
      <c r="D465" s="149" t="s">
        <v>45</v>
      </c>
      <c r="E465" s="169"/>
      <c r="F465" s="255"/>
      <c r="G465" s="258"/>
      <c r="H465" s="261"/>
      <c r="I465" s="243"/>
    </row>
    <row r="466" spans="1:9">
      <c r="A466" s="246"/>
      <c r="B466" s="249"/>
      <c r="C466" s="252"/>
      <c r="D466" s="149" t="s">
        <v>43</v>
      </c>
      <c r="E466" s="169"/>
      <c r="F466" s="255"/>
      <c r="G466" s="258"/>
      <c r="H466" s="261"/>
      <c r="I466" s="243"/>
    </row>
    <row r="467" spans="1:9" ht="15.75" thickBot="1">
      <c r="A467" s="247"/>
      <c r="B467" s="250"/>
      <c r="C467" s="253"/>
      <c r="D467" s="150" t="s">
        <v>44</v>
      </c>
      <c r="E467" s="170"/>
      <c r="F467" s="256"/>
      <c r="G467" s="259"/>
      <c r="H467" s="262"/>
      <c r="I467" s="244"/>
    </row>
    <row r="468" spans="1:9" ht="15" customHeight="1">
      <c r="A468" s="245">
        <v>93</v>
      </c>
      <c r="B468" s="248" t="str">
        <f>CONCATENATE(VLOOKUP(A468,Especificações,2,FALSE),(VLOOKUP(A468,Especificações,3,FALSE)),(VLOOKUP(A468,Especificações,4,FALSE)),(VLOOKUP(A468,Especificações,5,FALSE)),(VLOOKUP(A468,Especificações,6,FALSE)),(VLOOKUP(A468,Especificações,7,FALSE)),(VLOOKUP(A468,Especificações,8,FALSE)),(VLOOKUP(A468,Especificações,9,FALSE)),(VLOOKUP(A468,Especificações,10,FALSE)),(VLOOKUP(A468,Especificações,11,FALSE)),(VLOOKUP(A468,Especificações,12,FALSE)),(VLOOKUP(A468,Especificações,13,FALSE)),(VLOOKUP(A468,Especificações,14,FALSE)),(VLOOKUP(A468,Especificações,15,FALSE)),(VLOOKUP(A468,Especificações,16,FALSE)),(VLOOKUP(A468,Especificações,17,FALSE)),(VLOOKUP(A468,Especificações,18,FALSE)),(VLOOKUP(A468,Especificações,19,FALSE)),(VLOOKUP(A468,Especificações,20,FALSE)),(VLOOKUP(A468,Especificações,21,FALSE)))</f>
        <v xml:space="preserve">FOLDER - Papel Couchê Liso ou fosco/ Off-Set/ Reciclato; Formato Aberto: 12: 20,5x23cm; 115/170 g/m²; Impressão: 4/4 Cores; Acabamento: Refile simples com dobra e corte especial;  </v>
      </c>
      <c r="C468" s="251">
        <f>VLOOKUP(A468,Especificações,22,FALSE)</f>
        <v>1</v>
      </c>
      <c r="D468" s="147" t="s">
        <v>46</v>
      </c>
      <c r="E468" s="154"/>
      <c r="F468" s="254">
        <f>IF(ISERROR(AVERAGE(E468:E472)),0,AVERAGE(E468:E472))</f>
        <v>0</v>
      </c>
      <c r="G468" s="257">
        <v>3750</v>
      </c>
      <c r="H468" s="260">
        <f>C468*F468</f>
        <v>0</v>
      </c>
      <c r="I468" s="242">
        <f>G468*H468</f>
        <v>0</v>
      </c>
    </row>
    <row r="469" spans="1:9">
      <c r="A469" s="246"/>
      <c r="B469" s="249"/>
      <c r="C469" s="252"/>
      <c r="D469" s="148" t="s">
        <v>47</v>
      </c>
      <c r="E469" s="169"/>
      <c r="F469" s="255"/>
      <c r="G469" s="258"/>
      <c r="H469" s="261"/>
      <c r="I469" s="243"/>
    </row>
    <row r="470" spans="1:9">
      <c r="A470" s="246"/>
      <c r="B470" s="249"/>
      <c r="C470" s="252"/>
      <c r="D470" s="149" t="s">
        <v>45</v>
      </c>
      <c r="E470" s="169"/>
      <c r="F470" s="255"/>
      <c r="G470" s="258"/>
      <c r="H470" s="261"/>
      <c r="I470" s="243"/>
    </row>
    <row r="471" spans="1:9">
      <c r="A471" s="246"/>
      <c r="B471" s="249"/>
      <c r="C471" s="252"/>
      <c r="D471" s="149" t="s">
        <v>43</v>
      </c>
      <c r="E471" s="169"/>
      <c r="F471" s="255"/>
      <c r="G471" s="258"/>
      <c r="H471" s="261"/>
      <c r="I471" s="243"/>
    </row>
    <row r="472" spans="1:9" ht="15.75" thickBot="1">
      <c r="A472" s="247"/>
      <c r="B472" s="250"/>
      <c r="C472" s="253"/>
      <c r="D472" s="150" t="s">
        <v>44</v>
      </c>
      <c r="E472" s="170"/>
      <c r="F472" s="256"/>
      <c r="G472" s="259"/>
      <c r="H472" s="262"/>
      <c r="I472" s="244"/>
    </row>
    <row r="473" spans="1:9" ht="15" customHeight="1">
      <c r="A473" s="245">
        <v>94</v>
      </c>
      <c r="B473" s="248" t="str">
        <f>CONCATENATE(VLOOKUP(A473,Especificações,2,FALSE),(VLOOKUP(A473,Especificações,3,FALSE)),(VLOOKUP(A473,Especificações,4,FALSE)),(VLOOKUP(A473,Especificações,5,FALSE)),(VLOOKUP(A473,Especificações,6,FALSE)),(VLOOKUP(A473,Especificações,7,FALSE)),(VLOOKUP(A473,Especificações,8,FALSE)),(VLOOKUP(A473,Especificações,9,FALSE)),(VLOOKUP(A473,Especificações,10,FALSE)),(VLOOKUP(A473,Especificações,11,FALSE)),(VLOOKUP(A473,Especificações,12,FALSE)),(VLOOKUP(A473,Especificações,13,FALSE)),(VLOOKUP(A473,Especificações,14,FALSE)),(VLOOKUP(A473,Especificações,15,FALSE)),(VLOOKUP(A473,Especificações,16,FALSE)),(VLOOKUP(A473,Especificações,17,FALSE)),(VLOOKUP(A473,Especificações,18,FALSE)),(VLOOKUP(A473,Especificações,19,FALSE)),(VLOOKUP(A473,Especificações,20,FALSE)),(VLOOKUP(A473,Especificações,21,FALSE)))</f>
        <v xml:space="preserve">FOLDER - Papel Couchê Liso ou fosco/ Off-Set/ Reciclato; Formato Aberto: 16: 15x21cm; 115/170 g/m²; Impressão: 4/4 Cores; Acabamento: Refile simples com dobra e corte especial;  </v>
      </c>
      <c r="C473" s="251">
        <f>VLOOKUP(A473,Especificações,22,FALSE)</f>
        <v>1</v>
      </c>
      <c r="D473" s="147" t="s">
        <v>46</v>
      </c>
      <c r="E473" s="154"/>
      <c r="F473" s="254">
        <f>IF(ISERROR(AVERAGE(E473:E477)),0,AVERAGE(E473:E477))</f>
        <v>0</v>
      </c>
      <c r="G473" s="257">
        <v>1500</v>
      </c>
      <c r="H473" s="260">
        <f>C473*F473</f>
        <v>0</v>
      </c>
      <c r="I473" s="242">
        <f>G473*H473</f>
        <v>0</v>
      </c>
    </row>
    <row r="474" spans="1:9">
      <c r="A474" s="246"/>
      <c r="B474" s="249"/>
      <c r="C474" s="252"/>
      <c r="D474" s="148" t="s">
        <v>47</v>
      </c>
      <c r="E474" s="169"/>
      <c r="F474" s="255"/>
      <c r="G474" s="258"/>
      <c r="H474" s="261"/>
      <c r="I474" s="243"/>
    </row>
    <row r="475" spans="1:9">
      <c r="A475" s="246"/>
      <c r="B475" s="249"/>
      <c r="C475" s="252"/>
      <c r="D475" s="149" t="s">
        <v>45</v>
      </c>
      <c r="E475" s="169"/>
      <c r="F475" s="255"/>
      <c r="G475" s="258"/>
      <c r="H475" s="261"/>
      <c r="I475" s="243"/>
    </row>
    <row r="476" spans="1:9">
      <c r="A476" s="246"/>
      <c r="B476" s="249"/>
      <c r="C476" s="252"/>
      <c r="D476" s="149" t="s">
        <v>43</v>
      </c>
      <c r="E476" s="169"/>
      <c r="F476" s="255"/>
      <c r="G476" s="258"/>
      <c r="H476" s="261"/>
      <c r="I476" s="243"/>
    </row>
    <row r="477" spans="1:9" ht="15.75" thickBot="1">
      <c r="A477" s="247"/>
      <c r="B477" s="250"/>
      <c r="C477" s="253"/>
      <c r="D477" s="150" t="s">
        <v>44</v>
      </c>
      <c r="E477" s="170"/>
      <c r="F477" s="256"/>
      <c r="G477" s="259"/>
      <c r="H477" s="262"/>
      <c r="I477" s="244"/>
    </row>
    <row r="478" spans="1:9">
      <c r="A478" s="245">
        <v>95</v>
      </c>
      <c r="B478" s="248" t="str">
        <f>CONCATENATE(VLOOKUP(A478,Especificações,2,FALSE),(VLOOKUP(A478,Especificações,3,FALSE)),(VLOOKUP(A478,Especificações,4,FALSE)),(VLOOKUP(A478,Especificações,5,FALSE)),(VLOOKUP(A478,Especificações,6,FALSE)),(VLOOKUP(A478,Especificações,7,FALSE)),(VLOOKUP(A478,Especificações,8,FALSE)),(VLOOKUP(A478,Especificações,9,FALSE)),(VLOOKUP(A478,Especificações,10,FALSE)),(VLOOKUP(A478,Especificações,11,FALSE)),(VLOOKUP(A478,Especificações,12,FALSE)),(VLOOKUP(A478,Especificações,13,FALSE)),(VLOOKUP(A478,Especificações,14,FALSE)),(VLOOKUP(A478,Especificações,15,FALSE)),(VLOOKUP(A478,Especificações,16,FALSE)),(VLOOKUP(A478,Especificações,17,FALSE)),(VLOOKUP(A478,Especificações,18,FALSE)),(VLOOKUP(A478,Especificações,19,FALSE)),(VLOOKUP(A478,Especificações,20,FALSE)),(VLOOKUP(A478,Especificações,21,FALSE)))</f>
        <v xml:space="preserve">FOLDER COM BRAILE - Papel Couchê Liso ou fosco/ Off-Set/ Reciclato; Formato Aberto: 2: 46x64cm; 115/170 g/m²; Impressão: 4/4 Cores; Acabamento: Refile simples com dobra; </v>
      </c>
      <c r="C478" s="251">
        <f>VLOOKUP(A478,Especificações,22,FALSE)</f>
        <v>1</v>
      </c>
      <c r="D478" s="147" t="s">
        <v>46</v>
      </c>
      <c r="E478" s="154"/>
      <c r="F478" s="254">
        <f>IF(ISERROR(AVERAGE(E478:E482)),0,AVERAGE(E478:E482))</f>
        <v>0</v>
      </c>
      <c r="G478" s="257">
        <v>1275</v>
      </c>
      <c r="H478" s="260">
        <f>C478*F478</f>
        <v>0</v>
      </c>
      <c r="I478" s="242">
        <f>G478*H478</f>
        <v>0</v>
      </c>
    </row>
    <row r="479" spans="1:9">
      <c r="A479" s="246"/>
      <c r="B479" s="249"/>
      <c r="C479" s="252"/>
      <c r="D479" s="148" t="s">
        <v>47</v>
      </c>
      <c r="E479" s="169"/>
      <c r="F479" s="255"/>
      <c r="G479" s="258"/>
      <c r="H479" s="261"/>
      <c r="I479" s="243"/>
    </row>
    <row r="480" spans="1:9">
      <c r="A480" s="246"/>
      <c r="B480" s="249"/>
      <c r="C480" s="252"/>
      <c r="D480" s="149" t="s">
        <v>45</v>
      </c>
      <c r="E480" s="169"/>
      <c r="F480" s="255"/>
      <c r="G480" s="258"/>
      <c r="H480" s="261"/>
      <c r="I480" s="243"/>
    </row>
    <row r="481" spans="1:9">
      <c r="A481" s="246"/>
      <c r="B481" s="249"/>
      <c r="C481" s="252"/>
      <c r="D481" s="149" t="s">
        <v>43</v>
      </c>
      <c r="E481" s="169"/>
      <c r="F481" s="255"/>
      <c r="G481" s="258"/>
      <c r="H481" s="261"/>
      <c r="I481" s="243"/>
    </row>
    <row r="482" spans="1:9" ht="15.75" thickBot="1">
      <c r="A482" s="247"/>
      <c r="B482" s="250"/>
      <c r="C482" s="253"/>
      <c r="D482" s="150" t="s">
        <v>44</v>
      </c>
      <c r="E482" s="170"/>
      <c r="F482" s="256"/>
      <c r="G482" s="259"/>
      <c r="H482" s="262"/>
      <c r="I482" s="244"/>
    </row>
    <row r="483" spans="1:9">
      <c r="A483" s="245">
        <v>96</v>
      </c>
      <c r="B483" s="248" t="str">
        <f>CONCATENATE(VLOOKUP(A483,Especificações,2,FALSE),(VLOOKUP(A483,Especificações,3,FALSE)),(VLOOKUP(A483,Especificações,4,FALSE)),(VLOOKUP(A483,Especificações,5,FALSE)),(VLOOKUP(A483,Especificações,6,FALSE)),(VLOOKUP(A483,Especificações,7,FALSE)),(VLOOKUP(A483,Especificações,8,FALSE)),(VLOOKUP(A483,Especificações,9,FALSE)),(VLOOKUP(A483,Especificações,10,FALSE)),(VLOOKUP(A483,Especificações,11,FALSE)),(VLOOKUP(A483,Especificações,12,FALSE)),(VLOOKUP(A483,Especificações,13,FALSE)),(VLOOKUP(A483,Especificações,14,FALSE)),(VLOOKUP(A483,Especificações,15,FALSE)),(VLOOKUP(A483,Especificações,16,FALSE)),(VLOOKUP(A483,Especificações,17,FALSE)),(VLOOKUP(A483,Especificações,18,FALSE)),(VLOOKUP(A483,Especificações,19,FALSE)),(VLOOKUP(A483,Especificações,20,FALSE)),(VLOOKUP(A483,Especificações,21,FALSE)))</f>
        <v xml:space="preserve">FOLDER COM BRAILE - Papel Couchê Liso ou fosco/ Off-Set/ Reciclato; Formato Aberto: 4: 31,5x46cm; 115/170 g/m²; Impressão: 4/4 Cores; Acabamento: Refile simples com dobra; </v>
      </c>
      <c r="C483" s="251">
        <f>VLOOKUP(A483,Especificações,22,FALSE)</f>
        <v>1</v>
      </c>
      <c r="D483" s="147" t="s">
        <v>46</v>
      </c>
      <c r="E483" s="154"/>
      <c r="F483" s="254">
        <f>IF(ISERROR(AVERAGE(E483:E487)),0,AVERAGE(E483:E487))</f>
        <v>0</v>
      </c>
      <c r="G483" s="257">
        <v>1913</v>
      </c>
      <c r="H483" s="260">
        <f>C483*F483</f>
        <v>0</v>
      </c>
      <c r="I483" s="242">
        <f>G483*H483</f>
        <v>0</v>
      </c>
    </row>
    <row r="484" spans="1:9">
      <c r="A484" s="246"/>
      <c r="B484" s="249"/>
      <c r="C484" s="252"/>
      <c r="D484" s="148" t="s">
        <v>47</v>
      </c>
      <c r="E484" s="169"/>
      <c r="F484" s="255"/>
      <c r="G484" s="258"/>
      <c r="H484" s="261"/>
      <c r="I484" s="243"/>
    </row>
    <row r="485" spans="1:9">
      <c r="A485" s="246"/>
      <c r="B485" s="249"/>
      <c r="C485" s="252"/>
      <c r="D485" s="149" t="s">
        <v>45</v>
      </c>
      <c r="E485" s="169"/>
      <c r="F485" s="255"/>
      <c r="G485" s="258"/>
      <c r="H485" s="261"/>
      <c r="I485" s="243"/>
    </row>
    <row r="486" spans="1:9">
      <c r="A486" s="246"/>
      <c r="B486" s="249"/>
      <c r="C486" s="252"/>
      <c r="D486" s="149" t="s">
        <v>43</v>
      </c>
      <c r="E486" s="169"/>
      <c r="F486" s="255"/>
      <c r="G486" s="258"/>
      <c r="H486" s="261"/>
      <c r="I486" s="243"/>
    </row>
    <row r="487" spans="1:9" ht="15.75" thickBot="1">
      <c r="A487" s="247"/>
      <c r="B487" s="250"/>
      <c r="C487" s="253"/>
      <c r="D487" s="150" t="s">
        <v>44</v>
      </c>
      <c r="E487" s="170"/>
      <c r="F487" s="256"/>
      <c r="G487" s="259"/>
      <c r="H487" s="262"/>
      <c r="I487" s="244"/>
    </row>
    <row r="488" spans="1:9">
      <c r="A488" s="245">
        <v>97</v>
      </c>
      <c r="B488" s="248" t="str">
        <f>CONCATENATE(VLOOKUP(A488,Especificações,2,FALSE),(VLOOKUP(A488,Especificações,3,FALSE)),(VLOOKUP(A488,Especificações,4,FALSE)),(VLOOKUP(A488,Especificações,5,FALSE)),(VLOOKUP(A488,Especificações,6,FALSE)),(VLOOKUP(A488,Especificações,7,FALSE)),(VLOOKUP(A488,Especificações,8,FALSE)),(VLOOKUP(A488,Especificações,9,FALSE)),(VLOOKUP(A488,Especificações,10,FALSE)),(VLOOKUP(A488,Especificações,11,FALSE)),(VLOOKUP(A488,Especificações,12,FALSE)),(VLOOKUP(A488,Especificações,13,FALSE)),(VLOOKUP(A488,Especificações,14,FALSE)),(VLOOKUP(A488,Especificações,15,FALSE)),(VLOOKUP(A488,Especificações,16,FALSE)),(VLOOKUP(A488,Especificações,17,FALSE)),(VLOOKUP(A488,Especificações,18,FALSE)),(VLOOKUP(A488,Especificações,19,FALSE)),(VLOOKUP(A488,Especificações,20,FALSE)),(VLOOKUP(A488,Especificações,21,FALSE)))</f>
        <v xml:space="preserve">FOLDER COM BRAILE - Papel Couchê Liso ou fosco/ Off-Set/ Reciclato; Formato Aberto: 6: 31,9x32,9; 115/170 g/m²; Impressão: 4/4 Cores; Acabamento: Refile simples com dobra; </v>
      </c>
      <c r="C488" s="251">
        <f>VLOOKUP(A488,Especificações,22,FALSE)</f>
        <v>1</v>
      </c>
      <c r="D488" s="147" t="s">
        <v>46</v>
      </c>
      <c r="E488" s="154"/>
      <c r="F488" s="254">
        <f>IF(ISERROR(AVERAGE(E488:E492)),0,AVERAGE(E488:E492))</f>
        <v>0</v>
      </c>
      <c r="G488" s="257">
        <v>1913</v>
      </c>
      <c r="H488" s="260">
        <f>C488*F488</f>
        <v>0</v>
      </c>
      <c r="I488" s="242">
        <f>G488*H488</f>
        <v>0</v>
      </c>
    </row>
    <row r="489" spans="1:9">
      <c r="A489" s="246"/>
      <c r="B489" s="249"/>
      <c r="C489" s="252"/>
      <c r="D489" s="148" t="s">
        <v>47</v>
      </c>
      <c r="E489" s="169"/>
      <c r="F489" s="255"/>
      <c r="G489" s="258"/>
      <c r="H489" s="261"/>
      <c r="I489" s="243"/>
    </row>
    <row r="490" spans="1:9">
      <c r="A490" s="246"/>
      <c r="B490" s="249"/>
      <c r="C490" s="252"/>
      <c r="D490" s="149" t="s">
        <v>45</v>
      </c>
      <c r="E490" s="169"/>
      <c r="F490" s="255"/>
      <c r="G490" s="258"/>
      <c r="H490" s="261"/>
      <c r="I490" s="243"/>
    </row>
    <row r="491" spans="1:9">
      <c r="A491" s="246"/>
      <c r="B491" s="249"/>
      <c r="C491" s="252"/>
      <c r="D491" s="149" t="s">
        <v>43</v>
      </c>
      <c r="E491" s="169"/>
      <c r="F491" s="255"/>
      <c r="G491" s="258"/>
      <c r="H491" s="261"/>
      <c r="I491" s="243"/>
    </row>
    <row r="492" spans="1:9" ht="15.75" thickBot="1">
      <c r="A492" s="247"/>
      <c r="B492" s="250"/>
      <c r="C492" s="253"/>
      <c r="D492" s="150" t="s">
        <v>44</v>
      </c>
      <c r="E492" s="170"/>
      <c r="F492" s="256"/>
      <c r="G492" s="259"/>
      <c r="H492" s="262"/>
      <c r="I492" s="244"/>
    </row>
    <row r="493" spans="1:9">
      <c r="A493" s="245">
        <v>98</v>
      </c>
      <c r="B493" s="248" t="str">
        <f>CONCATENATE(VLOOKUP(A493,Especificações,2,FALSE),(VLOOKUP(A493,Especificações,3,FALSE)),(VLOOKUP(A493,Especificações,4,FALSE)),(VLOOKUP(A493,Especificações,5,FALSE)),(VLOOKUP(A493,Especificações,6,FALSE)),(VLOOKUP(A493,Especificações,7,FALSE)),(VLOOKUP(A493,Especificações,8,FALSE)),(VLOOKUP(A493,Especificações,9,FALSE)),(VLOOKUP(A493,Especificações,10,FALSE)),(VLOOKUP(A493,Especificações,11,FALSE)),(VLOOKUP(A493,Especificações,12,FALSE)),(VLOOKUP(A493,Especificações,13,FALSE)),(VLOOKUP(A493,Especificações,14,FALSE)),(VLOOKUP(A493,Especificações,15,FALSE)),(VLOOKUP(A493,Especificações,16,FALSE)),(VLOOKUP(A493,Especificações,17,FALSE)),(VLOOKUP(A493,Especificações,18,FALSE)),(VLOOKUP(A493,Especificações,19,FALSE)),(VLOOKUP(A493,Especificações,20,FALSE)),(VLOOKUP(A493,Especificações,21,FALSE)))</f>
        <v xml:space="preserve">FOLDER COM BRAILE - Papel Couchê Liso ou fosco/ Off-Set/ Reciclato; Formato Aberto: 8: 21x29,7cm; 115/170 g/m²; Impressão: 4/4 Cores; Acabamento: Refile simples com dobra; </v>
      </c>
      <c r="C493" s="251">
        <f>VLOOKUP(A493,Especificações,22,FALSE)</f>
        <v>1</v>
      </c>
      <c r="D493" s="147" t="s">
        <v>46</v>
      </c>
      <c r="E493" s="154"/>
      <c r="F493" s="254">
        <f>IF(ISERROR(AVERAGE(E493:E497)),0,AVERAGE(E493:E497))</f>
        <v>0</v>
      </c>
      <c r="G493" s="257">
        <v>3188</v>
      </c>
      <c r="H493" s="260">
        <f>C493*F493</f>
        <v>0</v>
      </c>
      <c r="I493" s="242">
        <f>G493*H493</f>
        <v>0</v>
      </c>
    </row>
    <row r="494" spans="1:9">
      <c r="A494" s="246"/>
      <c r="B494" s="249"/>
      <c r="C494" s="252"/>
      <c r="D494" s="148" t="s">
        <v>47</v>
      </c>
      <c r="E494" s="169"/>
      <c r="F494" s="255"/>
      <c r="G494" s="258"/>
      <c r="H494" s="261"/>
      <c r="I494" s="243"/>
    </row>
    <row r="495" spans="1:9">
      <c r="A495" s="246"/>
      <c r="B495" s="249"/>
      <c r="C495" s="252"/>
      <c r="D495" s="149" t="s">
        <v>45</v>
      </c>
      <c r="E495" s="169"/>
      <c r="F495" s="255"/>
      <c r="G495" s="258"/>
      <c r="H495" s="261"/>
      <c r="I495" s="243"/>
    </row>
    <row r="496" spans="1:9">
      <c r="A496" s="246"/>
      <c r="B496" s="249"/>
      <c r="C496" s="252"/>
      <c r="D496" s="149" t="s">
        <v>43</v>
      </c>
      <c r="E496" s="169"/>
      <c r="F496" s="255"/>
      <c r="G496" s="258"/>
      <c r="H496" s="261"/>
      <c r="I496" s="243"/>
    </row>
    <row r="497" spans="1:9" ht="15.75" thickBot="1">
      <c r="A497" s="247"/>
      <c r="B497" s="250"/>
      <c r="C497" s="253"/>
      <c r="D497" s="150" t="s">
        <v>44</v>
      </c>
      <c r="E497" s="170"/>
      <c r="F497" s="256"/>
      <c r="G497" s="259"/>
      <c r="H497" s="262"/>
      <c r="I497" s="244"/>
    </row>
    <row r="498" spans="1:9">
      <c r="A498" s="245">
        <v>99</v>
      </c>
      <c r="B498" s="248" t="str">
        <f>CONCATENATE(VLOOKUP(A498,Especificações,2,FALSE),(VLOOKUP(A498,Especificações,3,FALSE)),(VLOOKUP(A498,Especificações,4,FALSE)),(VLOOKUP(A498,Especificações,5,FALSE)),(VLOOKUP(A498,Especificações,6,FALSE)),(VLOOKUP(A498,Especificações,7,FALSE)),(VLOOKUP(A498,Especificações,8,FALSE)),(VLOOKUP(A498,Especificações,9,FALSE)),(VLOOKUP(A498,Especificações,10,FALSE)),(VLOOKUP(A498,Especificações,11,FALSE)),(VLOOKUP(A498,Especificações,12,FALSE)),(VLOOKUP(A498,Especificações,13,FALSE)),(VLOOKUP(A498,Especificações,14,FALSE)),(VLOOKUP(A498,Especificações,15,FALSE)),(VLOOKUP(A498,Especificações,16,FALSE)),(VLOOKUP(A498,Especificações,17,FALSE)),(VLOOKUP(A498,Especificações,18,FALSE)),(VLOOKUP(A498,Especificações,19,FALSE)),(VLOOKUP(A498,Especificações,20,FALSE)),(VLOOKUP(A498,Especificações,21,FALSE)))</f>
        <v xml:space="preserve">FOLDER COM BRAILE - Papel Couchê Liso ou fosco/ Off-Set/ Reciclato; Formato Aberto: 12: 20,5x23cm; 115/170 g/m²; Impressão: 4/4 Cores; Acabamento: Refile simples com dobra; </v>
      </c>
      <c r="C498" s="251">
        <f>VLOOKUP(A498,Especificações,22,FALSE)</f>
        <v>1</v>
      </c>
      <c r="D498" s="147" t="s">
        <v>46</v>
      </c>
      <c r="E498" s="154"/>
      <c r="F498" s="254">
        <f>IF(ISERROR(AVERAGE(E498:E502)),0,AVERAGE(E498:E502))</f>
        <v>0</v>
      </c>
      <c r="G498" s="257">
        <v>3188</v>
      </c>
      <c r="H498" s="260">
        <f>C498*F498</f>
        <v>0</v>
      </c>
      <c r="I498" s="242">
        <f>G498*H498</f>
        <v>0</v>
      </c>
    </row>
    <row r="499" spans="1:9">
      <c r="A499" s="246"/>
      <c r="B499" s="249"/>
      <c r="C499" s="252"/>
      <c r="D499" s="148" t="s">
        <v>47</v>
      </c>
      <c r="E499" s="169"/>
      <c r="F499" s="255"/>
      <c r="G499" s="258"/>
      <c r="H499" s="261"/>
      <c r="I499" s="243"/>
    </row>
    <row r="500" spans="1:9">
      <c r="A500" s="246"/>
      <c r="B500" s="249"/>
      <c r="C500" s="252"/>
      <c r="D500" s="149" t="s">
        <v>45</v>
      </c>
      <c r="E500" s="169"/>
      <c r="F500" s="255"/>
      <c r="G500" s="258"/>
      <c r="H500" s="261"/>
      <c r="I500" s="243"/>
    </row>
    <row r="501" spans="1:9">
      <c r="A501" s="246"/>
      <c r="B501" s="249"/>
      <c r="C501" s="252"/>
      <c r="D501" s="149" t="s">
        <v>43</v>
      </c>
      <c r="E501" s="169"/>
      <c r="F501" s="255"/>
      <c r="G501" s="258"/>
      <c r="H501" s="261"/>
      <c r="I501" s="243"/>
    </row>
    <row r="502" spans="1:9" ht="15.75" thickBot="1">
      <c r="A502" s="247"/>
      <c r="B502" s="250"/>
      <c r="C502" s="253"/>
      <c r="D502" s="150" t="s">
        <v>44</v>
      </c>
      <c r="E502" s="170"/>
      <c r="F502" s="256"/>
      <c r="G502" s="259"/>
      <c r="H502" s="262"/>
      <c r="I502" s="244"/>
    </row>
    <row r="503" spans="1:9">
      <c r="A503" s="245">
        <v>100</v>
      </c>
      <c r="B503" s="248" t="str">
        <f>CONCATENATE(VLOOKUP(A503,Especificações,2,FALSE),(VLOOKUP(A503,Especificações,3,FALSE)),(VLOOKUP(A503,Especificações,4,FALSE)),(VLOOKUP(A503,Especificações,5,FALSE)),(VLOOKUP(A503,Especificações,6,FALSE)),(VLOOKUP(A503,Especificações,7,FALSE)),(VLOOKUP(A503,Especificações,8,FALSE)),(VLOOKUP(A503,Especificações,9,FALSE)),(VLOOKUP(A503,Especificações,10,FALSE)),(VLOOKUP(A503,Especificações,11,FALSE)),(VLOOKUP(A503,Especificações,12,FALSE)),(VLOOKUP(A503,Especificações,13,FALSE)),(VLOOKUP(A503,Especificações,14,FALSE)),(VLOOKUP(A503,Especificações,15,FALSE)),(VLOOKUP(A503,Especificações,16,FALSE)),(VLOOKUP(A503,Especificações,17,FALSE)),(VLOOKUP(A503,Especificações,18,FALSE)),(VLOOKUP(A503,Especificações,19,FALSE)),(VLOOKUP(A503,Especificações,20,FALSE)),(VLOOKUP(A503,Especificações,21,FALSE)))</f>
        <v xml:space="preserve">FOLDER COM BRAILE - Papel Couchê Liso ou fosco/ Off-Set/ Reciclato; Formato Aberto: 16: 15x21cm; 115/170 g/m²; Impressão: 4/4 Cores; Acabamento: Refile simples com dobra; </v>
      </c>
      <c r="C503" s="251">
        <f>VLOOKUP(A503,Especificações,22,FALSE)</f>
        <v>1</v>
      </c>
      <c r="D503" s="147" t="s">
        <v>46</v>
      </c>
      <c r="E503" s="154"/>
      <c r="F503" s="254">
        <f>IF(ISERROR(AVERAGE(E503:E507)),0,AVERAGE(E503:E507))</f>
        <v>0</v>
      </c>
      <c r="G503" s="257">
        <v>1275</v>
      </c>
      <c r="H503" s="260">
        <f>C503*F503</f>
        <v>0</v>
      </c>
      <c r="I503" s="242">
        <f>G503*H503</f>
        <v>0</v>
      </c>
    </row>
    <row r="504" spans="1:9">
      <c r="A504" s="246"/>
      <c r="B504" s="249"/>
      <c r="C504" s="252"/>
      <c r="D504" s="148" t="s">
        <v>47</v>
      </c>
      <c r="E504" s="169"/>
      <c r="F504" s="255"/>
      <c r="G504" s="258"/>
      <c r="H504" s="261"/>
      <c r="I504" s="243"/>
    </row>
    <row r="505" spans="1:9">
      <c r="A505" s="246"/>
      <c r="B505" s="249"/>
      <c r="C505" s="252"/>
      <c r="D505" s="149" t="s">
        <v>45</v>
      </c>
      <c r="E505" s="169"/>
      <c r="F505" s="255"/>
      <c r="G505" s="258"/>
      <c r="H505" s="261"/>
      <c r="I505" s="243"/>
    </row>
    <row r="506" spans="1:9">
      <c r="A506" s="246"/>
      <c r="B506" s="249"/>
      <c r="C506" s="252"/>
      <c r="D506" s="149" t="s">
        <v>43</v>
      </c>
      <c r="E506" s="169"/>
      <c r="F506" s="255"/>
      <c r="G506" s="258"/>
      <c r="H506" s="261"/>
      <c r="I506" s="243"/>
    </row>
    <row r="507" spans="1:9" ht="15.75" thickBot="1">
      <c r="A507" s="247"/>
      <c r="B507" s="250"/>
      <c r="C507" s="253"/>
      <c r="D507" s="150" t="s">
        <v>44</v>
      </c>
      <c r="E507" s="170"/>
      <c r="F507" s="256"/>
      <c r="G507" s="259"/>
      <c r="H507" s="262"/>
      <c r="I507" s="244"/>
    </row>
    <row r="508" spans="1:9">
      <c r="A508" s="245">
        <v>101</v>
      </c>
      <c r="B508" s="248" t="str">
        <f>CONCATENATE(VLOOKUP(A508,Especificações,2,FALSE),(VLOOKUP(A508,Especificações,3,FALSE)),(VLOOKUP(A508,Especificações,4,FALSE)),(VLOOKUP(A508,Especificações,5,FALSE)),(VLOOKUP(A508,Especificações,6,FALSE)),(VLOOKUP(A508,Especificações,7,FALSE)),(VLOOKUP(A508,Especificações,8,FALSE)),(VLOOKUP(A508,Especificações,9,FALSE)),(VLOOKUP(A508,Especificações,10,FALSE)),(VLOOKUP(A508,Especificações,11,FALSE)),(VLOOKUP(A508,Especificações,12,FALSE)),(VLOOKUP(A508,Especificações,13,FALSE)),(VLOOKUP(A508,Especificações,14,FALSE)),(VLOOKUP(A508,Especificações,15,FALSE)),(VLOOKUP(A508,Especificações,16,FALSE)),(VLOOKUP(A508,Especificações,17,FALSE)),(VLOOKUP(A508,Especificações,18,FALSE)),(VLOOKUP(A508,Especificações,19,FALSE)),(VLOOKUP(A508,Especificações,20,FALSE)),(VLOOKUP(A508,Especificações,21,FALSE)))</f>
        <v xml:space="preserve">FOLDER COM BRAILE - Papel Couchê Liso ou fosco/ Off-Set/ Reciclato; Formato Aberto: 2: 46x64cm; 115/170 g/m²; Impressão: 4/4 Cores; Acabamento: Refile simples com dobra e corte especial;  </v>
      </c>
      <c r="C508" s="251">
        <f>VLOOKUP(A508,Especificações,22,FALSE)</f>
        <v>1</v>
      </c>
      <c r="D508" s="147" t="s">
        <v>46</v>
      </c>
      <c r="E508" s="154"/>
      <c r="F508" s="254">
        <f>IF(ISERROR(AVERAGE(E508:E512)),0,AVERAGE(E508:E512))</f>
        <v>0</v>
      </c>
      <c r="G508" s="257">
        <v>225</v>
      </c>
      <c r="H508" s="260">
        <f>C508*F508</f>
        <v>0</v>
      </c>
      <c r="I508" s="242">
        <f>G508*H508</f>
        <v>0</v>
      </c>
    </row>
    <row r="509" spans="1:9">
      <c r="A509" s="246"/>
      <c r="B509" s="249"/>
      <c r="C509" s="252"/>
      <c r="D509" s="148" t="s">
        <v>47</v>
      </c>
      <c r="E509" s="169"/>
      <c r="F509" s="255"/>
      <c r="G509" s="258"/>
      <c r="H509" s="261"/>
      <c r="I509" s="243"/>
    </row>
    <row r="510" spans="1:9">
      <c r="A510" s="246"/>
      <c r="B510" s="249"/>
      <c r="C510" s="252"/>
      <c r="D510" s="149" t="s">
        <v>45</v>
      </c>
      <c r="E510" s="169"/>
      <c r="F510" s="255"/>
      <c r="G510" s="258"/>
      <c r="H510" s="261"/>
      <c r="I510" s="243"/>
    </row>
    <row r="511" spans="1:9">
      <c r="A511" s="246"/>
      <c r="B511" s="249"/>
      <c r="C511" s="252"/>
      <c r="D511" s="149" t="s">
        <v>43</v>
      </c>
      <c r="E511" s="169"/>
      <c r="F511" s="255"/>
      <c r="G511" s="258"/>
      <c r="H511" s="261"/>
      <c r="I511" s="243"/>
    </row>
    <row r="512" spans="1:9" ht="15.75" thickBot="1">
      <c r="A512" s="247"/>
      <c r="B512" s="250"/>
      <c r="C512" s="253"/>
      <c r="D512" s="150" t="s">
        <v>44</v>
      </c>
      <c r="E512" s="170"/>
      <c r="F512" s="256"/>
      <c r="G512" s="259"/>
      <c r="H512" s="262"/>
      <c r="I512" s="244"/>
    </row>
    <row r="513" spans="1:9">
      <c r="A513" s="245">
        <v>102</v>
      </c>
      <c r="B513" s="248" t="str">
        <f>CONCATENATE(VLOOKUP(A513,Especificações,2,FALSE),(VLOOKUP(A513,Especificações,3,FALSE)),(VLOOKUP(A513,Especificações,4,FALSE)),(VLOOKUP(A513,Especificações,5,FALSE)),(VLOOKUP(A513,Especificações,6,FALSE)),(VLOOKUP(A513,Especificações,7,FALSE)),(VLOOKUP(A513,Especificações,8,FALSE)),(VLOOKUP(A513,Especificações,9,FALSE)),(VLOOKUP(A513,Especificações,10,FALSE)),(VLOOKUP(A513,Especificações,11,FALSE)),(VLOOKUP(A513,Especificações,12,FALSE)),(VLOOKUP(A513,Especificações,13,FALSE)),(VLOOKUP(A513,Especificações,14,FALSE)),(VLOOKUP(A513,Especificações,15,FALSE)),(VLOOKUP(A513,Especificações,16,FALSE)),(VLOOKUP(A513,Especificações,17,FALSE)),(VLOOKUP(A513,Especificações,18,FALSE)),(VLOOKUP(A513,Especificações,19,FALSE)),(VLOOKUP(A513,Especificações,20,FALSE)),(VLOOKUP(A513,Especificações,21,FALSE)))</f>
        <v xml:space="preserve">FOLDER COM BRAILE - Papel Couchê Liso ou fosco/ Off-Set/ Reciclato; Formato Aberto: 4: 31,5x46cm; 115/170 g/m²; Impressão: 4/4 Cores; Acabamento: Refile simples com dobra e corte especial;  </v>
      </c>
      <c r="C513" s="251">
        <f>VLOOKUP(A513,Especificações,22,FALSE)</f>
        <v>1</v>
      </c>
      <c r="D513" s="147" t="s">
        <v>46</v>
      </c>
      <c r="E513" s="154"/>
      <c r="F513" s="254">
        <f>IF(ISERROR(AVERAGE(E513:E517)),0,AVERAGE(E513:E517))</f>
        <v>0</v>
      </c>
      <c r="G513" s="257">
        <v>338</v>
      </c>
      <c r="H513" s="260">
        <f>C513*F513</f>
        <v>0</v>
      </c>
      <c r="I513" s="242">
        <f>G513*H513</f>
        <v>0</v>
      </c>
    </row>
    <row r="514" spans="1:9">
      <c r="A514" s="246"/>
      <c r="B514" s="249"/>
      <c r="C514" s="252"/>
      <c r="D514" s="148" t="s">
        <v>47</v>
      </c>
      <c r="E514" s="169"/>
      <c r="F514" s="255"/>
      <c r="G514" s="258"/>
      <c r="H514" s="261"/>
      <c r="I514" s="243"/>
    </row>
    <row r="515" spans="1:9">
      <c r="A515" s="246"/>
      <c r="B515" s="249"/>
      <c r="C515" s="252"/>
      <c r="D515" s="149" t="s">
        <v>45</v>
      </c>
      <c r="E515" s="169"/>
      <c r="F515" s="255"/>
      <c r="G515" s="258"/>
      <c r="H515" s="261"/>
      <c r="I515" s="243"/>
    </row>
    <row r="516" spans="1:9">
      <c r="A516" s="246"/>
      <c r="B516" s="249"/>
      <c r="C516" s="252"/>
      <c r="D516" s="149" t="s">
        <v>43</v>
      </c>
      <c r="E516" s="169"/>
      <c r="F516" s="255"/>
      <c r="G516" s="258"/>
      <c r="H516" s="261"/>
      <c r="I516" s="243"/>
    </row>
    <row r="517" spans="1:9" ht="15.75" thickBot="1">
      <c r="A517" s="247"/>
      <c r="B517" s="250"/>
      <c r="C517" s="253"/>
      <c r="D517" s="150" t="s">
        <v>44</v>
      </c>
      <c r="E517" s="170"/>
      <c r="F517" s="256"/>
      <c r="G517" s="259"/>
      <c r="H517" s="262"/>
      <c r="I517" s="244"/>
    </row>
    <row r="518" spans="1:9">
      <c r="A518" s="245">
        <v>103</v>
      </c>
      <c r="B518" s="248" t="str">
        <f>CONCATENATE(VLOOKUP(A518,Especificações,2,FALSE),(VLOOKUP(A518,Especificações,3,FALSE)),(VLOOKUP(A518,Especificações,4,FALSE)),(VLOOKUP(A518,Especificações,5,FALSE)),(VLOOKUP(A518,Especificações,6,FALSE)),(VLOOKUP(A518,Especificações,7,FALSE)),(VLOOKUP(A518,Especificações,8,FALSE)),(VLOOKUP(A518,Especificações,9,FALSE)),(VLOOKUP(A518,Especificações,10,FALSE)),(VLOOKUP(A518,Especificações,11,FALSE)),(VLOOKUP(A518,Especificações,12,FALSE)),(VLOOKUP(A518,Especificações,13,FALSE)),(VLOOKUP(A518,Especificações,14,FALSE)),(VLOOKUP(A518,Especificações,15,FALSE)),(VLOOKUP(A518,Especificações,16,FALSE)),(VLOOKUP(A518,Especificações,17,FALSE)),(VLOOKUP(A518,Especificações,18,FALSE)),(VLOOKUP(A518,Especificações,19,FALSE)),(VLOOKUP(A518,Especificações,20,FALSE)),(VLOOKUP(A518,Especificações,21,FALSE)))</f>
        <v xml:space="preserve">FOLDER COM BRAILE - Papel Couchê Liso ou fosco/ Off-Set/ Reciclato; Formato Aberto: 6: 31,9x32,9; 115/170 g/m²; Impressão: 4/4 Cores; Acabamento: Refile simples com dobra e corte especial;  </v>
      </c>
      <c r="C518" s="251">
        <f>VLOOKUP(A518,Especificações,22,FALSE)</f>
        <v>1</v>
      </c>
      <c r="D518" s="147" t="s">
        <v>46</v>
      </c>
      <c r="E518" s="154"/>
      <c r="F518" s="254">
        <f>IF(ISERROR(AVERAGE(E518:E522)),0,AVERAGE(E518:E522))</f>
        <v>0</v>
      </c>
      <c r="G518" s="257">
        <v>338</v>
      </c>
      <c r="H518" s="260">
        <f>C518*F518</f>
        <v>0</v>
      </c>
      <c r="I518" s="242">
        <f>G518*H518</f>
        <v>0</v>
      </c>
    </row>
    <row r="519" spans="1:9">
      <c r="A519" s="246"/>
      <c r="B519" s="249"/>
      <c r="C519" s="252"/>
      <c r="D519" s="148" t="s">
        <v>47</v>
      </c>
      <c r="E519" s="169"/>
      <c r="F519" s="255"/>
      <c r="G519" s="258"/>
      <c r="H519" s="261"/>
      <c r="I519" s="243"/>
    </row>
    <row r="520" spans="1:9">
      <c r="A520" s="246"/>
      <c r="B520" s="249"/>
      <c r="C520" s="252"/>
      <c r="D520" s="149" t="s">
        <v>45</v>
      </c>
      <c r="E520" s="169"/>
      <c r="F520" s="255"/>
      <c r="G520" s="258"/>
      <c r="H520" s="261"/>
      <c r="I520" s="243"/>
    </row>
    <row r="521" spans="1:9">
      <c r="A521" s="246"/>
      <c r="B521" s="249"/>
      <c r="C521" s="252"/>
      <c r="D521" s="149" t="s">
        <v>43</v>
      </c>
      <c r="E521" s="169"/>
      <c r="F521" s="255"/>
      <c r="G521" s="258"/>
      <c r="H521" s="261"/>
      <c r="I521" s="243"/>
    </row>
    <row r="522" spans="1:9" ht="15.75" thickBot="1">
      <c r="A522" s="247"/>
      <c r="B522" s="250"/>
      <c r="C522" s="253"/>
      <c r="D522" s="150" t="s">
        <v>44</v>
      </c>
      <c r="E522" s="170"/>
      <c r="F522" s="256"/>
      <c r="G522" s="259"/>
      <c r="H522" s="262"/>
      <c r="I522" s="244"/>
    </row>
    <row r="523" spans="1:9">
      <c r="A523" s="245">
        <v>104</v>
      </c>
      <c r="B523" s="248" t="str">
        <f>CONCATENATE(VLOOKUP(A523,Especificações,2,FALSE),(VLOOKUP(A523,Especificações,3,FALSE)),(VLOOKUP(A523,Especificações,4,FALSE)),(VLOOKUP(A523,Especificações,5,FALSE)),(VLOOKUP(A523,Especificações,6,FALSE)),(VLOOKUP(A523,Especificações,7,FALSE)),(VLOOKUP(A523,Especificações,8,FALSE)),(VLOOKUP(A523,Especificações,9,FALSE)),(VLOOKUP(A523,Especificações,10,FALSE)),(VLOOKUP(A523,Especificações,11,FALSE)),(VLOOKUP(A523,Especificações,12,FALSE)),(VLOOKUP(A523,Especificações,13,FALSE)),(VLOOKUP(A523,Especificações,14,FALSE)),(VLOOKUP(A523,Especificações,15,FALSE)),(VLOOKUP(A523,Especificações,16,FALSE)),(VLOOKUP(A523,Especificações,17,FALSE)),(VLOOKUP(A523,Especificações,18,FALSE)),(VLOOKUP(A523,Especificações,19,FALSE)),(VLOOKUP(A523,Especificações,20,FALSE)),(VLOOKUP(A523,Especificações,21,FALSE)))</f>
        <v xml:space="preserve">FOLDER COM BRAILE - Papel Couchê Liso ou fosco/ Off-Set/ Reciclato; Formato Aberto: 8: 21x29,7cm; 115/170 g/m²; Impressão: 4/4 Cores; Acabamento: Refile simples com dobra e corte especial;  </v>
      </c>
      <c r="C523" s="251">
        <f>VLOOKUP(A523,Especificações,22,FALSE)</f>
        <v>1</v>
      </c>
      <c r="D523" s="147" t="s">
        <v>46</v>
      </c>
      <c r="E523" s="154"/>
      <c r="F523" s="254">
        <f>IF(ISERROR(AVERAGE(E523:E527)),0,AVERAGE(E523:E527))</f>
        <v>0</v>
      </c>
      <c r="G523" s="257">
        <v>563</v>
      </c>
      <c r="H523" s="260">
        <f>C523*F523</f>
        <v>0</v>
      </c>
      <c r="I523" s="242">
        <f>G523*H523</f>
        <v>0</v>
      </c>
    </row>
    <row r="524" spans="1:9">
      <c r="A524" s="246"/>
      <c r="B524" s="249"/>
      <c r="C524" s="252"/>
      <c r="D524" s="148" t="s">
        <v>47</v>
      </c>
      <c r="E524" s="169"/>
      <c r="F524" s="255"/>
      <c r="G524" s="258"/>
      <c r="H524" s="261"/>
      <c r="I524" s="243"/>
    </row>
    <row r="525" spans="1:9">
      <c r="A525" s="246"/>
      <c r="B525" s="249"/>
      <c r="C525" s="252"/>
      <c r="D525" s="149" t="s">
        <v>45</v>
      </c>
      <c r="E525" s="169"/>
      <c r="F525" s="255"/>
      <c r="G525" s="258"/>
      <c r="H525" s="261"/>
      <c r="I525" s="243"/>
    </row>
    <row r="526" spans="1:9">
      <c r="A526" s="246"/>
      <c r="B526" s="249"/>
      <c r="C526" s="252"/>
      <c r="D526" s="149" t="s">
        <v>43</v>
      </c>
      <c r="E526" s="169"/>
      <c r="F526" s="255"/>
      <c r="G526" s="258"/>
      <c r="H526" s="261"/>
      <c r="I526" s="243"/>
    </row>
    <row r="527" spans="1:9" ht="15.75" thickBot="1">
      <c r="A527" s="247"/>
      <c r="B527" s="250"/>
      <c r="C527" s="253"/>
      <c r="D527" s="150" t="s">
        <v>44</v>
      </c>
      <c r="E527" s="170"/>
      <c r="F527" s="256"/>
      <c r="G527" s="259"/>
      <c r="H527" s="262"/>
      <c r="I527" s="244"/>
    </row>
    <row r="528" spans="1:9">
      <c r="A528" s="245">
        <v>105</v>
      </c>
      <c r="B528" s="248" t="str">
        <f>CONCATENATE(VLOOKUP(A528,Especificações,2,FALSE),(VLOOKUP(A528,Especificações,3,FALSE)),(VLOOKUP(A528,Especificações,4,FALSE)),(VLOOKUP(A528,Especificações,5,FALSE)),(VLOOKUP(A528,Especificações,6,FALSE)),(VLOOKUP(A528,Especificações,7,FALSE)),(VLOOKUP(A528,Especificações,8,FALSE)),(VLOOKUP(A528,Especificações,9,FALSE)),(VLOOKUP(A528,Especificações,10,FALSE)),(VLOOKUP(A528,Especificações,11,FALSE)),(VLOOKUP(A528,Especificações,12,FALSE)),(VLOOKUP(A528,Especificações,13,FALSE)),(VLOOKUP(A528,Especificações,14,FALSE)),(VLOOKUP(A528,Especificações,15,FALSE)),(VLOOKUP(A528,Especificações,16,FALSE)),(VLOOKUP(A528,Especificações,17,FALSE)),(VLOOKUP(A528,Especificações,18,FALSE)),(VLOOKUP(A528,Especificações,19,FALSE)),(VLOOKUP(A528,Especificações,20,FALSE)),(VLOOKUP(A528,Especificações,21,FALSE)))</f>
        <v xml:space="preserve">FOLDER COM BRAILE - Papel Couchê Liso ou fosco/ Off-Set/ Reciclato; Formato Aberto: 12: 20,5x23cm; 115/170 g/m²; Impressão: 4/4 Cores; Acabamento: Refile simples com dobra e corte especial;  </v>
      </c>
      <c r="C528" s="251">
        <f>VLOOKUP(A528,Especificações,22,FALSE)</f>
        <v>1</v>
      </c>
      <c r="D528" s="147" t="s">
        <v>46</v>
      </c>
      <c r="E528" s="154"/>
      <c r="F528" s="254">
        <f>IF(ISERROR(AVERAGE(E528:E532)),0,AVERAGE(E528:E532))</f>
        <v>0</v>
      </c>
      <c r="G528" s="257">
        <v>563</v>
      </c>
      <c r="H528" s="260">
        <f>C528*F528</f>
        <v>0</v>
      </c>
      <c r="I528" s="242">
        <f>G528*H528</f>
        <v>0</v>
      </c>
    </row>
    <row r="529" spans="1:9">
      <c r="A529" s="246"/>
      <c r="B529" s="249"/>
      <c r="C529" s="252"/>
      <c r="D529" s="148" t="s">
        <v>47</v>
      </c>
      <c r="E529" s="169"/>
      <c r="F529" s="255"/>
      <c r="G529" s="258"/>
      <c r="H529" s="261"/>
      <c r="I529" s="243"/>
    </row>
    <row r="530" spans="1:9">
      <c r="A530" s="246"/>
      <c r="B530" s="249"/>
      <c r="C530" s="252"/>
      <c r="D530" s="149" t="s">
        <v>45</v>
      </c>
      <c r="E530" s="169"/>
      <c r="F530" s="255"/>
      <c r="G530" s="258"/>
      <c r="H530" s="261"/>
      <c r="I530" s="243"/>
    </row>
    <row r="531" spans="1:9">
      <c r="A531" s="246"/>
      <c r="B531" s="249"/>
      <c r="C531" s="252"/>
      <c r="D531" s="149" t="s">
        <v>43</v>
      </c>
      <c r="E531" s="169"/>
      <c r="F531" s="255"/>
      <c r="G531" s="258"/>
      <c r="H531" s="261"/>
      <c r="I531" s="243"/>
    </row>
    <row r="532" spans="1:9" ht="15.75" thickBot="1">
      <c r="A532" s="247"/>
      <c r="B532" s="250"/>
      <c r="C532" s="253"/>
      <c r="D532" s="150" t="s">
        <v>44</v>
      </c>
      <c r="E532" s="170"/>
      <c r="F532" s="256"/>
      <c r="G532" s="259"/>
      <c r="H532" s="262"/>
      <c r="I532" s="244"/>
    </row>
    <row r="533" spans="1:9">
      <c r="A533" s="245">
        <v>106</v>
      </c>
      <c r="B533" s="248" t="str">
        <f>CONCATENATE(VLOOKUP(A533,Especificações,2,FALSE),(VLOOKUP(A533,Especificações,3,FALSE)),(VLOOKUP(A533,Especificações,4,FALSE)),(VLOOKUP(A533,Especificações,5,FALSE)),(VLOOKUP(A533,Especificações,6,FALSE)),(VLOOKUP(A533,Especificações,7,FALSE)),(VLOOKUP(A533,Especificações,8,FALSE)),(VLOOKUP(A533,Especificações,9,FALSE)),(VLOOKUP(A533,Especificações,10,FALSE)),(VLOOKUP(A533,Especificações,11,FALSE)),(VLOOKUP(A533,Especificações,12,FALSE)),(VLOOKUP(A533,Especificações,13,FALSE)),(VLOOKUP(A533,Especificações,14,FALSE)),(VLOOKUP(A533,Especificações,15,FALSE)),(VLOOKUP(A533,Especificações,16,FALSE)),(VLOOKUP(A533,Especificações,17,FALSE)),(VLOOKUP(A533,Especificações,18,FALSE)),(VLOOKUP(A533,Especificações,19,FALSE)),(VLOOKUP(A533,Especificações,20,FALSE)),(VLOOKUP(A533,Especificações,21,FALSE)))</f>
        <v xml:space="preserve">FOLDER COM BRAILE - Papel Couchê Liso ou fosco/ Off-Set/ Reciclato; Formato Aberto: 16: 15x21cm; 115/170 g/m²; Impressão: 4/4 Cores; Acabamento: Refile simples com dobra e corte especial;  </v>
      </c>
      <c r="C533" s="251">
        <f>VLOOKUP(A533,Especificações,22,FALSE)</f>
        <v>1</v>
      </c>
      <c r="D533" s="147" t="s">
        <v>46</v>
      </c>
      <c r="E533" s="154"/>
      <c r="F533" s="254">
        <f>IF(ISERROR(AVERAGE(E533:E537)),0,AVERAGE(E533:E537))</f>
        <v>0</v>
      </c>
      <c r="G533" s="257">
        <v>225</v>
      </c>
      <c r="H533" s="260">
        <f>C533*F533</f>
        <v>0</v>
      </c>
      <c r="I533" s="242">
        <f>G533*H533</f>
        <v>0</v>
      </c>
    </row>
    <row r="534" spans="1:9">
      <c r="A534" s="246"/>
      <c r="B534" s="249"/>
      <c r="C534" s="252"/>
      <c r="D534" s="148" t="s">
        <v>47</v>
      </c>
      <c r="E534" s="169"/>
      <c r="F534" s="255"/>
      <c r="G534" s="258"/>
      <c r="H534" s="261"/>
      <c r="I534" s="243"/>
    </row>
    <row r="535" spans="1:9">
      <c r="A535" s="246"/>
      <c r="B535" s="249"/>
      <c r="C535" s="252"/>
      <c r="D535" s="149" t="s">
        <v>45</v>
      </c>
      <c r="E535" s="169"/>
      <c r="F535" s="255"/>
      <c r="G535" s="258"/>
      <c r="H535" s="261"/>
      <c r="I535" s="243"/>
    </row>
    <row r="536" spans="1:9">
      <c r="A536" s="246"/>
      <c r="B536" s="249"/>
      <c r="C536" s="252"/>
      <c r="D536" s="149" t="s">
        <v>43</v>
      </c>
      <c r="E536" s="169"/>
      <c r="F536" s="255"/>
      <c r="G536" s="258"/>
      <c r="H536" s="261"/>
      <c r="I536" s="243"/>
    </row>
    <row r="537" spans="1:9" ht="15.75" thickBot="1">
      <c r="A537" s="247"/>
      <c r="B537" s="250"/>
      <c r="C537" s="253"/>
      <c r="D537" s="150" t="s">
        <v>44</v>
      </c>
      <c r="E537" s="170"/>
      <c r="F537" s="256"/>
      <c r="G537" s="259"/>
      <c r="H537" s="262"/>
      <c r="I537" s="244"/>
    </row>
    <row r="538" spans="1:9" ht="15" customHeight="1">
      <c r="A538" s="245">
        <v>107</v>
      </c>
      <c r="B538" s="248" t="str">
        <f>CONCATENATE(VLOOKUP(A538,Especificações,2,FALSE),(VLOOKUP(A538,Especificações,3,FALSE)),(VLOOKUP(A538,Especificações,4,FALSE)),(VLOOKUP(A538,Especificações,5,FALSE)),(VLOOKUP(A538,Especificações,6,FALSE)),(VLOOKUP(A538,Especificações,7,FALSE)),(VLOOKUP(A538,Especificações,8,FALSE)),(VLOOKUP(A538,Especificações,9,FALSE)),(VLOOKUP(A538,Especificações,10,FALSE)),(VLOOKUP(A538,Especificações,11,FALSE)),(VLOOKUP(A538,Especificações,12,FALSE)),(VLOOKUP(A538,Especificações,13,FALSE)),(VLOOKUP(A538,Especificações,14,FALSE)),(VLOOKUP(A538,Especificações,15,FALSE)),(VLOOKUP(A538,Especificações,16,FALSE)),(VLOOKUP(A538,Especificações,17,FALSE)),(VLOOKUP(A538,Especificações,18,FALSE)),(VLOOKUP(A538,Especificações,19,FALSE)),(VLOOKUP(A538,Especificações,20,FALSE)),(VLOOKUP(A538,Especificações,21,FALSE)))</f>
        <v>GRAVAÇÃO CD / DVD - Mídia CD-R/ DVD-R; Impressão: 4/0 Cores; Acabamento: Capa envelope/ EVA</v>
      </c>
      <c r="C538" s="251">
        <f>VLOOKUP(A538,Especificações,22,FALSE)</f>
        <v>1</v>
      </c>
      <c r="D538" s="147" t="s">
        <v>46</v>
      </c>
      <c r="E538" s="154"/>
      <c r="F538" s="254">
        <f>IF(ISERROR(AVERAGE(E538:E542)),0,AVERAGE(E538:E542))</f>
        <v>0</v>
      </c>
      <c r="G538" s="257">
        <v>20000</v>
      </c>
      <c r="H538" s="260">
        <f>C538*F538</f>
        <v>0</v>
      </c>
      <c r="I538" s="242">
        <f>G538*H538</f>
        <v>0</v>
      </c>
    </row>
    <row r="539" spans="1:9">
      <c r="A539" s="246"/>
      <c r="B539" s="249"/>
      <c r="C539" s="252"/>
      <c r="D539" s="148" t="s">
        <v>47</v>
      </c>
      <c r="E539" s="169"/>
      <c r="F539" s="255"/>
      <c r="G539" s="258"/>
      <c r="H539" s="261"/>
      <c r="I539" s="243"/>
    </row>
    <row r="540" spans="1:9">
      <c r="A540" s="246"/>
      <c r="B540" s="249"/>
      <c r="C540" s="252"/>
      <c r="D540" s="149" t="s">
        <v>45</v>
      </c>
      <c r="E540" s="169"/>
      <c r="F540" s="255"/>
      <c r="G540" s="258"/>
      <c r="H540" s="261"/>
      <c r="I540" s="243"/>
    </row>
    <row r="541" spans="1:9">
      <c r="A541" s="246"/>
      <c r="B541" s="249"/>
      <c r="C541" s="252"/>
      <c r="D541" s="149" t="s">
        <v>43</v>
      </c>
      <c r="E541" s="169"/>
      <c r="F541" s="255"/>
      <c r="G541" s="258"/>
      <c r="H541" s="261"/>
      <c r="I541" s="243"/>
    </row>
    <row r="542" spans="1:9" ht="15.75" thickBot="1">
      <c r="A542" s="247"/>
      <c r="B542" s="250"/>
      <c r="C542" s="253"/>
      <c r="D542" s="150" t="s">
        <v>44</v>
      </c>
      <c r="E542" s="170"/>
      <c r="F542" s="256"/>
      <c r="G542" s="259"/>
      <c r="H542" s="262"/>
      <c r="I542" s="244"/>
    </row>
    <row r="543" spans="1:9" ht="15" customHeight="1">
      <c r="A543" s="245">
        <v>108</v>
      </c>
      <c r="B543" s="248" t="str">
        <f>CONCATENATE(VLOOKUP(A543,Especificações,2,FALSE),(VLOOKUP(A543,Especificações,3,FALSE)),(VLOOKUP(A543,Especificações,4,FALSE)),(VLOOKUP(A543,Especificações,5,FALSE)),(VLOOKUP(A543,Especificações,6,FALSE)),(VLOOKUP(A543,Especificações,7,FALSE)),(VLOOKUP(A543,Especificações,8,FALSE)),(VLOOKUP(A543,Especificações,9,FALSE)),(VLOOKUP(A543,Especificações,10,FALSE)),(VLOOKUP(A543,Especificações,11,FALSE)),(VLOOKUP(A543,Especificações,12,FALSE)),(VLOOKUP(A543,Especificações,13,FALSE)),(VLOOKUP(A543,Especificações,14,FALSE)),(VLOOKUP(A543,Especificações,15,FALSE)),(VLOOKUP(A543,Especificações,16,FALSE)),(VLOOKUP(A543,Especificações,17,FALSE)),(VLOOKUP(A543,Especificações,18,FALSE)),(VLOOKUP(A543,Especificações,19,FALSE)),(VLOOKUP(A543,Especificações,20,FALSE)),(VLOOKUP(A543,Especificações,21,FALSE)))</f>
        <v>IMPRESSÃO  CD / DVD - Impressão: 4/0 Cores; Acabamento: Capa envelope/ EVA</v>
      </c>
      <c r="C543" s="251">
        <f>VLOOKUP(A543,Especificações,22,FALSE)</f>
        <v>1</v>
      </c>
      <c r="D543" s="147" t="s">
        <v>46</v>
      </c>
      <c r="E543" s="154"/>
      <c r="F543" s="254">
        <f>IF(ISERROR(AVERAGE(E543:E547)),0,AVERAGE(E543:E547))</f>
        <v>0</v>
      </c>
      <c r="G543" s="257">
        <v>20000</v>
      </c>
      <c r="H543" s="260">
        <f>C543*F543</f>
        <v>0</v>
      </c>
      <c r="I543" s="242">
        <f>G543*H543</f>
        <v>0</v>
      </c>
    </row>
    <row r="544" spans="1:9">
      <c r="A544" s="246"/>
      <c r="B544" s="249"/>
      <c r="C544" s="252"/>
      <c r="D544" s="148" t="s">
        <v>47</v>
      </c>
      <c r="E544" s="169"/>
      <c r="F544" s="255"/>
      <c r="G544" s="258"/>
      <c r="H544" s="261"/>
      <c r="I544" s="243"/>
    </row>
    <row r="545" spans="1:9">
      <c r="A545" s="246"/>
      <c r="B545" s="249"/>
      <c r="C545" s="252"/>
      <c r="D545" s="149" t="s">
        <v>45</v>
      </c>
      <c r="E545" s="169"/>
      <c r="F545" s="255"/>
      <c r="G545" s="258"/>
      <c r="H545" s="261"/>
      <c r="I545" s="243"/>
    </row>
    <row r="546" spans="1:9">
      <c r="A546" s="246"/>
      <c r="B546" s="249"/>
      <c r="C546" s="252"/>
      <c r="D546" s="149" t="s">
        <v>43</v>
      </c>
      <c r="E546" s="169"/>
      <c r="F546" s="255"/>
      <c r="G546" s="258"/>
      <c r="H546" s="261"/>
      <c r="I546" s="243"/>
    </row>
    <row r="547" spans="1:9" ht="15.75" thickBot="1">
      <c r="A547" s="247"/>
      <c r="B547" s="250"/>
      <c r="C547" s="253"/>
      <c r="D547" s="150" t="s">
        <v>44</v>
      </c>
      <c r="E547" s="170"/>
      <c r="F547" s="256"/>
      <c r="G547" s="259"/>
      <c r="H547" s="262"/>
      <c r="I547" s="244"/>
    </row>
    <row r="548" spans="1:9" ht="15" customHeight="1">
      <c r="A548" s="245">
        <v>109</v>
      </c>
      <c r="B548" s="248" t="str">
        <f>CONCATENATE(VLOOKUP(A548,Especificações,2,FALSE),(VLOOKUP(A548,Especificações,3,FALSE)),(VLOOKUP(A548,Especificações,4,FALSE)),(VLOOKUP(A548,Especificações,5,FALSE)),(VLOOKUP(A548,Especificações,6,FALSE)),(VLOOKUP(A548,Especificações,7,FALSE)),(VLOOKUP(A548,Especificações,8,FALSE)),(VLOOKUP(A548,Especificações,9,FALSE)),(VLOOKUP(A548,Especificações,10,FALSE)),(VLOOKUP(A548,Especificações,11,FALSE)),(VLOOKUP(A548,Especificações,12,FALSE)),(VLOOKUP(A548,Especificações,13,FALSE)),(VLOOKUP(A548,Especificações,14,FALSE)),(VLOOKUP(A548,Especificações,15,FALSE)),(VLOOKUP(A548,Especificações,16,FALSE)),(VLOOKUP(A548,Especificações,17,FALSE)),(VLOOKUP(A548,Especificações,18,FALSE)),(VLOOKUP(A548,Especificações,19,FALSE)),(VLOOKUP(A548,Especificações,20,FALSE)),(VLOOKUP(A548,Especificações,21,FALSE)))</f>
        <v xml:space="preserve">LABEL - Adesivo para CD/ DVD; 110 g/m²; Impressão: 4/0 Cores; Acabamento: Adesivagem; </v>
      </c>
      <c r="C548" s="251">
        <f>VLOOKUP(A548,Especificações,22,FALSE)</f>
        <v>1</v>
      </c>
      <c r="D548" s="147" t="s">
        <v>46</v>
      </c>
      <c r="E548" s="154"/>
      <c r="F548" s="254">
        <f>IF(ISERROR(AVERAGE(E548:E552)),0,AVERAGE(E548:E552))</f>
        <v>0</v>
      </c>
      <c r="G548" s="257">
        <v>19200</v>
      </c>
      <c r="H548" s="260">
        <f>C548*F548</f>
        <v>0</v>
      </c>
      <c r="I548" s="242">
        <f>G548*H548</f>
        <v>0</v>
      </c>
    </row>
    <row r="549" spans="1:9">
      <c r="A549" s="246"/>
      <c r="B549" s="249"/>
      <c r="C549" s="252"/>
      <c r="D549" s="148" t="s">
        <v>47</v>
      </c>
      <c r="E549" s="169"/>
      <c r="F549" s="255"/>
      <c r="G549" s="258"/>
      <c r="H549" s="261"/>
      <c r="I549" s="243"/>
    </row>
    <row r="550" spans="1:9">
      <c r="A550" s="246"/>
      <c r="B550" s="249"/>
      <c r="C550" s="252"/>
      <c r="D550" s="149" t="s">
        <v>45</v>
      </c>
      <c r="E550" s="169"/>
      <c r="F550" s="255"/>
      <c r="G550" s="258"/>
      <c r="H550" s="261"/>
      <c r="I550" s="243"/>
    </row>
    <row r="551" spans="1:9">
      <c r="A551" s="246"/>
      <c r="B551" s="249"/>
      <c r="C551" s="252"/>
      <c r="D551" s="149" t="s">
        <v>43</v>
      </c>
      <c r="E551" s="169"/>
      <c r="F551" s="255"/>
      <c r="G551" s="258"/>
      <c r="H551" s="261"/>
      <c r="I551" s="243"/>
    </row>
    <row r="552" spans="1:9" ht="15.75" thickBot="1">
      <c r="A552" s="247"/>
      <c r="B552" s="250"/>
      <c r="C552" s="253"/>
      <c r="D552" s="150" t="s">
        <v>44</v>
      </c>
      <c r="E552" s="170"/>
      <c r="F552" s="256"/>
      <c r="G552" s="259"/>
      <c r="H552" s="262"/>
      <c r="I552" s="244"/>
    </row>
    <row r="553" spans="1:9" ht="15" customHeight="1">
      <c r="A553" s="245">
        <v>110</v>
      </c>
      <c r="B553" s="248" t="str">
        <f>CONCATENATE(VLOOKUP(A553,Especificações,2,FALSE),(VLOOKUP(A553,Especificações,3,FALSE)),(VLOOKUP(A553,Especificações,4,FALSE)),(VLOOKUP(A553,Especificações,5,FALSE)),(VLOOKUP(A553,Especificações,6,FALSE)),(VLOOKUP(A553,Especificações,7,FALSE)),(VLOOKUP(A553,Especificações,8,FALSE)),(VLOOKUP(A553,Especificações,9,FALSE)),(VLOOKUP(A553,Especificações,10,FALSE)),(VLOOKUP(A553,Especificações,11,FALSE)),(VLOOKUP(A553,Especificações,12,FALSE)),(VLOOKUP(A553,Especificações,13,FALSE)),(VLOOKUP(A553,Especificações,14,FALSE)),(VLOOKUP(A553,Especificações,15,FALSE)),(VLOOKUP(A553,Especificações,16,FALSE)),(VLOOKUP(A553,Especificações,17,FALSE)),(VLOOKUP(A553,Especificações,18,FALSE)),(VLOOKUP(A553,Especificações,19,FALSE)),(VLOOKUP(A553,Especificações,20,FALSE)),(VLOOKUP(A553,Especificações,21,FALSE)))</f>
        <v xml:space="preserve">LABEL COM BRAILE - Adesivo para CD/ DVD; 110 g/m²; Impressão: 4/0 Cores; Acabamento: Adesivagem; </v>
      </c>
      <c r="C553" s="251">
        <f>VLOOKUP(A553,Especificações,22,FALSE)</f>
        <v>1</v>
      </c>
      <c r="D553" s="147" t="s">
        <v>46</v>
      </c>
      <c r="E553" s="154"/>
      <c r="F553" s="254">
        <f>IF(ISERROR(AVERAGE(E553:E557)),0,AVERAGE(E553:E557))</f>
        <v>0</v>
      </c>
      <c r="G553" s="257">
        <v>4800</v>
      </c>
      <c r="H553" s="260">
        <f>C553*F553</f>
        <v>0</v>
      </c>
      <c r="I553" s="242">
        <f>G553*H553</f>
        <v>0</v>
      </c>
    </row>
    <row r="554" spans="1:9">
      <c r="A554" s="246"/>
      <c r="B554" s="249"/>
      <c r="C554" s="252"/>
      <c r="D554" s="148" t="s">
        <v>47</v>
      </c>
      <c r="E554" s="169"/>
      <c r="F554" s="255"/>
      <c r="G554" s="258"/>
      <c r="H554" s="261"/>
      <c r="I554" s="243"/>
    </row>
    <row r="555" spans="1:9">
      <c r="A555" s="246"/>
      <c r="B555" s="249"/>
      <c r="C555" s="252"/>
      <c r="D555" s="149" t="s">
        <v>45</v>
      </c>
      <c r="E555" s="169"/>
      <c r="F555" s="255"/>
      <c r="G555" s="258"/>
      <c r="H555" s="261"/>
      <c r="I555" s="243"/>
    </row>
    <row r="556" spans="1:9">
      <c r="A556" s="246"/>
      <c r="B556" s="249"/>
      <c r="C556" s="252"/>
      <c r="D556" s="149" t="s">
        <v>43</v>
      </c>
      <c r="E556" s="169"/>
      <c r="F556" s="255"/>
      <c r="G556" s="258"/>
      <c r="H556" s="261"/>
      <c r="I556" s="243"/>
    </row>
    <row r="557" spans="1:9" ht="15.75" thickBot="1">
      <c r="A557" s="247"/>
      <c r="B557" s="250"/>
      <c r="C557" s="253"/>
      <c r="D557" s="150" t="s">
        <v>44</v>
      </c>
      <c r="E557" s="170"/>
      <c r="F557" s="256"/>
      <c r="G557" s="259"/>
      <c r="H557" s="262"/>
      <c r="I557" s="244"/>
    </row>
    <row r="558" spans="1:9" ht="15" customHeight="1">
      <c r="A558" s="245">
        <v>111</v>
      </c>
      <c r="B558" s="248" t="str">
        <f>CONCATENATE(VLOOKUP(A558,Especificações,2,FALSE),(VLOOKUP(A558,Especificações,3,FALSE)),(VLOOKUP(A558,Especificações,4,FALSE)),(VLOOKUP(A558,Especificações,5,FALSE)),(VLOOKUP(A558,Especificações,6,FALSE)),(VLOOKUP(A558,Especificações,7,FALSE)),(VLOOKUP(A558,Especificações,8,FALSE)),(VLOOKUP(A558,Especificações,9,FALSE)),(VLOOKUP(A558,Especificações,10,FALSE)),(VLOOKUP(A558,Especificações,11,FALSE)),(VLOOKUP(A558,Especificações,12,FALSE)),(VLOOKUP(A558,Especificações,13,FALSE)),(VLOOKUP(A558,Especificações,14,FALSE)),(VLOOKUP(A558,Especificações,15,FALSE)),(VLOOKUP(A558,Especificações,16,FALSE)),(VLOOKUP(A558,Especificações,17,FALSE)),(VLOOKUP(A558,Especificações,18,FALSE)),(VLOOKUP(A558,Especificações,19,FALSE)),(VLOOKUP(A558,Especificações,20,FALSE)),(VLOOKUP(A558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55 a 250</v>
      </c>
      <c r="C558" s="251">
        <f>VLOOKUP(A558,Especificações,22,FALSE)</f>
        <v>152</v>
      </c>
      <c r="D558" s="147" t="s">
        <v>46</v>
      </c>
      <c r="E558" s="154"/>
      <c r="F558" s="254">
        <f>IF(ISERROR(AVERAGE(E558:E562)),0,AVERAGE(E558:E562))</f>
        <v>0</v>
      </c>
      <c r="G558" s="257">
        <v>480</v>
      </c>
      <c r="H558" s="260">
        <f>C558*F558</f>
        <v>0</v>
      </c>
      <c r="I558" s="242">
        <f>G558*H558</f>
        <v>0</v>
      </c>
    </row>
    <row r="559" spans="1:9">
      <c r="A559" s="246"/>
      <c r="B559" s="249"/>
      <c r="C559" s="252"/>
      <c r="D559" s="148" t="s">
        <v>47</v>
      </c>
      <c r="E559" s="169"/>
      <c r="F559" s="255"/>
      <c r="G559" s="258"/>
      <c r="H559" s="261"/>
      <c r="I559" s="243"/>
    </row>
    <row r="560" spans="1:9">
      <c r="A560" s="246"/>
      <c r="B560" s="249"/>
      <c r="C560" s="252"/>
      <c r="D560" s="149" t="s">
        <v>45</v>
      </c>
      <c r="E560" s="169"/>
      <c r="F560" s="255"/>
      <c r="G560" s="258"/>
      <c r="H560" s="261"/>
      <c r="I560" s="243"/>
    </row>
    <row r="561" spans="1:9">
      <c r="A561" s="246"/>
      <c r="B561" s="249"/>
      <c r="C561" s="252"/>
      <c r="D561" s="149" t="s">
        <v>43</v>
      </c>
      <c r="E561" s="169"/>
      <c r="F561" s="255"/>
      <c r="G561" s="258"/>
      <c r="H561" s="261"/>
      <c r="I561" s="243"/>
    </row>
    <row r="562" spans="1:9" ht="15.75" thickBot="1">
      <c r="A562" s="247"/>
      <c r="B562" s="250"/>
      <c r="C562" s="253"/>
      <c r="D562" s="150" t="s">
        <v>44</v>
      </c>
      <c r="E562" s="170"/>
      <c r="F562" s="256"/>
      <c r="G562" s="259"/>
      <c r="H562" s="262"/>
      <c r="I562" s="244"/>
    </row>
    <row r="563" spans="1:9" ht="15" customHeight="1">
      <c r="A563" s="245">
        <v>112</v>
      </c>
      <c r="B563" s="248" t="str">
        <f>CONCATENATE(VLOOKUP(A563,Especificações,2,FALSE),(VLOOKUP(A563,Especificações,3,FALSE)),(VLOOKUP(A563,Especificações,4,FALSE)),(VLOOKUP(A563,Especificações,5,FALSE)),(VLOOKUP(A563,Especificações,6,FALSE)),(VLOOKUP(A563,Especificações,7,FALSE)),(VLOOKUP(A563,Especificações,8,FALSE)),(VLOOKUP(A563,Especificações,9,FALSE)),(VLOOKUP(A563,Especificações,10,FALSE)),(VLOOKUP(A563,Especificações,11,FALSE)),(VLOOKUP(A563,Especificações,12,FALSE)),(VLOOKUP(A563,Especificações,13,FALSE)),(VLOOKUP(A563,Especificações,14,FALSE)),(VLOOKUP(A563,Especificações,15,FALSE)),(VLOOKUP(A563,Especificações,16,FALSE)),(VLOOKUP(A563,Especificações,17,FALSE)),(VLOOKUP(A563,Especificações,18,FALSE)),(VLOOKUP(A563,Especificações,19,FALSE)),(VLOOKUP(A563,Especificações,20,FALSE)),(VLOOKUP(A563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251 a 359</v>
      </c>
      <c r="C563" s="251">
        <f>VLOOKUP(A563,Especificações,22,FALSE)</f>
        <v>305</v>
      </c>
      <c r="D563" s="147" t="s">
        <v>46</v>
      </c>
      <c r="E563" s="154"/>
      <c r="F563" s="254">
        <f>IF(ISERROR(AVERAGE(E563:E567)),0,AVERAGE(E563:E567))</f>
        <v>0</v>
      </c>
      <c r="G563" s="257">
        <v>90</v>
      </c>
      <c r="H563" s="260">
        <f>C563*F563</f>
        <v>0</v>
      </c>
      <c r="I563" s="242">
        <f>G563*H563</f>
        <v>0</v>
      </c>
    </row>
    <row r="564" spans="1:9">
      <c r="A564" s="246"/>
      <c r="B564" s="249"/>
      <c r="C564" s="252"/>
      <c r="D564" s="148" t="s">
        <v>47</v>
      </c>
      <c r="E564" s="169"/>
      <c r="F564" s="255"/>
      <c r="G564" s="258"/>
      <c r="H564" s="261"/>
      <c r="I564" s="243"/>
    </row>
    <row r="565" spans="1:9">
      <c r="A565" s="246"/>
      <c r="B565" s="249"/>
      <c r="C565" s="252"/>
      <c r="D565" s="149" t="s">
        <v>45</v>
      </c>
      <c r="E565" s="169"/>
      <c r="F565" s="255"/>
      <c r="G565" s="258"/>
      <c r="H565" s="261"/>
      <c r="I565" s="243"/>
    </row>
    <row r="566" spans="1:9">
      <c r="A566" s="246"/>
      <c r="B566" s="249"/>
      <c r="C566" s="252"/>
      <c r="D566" s="149" t="s">
        <v>43</v>
      </c>
      <c r="E566" s="169"/>
      <c r="F566" s="255"/>
      <c r="G566" s="258"/>
      <c r="H566" s="261"/>
      <c r="I566" s="243"/>
    </row>
    <row r="567" spans="1:9" ht="15.75" thickBot="1">
      <c r="A567" s="247"/>
      <c r="B567" s="250"/>
      <c r="C567" s="253"/>
      <c r="D567" s="150" t="s">
        <v>44</v>
      </c>
      <c r="E567" s="170"/>
      <c r="F567" s="256"/>
      <c r="G567" s="259"/>
      <c r="H567" s="262"/>
      <c r="I567" s="244"/>
    </row>
    <row r="568" spans="1:9" ht="15" customHeight="1">
      <c r="A568" s="245">
        <v>113</v>
      </c>
      <c r="B568" s="248" t="str">
        <f>CONCATENATE(VLOOKUP(A568,Especificações,2,FALSE),(VLOOKUP(A568,Especificações,3,FALSE)),(VLOOKUP(A568,Especificações,4,FALSE)),(VLOOKUP(A568,Especificações,5,FALSE)),(VLOOKUP(A568,Especificações,6,FALSE)),(VLOOKUP(A568,Especificações,7,FALSE)),(VLOOKUP(A568,Especificações,8,FALSE)),(VLOOKUP(A568,Especificações,9,FALSE)),(VLOOKUP(A568,Especificações,10,FALSE)),(VLOOKUP(A568,Especificações,11,FALSE)),(VLOOKUP(A568,Especificações,12,FALSE)),(VLOOKUP(A568,Especificações,13,FALSE)),(VLOOKUP(A568,Especificações,14,FALSE)),(VLOOKUP(A568,Especificações,15,FALSE)),(VLOOKUP(A568,Especificações,16,FALSE)),(VLOOKUP(A568,Especificações,17,FALSE)),(VLOOKUP(A568,Especificações,18,FALSE)),(VLOOKUP(A568,Especificações,19,FALSE)),(VLOOKUP(A568,Especificações,20,FALSE)),(VLOOKUP(A568,Especificações,21,FALSE)))</f>
        <v>LIVRO - Miolo: Papel Couchê Liso ou fosco/ Off-Set/ Pólen Soft/ Reciclato;  Formato Fechado: 4: 31,5x46cm; 75/115 g/m²; Impressão: 1/1 Cor; Acabamento: Colagem Sistema PUR e Costura &lt;&gt; Capa: Papel Cartão Duo Design; 250/350 g/m²; Impressão: 4/0 Cores; Acabamento: Laminação Bopp Brilho ou Fosco Frente; nº de páginas: A partir de 400</v>
      </c>
      <c r="C568" s="251">
        <f>VLOOKUP(A568,Especificações,22,FALSE)</f>
        <v>400</v>
      </c>
      <c r="D568" s="147" t="s">
        <v>46</v>
      </c>
      <c r="E568" s="154"/>
      <c r="F568" s="254">
        <f>IF(ISERROR(AVERAGE(E568:E572)),0,AVERAGE(E568:E572))</f>
        <v>0</v>
      </c>
      <c r="G568" s="257">
        <v>30</v>
      </c>
      <c r="H568" s="260">
        <f>C568*F568</f>
        <v>0</v>
      </c>
      <c r="I568" s="242">
        <f>G568*H568</f>
        <v>0</v>
      </c>
    </row>
    <row r="569" spans="1:9">
      <c r="A569" s="246"/>
      <c r="B569" s="249"/>
      <c r="C569" s="252"/>
      <c r="D569" s="148" t="s">
        <v>47</v>
      </c>
      <c r="E569" s="169"/>
      <c r="F569" s="255"/>
      <c r="G569" s="258"/>
      <c r="H569" s="261"/>
      <c r="I569" s="243"/>
    </row>
    <row r="570" spans="1:9">
      <c r="A570" s="246"/>
      <c r="B570" s="249"/>
      <c r="C570" s="252"/>
      <c r="D570" s="149" t="s">
        <v>45</v>
      </c>
      <c r="E570" s="169"/>
      <c r="F570" s="255"/>
      <c r="G570" s="258"/>
      <c r="H570" s="261"/>
      <c r="I570" s="243"/>
    </row>
    <row r="571" spans="1:9">
      <c r="A571" s="246"/>
      <c r="B571" s="249"/>
      <c r="C571" s="252"/>
      <c r="D571" s="149" t="s">
        <v>43</v>
      </c>
      <c r="E571" s="169"/>
      <c r="F571" s="255"/>
      <c r="G571" s="258"/>
      <c r="H571" s="261"/>
      <c r="I571" s="243"/>
    </row>
    <row r="572" spans="1:9" ht="15.75" thickBot="1">
      <c r="A572" s="247"/>
      <c r="B572" s="250"/>
      <c r="C572" s="253"/>
      <c r="D572" s="150" t="s">
        <v>44</v>
      </c>
      <c r="E572" s="170"/>
      <c r="F572" s="256"/>
      <c r="G572" s="259"/>
      <c r="H572" s="262"/>
      <c r="I572" s="244"/>
    </row>
    <row r="573" spans="1:9" ht="15" customHeight="1">
      <c r="A573" s="245">
        <v>114</v>
      </c>
      <c r="B573" s="248" t="str">
        <f>CONCATENATE(VLOOKUP(A573,Especificações,2,FALSE),(VLOOKUP(A573,Especificações,3,FALSE)),(VLOOKUP(A573,Especificações,4,FALSE)),(VLOOKUP(A573,Especificações,5,FALSE)),(VLOOKUP(A573,Especificações,6,FALSE)),(VLOOKUP(A573,Especificações,7,FALSE)),(VLOOKUP(A573,Especificações,8,FALSE)),(VLOOKUP(A573,Especificações,9,FALSE)),(VLOOKUP(A573,Especificações,10,FALSE)),(VLOOKUP(A573,Especificações,11,FALSE)),(VLOOKUP(A573,Especificações,12,FALSE)),(VLOOKUP(A573,Especificações,13,FALSE)),(VLOOKUP(A573,Especificações,14,FALSE)),(VLOOKUP(A573,Especificações,15,FALSE)),(VLOOKUP(A573,Especificações,16,FALSE)),(VLOOKUP(A573,Especificações,17,FALSE)),(VLOOKUP(A573,Especificações,18,FALSE)),(VLOOKUP(A573,Especificações,19,FALSE)),(VLOOKUP(A573,Especificações,20,FALSE)),(VLOOKUP(A573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55 a 250</v>
      </c>
      <c r="C573" s="251">
        <f>VLOOKUP(A573,Especificações,22,FALSE)</f>
        <v>152</v>
      </c>
      <c r="D573" s="147" t="s">
        <v>46</v>
      </c>
      <c r="E573" s="154"/>
      <c r="F573" s="254">
        <f>IF(ISERROR(AVERAGE(E573:E577)),0,AVERAGE(E573:E577))</f>
        <v>0</v>
      </c>
      <c r="G573" s="257">
        <v>1920</v>
      </c>
      <c r="H573" s="260">
        <f>C573*F573</f>
        <v>0</v>
      </c>
      <c r="I573" s="242">
        <f>G573*H573</f>
        <v>0</v>
      </c>
    </row>
    <row r="574" spans="1:9">
      <c r="A574" s="246"/>
      <c r="B574" s="249"/>
      <c r="C574" s="252"/>
      <c r="D574" s="148" t="s">
        <v>47</v>
      </c>
      <c r="E574" s="169"/>
      <c r="F574" s="255"/>
      <c r="G574" s="258"/>
      <c r="H574" s="261"/>
      <c r="I574" s="243"/>
    </row>
    <row r="575" spans="1:9">
      <c r="A575" s="246"/>
      <c r="B575" s="249"/>
      <c r="C575" s="252"/>
      <c r="D575" s="149" t="s">
        <v>45</v>
      </c>
      <c r="E575" s="169"/>
      <c r="F575" s="255"/>
      <c r="G575" s="258"/>
      <c r="H575" s="261"/>
      <c r="I575" s="243"/>
    </row>
    <row r="576" spans="1:9">
      <c r="A576" s="246"/>
      <c r="B576" s="249"/>
      <c r="C576" s="252"/>
      <c r="D576" s="149" t="s">
        <v>43</v>
      </c>
      <c r="E576" s="169"/>
      <c r="F576" s="255"/>
      <c r="G576" s="258"/>
      <c r="H576" s="261"/>
      <c r="I576" s="243"/>
    </row>
    <row r="577" spans="1:14" ht="15.75" thickBot="1">
      <c r="A577" s="247"/>
      <c r="B577" s="250"/>
      <c r="C577" s="253"/>
      <c r="D577" s="150" t="s">
        <v>44</v>
      </c>
      <c r="E577" s="170"/>
      <c r="F577" s="256"/>
      <c r="G577" s="259"/>
      <c r="H577" s="262"/>
      <c r="I577" s="244"/>
    </row>
    <row r="578" spans="1:14" ht="15" customHeight="1">
      <c r="A578" s="245">
        <v>115</v>
      </c>
      <c r="B578" s="248" t="str">
        <f>CONCATENATE(VLOOKUP(A578,Especificações,2,FALSE),(VLOOKUP(A578,Especificações,3,FALSE)),(VLOOKUP(A578,Especificações,4,FALSE)),(VLOOKUP(A578,Especificações,5,FALSE)),(VLOOKUP(A578,Especificações,6,FALSE)),(VLOOKUP(A578,Especificações,7,FALSE)),(VLOOKUP(A578,Especificações,8,FALSE)),(VLOOKUP(A578,Especificações,9,FALSE)),(VLOOKUP(A578,Especificações,10,FALSE)),(VLOOKUP(A578,Especificações,11,FALSE)),(VLOOKUP(A578,Especificações,12,FALSE)),(VLOOKUP(A578,Especificações,13,FALSE)),(VLOOKUP(A578,Especificações,14,FALSE)),(VLOOKUP(A578,Especificações,15,FALSE)),(VLOOKUP(A578,Especificações,16,FALSE)),(VLOOKUP(A578,Especificações,17,FALSE)),(VLOOKUP(A578,Especificações,18,FALSE)),(VLOOKUP(A578,Especificações,19,FALSE)),(VLOOKUP(A578,Especificações,20,FALSE)),(VLOOKUP(A578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251 a 359</v>
      </c>
      <c r="C578" s="251">
        <f>VLOOKUP(A578,Especificações,22,FALSE)</f>
        <v>305</v>
      </c>
      <c r="D578" s="147" t="s">
        <v>46</v>
      </c>
      <c r="E578" s="154"/>
      <c r="F578" s="254">
        <f>IF(ISERROR(AVERAGE(E578:E582)),0,AVERAGE(E578:E582))</f>
        <v>0</v>
      </c>
      <c r="G578" s="257">
        <v>360</v>
      </c>
      <c r="H578" s="260">
        <f>C578*F578</f>
        <v>0</v>
      </c>
      <c r="I578" s="242">
        <f>G578*H578</f>
        <v>0</v>
      </c>
    </row>
    <row r="579" spans="1:14">
      <c r="A579" s="246"/>
      <c r="B579" s="249"/>
      <c r="C579" s="252"/>
      <c r="D579" s="148" t="s">
        <v>47</v>
      </c>
      <c r="E579" s="169"/>
      <c r="F579" s="255"/>
      <c r="G579" s="258"/>
      <c r="H579" s="261"/>
      <c r="I579" s="243"/>
    </row>
    <row r="580" spans="1:14">
      <c r="A580" s="246"/>
      <c r="B580" s="249"/>
      <c r="C580" s="252"/>
      <c r="D580" s="149" t="s">
        <v>45</v>
      </c>
      <c r="E580" s="169"/>
      <c r="F580" s="255"/>
      <c r="G580" s="258"/>
      <c r="H580" s="261"/>
      <c r="I580" s="243"/>
    </row>
    <row r="581" spans="1:14">
      <c r="A581" s="246"/>
      <c r="B581" s="249"/>
      <c r="C581" s="252"/>
      <c r="D581" s="149" t="s">
        <v>43</v>
      </c>
      <c r="E581" s="169"/>
      <c r="F581" s="255"/>
      <c r="G581" s="258"/>
      <c r="H581" s="261"/>
      <c r="I581" s="243"/>
      <c r="J581" s="31"/>
      <c r="K581" s="31"/>
      <c r="L581" s="31"/>
      <c r="M581" s="31"/>
      <c r="N581" s="31"/>
    </row>
    <row r="582" spans="1:14" ht="15.75" thickBot="1">
      <c r="A582" s="247"/>
      <c r="B582" s="250"/>
      <c r="C582" s="253"/>
      <c r="D582" s="150" t="s">
        <v>44</v>
      </c>
      <c r="E582" s="170"/>
      <c r="F582" s="256"/>
      <c r="G582" s="259"/>
      <c r="H582" s="262"/>
      <c r="I582" s="244"/>
      <c r="J582" s="31"/>
      <c r="K582" s="31"/>
      <c r="L582" s="31"/>
      <c r="M582" s="31"/>
      <c r="N582" s="31"/>
    </row>
    <row r="583" spans="1:14" ht="15" customHeight="1">
      <c r="A583" s="245">
        <v>116</v>
      </c>
      <c r="B583" s="248" t="str">
        <f>CONCATENATE(VLOOKUP(A583,Especificações,2,FALSE),(VLOOKUP(A583,Especificações,3,FALSE)),(VLOOKUP(A583,Especificações,4,FALSE)),(VLOOKUP(A583,Especificações,5,FALSE)),(VLOOKUP(A583,Especificações,6,FALSE)),(VLOOKUP(A583,Especificações,7,FALSE)),(VLOOKUP(A583,Especificações,8,FALSE)),(VLOOKUP(A583,Especificações,9,FALSE)),(VLOOKUP(A583,Especificações,10,FALSE)),(VLOOKUP(A583,Especificações,11,FALSE)),(VLOOKUP(A583,Especificações,12,FALSE)),(VLOOKUP(A583,Especificações,13,FALSE)),(VLOOKUP(A583,Especificações,14,FALSE)),(VLOOKUP(A583,Especificações,15,FALSE)),(VLOOKUP(A583,Especificações,16,FALSE)),(VLOOKUP(A583,Especificações,17,FALSE)),(VLOOKUP(A583,Especificações,18,FALSE)),(VLOOKUP(A583,Especificações,19,FALSE)),(VLOOKUP(A583,Especificações,20,FALSE)),(VLOOKUP(A583,Especificações,21,FALSE)))</f>
        <v>LIVRO - Miolo: Papel Couchê Liso ou fosco/ Off-Set/ Pólen Soft/ Reciclato;  Formato Fechado: 4: 31,5x46cm; 75/115 g/m²; Impressão: 4/4 Cores; Acabamento: Colagem Sistema PUR e Costura &lt;&gt; Capa: Papel Cartão Duo Design; 250/350 g/m²; Impressão: 4/0 Cores; Acabamento: Laminação Bopp Brilho ou Fosco Frente; nº de páginas: A partir de 400</v>
      </c>
      <c r="C583" s="251">
        <f>VLOOKUP(A583,Especificações,22,FALSE)</f>
        <v>400</v>
      </c>
      <c r="D583" s="147" t="s">
        <v>46</v>
      </c>
      <c r="E583" s="154"/>
      <c r="F583" s="254">
        <f>IF(ISERROR(AVERAGE(E583:E587)),0,AVERAGE(E583:E587))</f>
        <v>0</v>
      </c>
      <c r="G583" s="257">
        <v>120</v>
      </c>
      <c r="H583" s="260">
        <f>C583*F583</f>
        <v>0</v>
      </c>
      <c r="I583" s="242">
        <f>G583*H583</f>
        <v>0</v>
      </c>
      <c r="J583" s="31"/>
      <c r="K583" s="31"/>
      <c r="L583" s="31"/>
      <c r="M583" s="31"/>
      <c r="N583" s="31"/>
    </row>
    <row r="584" spans="1:14">
      <c r="A584" s="246"/>
      <c r="B584" s="249"/>
      <c r="C584" s="252"/>
      <c r="D584" s="148" t="s">
        <v>47</v>
      </c>
      <c r="E584" s="169"/>
      <c r="F584" s="255"/>
      <c r="G584" s="258"/>
      <c r="H584" s="261"/>
      <c r="I584" s="243"/>
      <c r="J584" s="31"/>
      <c r="K584" s="31"/>
      <c r="L584" s="31"/>
      <c r="M584" s="31"/>
      <c r="N584" s="31"/>
    </row>
    <row r="585" spans="1:14">
      <c r="A585" s="246"/>
      <c r="B585" s="249"/>
      <c r="C585" s="252"/>
      <c r="D585" s="149" t="s">
        <v>45</v>
      </c>
      <c r="E585" s="169"/>
      <c r="F585" s="255"/>
      <c r="G585" s="258"/>
      <c r="H585" s="261"/>
      <c r="I585" s="243"/>
      <c r="J585" s="31"/>
      <c r="K585" s="31"/>
      <c r="L585" s="31"/>
      <c r="M585" s="31"/>
      <c r="N585" s="31"/>
    </row>
    <row r="586" spans="1:14">
      <c r="A586" s="246"/>
      <c r="B586" s="249"/>
      <c r="C586" s="252"/>
      <c r="D586" s="149" t="s">
        <v>43</v>
      </c>
      <c r="E586" s="169"/>
      <c r="F586" s="255"/>
      <c r="G586" s="258"/>
      <c r="H586" s="261"/>
      <c r="I586" s="243"/>
    </row>
    <row r="587" spans="1:14" ht="15.75" thickBot="1">
      <c r="A587" s="247"/>
      <c r="B587" s="250"/>
      <c r="C587" s="253"/>
      <c r="D587" s="150" t="s">
        <v>44</v>
      </c>
      <c r="E587" s="170"/>
      <c r="F587" s="256"/>
      <c r="G587" s="259"/>
      <c r="H587" s="262"/>
      <c r="I587" s="244"/>
    </row>
    <row r="588" spans="1:14" ht="15" customHeight="1">
      <c r="A588" s="245">
        <v>117</v>
      </c>
      <c r="B588" s="248" t="str">
        <f>CONCATENATE(VLOOKUP(A588,Especificações,2,FALSE),(VLOOKUP(A588,Especificações,3,FALSE)),(VLOOKUP(A588,Especificações,4,FALSE)),(VLOOKUP(A588,Especificações,5,FALSE)),(VLOOKUP(A588,Especificações,6,FALSE)),(VLOOKUP(A588,Especificações,7,FALSE)),(VLOOKUP(A588,Especificações,8,FALSE)),(VLOOKUP(A588,Especificações,9,FALSE)),(VLOOKUP(A588,Especificações,10,FALSE)),(VLOOKUP(A588,Especificações,11,FALSE)),(VLOOKUP(A588,Especificações,12,FALSE)),(VLOOKUP(A588,Especificações,13,FALSE)),(VLOOKUP(A588,Especificações,14,FALSE)),(VLOOKUP(A588,Especificações,15,FALSE)),(VLOOKUP(A588,Especificações,16,FALSE)),(VLOOKUP(A588,Especificações,17,FALSE)),(VLOOKUP(A588,Especificações,18,FALSE)),(VLOOKUP(A588,Especificações,19,FALSE)),(VLOOKUP(A588,Especificações,20,FALSE)),(VLOOKUP(A588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55 a 250</v>
      </c>
      <c r="C588" s="251">
        <f>VLOOKUP(A588,Especificações,22,FALSE)</f>
        <v>152</v>
      </c>
      <c r="D588" s="147" t="s">
        <v>46</v>
      </c>
      <c r="E588" s="154"/>
      <c r="F588" s="254">
        <f>IF(ISERROR(AVERAGE(E588:E592)),0,AVERAGE(E588:E592))</f>
        <v>0</v>
      </c>
      <c r="G588" s="257">
        <v>1440</v>
      </c>
      <c r="H588" s="260">
        <f>C588*F588</f>
        <v>0</v>
      </c>
      <c r="I588" s="242">
        <f>G588*H588</f>
        <v>0</v>
      </c>
    </row>
    <row r="589" spans="1:14">
      <c r="A589" s="246"/>
      <c r="B589" s="249"/>
      <c r="C589" s="252"/>
      <c r="D589" s="148" t="s">
        <v>47</v>
      </c>
      <c r="E589" s="169"/>
      <c r="F589" s="255"/>
      <c r="G589" s="258"/>
      <c r="H589" s="261"/>
      <c r="I589" s="243"/>
    </row>
    <row r="590" spans="1:14">
      <c r="A590" s="246"/>
      <c r="B590" s="249"/>
      <c r="C590" s="252"/>
      <c r="D590" s="149" t="s">
        <v>45</v>
      </c>
      <c r="E590" s="169"/>
      <c r="F590" s="255"/>
      <c r="G590" s="258"/>
      <c r="H590" s="261"/>
      <c r="I590" s="243"/>
    </row>
    <row r="591" spans="1:14">
      <c r="A591" s="246"/>
      <c r="B591" s="249"/>
      <c r="C591" s="252"/>
      <c r="D591" s="149" t="s">
        <v>43</v>
      </c>
      <c r="E591" s="169"/>
      <c r="F591" s="255"/>
      <c r="G591" s="258"/>
      <c r="H591" s="261"/>
      <c r="I591" s="243"/>
    </row>
    <row r="592" spans="1:14" ht="15.75" thickBot="1">
      <c r="A592" s="247"/>
      <c r="B592" s="250"/>
      <c r="C592" s="253"/>
      <c r="D592" s="150" t="s">
        <v>44</v>
      </c>
      <c r="E592" s="170"/>
      <c r="F592" s="256"/>
      <c r="G592" s="259"/>
      <c r="H592" s="262"/>
      <c r="I592" s="244"/>
    </row>
    <row r="593" spans="1:9" ht="15" customHeight="1">
      <c r="A593" s="245">
        <v>118</v>
      </c>
      <c r="B593" s="248" t="str">
        <f>CONCATENATE(VLOOKUP(A593,Especificações,2,FALSE),(VLOOKUP(A593,Especificações,3,FALSE)),(VLOOKUP(A593,Especificações,4,FALSE)),(VLOOKUP(A593,Especificações,5,FALSE)),(VLOOKUP(A593,Especificações,6,FALSE)),(VLOOKUP(A593,Especificações,7,FALSE)),(VLOOKUP(A593,Especificações,8,FALSE)),(VLOOKUP(A593,Especificações,9,FALSE)),(VLOOKUP(A593,Especificações,10,FALSE)),(VLOOKUP(A593,Especificações,11,FALSE)),(VLOOKUP(A593,Especificações,12,FALSE)),(VLOOKUP(A593,Especificações,13,FALSE)),(VLOOKUP(A593,Especificações,14,FALSE)),(VLOOKUP(A593,Especificações,15,FALSE)),(VLOOKUP(A593,Especificações,16,FALSE)),(VLOOKUP(A593,Especificações,17,FALSE)),(VLOOKUP(A593,Especificações,18,FALSE)),(VLOOKUP(A593,Especificações,19,FALSE)),(VLOOKUP(A593,Especificações,20,FALSE)),(VLOOKUP(A593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251 a 359</v>
      </c>
      <c r="C593" s="251">
        <f>VLOOKUP(A593,Especificações,22,FALSE)</f>
        <v>305</v>
      </c>
      <c r="D593" s="147" t="s">
        <v>46</v>
      </c>
      <c r="E593" s="154"/>
      <c r="F593" s="254">
        <f>IF(ISERROR(AVERAGE(E593:E597)),0,AVERAGE(E593:E597))</f>
        <v>0</v>
      </c>
      <c r="G593" s="257">
        <v>270</v>
      </c>
      <c r="H593" s="260">
        <f>C593*F593</f>
        <v>0</v>
      </c>
      <c r="I593" s="242">
        <f>G593*H593</f>
        <v>0</v>
      </c>
    </row>
    <row r="594" spans="1:9">
      <c r="A594" s="246"/>
      <c r="B594" s="249"/>
      <c r="C594" s="252"/>
      <c r="D594" s="148" t="s">
        <v>47</v>
      </c>
      <c r="E594" s="169"/>
      <c r="F594" s="255"/>
      <c r="G594" s="258"/>
      <c r="H594" s="261"/>
      <c r="I594" s="243"/>
    </row>
    <row r="595" spans="1:9">
      <c r="A595" s="246"/>
      <c r="B595" s="249"/>
      <c r="C595" s="252"/>
      <c r="D595" s="149" t="s">
        <v>45</v>
      </c>
      <c r="E595" s="169"/>
      <c r="F595" s="255"/>
      <c r="G595" s="258"/>
      <c r="H595" s="261"/>
      <c r="I595" s="243"/>
    </row>
    <row r="596" spans="1:9">
      <c r="A596" s="246"/>
      <c r="B596" s="249"/>
      <c r="C596" s="252"/>
      <c r="D596" s="149" t="s">
        <v>43</v>
      </c>
      <c r="E596" s="169"/>
      <c r="F596" s="255"/>
      <c r="G596" s="258"/>
      <c r="H596" s="261"/>
      <c r="I596" s="243"/>
    </row>
    <row r="597" spans="1:9" ht="15.75" thickBot="1">
      <c r="A597" s="247"/>
      <c r="B597" s="250"/>
      <c r="C597" s="253"/>
      <c r="D597" s="150" t="s">
        <v>44</v>
      </c>
      <c r="E597" s="170"/>
      <c r="F597" s="256"/>
      <c r="G597" s="259"/>
      <c r="H597" s="262"/>
      <c r="I597" s="244"/>
    </row>
    <row r="598" spans="1:9" ht="15" customHeight="1">
      <c r="A598" s="245">
        <v>119</v>
      </c>
      <c r="B598" s="248" t="str">
        <f>CONCATENATE(VLOOKUP(A598,Especificações,2,FALSE),(VLOOKUP(A598,Especificações,3,FALSE)),(VLOOKUP(A598,Especificações,4,FALSE)),(VLOOKUP(A598,Especificações,5,FALSE)),(VLOOKUP(A598,Especificações,6,FALSE)),(VLOOKUP(A598,Especificações,7,FALSE)),(VLOOKUP(A598,Especificações,8,FALSE)),(VLOOKUP(A598,Especificações,9,FALSE)),(VLOOKUP(A598,Especificações,10,FALSE)),(VLOOKUP(A598,Especificações,11,FALSE)),(VLOOKUP(A598,Especificações,12,FALSE)),(VLOOKUP(A598,Especificações,13,FALSE)),(VLOOKUP(A598,Especificações,14,FALSE)),(VLOOKUP(A598,Especificações,15,FALSE)),(VLOOKUP(A598,Especificações,16,FALSE)),(VLOOKUP(A598,Especificações,17,FALSE)),(VLOOKUP(A598,Especificações,18,FALSE)),(VLOOKUP(A598,Especificações,19,FALSE)),(VLOOKUP(A598,Especificações,20,FALSE)),(VLOOKUP(A598,Especificações,21,FALSE)))</f>
        <v>LIVRO - Miolo: Papel Couchê Liso ou fosco/ Off-Set/ Pólen Soft/ Reciclato;  Formato Fechado: 8: 21x29,7cm; 75/115 g/m²; Impressão: 1/1 Cor; Acabamento: Colagem Sistema PUR e Costura &lt;&gt; Capa: Papel Cartão Duo Design; 250/350 g/m²; Impressão: 4/0 Cores; Acabamento: Laminação Bopp Brilho ou Fosco Frente; nº de páginas: A partir de 400</v>
      </c>
      <c r="C598" s="251">
        <f>VLOOKUP(A598,Especificações,22,FALSE)</f>
        <v>400</v>
      </c>
      <c r="D598" s="147" t="s">
        <v>46</v>
      </c>
      <c r="E598" s="154"/>
      <c r="F598" s="254">
        <f>IF(ISERROR(AVERAGE(E598:E602)),0,AVERAGE(E598:E602))</f>
        <v>0</v>
      </c>
      <c r="G598" s="257">
        <v>90</v>
      </c>
      <c r="H598" s="260">
        <f>C598*F598</f>
        <v>0</v>
      </c>
      <c r="I598" s="242">
        <f>G598*H598</f>
        <v>0</v>
      </c>
    </row>
    <row r="599" spans="1:9">
      <c r="A599" s="246"/>
      <c r="B599" s="249"/>
      <c r="C599" s="252"/>
      <c r="D599" s="148" t="s">
        <v>47</v>
      </c>
      <c r="E599" s="169"/>
      <c r="F599" s="255"/>
      <c r="G599" s="258"/>
      <c r="H599" s="261"/>
      <c r="I599" s="243"/>
    </row>
    <row r="600" spans="1:9">
      <c r="A600" s="246"/>
      <c r="B600" s="249"/>
      <c r="C600" s="252"/>
      <c r="D600" s="149" t="s">
        <v>45</v>
      </c>
      <c r="E600" s="169"/>
      <c r="F600" s="255"/>
      <c r="G600" s="258"/>
      <c r="H600" s="261"/>
      <c r="I600" s="243"/>
    </row>
    <row r="601" spans="1:9">
      <c r="A601" s="246"/>
      <c r="B601" s="249"/>
      <c r="C601" s="252"/>
      <c r="D601" s="149" t="s">
        <v>43</v>
      </c>
      <c r="E601" s="169"/>
      <c r="F601" s="255"/>
      <c r="G601" s="258"/>
      <c r="H601" s="261"/>
      <c r="I601" s="243"/>
    </row>
    <row r="602" spans="1:9" ht="15.75" thickBot="1">
      <c r="A602" s="247"/>
      <c r="B602" s="250"/>
      <c r="C602" s="253"/>
      <c r="D602" s="150" t="s">
        <v>44</v>
      </c>
      <c r="E602" s="170"/>
      <c r="F602" s="256"/>
      <c r="G602" s="259"/>
      <c r="H602" s="262"/>
      <c r="I602" s="244"/>
    </row>
    <row r="603" spans="1:9" ht="15" customHeight="1">
      <c r="A603" s="245">
        <v>120</v>
      </c>
      <c r="B603" s="248" t="str">
        <f>CONCATENATE(VLOOKUP(A603,Especificações,2,FALSE),(VLOOKUP(A603,Especificações,3,FALSE)),(VLOOKUP(A603,Especificações,4,FALSE)),(VLOOKUP(A603,Especificações,5,FALSE)),(VLOOKUP(A603,Especificações,6,FALSE)),(VLOOKUP(A603,Especificações,7,FALSE)),(VLOOKUP(A603,Especificações,8,FALSE)),(VLOOKUP(A603,Especificações,9,FALSE)),(VLOOKUP(A603,Especificações,10,FALSE)),(VLOOKUP(A603,Especificações,11,FALSE)),(VLOOKUP(A603,Especificações,12,FALSE)),(VLOOKUP(A603,Especificações,13,FALSE)),(VLOOKUP(A603,Especificações,14,FALSE)),(VLOOKUP(A603,Especificações,15,FALSE)),(VLOOKUP(A603,Especificações,16,FALSE)),(VLOOKUP(A603,Especificações,17,FALSE)),(VLOOKUP(A603,Especificações,18,FALSE)),(VLOOKUP(A603,Especificações,19,FALSE)),(VLOOKUP(A603,Especificações,20,FALSE)),(VLOOKUP(A603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55 a 250</v>
      </c>
      <c r="C603" s="251">
        <f>VLOOKUP(A603,Especificações,22,FALSE)</f>
        <v>152</v>
      </c>
      <c r="D603" s="147" t="s">
        <v>46</v>
      </c>
      <c r="E603" s="154"/>
      <c r="F603" s="254">
        <f>IF(ISERROR(AVERAGE(E603:E607)),0,AVERAGE(E603:E607))</f>
        <v>0</v>
      </c>
      <c r="G603" s="257">
        <v>5760</v>
      </c>
      <c r="H603" s="260">
        <f>C603*F603</f>
        <v>0</v>
      </c>
      <c r="I603" s="242">
        <f>G603*H603</f>
        <v>0</v>
      </c>
    </row>
    <row r="604" spans="1:9">
      <c r="A604" s="246"/>
      <c r="B604" s="249"/>
      <c r="C604" s="252"/>
      <c r="D604" s="148" t="s">
        <v>47</v>
      </c>
      <c r="E604" s="169"/>
      <c r="F604" s="255"/>
      <c r="G604" s="258"/>
      <c r="H604" s="261"/>
      <c r="I604" s="243"/>
    </row>
    <row r="605" spans="1:9">
      <c r="A605" s="246"/>
      <c r="B605" s="249"/>
      <c r="C605" s="252"/>
      <c r="D605" s="149" t="s">
        <v>45</v>
      </c>
      <c r="E605" s="169"/>
      <c r="F605" s="255"/>
      <c r="G605" s="258"/>
      <c r="H605" s="261"/>
      <c r="I605" s="243"/>
    </row>
    <row r="606" spans="1:9">
      <c r="A606" s="246"/>
      <c r="B606" s="249"/>
      <c r="C606" s="252"/>
      <c r="D606" s="149" t="s">
        <v>43</v>
      </c>
      <c r="E606" s="169"/>
      <c r="F606" s="255"/>
      <c r="G606" s="258"/>
      <c r="H606" s="261"/>
      <c r="I606" s="243"/>
    </row>
    <row r="607" spans="1:9" ht="15.75" thickBot="1">
      <c r="A607" s="247"/>
      <c r="B607" s="250"/>
      <c r="C607" s="253"/>
      <c r="D607" s="150" t="s">
        <v>44</v>
      </c>
      <c r="E607" s="170"/>
      <c r="F607" s="256"/>
      <c r="G607" s="259"/>
      <c r="H607" s="262"/>
      <c r="I607" s="244"/>
    </row>
    <row r="608" spans="1:9" ht="15" customHeight="1">
      <c r="A608" s="245">
        <v>121</v>
      </c>
      <c r="B608" s="248" t="str">
        <f>CONCATENATE(VLOOKUP(A608,Especificações,2,FALSE),(VLOOKUP(A608,Especificações,3,FALSE)),(VLOOKUP(A608,Especificações,4,FALSE)),(VLOOKUP(A608,Especificações,5,FALSE)),(VLOOKUP(A608,Especificações,6,FALSE)),(VLOOKUP(A608,Especificações,7,FALSE)),(VLOOKUP(A608,Especificações,8,FALSE)),(VLOOKUP(A608,Especificações,9,FALSE)),(VLOOKUP(A608,Especificações,10,FALSE)),(VLOOKUP(A608,Especificações,11,FALSE)),(VLOOKUP(A608,Especificações,12,FALSE)),(VLOOKUP(A608,Especificações,13,FALSE)),(VLOOKUP(A608,Especificações,14,FALSE)),(VLOOKUP(A608,Especificações,15,FALSE)),(VLOOKUP(A608,Especificações,16,FALSE)),(VLOOKUP(A608,Especificações,17,FALSE)),(VLOOKUP(A608,Especificações,18,FALSE)),(VLOOKUP(A608,Especificações,19,FALSE)),(VLOOKUP(A608,Especificações,20,FALSE)),(VLOOKUP(A608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251 a 359</v>
      </c>
      <c r="C608" s="251">
        <f>VLOOKUP(A608,Especificações,22,FALSE)</f>
        <v>305</v>
      </c>
      <c r="D608" s="147" t="s">
        <v>46</v>
      </c>
      <c r="E608" s="154"/>
      <c r="F608" s="254">
        <f>IF(ISERROR(AVERAGE(E608:E612)),0,AVERAGE(E608:E612))</f>
        <v>0</v>
      </c>
      <c r="G608" s="257">
        <v>1080</v>
      </c>
      <c r="H608" s="260">
        <f>C608*F608</f>
        <v>0</v>
      </c>
      <c r="I608" s="242">
        <f>G608*H608</f>
        <v>0</v>
      </c>
    </row>
    <row r="609" spans="1:9">
      <c r="A609" s="246"/>
      <c r="B609" s="249"/>
      <c r="C609" s="252"/>
      <c r="D609" s="148" t="s">
        <v>47</v>
      </c>
      <c r="E609" s="169"/>
      <c r="F609" s="255"/>
      <c r="G609" s="258"/>
      <c r="H609" s="261"/>
      <c r="I609" s="243"/>
    </row>
    <row r="610" spans="1:9">
      <c r="A610" s="246"/>
      <c r="B610" s="249"/>
      <c r="C610" s="252"/>
      <c r="D610" s="149" t="s">
        <v>45</v>
      </c>
      <c r="E610" s="169"/>
      <c r="F610" s="255"/>
      <c r="G610" s="258"/>
      <c r="H610" s="261"/>
      <c r="I610" s="243"/>
    </row>
    <row r="611" spans="1:9">
      <c r="A611" s="246"/>
      <c r="B611" s="249"/>
      <c r="C611" s="252"/>
      <c r="D611" s="149" t="s">
        <v>43</v>
      </c>
      <c r="E611" s="169"/>
      <c r="F611" s="255"/>
      <c r="G611" s="258"/>
      <c r="H611" s="261"/>
      <c r="I611" s="243"/>
    </row>
    <row r="612" spans="1:9" ht="15.75" thickBot="1">
      <c r="A612" s="247"/>
      <c r="B612" s="250"/>
      <c r="C612" s="253"/>
      <c r="D612" s="150" t="s">
        <v>44</v>
      </c>
      <c r="E612" s="170"/>
      <c r="F612" s="256"/>
      <c r="G612" s="259"/>
      <c r="H612" s="262"/>
      <c r="I612" s="244"/>
    </row>
    <row r="613" spans="1:9" ht="15" customHeight="1">
      <c r="A613" s="245">
        <v>122</v>
      </c>
      <c r="B613" s="248" t="str">
        <f>CONCATENATE(VLOOKUP(A613,Especificações,2,FALSE),(VLOOKUP(A613,Especificações,3,FALSE)),(VLOOKUP(A613,Especificações,4,FALSE)),(VLOOKUP(A613,Especificações,5,FALSE)),(VLOOKUP(A613,Especificações,6,FALSE)),(VLOOKUP(A613,Especificações,7,FALSE)),(VLOOKUP(A613,Especificações,8,FALSE)),(VLOOKUP(A613,Especificações,9,FALSE)),(VLOOKUP(A613,Especificações,10,FALSE)),(VLOOKUP(A613,Especificações,11,FALSE)),(VLOOKUP(A613,Especificações,12,FALSE)),(VLOOKUP(A613,Especificações,13,FALSE)),(VLOOKUP(A613,Especificações,14,FALSE)),(VLOOKUP(A613,Especificações,15,FALSE)),(VLOOKUP(A613,Especificações,16,FALSE)),(VLOOKUP(A613,Especificações,17,FALSE)),(VLOOKUP(A613,Especificações,18,FALSE)),(VLOOKUP(A613,Especificações,19,FALSE)),(VLOOKUP(A613,Especificações,20,FALSE)),(VLOOKUP(A613,Especificações,21,FALSE)))</f>
        <v>LIVRO - Miolo: Papel Couchê Liso ou fosco/ Off-Set/ Pólen Soft/ Reciclato;  Formato Fechado: 8: 21x29,7cm; 75/115 g/m²; Impressão: 4/4 Cores; Acabamento: Colagem Sistema PUR e Costura &lt;&gt; Capa: Papel Cartão Duo Design; 250/350 g/m²; Impressão: 4/0 Cores; Acabamento: Laminação Bopp Brilho ou Fosco Frente; nº de páginas: A partir de 400</v>
      </c>
      <c r="C613" s="251">
        <f>VLOOKUP(A613,Especificações,22,FALSE)</f>
        <v>400</v>
      </c>
      <c r="D613" s="147" t="s">
        <v>46</v>
      </c>
      <c r="E613" s="154"/>
      <c r="F613" s="254">
        <f>IF(ISERROR(AVERAGE(E613:E617)),0,AVERAGE(E613:E617))</f>
        <v>0</v>
      </c>
      <c r="G613" s="257">
        <v>360</v>
      </c>
      <c r="H613" s="260">
        <f>C613*F613</f>
        <v>0</v>
      </c>
      <c r="I613" s="242">
        <f>G613*H613</f>
        <v>0</v>
      </c>
    </row>
    <row r="614" spans="1:9">
      <c r="A614" s="246"/>
      <c r="B614" s="249"/>
      <c r="C614" s="252"/>
      <c r="D614" s="148" t="s">
        <v>47</v>
      </c>
      <c r="E614" s="169"/>
      <c r="F614" s="255"/>
      <c r="G614" s="258"/>
      <c r="H614" s="261"/>
      <c r="I614" s="243"/>
    </row>
    <row r="615" spans="1:9">
      <c r="A615" s="246"/>
      <c r="B615" s="249"/>
      <c r="C615" s="252"/>
      <c r="D615" s="149" t="s">
        <v>45</v>
      </c>
      <c r="E615" s="169"/>
      <c r="F615" s="255"/>
      <c r="G615" s="258"/>
      <c r="H615" s="261"/>
      <c r="I615" s="243"/>
    </row>
    <row r="616" spans="1:9">
      <c r="A616" s="246"/>
      <c r="B616" s="249"/>
      <c r="C616" s="252"/>
      <c r="D616" s="149" t="s">
        <v>43</v>
      </c>
      <c r="E616" s="169"/>
      <c r="F616" s="255"/>
      <c r="G616" s="258"/>
      <c r="H616" s="261"/>
      <c r="I616" s="243"/>
    </row>
    <row r="617" spans="1:9" ht="15.75" thickBot="1">
      <c r="A617" s="247"/>
      <c r="B617" s="250"/>
      <c r="C617" s="253"/>
      <c r="D617" s="150" t="s">
        <v>44</v>
      </c>
      <c r="E617" s="170"/>
      <c r="F617" s="256"/>
      <c r="G617" s="259"/>
      <c r="H617" s="262"/>
      <c r="I617" s="244"/>
    </row>
    <row r="618" spans="1:9" ht="15" customHeight="1">
      <c r="A618" s="245">
        <v>123</v>
      </c>
      <c r="B618" s="248" t="str">
        <f>CONCATENATE(VLOOKUP(A618,Especificações,2,FALSE),(VLOOKUP(A618,Especificações,3,FALSE)),(VLOOKUP(A618,Especificações,4,FALSE)),(VLOOKUP(A618,Especificações,5,FALSE)),(VLOOKUP(A618,Especificações,6,FALSE)),(VLOOKUP(A618,Especificações,7,FALSE)),(VLOOKUP(A618,Especificações,8,FALSE)),(VLOOKUP(A618,Especificações,9,FALSE)),(VLOOKUP(A618,Especificações,10,FALSE)),(VLOOKUP(A618,Especificações,11,FALSE)),(VLOOKUP(A618,Especificações,12,FALSE)),(VLOOKUP(A618,Especificações,13,FALSE)),(VLOOKUP(A618,Especificações,14,FALSE)),(VLOOKUP(A618,Especificações,15,FALSE)),(VLOOKUP(A618,Especificações,16,FALSE)),(VLOOKUP(A618,Especificações,17,FALSE)),(VLOOKUP(A618,Especificações,18,FALSE)),(VLOOKUP(A618,Especificações,19,FALSE)),(VLOOKUP(A618,Especificações,20,FALSE)),(VLOOKUP(A618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55 a 250</v>
      </c>
      <c r="C618" s="251">
        <f>VLOOKUP(A618,Especificações,22,FALSE)</f>
        <v>152</v>
      </c>
      <c r="D618" s="147" t="s">
        <v>46</v>
      </c>
      <c r="E618" s="154"/>
      <c r="F618" s="254">
        <f>IF(ISERROR(AVERAGE(E618:E622)),0,AVERAGE(E618:E622))</f>
        <v>0</v>
      </c>
      <c r="G618" s="257">
        <v>960</v>
      </c>
      <c r="H618" s="260">
        <f>C618*F618</f>
        <v>0</v>
      </c>
      <c r="I618" s="242">
        <f>G618*H618</f>
        <v>0</v>
      </c>
    </row>
    <row r="619" spans="1:9">
      <c r="A619" s="246"/>
      <c r="B619" s="249"/>
      <c r="C619" s="252"/>
      <c r="D619" s="148" t="s">
        <v>47</v>
      </c>
      <c r="E619" s="169"/>
      <c r="F619" s="255"/>
      <c r="G619" s="258"/>
      <c r="H619" s="261"/>
      <c r="I619" s="243"/>
    </row>
    <row r="620" spans="1:9">
      <c r="A620" s="246"/>
      <c r="B620" s="249"/>
      <c r="C620" s="252"/>
      <c r="D620" s="149" t="s">
        <v>45</v>
      </c>
      <c r="E620" s="169"/>
      <c r="F620" s="255"/>
      <c r="G620" s="258"/>
      <c r="H620" s="261"/>
      <c r="I620" s="243"/>
    </row>
    <row r="621" spans="1:9">
      <c r="A621" s="246"/>
      <c r="B621" s="249"/>
      <c r="C621" s="252"/>
      <c r="D621" s="149" t="s">
        <v>43</v>
      </c>
      <c r="E621" s="169"/>
      <c r="F621" s="255"/>
      <c r="G621" s="258"/>
      <c r="H621" s="261"/>
      <c r="I621" s="243"/>
    </row>
    <row r="622" spans="1:9" ht="15.75" thickBot="1">
      <c r="A622" s="247"/>
      <c r="B622" s="250"/>
      <c r="C622" s="253"/>
      <c r="D622" s="150" t="s">
        <v>44</v>
      </c>
      <c r="E622" s="170"/>
      <c r="F622" s="256"/>
      <c r="G622" s="259"/>
      <c r="H622" s="262"/>
      <c r="I622" s="244"/>
    </row>
    <row r="623" spans="1:9" ht="15" customHeight="1">
      <c r="A623" s="245">
        <v>124</v>
      </c>
      <c r="B623" s="248" t="str">
        <f>CONCATENATE(VLOOKUP(A623,Especificações,2,FALSE),(VLOOKUP(A623,Especificações,3,FALSE)),(VLOOKUP(A623,Especificações,4,FALSE)),(VLOOKUP(A623,Especificações,5,FALSE)),(VLOOKUP(A623,Especificações,6,FALSE)),(VLOOKUP(A623,Especificações,7,FALSE)),(VLOOKUP(A623,Especificações,8,FALSE)),(VLOOKUP(A623,Especificações,9,FALSE)),(VLOOKUP(A623,Especificações,10,FALSE)),(VLOOKUP(A623,Especificações,11,FALSE)),(VLOOKUP(A623,Especificações,12,FALSE)),(VLOOKUP(A623,Especificações,13,FALSE)),(VLOOKUP(A623,Especificações,14,FALSE)),(VLOOKUP(A623,Especificações,15,FALSE)),(VLOOKUP(A623,Especificações,16,FALSE)),(VLOOKUP(A623,Especificações,17,FALSE)),(VLOOKUP(A623,Especificações,18,FALSE)),(VLOOKUP(A623,Especificações,19,FALSE)),(VLOOKUP(A623,Especificações,20,FALSE)),(VLOOKUP(A623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251 a 359</v>
      </c>
      <c r="C623" s="251">
        <f>VLOOKUP(A623,Especificações,22,FALSE)</f>
        <v>305</v>
      </c>
      <c r="D623" s="147" t="s">
        <v>46</v>
      </c>
      <c r="E623" s="154"/>
      <c r="F623" s="254">
        <f>IF(ISERROR(AVERAGE(E623:E627)),0,AVERAGE(E623:E627))</f>
        <v>0</v>
      </c>
      <c r="G623" s="257">
        <v>180</v>
      </c>
      <c r="H623" s="260">
        <f>C623*F623</f>
        <v>0</v>
      </c>
      <c r="I623" s="242">
        <f>G623*H623</f>
        <v>0</v>
      </c>
    </row>
    <row r="624" spans="1:9">
      <c r="A624" s="246"/>
      <c r="B624" s="249"/>
      <c r="C624" s="252"/>
      <c r="D624" s="148" t="s">
        <v>47</v>
      </c>
      <c r="E624" s="169"/>
      <c r="F624" s="255"/>
      <c r="G624" s="258"/>
      <c r="H624" s="261"/>
      <c r="I624" s="243"/>
    </row>
    <row r="625" spans="1:9">
      <c r="A625" s="246"/>
      <c r="B625" s="249"/>
      <c r="C625" s="252"/>
      <c r="D625" s="149" t="s">
        <v>45</v>
      </c>
      <c r="E625" s="169"/>
      <c r="F625" s="255"/>
      <c r="G625" s="258"/>
      <c r="H625" s="261"/>
      <c r="I625" s="243"/>
    </row>
    <row r="626" spans="1:9">
      <c r="A626" s="246"/>
      <c r="B626" s="249"/>
      <c r="C626" s="252"/>
      <c r="D626" s="149" t="s">
        <v>43</v>
      </c>
      <c r="E626" s="169"/>
      <c r="F626" s="255"/>
      <c r="G626" s="258"/>
      <c r="H626" s="261"/>
      <c r="I626" s="243"/>
    </row>
    <row r="627" spans="1:9" ht="15.75" thickBot="1">
      <c r="A627" s="247"/>
      <c r="B627" s="250"/>
      <c r="C627" s="253"/>
      <c r="D627" s="150" t="s">
        <v>44</v>
      </c>
      <c r="E627" s="170"/>
      <c r="F627" s="256"/>
      <c r="G627" s="259"/>
      <c r="H627" s="262"/>
      <c r="I627" s="244"/>
    </row>
    <row r="628" spans="1:9" ht="15" customHeight="1">
      <c r="A628" s="245">
        <v>125</v>
      </c>
      <c r="B628" s="248" t="str">
        <f>CONCATENATE(VLOOKUP(A628,Especificações,2,FALSE),(VLOOKUP(A628,Especificações,3,FALSE)),(VLOOKUP(A628,Especificações,4,FALSE)),(VLOOKUP(A628,Especificações,5,FALSE)),(VLOOKUP(A628,Especificações,6,FALSE)),(VLOOKUP(A628,Especificações,7,FALSE)),(VLOOKUP(A628,Especificações,8,FALSE)),(VLOOKUP(A628,Especificações,9,FALSE)),(VLOOKUP(A628,Especificações,10,FALSE)),(VLOOKUP(A628,Especificações,11,FALSE)),(VLOOKUP(A628,Especificações,12,FALSE)),(VLOOKUP(A628,Especificações,13,FALSE)),(VLOOKUP(A628,Especificações,14,FALSE)),(VLOOKUP(A628,Especificações,15,FALSE)),(VLOOKUP(A628,Especificações,16,FALSE)),(VLOOKUP(A628,Especificações,17,FALSE)),(VLOOKUP(A628,Especificações,18,FALSE)),(VLOOKUP(A628,Especificações,19,FALSE)),(VLOOKUP(A628,Especificações,20,FALSE)),(VLOOKUP(A628,Especificações,21,FALSE)))</f>
        <v>LIVRO - Miolo: Papel Couchê Liso ou fosco/ Off-Set/ Pólen Soft/ Reciclato;  Formato Fechado: 12: 20,5x23cm; 75/115 g/m²; Impressão: 1/1 Cor; Acabamento: Colagem Sistema PUR e Costura &lt;&gt; Capa: Papel Cartão Duo Design; 250/350 g/m²; Impressão: 4/0 Cores; Acabamento: Laminação Bopp Brilho ou Fosco Frente; nº de páginas: A partir de 400</v>
      </c>
      <c r="C628" s="251">
        <f>VLOOKUP(A628,Especificações,22,FALSE)</f>
        <v>400</v>
      </c>
      <c r="D628" s="147" t="s">
        <v>46</v>
      </c>
      <c r="E628" s="154"/>
      <c r="F628" s="254">
        <f>IF(ISERROR(AVERAGE(E628:E632)),0,AVERAGE(E628:E632))</f>
        <v>0</v>
      </c>
      <c r="G628" s="257">
        <v>60</v>
      </c>
      <c r="H628" s="260">
        <f>C628*F628</f>
        <v>0</v>
      </c>
      <c r="I628" s="242">
        <f>G628*H628</f>
        <v>0</v>
      </c>
    </row>
    <row r="629" spans="1:9">
      <c r="A629" s="246"/>
      <c r="B629" s="249"/>
      <c r="C629" s="252"/>
      <c r="D629" s="148" t="s">
        <v>47</v>
      </c>
      <c r="E629" s="169"/>
      <c r="F629" s="255"/>
      <c r="G629" s="258"/>
      <c r="H629" s="261"/>
      <c r="I629" s="243"/>
    </row>
    <row r="630" spans="1:9">
      <c r="A630" s="246"/>
      <c r="B630" s="249"/>
      <c r="C630" s="252"/>
      <c r="D630" s="149" t="s">
        <v>45</v>
      </c>
      <c r="E630" s="169"/>
      <c r="F630" s="255"/>
      <c r="G630" s="258"/>
      <c r="H630" s="261"/>
      <c r="I630" s="243"/>
    </row>
    <row r="631" spans="1:9">
      <c r="A631" s="246"/>
      <c r="B631" s="249"/>
      <c r="C631" s="252"/>
      <c r="D631" s="149" t="s">
        <v>43</v>
      </c>
      <c r="E631" s="169"/>
      <c r="F631" s="255"/>
      <c r="G631" s="258"/>
      <c r="H631" s="261"/>
      <c r="I631" s="243"/>
    </row>
    <row r="632" spans="1:9" ht="15.75" thickBot="1">
      <c r="A632" s="247"/>
      <c r="B632" s="250"/>
      <c r="C632" s="253"/>
      <c r="D632" s="150" t="s">
        <v>44</v>
      </c>
      <c r="E632" s="170"/>
      <c r="F632" s="256"/>
      <c r="G632" s="259"/>
      <c r="H632" s="262"/>
      <c r="I632" s="244"/>
    </row>
    <row r="633" spans="1:9" ht="15" customHeight="1">
      <c r="A633" s="245">
        <v>126</v>
      </c>
      <c r="B633" s="248" t="str">
        <f>CONCATENATE(VLOOKUP(A633,Especificações,2,FALSE),(VLOOKUP(A633,Especificações,3,FALSE)),(VLOOKUP(A633,Especificações,4,FALSE)),(VLOOKUP(A633,Especificações,5,FALSE)),(VLOOKUP(A633,Especificações,6,FALSE)),(VLOOKUP(A633,Especificações,7,FALSE)),(VLOOKUP(A633,Especificações,8,FALSE)),(VLOOKUP(A633,Especificações,9,FALSE)),(VLOOKUP(A633,Especificações,10,FALSE)),(VLOOKUP(A633,Especificações,11,FALSE)),(VLOOKUP(A633,Especificações,12,FALSE)),(VLOOKUP(A633,Especificações,13,FALSE)),(VLOOKUP(A633,Especificações,14,FALSE)),(VLOOKUP(A633,Especificações,15,FALSE)),(VLOOKUP(A633,Especificações,16,FALSE)),(VLOOKUP(A633,Especificações,17,FALSE)),(VLOOKUP(A633,Especificações,18,FALSE)),(VLOOKUP(A633,Especificações,19,FALSE)),(VLOOKUP(A633,Especificações,20,FALSE)),(VLOOKUP(A633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55 a 250</v>
      </c>
      <c r="C633" s="251">
        <f>VLOOKUP(A633,Especificações,22,FALSE)</f>
        <v>152</v>
      </c>
      <c r="D633" s="147" t="s">
        <v>46</v>
      </c>
      <c r="E633" s="154"/>
      <c r="F633" s="254">
        <f>IF(ISERROR(AVERAGE(E633:E637)),0,AVERAGE(E633:E637))</f>
        <v>0</v>
      </c>
      <c r="G633" s="257">
        <v>3840</v>
      </c>
      <c r="H633" s="260">
        <f>C633*F633</f>
        <v>0</v>
      </c>
      <c r="I633" s="242">
        <f>G633*H633</f>
        <v>0</v>
      </c>
    </row>
    <row r="634" spans="1:9">
      <c r="A634" s="246"/>
      <c r="B634" s="249"/>
      <c r="C634" s="252"/>
      <c r="D634" s="148" t="s">
        <v>47</v>
      </c>
      <c r="E634" s="169"/>
      <c r="F634" s="255"/>
      <c r="G634" s="258"/>
      <c r="H634" s="261"/>
      <c r="I634" s="243"/>
    </row>
    <row r="635" spans="1:9">
      <c r="A635" s="246"/>
      <c r="B635" s="249"/>
      <c r="C635" s="252"/>
      <c r="D635" s="149" t="s">
        <v>45</v>
      </c>
      <c r="E635" s="169"/>
      <c r="F635" s="255"/>
      <c r="G635" s="258"/>
      <c r="H635" s="261"/>
      <c r="I635" s="243"/>
    </row>
    <row r="636" spans="1:9">
      <c r="A636" s="246"/>
      <c r="B636" s="249"/>
      <c r="C636" s="252"/>
      <c r="D636" s="149" t="s">
        <v>43</v>
      </c>
      <c r="E636" s="169"/>
      <c r="F636" s="255"/>
      <c r="G636" s="258"/>
      <c r="H636" s="261"/>
      <c r="I636" s="243"/>
    </row>
    <row r="637" spans="1:9" ht="15.75" thickBot="1">
      <c r="A637" s="247"/>
      <c r="B637" s="250"/>
      <c r="C637" s="253"/>
      <c r="D637" s="150" t="s">
        <v>44</v>
      </c>
      <c r="E637" s="170"/>
      <c r="F637" s="256"/>
      <c r="G637" s="259"/>
      <c r="H637" s="262"/>
      <c r="I637" s="244"/>
    </row>
    <row r="638" spans="1:9" ht="15" customHeight="1">
      <c r="A638" s="245">
        <v>127</v>
      </c>
      <c r="B638" s="248" t="str">
        <f>CONCATENATE(VLOOKUP(A638,Especificações,2,FALSE),(VLOOKUP(A638,Especificações,3,FALSE)),(VLOOKUP(A638,Especificações,4,FALSE)),(VLOOKUP(A638,Especificações,5,FALSE)),(VLOOKUP(A638,Especificações,6,FALSE)),(VLOOKUP(A638,Especificações,7,FALSE)),(VLOOKUP(A638,Especificações,8,FALSE)),(VLOOKUP(A638,Especificações,9,FALSE)),(VLOOKUP(A638,Especificações,10,FALSE)),(VLOOKUP(A638,Especificações,11,FALSE)),(VLOOKUP(A638,Especificações,12,FALSE)),(VLOOKUP(A638,Especificações,13,FALSE)),(VLOOKUP(A638,Especificações,14,FALSE)),(VLOOKUP(A638,Especificações,15,FALSE)),(VLOOKUP(A638,Especificações,16,FALSE)),(VLOOKUP(A638,Especificações,17,FALSE)),(VLOOKUP(A638,Especificações,18,FALSE)),(VLOOKUP(A638,Especificações,19,FALSE)),(VLOOKUP(A638,Especificações,20,FALSE)),(VLOOKUP(A638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251 a 359</v>
      </c>
      <c r="C638" s="251">
        <f>VLOOKUP(A638,Especificações,22,FALSE)</f>
        <v>305</v>
      </c>
      <c r="D638" s="147" t="s">
        <v>46</v>
      </c>
      <c r="E638" s="154"/>
      <c r="F638" s="254">
        <f>IF(ISERROR(AVERAGE(E638:E642)),0,AVERAGE(E638:E642))</f>
        <v>0</v>
      </c>
      <c r="G638" s="257">
        <v>720</v>
      </c>
      <c r="H638" s="260">
        <f>C638*F638</f>
        <v>0</v>
      </c>
      <c r="I638" s="242">
        <f>G638*H638</f>
        <v>0</v>
      </c>
    </row>
    <row r="639" spans="1:9">
      <c r="A639" s="246"/>
      <c r="B639" s="249"/>
      <c r="C639" s="252"/>
      <c r="D639" s="148" t="s">
        <v>47</v>
      </c>
      <c r="E639" s="169"/>
      <c r="F639" s="255"/>
      <c r="G639" s="258"/>
      <c r="H639" s="261"/>
      <c r="I639" s="243"/>
    </row>
    <row r="640" spans="1:9">
      <c r="A640" s="246"/>
      <c r="B640" s="249"/>
      <c r="C640" s="252"/>
      <c r="D640" s="149" t="s">
        <v>45</v>
      </c>
      <c r="E640" s="169"/>
      <c r="F640" s="255"/>
      <c r="G640" s="258"/>
      <c r="H640" s="261"/>
      <c r="I640" s="243"/>
    </row>
    <row r="641" spans="1:9">
      <c r="A641" s="246"/>
      <c r="B641" s="249"/>
      <c r="C641" s="252"/>
      <c r="D641" s="149" t="s">
        <v>43</v>
      </c>
      <c r="E641" s="169"/>
      <c r="F641" s="255"/>
      <c r="G641" s="258"/>
      <c r="H641" s="261"/>
      <c r="I641" s="243"/>
    </row>
    <row r="642" spans="1:9" ht="15.75" thickBot="1">
      <c r="A642" s="247"/>
      <c r="B642" s="250"/>
      <c r="C642" s="253"/>
      <c r="D642" s="150" t="s">
        <v>44</v>
      </c>
      <c r="E642" s="170"/>
      <c r="F642" s="256"/>
      <c r="G642" s="259"/>
      <c r="H642" s="262"/>
      <c r="I642" s="244"/>
    </row>
    <row r="643" spans="1:9" ht="15" customHeight="1">
      <c r="A643" s="245">
        <v>128</v>
      </c>
      <c r="B643" s="248" t="str">
        <f>CONCATENATE(VLOOKUP(A643,Especificações,2,FALSE),(VLOOKUP(A643,Especificações,3,FALSE)),(VLOOKUP(A643,Especificações,4,FALSE)),(VLOOKUP(A643,Especificações,5,FALSE)),(VLOOKUP(A643,Especificações,6,FALSE)),(VLOOKUP(A643,Especificações,7,FALSE)),(VLOOKUP(A643,Especificações,8,FALSE)),(VLOOKUP(A643,Especificações,9,FALSE)),(VLOOKUP(A643,Especificações,10,FALSE)),(VLOOKUP(A643,Especificações,11,FALSE)),(VLOOKUP(A643,Especificações,12,FALSE)),(VLOOKUP(A643,Especificações,13,FALSE)),(VLOOKUP(A643,Especificações,14,FALSE)),(VLOOKUP(A643,Especificações,15,FALSE)),(VLOOKUP(A643,Especificações,16,FALSE)),(VLOOKUP(A643,Especificações,17,FALSE)),(VLOOKUP(A643,Especificações,18,FALSE)),(VLOOKUP(A643,Especificações,19,FALSE)),(VLOOKUP(A643,Especificações,20,FALSE)),(VLOOKUP(A643,Especificações,21,FALSE)))</f>
        <v>LIVRO - Miolo: Papel Couchê Liso ou fosco/ Off-Set/ Pólen Soft/ Reciclato;  Formato Fechado: 12: 20,5x23cm; 75/115 g/m²; Impressão: 4/4 Cores; Acabamento: Colagem Sistema PUR e Costura &lt;&gt; Capa: Papel Cartão Duo Design; 250/350 g/m²; Impressão: 4/0 Cores; Acabamento: Laminação Bopp Brilho ou Fosco Frente; nº de páginas: A partir de 400</v>
      </c>
      <c r="C643" s="251">
        <f>VLOOKUP(A643,Especificações,22,FALSE)</f>
        <v>400</v>
      </c>
      <c r="D643" s="147" t="s">
        <v>46</v>
      </c>
      <c r="E643" s="154"/>
      <c r="F643" s="254">
        <f>IF(ISERROR(AVERAGE(E643:E647)),0,AVERAGE(E643:E647))</f>
        <v>0</v>
      </c>
      <c r="G643" s="257">
        <v>240</v>
      </c>
      <c r="H643" s="260">
        <f>C643*F643</f>
        <v>0</v>
      </c>
      <c r="I643" s="242">
        <f>G643*H643</f>
        <v>0</v>
      </c>
    </row>
    <row r="644" spans="1:9">
      <c r="A644" s="246"/>
      <c r="B644" s="249"/>
      <c r="C644" s="252"/>
      <c r="D644" s="148" t="s">
        <v>47</v>
      </c>
      <c r="E644" s="169"/>
      <c r="F644" s="255"/>
      <c r="G644" s="258"/>
      <c r="H644" s="261"/>
      <c r="I644" s="243"/>
    </row>
    <row r="645" spans="1:9">
      <c r="A645" s="246"/>
      <c r="B645" s="249"/>
      <c r="C645" s="252"/>
      <c r="D645" s="149" t="s">
        <v>45</v>
      </c>
      <c r="E645" s="169"/>
      <c r="F645" s="255"/>
      <c r="G645" s="258"/>
      <c r="H645" s="261"/>
      <c r="I645" s="243"/>
    </row>
    <row r="646" spans="1:9">
      <c r="A646" s="246"/>
      <c r="B646" s="249"/>
      <c r="C646" s="252"/>
      <c r="D646" s="149" t="s">
        <v>43</v>
      </c>
      <c r="E646" s="169"/>
      <c r="F646" s="255"/>
      <c r="G646" s="258"/>
      <c r="H646" s="261"/>
      <c r="I646" s="243"/>
    </row>
    <row r="647" spans="1:9" ht="15.75" thickBot="1">
      <c r="A647" s="247"/>
      <c r="B647" s="250"/>
      <c r="C647" s="253"/>
      <c r="D647" s="150" t="s">
        <v>44</v>
      </c>
      <c r="E647" s="170"/>
      <c r="F647" s="256"/>
      <c r="G647" s="259"/>
      <c r="H647" s="262"/>
      <c r="I647" s="244"/>
    </row>
    <row r="648" spans="1:9" ht="15" customHeight="1">
      <c r="A648" s="245">
        <v>129</v>
      </c>
      <c r="B648" s="248" t="str">
        <f>CONCATENATE(VLOOKUP(A648,Especificações,2,FALSE),(VLOOKUP(A648,Especificações,3,FALSE)),(VLOOKUP(A648,Especificações,4,FALSE)),(VLOOKUP(A648,Especificações,5,FALSE)),(VLOOKUP(A648,Especificações,6,FALSE)),(VLOOKUP(A648,Especificações,7,FALSE)),(VLOOKUP(A648,Especificações,8,FALSE)),(VLOOKUP(A648,Especificações,9,FALSE)),(VLOOKUP(A648,Especificações,10,FALSE)),(VLOOKUP(A648,Especificações,11,FALSE)),(VLOOKUP(A648,Especificações,12,FALSE)),(VLOOKUP(A648,Especificações,13,FALSE)),(VLOOKUP(A648,Especificações,14,FALSE)),(VLOOKUP(A648,Especificações,15,FALSE)),(VLOOKUP(A648,Especificações,16,FALSE)),(VLOOKUP(A648,Especificações,17,FALSE)),(VLOOKUP(A648,Especificações,18,FALSE)),(VLOOKUP(A648,Especificações,19,FALSE)),(VLOOKUP(A648,Especificações,20,FALSE)),(VLOOKUP(A648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55 a 250</v>
      </c>
      <c r="C648" s="251">
        <f>VLOOKUP(A648,Especificações,22,FALSE)</f>
        <v>152</v>
      </c>
      <c r="D648" s="147" t="s">
        <v>46</v>
      </c>
      <c r="E648" s="154"/>
      <c r="F648" s="254">
        <f>IF(ISERROR(AVERAGE(E648:E652)),0,AVERAGE(E648:E652))</f>
        <v>0</v>
      </c>
      <c r="G648" s="257">
        <v>1440</v>
      </c>
      <c r="H648" s="260">
        <f>C648*F648</f>
        <v>0</v>
      </c>
      <c r="I648" s="242">
        <f>G648*H648</f>
        <v>0</v>
      </c>
    </row>
    <row r="649" spans="1:9">
      <c r="A649" s="246"/>
      <c r="B649" s="249"/>
      <c r="C649" s="252"/>
      <c r="D649" s="148" t="s">
        <v>47</v>
      </c>
      <c r="E649" s="169"/>
      <c r="F649" s="255"/>
      <c r="G649" s="258"/>
      <c r="H649" s="261"/>
      <c r="I649" s="243"/>
    </row>
    <row r="650" spans="1:9">
      <c r="A650" s="246"/>
      <c r="B650" s="249"/>
      <c r="C650" s="252"/>
      <c r="D650" s="149" t="s">
        <v>45</v>
      </c>
      <c r="E650" s="169"/>
      <c r="F650" s="255"/>
      <c r="G650" s="258"/>
      <c r="H650" s="261"/>
      <c r="I650" s="243"/>
    </row>
    <row r="651" spans="1:9">
      <c r="A651" s="246"/>
      <c r="B651" s="249"/>
      <c r="C651" s="252"/>
      <c r="D651" s="149" t="s">
        <v>43</v>
      </c>
      <c r="E651" s="169"/>
      <c r="F651" s="255"/>
      <c r="G651" s="258"/>
      <c r="H651" s="261"/>
      <c r="I651" s="243"/>
    </row>
    <row r="652" spans="1:9" ht="15.75" thickBot="1">
      <c r="A652" s="247"/>
      <c r="B652" s="250"/>
      <c r="C652" s="253"/>
      <c r="D652" s="150" t="s">
        <v>44</v>
      </c>
      <c r="E652" s="170"/>
      <c r="F652" s="256"/>
      <c r="G652" s="259"/>
      <c r="H652" s="262"/>
      <c r="I652" s="244"/>
    </row>
    <row r="653" spans="1:9" ht="15" customHeight="1">
      <c r="A653" s="245">
        <v>130</v>
      </c>
      <c r="B653" s="248" t="str">
        <f>CONCATENATE(VLOOKUP(A653,Especificações,2,FALSE),(VLOOKUP(A653,Especificações,3,FALSE)),(VLOOKUP(A653,Especificações,4,FALSE)),(VLOOKUP(A653,Especificações,5,FALSE)),(VLOOKUP(A653,Especificações,6,FALSE)),(VLOOKUP(A653,Especificações,7,FALSE)),(VLOOKUP(A653,Especificações,8,FALSE)),(VLOOKUP(A653,Especificações,9,FALSE)),(VLOOKUP(A653,Especificações,10,FALSE)),(VLOOKUP(A653,Especificações,11,FALSE)),(VLOOKUP(A653,Especificações,12,FALSE)),(VLOOKUP(A653,Especificações,13,FALSE)),(VLOOKUP(A653,Especificações,14,FALSE)),(VLOOKUP(A653,Especificações,15,FALSE)),(VLOOKUP(A653,Especificações,16,FALSE)),(VLOOKUP(A653,Especificações,17,FALSE)),(VLOOKUP(A653,Especificações,18,FALSE)),(VLOOKUP(A653,Especificações,19,FALSE)),(VLOOKUP(A653,Especificações,20,FALSE)),(VLOOKUP(A653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251 a 359</v>
      </c>
      <c r="C653" s="251">
        <f>VLOOKUP(A653,Especificações,22,FALSE)</f>
        <v>305</v>
      </c>
      <c r="D653" s="147" t="s">
        <v>46</v>
      </c>
      <c r="E653" s="154"/>
      <c r="F653" s="254">
        <f>IF(ISERROR(AVERAGE(E653:E657)),0,AVERAGE(E653:E657))</f>
        <v>0</v>
      </c>
      <c r="G653" s="257">
        <v>270</v>
      </c>
      <c r="H653" s="260">
        <f>C653*F653</f>
        <v>0</v>
      </c>
      <c r="I653" s="242">
        <f>G653*H653</f>
        <v>0</v>
      </c>
    </row>
    <row r="654" spans="1:9">
      <c r="A654" s="246"/>
      <c r="B654" s="249"/>
      <c r="C654" s="252"/>
      <c r="D654" s="148" t="s">
        <v>47</v>
      </c>
      <c r="E654" s="169"/>
      <c r="F654" s="255"/>
      <c r="G654" s="258"/>
      <c r="H654" s="261"/>
      <c r="I654" s="243"/>
    </row>
    <row r="655" spans="1:9">
      <c r="A655" s="246"/>
      <c r="B655" s="249"/>
      <c r="C655" s="252"/>
      <c r="D655" s="149" t="s">
        <v>45</v>
      </c>
      <c r="E655" s="169"/>
      <c r="F655" s="255"/>
      <c r="G655" s="258"/>
      <c r="H655" s="261"/>
      <c r="I655" s="243"/>
    </row>
    <row r="656" spans="1:9">
      <c r="A656" s="246"/>
      <c r="B656" s="249"/>
      <c r="C656" s="252"/>
      <c r="D656" s="149" t="s">
        <v>43</v>
      </c>
      <c r="E656" s="169"/>
      <c r="F656" s="255"/>
      <c r="G656" s="258"/>
      <c r="H656" s="261"/>
      <c r="I656" s="243"/>
    </row>
    <row r="657" spans="1:9" ht="15.75" thickBot="1">
      <c r="A657" s="247"/>
      <c r="B657" s="250"/>
      <c r="C657" s="253"/>
      <c r="D657" s="150" t="s">
        <v>44</v>
      </c>
      <c r="E657" s="170"/>
      <c r="F657" s="256"/>
      <c r="G657" s="259"/>
      <c r="H657" s="262"/>
      <c r="I657" s="244"/>
    </row>
    <row r="658" spans="1:9" ht="15" customHeight="1">
      <c r="A658" s="245">
        <v>131</v>
      </c>
      <c r="B658" s="248" t="str">
        <f>CONCATENATE(VLOOKUP(A658,Especificações,2,FALSE),(VLOOKUP(A658,Especificações,3,FALSE)),(VLOOKUP(A658,Especificações,4,FALSE)),(VLOOKUP(A658,Especificações,5,FALSE)),(VLOOKUP(A658,Especificações,6,FALSE)),(VLOOKUP(A658,Especificações,7,FALSE)),(VLOOKUP(A658,Especificações,8,FALSE)),(VLOOKUP(A658,Especificações,9,FALSE)),(VLOOKUP(A658,Especificações,10,FALSE)),(VLOOKUP(A658,Especificações,11,FALSE)),(VLOOKUP(A658,Especificações,12,FALSE)),(VLOOKUP(A658,Especificações,13,FALSE)),(VLOOKUP(A658,Especificações,14,FALSE)),(VLOOKUP(A658,Especificações,15,FALSE)),(VLOOKUP(A658,Especificações,16,FALSE)),(VLOOKUP(A658,Especificações,17,FALSE)),(VLOOKUP(A658,Especificações,18,FALSE)),(VLOOKUP(A658,Especificações,19,FALSE)),(VLOOKUP(A658,Especificações,20,FALSE)),(VLOOKUP(A658,Especificações,21,FALSE)))</f>
        <v>LIVRO - Miolo: Papel Couchê Liso ou fosco/ Off-Set/ Pólen Soft/ Reciclato;  Formato Fechado: 16: 15x21cm; 75/115 g/m²; Impressão: 1/1 Cor; Acabamento: Colagem Sistema PUR e Costura &lt;&gt; Capa: Papel Cartão Duo Design; 250/350 g/m²; Impressão: 4/0 Cores; Acabamento: Laminação Bopp Brilho ou Fosco Frente; nº de páginas: A partir de 400</v>
      </c>
      <c r="C658" s="251">
        <f>VLOOKUP(A658,Especificações,22,FALSE)</f>
        <v>400</v>
      </c>
      <c r="D658" s="147" t="s">
        <v>46</v>
      </c>
      <c r="E658" s="154"/>
      <c r="F658" s="254">
        <f>IF(ISERROR(AVERAGE(E658:E662)),0,AVERAGE(E658:E662))</f>
        <v>0</v>
      </c>
      <c r="G658" s="257">
        <v>90</v>
      </c>
      <c r="H658" s="260">
        <f>C658*F658</f>
        <v>0</v>
      </c>
      <c r="I658" s="242">
        <f>G658*H658</f>
        <v>0</v>
      </c>
    </row>
    <row r="659" spans="1:9">
      <c r="A659" s="246"/>
      <c r="B659" s="249"/>
      <c r="C659" s="252"/>
      <c r="D659" s="148" t="s">
        <v>47</v>
      </c>
      <c r="E659" s="169"/>
      <c r="F659" s="255"/>
      <c r="G659" s="258"/>
      <c r="H659" s="261"/>
      <c r="I659" s="243"/>
    </row>
    <row r="660" spans="1:9">
      <c r="A660" s="246"/>
      <c r="B660" s="249"/>
      <c r="C660" s="252"/>
      <c r="D660" s="149" t="s">
        <v>45</v>
      </c>
      <c r="E660" s="169"/>
      <c r="F660" s="255"/>
      <c r="G660" s="258"/>
      <c r="H660" s="261"/>
      <c r="I660" s="243"/>
    </row>
    <row r="661" spans="1:9">
      <c r="A661" s="246"/>
      <c r="B661" s="249"/>
      <c r="C661" s="252"/>
      <c r="D661" s="149" t="s">
        <v>43</v>
      </c>
      <c r="E661" s="169"/>
      <c r="F661" s="255"/>
      <c r="G661" s="258"/>
      <c r="H661" s="261"/>
      <c r="I661" s="243"/>
    </row>
    <row r="662" spans="1:9" ht="15.75" thickBot="1">
      <c r="A662" s="247"/>
      <c r="B662" s="250"/>
      <c r="C662" s="253"/>
      <c r="D662" s="150" t="s">
        <v>44</v>
      </c>
      <c r="E662" s="170"/>
      <c r="F662" s="256"/>
      <c r="G662" s="259"/>
      <c r="H662" s="262"/>
      <c r="I662" s="244"/>
    </row>
    <row r="663" spans="1:9" ht="15" customHeight="1">
      <c r="A663" s="245">
        <v>132</v>
      </c>
      <c r="B663" s="248" t="str">
        <f>CONCATENATE(VLOOKUP(A663,Especificações,2,FALSE),(VLOOKUP(A663,Especificações,3,FALSE)),(VLOOKUP(A663,Especificações,4,FALSE)),(VLOOKUP(A663,Especificações,5,FALSE)),(VLOOKUP(A663,Especificações,6,FALSE)),(VLOOKUP(A663,Especificações,7,FALSE)),(VLOOKUP(A663,Especificações,8,FALSE)),(VLOOKUP(A663,Especificações,9,FALSE)),(VLOOKUP(A663,Especificações,10,FALSE)),(VLOOKUP(A663,Especificações,11,FALSE)),(VLOOKUP(A663,Especificações,12,FALSE)),(VLOOKUP(A663,Especificações,13,FALSE)),(VLOOKUP(A663,Especificações,14,FALSE)),(VLOOKUP(A663,Especificações,15,FALSE)),(VLOOKUP(A663,Especificações,16,FALSE)),(VLOOKUP(A663,Especificações,17,FALSE)),(VLOOKUP(A663,Especificações,18,FALSE)),(VLOOKUP(A663,Especificações,19,FALSE)),(VLOOKUP(A663,Especificações,20,FALSE)),(VLOOKUP(A663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55 a 250</v>
      </c>
      <c r="C663" s="251">
        <f>VLOOKUP(A663,Especificações,22,FALSE)</f>
        <v>152</v>
      </c>
      <c r="D663" s="147" t="s">
        <v>46</v>
      </c>
      <c r="E663" s="154"/>
      <c r="F663" s="254">
        <f>IF(ISERROR(AVERAGE(E663:E667)),0,AVERAGE(E663:E667))</f>
        <v>0</v>
      </c>
      <c r="G663" s="257">
        <v>5760</v>
      </c>
      <c r="H663" s="260">
        <f>C663*F663</f>
        <v>0</v>
      </c>
      <c r="I663" s="242">
        <f>G663*H663</f>
        <v>0</v>
      </c>
    </row>
    <row r="664" spans="1:9">
      <c r="A664" s="246"/>
      <c r="B664" s="249"/>
      <c r="C664" s="252"/>
      <c r="D664" s="148" t="s">
        <v>47</v>
      </c>
      <c r="E664" s="169"/>
      <c r="F664" s="255"/>
      <c r="G664" s="258"/>
      <c r="H664" s="261"/>
      <c r="I664" s="243"/>
    </row>
    <row r="665" spans="1:9">
      <c r="A665" s="246"/>
      <c r="B665" s="249"/>
      <c r="C665" s="252"/>
      <c r="D665" s="149" t="s">
        <v>45</v>
      </c>
      <c r="E665" s="169"/>
      <c r="F665" s="255"/>
      <c r="G665" s="258"/>
      <c r="H665" s="261"/>
      <c r="I665" s="243"/>
    </row>
    <row r="666" spans="1:9">
      <c r="A666" s="246"/>
      <c r="B666" s="249"/>
      <c r="C666" s="252"/>
      <c r="D666" s="149" t="s">
        <v>43</v>
      </c>
      <c r="E666" s="169"/>
      <c r="F666" s="255"/>
      <c r="G666" s="258"/>
      <c r="H666" s="261"/>
      <c r="I666" s="243"/>
    </row>
    <row r="667" spans="1:9" ht="15.75" thickBot="1">
      <c r="A667" s="247"/>
      <c r="B667" s="250"/>
      <c r="C667" s="253"/>
      <c r="D667" s="150" t="s">
        <v>44</v>
      </c>
      <c r="E667" s="170"/>
      <c r="F667" s="256"/>
      <c r="G667" s="259"/>
      <c r="H667" s="262"/>
      <c r="I667" s="244"/>
    </row>
    <row r="668" spans="1:9" ht="15" customHeight="1">
      <c r="A668" s="245">
        <v>133</v>
      </c>
      <c r="B668" s="248" t="str">
        <f>CONCATENATE(VLOOKUP(A668,Especificações,2,FALSE),(VLOOKUP(A668,Especificações,3,FALSE)),(VLOOKUP(A668,Especificações,4,FALSE)),(VLOOKUP(A668,Especificações,5,FALSE)),(VLOOKUP(A668,Especificações,6,FALSE)),(VLOOKUP(A668,Especificações,7,FALSE)),(VLOOKUP(A668,Especificações,8,FALSE)),(VLOOKUP(A668,Especificações,9,FALSE)),(VLOOKUP(A668,Especificações,10,FALSE)),(VLOOKUP(A668,Especificações,11,FALSE)),(VLOOKUP(A668,Especificações,12,FALSE)),(VLOOKUP(A668,Especificações,13,FALSE)),(VLOOKUP(A668,Especificações,14,FALSE)),(VLOOKUP(A668,Especificações,15,FALSE)),(VLOOKUP(A668,Especificações,16,FALSE)),(VLOOKUP(A668,Especificações,17,FALSE)),(VLOOKUP(A668,Especificações,18,FALSE)),(VLOOKUP(A668,Especificações,19,FALSE)),(VLOOKUP(A668,Especificações,20,FALSE)),(VLOOKUP(A668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251 a 359</v>
      </c>
      <c r="C668" s="251">
        <f>VLOOKUP(A668,Especificações,22,FALSE)</f>
        <v>305</v>
      </c>
      <c r="D668" s="147" t="s">
        <v>46</v>
      </c>
      <c r="E668" s="154"/>
      <c r="F668" s="254">
        <f>IF(ISERROR(AVERAGE(E668:E672)),0,AVERAGE(E668:E672))</f>
        <v>0</v>
      </c>
      <c r="G668" s="257">
        <v>1080</v>
      </c>
      <c r="H668" s="260">
        <f>C668*F668</f>
        <v>0</v>
      </c>
      <c r="I668" s="242">
        <f>G668*H668</f>
        <v>0</v>
      </c>
    </row>
    <row r="669" spans="1:9">
      <c r="A669" s="246"/>
      <c r="B669" s="249"/>
      <c r="C669" s="252"/>
      <c r="D669" s="148" t="s">
        <v>47</v>
      </c>
      <c r="E669" s="169"/>
      <c r="F669" s="255"/>
      <c r="G669" s="258"/>
      <c r="H669" s="261"/>
      <c r="I669" s="243"/>
    </row>
    <row r="670" spans="1:9">
      <c r="A670" s="246"/>
      <c r="B670" s="249"/>
      <c r="C670" s="252"/>
      <c r="D670" s="149" t="s">
        <v>45</v>
      </c>
      <c r="E670" s="169"/>
      <c r="F670" s="255"/>
      <c r="G670" s="258"/>
      <c r="H670" s="261"/>
      <c r="I670" s="243"/>
    </row>
    <row r="671" spans="1:9">
      <c r="A671" s="246"/>
      <c r="B671" s="249"/>
      <c r="C671" s="252"/>
      <c r="D671" s="149" t="s">
        <v>43</v>
      </c>
      <c r="E671" s="169"/>
      <c r="F671" s="255"/>
      <c r="G671" s="258"/>
      <c r="H671" s="261"/>
      <c r="I671" s="243"/>
    </row>
    <row r="672" spans="1:9" ht="15.75" thickBot="1">
      <c r="A672" s="247"/>
      <c r="B672" s="250"/>
      <c r="C672" s="253"/>
      <c r="D672" s="150" t="s">
        <v>44</v>
      </c>
      <c r="E672" s="170"/>
      <c r="F672" s="256"/>
      <c r="G672" s="259"/>
      <c r="H672" s="262"/>
      <c r="I672" s="244"/>
    </row>
    <row r="673" spans="1:9" ht="15" customHeight="1">
      <c r="A673" s="245">
        <v>134</v>
      </c>
      <c r="B673" s="248" t="str">
        <f>CONCATENATE(VLOOKUP(A673,Especificações,2,FALSE),(VLOOKUP(A673,Especificações,3,FALSE)),(VLOOKUP(A673,Especificações,4,FALSE)),(VLOOKUP(A673,Especificações,5,FALSE)),(VLOOKUP(A673,Especificações,6,FALSE)),(VLOOKUP(A673,Especificações,7,FALSE)),(VLOOKUP(A673,Especificações,8,FALSE)),(VLOOKUP(A673,Especificações,9,FALSE)),(VLOOKUP(A673,Especificações,10,FALSE)),(VLOOKUP(A673,Especificações,11,FALSE)),(VLOOKUP(A673,Especificações,12,FALSE)),(VLOOKUP(A673,Especificações,13,FALSE)),(VLOOKUP(A673,Especificações,14,FALSE)),(VLOOKUP(A673,Especificações,15,FALSE)),(VLOOKUP(A673,Especificações,16,FALSE)),(VLOOKUP(A673,Especificações,17,FALSE)),(VLOOKUP(A673,Especificações,18,FALSE)),(VLOOKUP(A673,Especificações,19,FALSE)),(VLOOKUP(A673,Especificações,20,FALSE)),(VLOOKUP(A673,Especificações,21,FALSE)))</f>
        <v>LIVRO - Miolo: Papel Couchê Liso ou fosco/ Off-Set/ Pólen Soft/ Reciclato;  Formato Fechado: 16: 15x21cm; 75/115 g/m²; Impressão: 4/4 Cores; Acabamento: Colagem Sistema PUR e Costura &lt;&gt; Capa: Papel Cartão Duo Design; 250/350 g/m²; Impressão: 4/0 Cores; Acabamento: Laminação Bopp Brilho ou Fosco Frente; nº de páginas: A partir de 400</v>
      </c>
      <c r="C673" s="251">
        <f>VLOOKUP(A673,Especificações,22,FALSE)</f>
        <v>400</v>
      </c>
      <c r="D673" s="147" t="s">
        <v>46</v>
      </c>
      <c r="E673" s="154"/>
      <c r="F673" s="254">
        <f>IF(ISERROR(AVERAGE(E673:E677)),0,AVERAGE(E673:E677))</f>
        <v>0</v>
      </c>
      <c r="G673" s="257">
        <v>360</v>
      </c>
      <c r="H673" s="260">
        <f>C673*F673</f>
        <v>0</v>
      </c>
      <c r="I673" s="242">
        <f>G673*H673</f>
        <v>0</v>
      </c>
    </row>
    <row r="674" spans="1:9">
      <c r="A674" s="246"/>
      <c r="B674" s="249"/>
      <c r="C674" s="252"/>
      <c r="D674" s="148" t="s">
        <v>47</v>
      </c>
      <c r="E674" s="169"/>
      <c r="F674" s="255"/>
      <c r="G674" s="258"/>
      <c r="H674" s="261"/>
      <c r="I674" s="243"/>
    </row>
    <row r="675" spans="1:9">
      <c r="A675" s="246"/>
      <c r="B675" s="249"/>
      <c r="C675" s="252"/>
      <c r="D675" s="149" t="s">
        <v>45</v>
      </c>
      <c r="E675" s="169"/>
      <c r="F675" s="255"/>
      <c r="G675" s="258"/>
      <c r="H675" s="261"/>
      <c r="I675" s="243"/>
    </row>
    <row r="676" spans="1:9">
      <c r="A676" s="246"/>
      <c r="B676" s="249"/>
      <c r="C676" s="252"/>
      <c r="D676" s="149" t="s">
        <v>43</v>
      </c>
      <c r="E676" s="169"/>
      <c r="F676" s="255"/>
      <c r="G676" s="258"/>
      <c r="H676" s="261"/>
      <c r="I676" s="243"/>
    </row>
    <row r="677" spans="1:9" ht="15.75" thickBot="1">
      <c r="A677" s="247"/>
      <c r="B677" s="250"/>
      <c r="C677" s="253"/>
      <c r="D677" s="150" t="s">
        <v>44</v>
      </c>
      <c r="E677" s="170"/>
      <c r="F677" s="256"/>
      <c r="G677" s="259"/>
      <c r="H677" s="262"/>
      <c r="I677" s="244"/>
    </row>
    <row r="678" spans="1:9" ht="15" customHeight="1">
      <c r="A678" s="245">
        <v>135</v>
      </c>
      <c r="B678" s="248" t="str">
        <f>CONCATENATE(VLOOKUP(A678,Especificações,2,FALSE),(VLOOKUP(A678,Especificações,3,FALSE)),(VLOOKUP(A678,Especificações,4,FALSE)),(VLOOKUP(A678,Especificações,5,FALSE)),(VLOOKUP(A678,Especificações,6,FALSE)),(VLOOKUP(A678,Especificações,7,FALSE)),(VLOOKUP(A678,Especificações,8,FALSE)),(VLOOKUP(A678,Especificações,9,FALSE)),(VLOOKUP(A678,Especificações,10,FALSE)),(VLOOKUP(A678,Especificações,11,FALSE)),(VLOOKUP(A678,Especificações,12,FALSE)),(VLOOKUP(A678,Especificações,13,FALSE)),(VLOOKUP(A678,Especificações,14,FALSE)),(VLOOKUP(A678,Especificações,15,FALSE)),(VLOOKUP(A678,Especificações,16,FALSE)),(VLOOKUP(A678,Especificações,17,FALSE)),(VLOOKUP(A678,Especificações,18,FALSE)),(VLOOKUP(A678,Especificações,19,FALSE)),(VLOOKUP(A678,Especificações,20,FALSE)),(VLOOKUP(A678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55 a 250</v>
      </c>
      <c r="C678" s="251">
        <f>VLOOKUP(A678,Especificações,22,FALSE)</f>
        <v>152</v>
      </c>
      <c r="D678" s="147" t="s">
        <v>46</v>
      </c>
      <c r="E678" s="154"/>
      <c r="F678" s="254">
        <f>IF(ISERROR(AVERAGE(E678:E682)),0,AVERAGE(E678:E682))</f>
        <v>0</v>
      </c>
      <c r="G678" s="257">
        <v>480</v>
      </c>
      <c r="H678" s="260">
        <f>C678*F678</f>
        <v>0</v>
      </c>
      <c r="I678" s="242">
        <f>G678*H678</f>
        <v>0</v>
      </c>
    </row>
    <row r="679" spans="1:9">
      <c r="A679" s="246"/>
      <c r="B679" s="249"/>
      <c r="C679" s="252"/>
      <c r="D679" s="148" t="s">
        <v>47</v>
      </c>
      <c r="E679" s="169"/>
      <c r="F679" s="255"/>
      <c r="G679" s="258"/>
      <c r="H679" s="261"/>
      <c r="I679" s="243"/>
    </row>
    <row r="680" spans="1:9">
      <c r="A680" s="246"/>
      <c r="B680" s="249"/>
      <c r="C680" s="252"/>
      <c r="D680" s="149" t="s">
        <v>45</v>
      </c>
      <c r="E680" s="169"/>
      <c r="F680" s="255"/>
      <c r="G680" s="258"/>
      <c r="H680" s="261"/>
      <c r="I680" s="243"/>
    </row>
    <row r="681" spans="1:9">
      <c r="A681" s="246"/>
      <c r="B681" s="249"/>
      <c r="C681" s="252"/>
      <c r="D681" s="149" t="s">
        <v>43</v>
      </c>
      <c r="E681" s="169"/>
      <c r="F681" s="255"/>
      <c r="G681" s="258"/>
      <c r="H681" s="261"/>
      <c r="I681" s="243"/>
    </row>
    <row r="682" spans="1:9" ht="15.75" thickBot="1">
      <c r="A682" s="247"/>
      <c r="B682" s="250"/>
      <c r="C682" s="253"/>
      <c r="D682" s="150" t="s">
        <v>44</v>
      </c>
      <c r="E682" s="170"/>
      <c r="F682" s="256"/>
      <c r="G682" s="259"/>
      <c r="H682" s="262"/>
      <c r="I682" s="244"/>
    </row>
    <row r="683" spans="1:9" ht="15" customHeight="1">
      <c r="A683" s="245">
        <v>136</v>
      </c>
      <c r="B683" s="248" t="str">
        <f>CONCATENATE(VLOOKUP(A683,Especificações,2,FALSE),(VLOOKUP(A683,Especificações,3,FALSE)),(VLOOKUP(A683,Especificações,4,FALSE)),(VLOOKUP(A683,Especificações,5,FALSE)),(VLOOKUP(A683,Especificações,6,FALSE)),(VLOOKUP(A683,Especificações,7,FALSE)),(VLOOKUP(A683,Especificações,8,FALSE)),(VLOOKUP(A683,Especificações,9,FALSE)),(VLOOKUP(A683,Especificações,10,FALSE)),(VLOOKUP(A683,Especificações,11,FALSE)),(VLOOKUP(A683,Especificações,12,FALSE)),(VLOOKUP(A683,Especificações,13,FALSE)),(VLOOKUP(A683,Especificações,14,FALSE)),(VLOOKUP(A683,Especificações,15,FALSE)),(VLOOKUP(A683,Especificações,16,FALSE)),(VLOOKUP(A683,Especificações,17,FALSE)),(VLOOKUP(A683,Especificações,18,FALSE)),(VLOOKUP(A683,Especificações,19,FALSE)),(VLOOKUP(A683,Especificações,20,FALSE)),(VLOOKUP(A683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251 a 359</v>
      </c>
      <c r="C683" s="251">
        <f>VLOOKUP(A683,Especificações,22,FALSE)</f>
        <v>305</v>
      </c>
      <c r="D683" s="147" t="s">
        <v>46</v>
      </c>
      <c r="E683" s="154"/>
      <c r="F683" s="254">
        <f>IF(ISERROR(AVERAGE(E683:E687)),0,AVERAGE(E683:E687))</f>
        <v>0</v>
      </c>
      <c r="G683" s="257">
        <v>90</v>
      </c>
      <c r="H683" s="260">
        <f>C683*F683</f>
        <v>0</v>
      </c>
      <c r="I683" s="242">
        <f>G683*H683</f>
        <v>0</v>
      </c>
    </row>
    <row r="684" spans="1:9">
      <c r="A684" s="246"/>
      <c r="B684" s="249"/>
      <c r="C684" s="252"/>
      <c r="D684" s="148" t="s">
        <v>47</v>
      </c>
      <c r="E684" s="169"/>
      <c r="F684" s="255"/>
      <c r="G684" s="258"/>
      <c r="H684" s="261"/>
      <c r="I684" s="243"/>
    </row>
    <row r="685" spans="1:9">
      <c r="A685" s="246"/>
      <c r="B685" s="249"/>
      <c r="C685" s="252"/>
      <c r="D685" s="149" t="s">
        <v>45</v>
      </c>
      <c r="E685" s="169"/>
      <c r="F685" s="255"/>
      <c r="G685" s="258"/>
      <c r="H685" s="261"/>
      <c r="I685" s="243"/>
    </row>
    <row r="686" spans="1:9">
      <c r="A686" s="246"/>
      <c r="B686" s="249"/>
      <c r="C686" s="252"/>
      <c r="D686" s="149" t="s">
        <v>43</v>
      </c>
      <c r="E686" s="169"/>
      <c r="F686" s="255"/>
      <c r="G686" s="258"/>
      <c r="H686" s="261"/>
      <c r="I686" s="243"/>
    </row>
    <row r="687" spans="1:9" ht="15.75" thickBot="1">
      <c r="A687" s="247"/>
      <c r="B687" s="250"/>
      <c r="C687" s="253"/>
      <c r="D687" s="150" t="s">
        <v>44</v>
      </c>
      <c r="E687" s="170"/>
      <c r="F687" s="256"/>
      <c r="G687" s="259"/>
      <c r="H687" s="262"/>
      <c r="I687" s="244"/>
    </row>
    <row r="688" spans="1:9" ht="15" customHeight="1">
      <c r="A688" s="245">
        <v>137</v>
      </c>
      <c r="B688" s="248" t="str">
        <f>CONCATENATE(VLOOKUP(A688,Especificações,2,FALSE),(VLOOKUP(A688,Especificações,3,FALSE)),(VLOOKUP(A688,Especificações,4,FALSE)),(VLOOKUP(A688,Especificações,5,FALSE)),(VLOOKUP(A688,Especificações,6,FALSE)),(VLOOKUP(A688,Especificações,7,FALSE)),(VLOOKUP(A688,Especificações,8,FALSE)),(VLOOKUP(A688,Especificações,9,FALSE)),(VLOOKUP(A688,Especificações,10,FALSE)),(VLOOKUP(A688,Especificações,11,FALSE)),(VLOOKUP(A688,Especificações,12,FALSE)),(VLOOKUP(A688,Especificações,13,FALSE)),(VLOOKUP(A688,Especificações,14,FALSE)),(VLOOKUP(A688,Especificações,15,FALSE)),(VLOOKUP(A688,Especificações,16,FALSE)),(VLOOKUP(A688,Especificações,17,FALSE)),(VLOOKUP(A688,Especificações,18,FALSE)),(VLOOKUP(A688,Especificações,19,FALSE)),(VLOOKUP(A688,Especificações,20,FALSE)),(VLOOKUP(A688,Especificações,21,FALSE)))</f>
        <v>LIVRO - Miolo: Papel Couchê Liso ou fosco/ Off-Set/ Pólen Soft/ Reciclato;  Formato Fechado: 32: 11x15cm; 75/115 g/m²; Impressão: 1/1 Cor; Acabamento: Colagem Sistema PUR e Costura &lt;&gt; Capa: Papel Cartão Duo Design; 250/350 g/m²; Impressão: 4/0 Cores; Acabamento: Laminação Bopp Brilho ou Fosco Frente; nº de páginas: A partir de 400</v>
      </c>
      <c r="C688" s="251">
        <f>VLOOKUP(A688,Especificações,22,FALSE)</f>
        <v>400</v>
      </c>
      <c r="D688" s="147" t="s">
        <v>46</v>
      </c>
      <c r="E688" s="154"/>
      <c r="F688" s="254">
        <f>IF(ISERROR(AVERAGE(E688:E692)),0,AVERAGE(E688:E692))</f>
        <v>0</v>
      </c>
      <c r="G688" s="257">
        <v>30</v>
      </c>
      <c r="H688" s="260">
        <f>C688*F688</f>
        <v>0</v>
      </c>
      <c r="I688" s="242">
        <f>G688*H688</f>
        <v>0</v>
      </c>
    </row>
    <row r="689" spans="1:9">
      <c r="A689" s="246"/>
      <c r="B689" s="249"/>
      <c r="C689" s="252"/>
      <c r="D689" s="148" t="s">
        <v>47</v>
      </c>
      <c r="E689" s="169"/>
      <c r="F689" s="255"/>
      <c r="G689" s="258"/>
      <c r="H689" s="261"/>
      <c r="I689" s="243"/>
    </row>
    <row r="690" spans="1:9">
      <c r="A690" s="246"/>
      <c r="B690" s="249"/>
      <c r="C690" s="252"/>
      <c r="D690" s="149" t="s">
        <v>45</v>
      </c>
      <c r="E690" s="169"/>
      <c r="F690" s="255"/>
      <c r="G690" s="258"/>
      <c r="H690" s="261"/>
      <c r="I690" s="243"/>
    </row>
    <row r="691" spans="1:9">
      <c r="A691" s="246"/>
      <c r="B691" s="249"/>
      <c r="C691" s="252"/>
      <c r="D691" s="149" t="s">
        <v>43</v>
      </c>
      <c r="E691" s="169"/>
      <c r="F691" s="255"/>
      <c r="G691" s="258"/>
      <c r="H691" s="261"/>
      <c r="I691" s="243"/>
    </row>
    <row r="692" spans="1:9" ht="15.75" thickBot="1">
      <c r="A692" s="247"/>
      <c r="B692" s="250"/>
      <c r="C692" s="253"/>
      <c r="D692" s="150" t="s">
        <v>44</v>
      </c>
      <c r="E692" s="170"/>
      <c r="F692" s="256"/>
      <c r="G692" s="259"/>
      <c r="H692" s="262"/>
      <c r="I692" s="244"/>
    </row>
    <row r="693" spans="1:9" ht="15" customHeight="1">
      <c r="A693" s="245">
        <v>138</v>
      </c>
      <c r="B693" s="248" t="str">
        <f>CONCATENATE(VLOOKUP(A693,Especificações,2,FALSE),(VLOOKUP(A693,Especificações,3,FALSE)),(VLOOKUP(A693,Especificações,4,FALSE)),(VLOOKUP(A693,Especificações,5,FALSE)),(VLOOKUP(A693,Especificações,6,FALSE)),(VLOOKUP(A693,Especificações,7,FALSE)),(VLOOKUP(A693,Especificações,8,FALSE)),(VLOOKUP(A693,Especificações,9,FALSE)),(VLOOKUP(A693,Especificações,10,FALSE)),(VLOOKUP(A693,Especificações,11,FALSE)),(VLOOKUP(A693,Especificações,12,FALSE)),(VLOOKUP(A693,Especificações,13,FALSE)),(VLOOKUP(A693,Especificações,14,FALSE)),(VLOOKUP(A693,Especificações,15,FALSE)),(VLOOKUP(A693,Especificações,16,FALSE)),(VLOOKUP(A693,Especificações,17,FALSE)),(VLOOKUP(A693,Especificações,18,FALSE)),(VLOOKUP(A693,Especificações,19,FALSE)),(VLOOKUP(A693,Especificações,20,FALSE)),(VLOOKUP(A693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55 a 250</v>
      </c>
      <c r="C693" s="251">
        <f>VLOOKUP(A693,Especificações,22,FALSE)</f>
        <v>152</v>
      </c>
      <c r="D693" s="147" t="s">
        <v>46</v>
      </c>
      <c r="E693" s="154"/>
      <c r="F693" s="254">
        <f>IF(ISERROR(AVERAGE(E693:E697)),0,AVERAGE(E693:E697))</f>
        <v>0</v>
      </c>
      <c r="G693" s="257">
        <v>1920</v>
      </c>
      <c r="H693" s="260">
        <f>C693*F693</f>
        <v>0</v>
      </c>
      <c r="I693" s="242">
        <f>G693*H693</f>
        <v>0</v>
      </c>
    </row>
    <row r="694" spans="1:9">
      <c r="A694" s="246"/>
      <c r="B694" s="249"/>
      <c r="C694" s="252"/>
      <c r="D694" s="148" t="s">
        <v>47</v>
      </c>
      <c r="E694" s="169"/>
      <c r="F694" s="255"/>
      <c r="G694" s="258"/>
      <c r="H694" s="261"/>
      <c r="I694" s="243"/>
    </row>
    <row r="695" spans="1:9">
      <c r="A695" s="246"/>
      <c r="B695" s="249"/>
      <c r="C695" s="252"/>
      <c r="D695" s="149" t="s">
        <v>45</v>
      </c>
      <c r="E695" s="169"/>
      <c r="F695" s="255"/>
      <c r="G695" s="258"/>
      <c r="H695" s="261"/>
      <c r="I695" s="243"/>
    </row>
    <row r="696" spans="1:9">
      <c r="A696" s="246"/>
      <c r="B696" s="249"/>
      <c r="C696" s="252"/>
      <c r="D696" s="149" t="s">
        <v>43</v>
      </c>
      <c r="E696" s="169"/>
      <c r="F696" s="255"/>
      <c r="G696" s="258"/>
      <c r="H696" s="261"/>
      <c r="I696" s="243"/>
    </row>
    <row r="697" spans="1:9" ht="15.75" thickBot="1">
      <c r="A697" s="247"/>
      <c r="B697" s="250"/>
      <c r="C697" s="253"/>
      <c r="D697" s="150" t="s">
        <v>44</v>
      </c>
      <c r="E697" s="170"/>
      <c r="F697" s="256"/>
      <c r="G697" s="259"/>
      <c r="H697" s="262"/>
      <c r="I697" s="244"/>
    </row>
    <row r="698" spans="1:9" ht="15" customHeight="1">
      <c r="A698" s="245">
        <v>139</v>
      </c>
      <c r="B698" s="248" t="str">
        <f>CONCATENATE(VLOOKUP(A698,Especificações,2,FALSE),(VLOOKUP(A698,Especificações,3,FALSE)),(VLOOKUP(A698,Especificações,4,FALSE)),(VLOOKUP(A698,Especificações,5,FALSE)),(VLOOKUP(A698,Especificações,6,FALSE)),(VLOOKUP(A698,Especificações,7,FALSE)),(VLOOKUP(A698,Especificações,8,FALSE)),(VLOOKUP(A698,Especificações,9,FALSE)),(VLOOKUP(A698,Especificações,10,FALSE)),(VLOOKUP(A698,Especificações,11,FALSE)),(VLOOKUP(A698,Especificações,12,FALSE)),(VLOOKUP(A698,Especificações,13,FALSE)),(VLOOKUP(A698,Especificações,14,FALSE)),(VLOOKUP(A698,Especificações,15,FALSE)),(VLOOKUP(A698,Especificações,16,FALSE)),(VLOOKUP(A698,Especificações,17,FALSE)),(VLOOKUP(A698,Especificações,18,FALSE)),(VLOOKUP(A698,Especificações,19,FALSE)),(VLOOKUP(A698,Especificações,20,FALSE)),(VLOOKUP(A698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251 a 359</v>
      </c>
      <c r="C698" s="251">
        <f>VLOOKUP(A698,Especificações,22,FALSE)</f>
        <v>305</v>
      </c>
      <c r="D698" s="147" t="s">
        <v>46</v>
      </c>
      <c r="E698" s="154"/>
      <c r="F698" s="254">
        <f>IF(ISERROR(AVERAGE(E698:E702)),0,AVERAGE(E698:E702))</f>
        <v>0</v>
      </c>
      <c r="G698" s="257">
        <v>360</v>
      </c>
      <c r="H698" s="260">
        <f>C698*F698</f>
        <v>0</v>
      </c>
      <c r="I698" s="242">
        <f>G698*H698</f>
        <v>0</v>
      </c>
    </row>
    <row r="699" spans="1:9">
      <c r="A699" s="246"/>
      <c r="B699" s="249"/>
      <c r="C699" s="252"/>
      <c r="D699" s="148" t="s">
        <v>47</v>
      </c>
      <c r="E699" s="169"/>
      <c r="F699" s="255"/>
      <c r="G699" s="258"/>
      <c r="H699" s="261"/>
      <c r="I699" s="243"/>
    </row>
    <row r="700" spans="1:9">
      <c r="A700" s="246"/>
      <c r="B700" s="249"/>
      <c r="C700" s="252"/>
      <c r="D700" s="149" t="s">
        <v>45</v>
      </c>
      <c r="E700" s="169"/>
      <c r="F700" s="255"/>
      <c r="G700" s="258"/>
      <c r="H700" s="261"/>
      <c r="I700" s="243"/>
    </row>
    <row r="701" spans="1:9">
      <c r="A701" s="246"/>
      <c r="B701" s="249"/>
      <c r="C701" s="252"/>
      <c r="D701" s="149" t="s">
        <v>43</v>
      </c>
      <c r="E701" s="169"/>
      <c r="F701" s="255"/>
      <c r="G701" s="258"/>
      <c r="H701" s="261"/>
      <c r="I701" s="243"/>
    </row>
    <row r="702" spans="1:9" ht="15.75" thickBot="1">
      <c r="A702" s="247"/>
      <c r="B702" s="250"/>
      <c r="C702" s="253"/>
      <c r="D702" s="150" t="s">
        <v>44</v>
      </c>
      <c r="E702" s="170"/>
      <c r="F702" s="256"/>
      <c r="G702" s="259"/>
      <c r="H702" s="262"/>
      <c r="I702" s="244"/>
    </row>
    <row r="703" spans="1:9" ht="15" customHeight="1">
      <c r="A703" s="245">
        <v>140</v>
      </c>
      <c r="B703" s="248" t="str">
        <f>CONCATENATE(VLOOKUP(A703,Especificações,2,FALSE),(VLOOKUP(A703,Especificações,3,FALSE)),(VLOOKUP(A703,Especificações,4,FALSE)),(VLOOKUP(A703,Especificações,5,FALSE)),(VLOOKUP(A703,Especificações,6,FALSE)),(VLOOKUP(A703,Especificações,7,FALSE)),(VLOOKUP(A703,Especificações,8,FALSE)),(VLOOKUP(A703,Especificações,9,FALSE)),(VLOOKUP(A703,Especificações,10,FALSE)),(VLOOKUP(A703,Especificações,11,FALSE)),(VLOOKUP(A703,Especificações,12,FALSE)),(VLOOKUP(A703,Especificações,13,FALSE)),(VLOOKUP(A703,Especificações,14,FALSE)),(VLOOKUP(A703,Especificações,15,FALSE)),(VLOOKUP(A703,Especificações,16,FALSE)),(VLOOKUP(A703,Especificações,17,FALSE)),(VLOOKUP(A703,Especificações,18,FALSE)),(VLOOKUP(A703,Especificações,19,FALSE)),(VLOOKUP(A703,Especificações,20,FALSE)),(VLOOKUP(A703,Especificações,21,FALSE)))</f>
        <v>LIVRO - Miolo: Papel Couchê Liso ou fosco/ Off-Set/ Pólen Soft/ Reciclato;  Formato Fechado: 32: 11x15cm; 75/115 g/m²; Impressão: 4/4 Cores; Acabamento: Colagem Sistema PUR e Costura &lt;&gt; Capa: Papel Cartão Duo Design; 250/350 g/m²; Impressão: 4/0 Cores; Acabamento: Laminação Bopp Brilho ou Fosco Frente; nº de páginas: A partir de 400</v>
      </c>
      <c r="C703" s="251">
        <f>VLOOKUP(A703,Especificações,22,FALSE)</f>
        <v>400</v>
      </c>
      <c r="D703" s="147" t="s">
        <v>46</v>
      </c>
      <c r="E703" s="154"/>
      <c r="F703" s="254">
        <f>IF(ISERROR(AVERAGE(E703:E707)),0,AVERAGE(E703:E707))</f>
        <v>0</v>
      </c>
      <c r="G703" s="257">
        <v>120</v>
      </c>
      <c r="H703" s="260">
        <f>C703*F703</f>
        <v>0</v>
      </c>
      <c r="I703" s="242">
        <f>G703*H703</f>
        <v>0</v>
      </c>
    </row>
    <row r="704" spans="1:9">
      <c r="A704" s="246"/>
      <c r="B704" s="249"/>
      <c r="C704" s="252"/>
      <c r="D704" s="148" t="s">
        <v>47</v>
      </c>
      <c r="E704" s="169"/>
      <c r="F704" s="255"/>
      <c r="G704" s="258"/>
      <c r="H704" s="261"/>
      <c r="I704" s="243"/>
    </row>
    <row r="705" spans="1:9">
      <c r="A705" s="246"/>
      <c r="B705" s="249"/>
      <c r="C705" s="252"/>
      <c r="D705" s="149" t="s">
        <v>45</v>
      </c>
      <c r="E705" s="169"/>
      <c r="F705" s="255"/>
      <c r="G705" s="258"/>
      <c r="H705" s="261"/>
      <c r="I705" s="243"/>
    </row>
    <row r="706" spans="1:9">
      <c r="A706" s="246"/>
      <c r="B706" s="249"/>
      <c r="C706" s="252"/>
      <c r="D706" s="149" t="s">
        <v>43</v>
      </c>
      <c r="E706" s="169"/>
      <c r="F706" s="255"/>
      <c r="G706" s="258"/>
      <c r="H706" s="261"/>
      <c r="I706" s="243"/>
    </row>
    <row r="707" spans="1:9" ht="15.75" thickBot="1">
      <c r="A707" s="247"/>
      <c r="B707" s="250"/>
      <c r="C707" s="253"/>
      <c r="D707" s="150" t="s">
        <v>44</v>
      </c>
      <c r="E707" s="170"/>
      <c r="F707" s="256"/>
      <c r="G707" s="259"/>
      <c r="H707" s="262"/>
      <c r="I707" s="244"/>
    </row>
    <row r="708" spans="1:9" ht="15" customHeight="1">
      <c r="A708" s="245">
        <v>141</v>
      </c>
      <c r="B708" s="248" t="str">
        <f>CONCATENATE(VLOOKUP(A708,Especificações,2,FALSE),(VLOOKUP(A708,Especificações,3,FALSE)),(VLOOKUP(A708,Especificações,4,FALSE)),(VLOOKUP(A708,Especificações,5,FALSE)),(VLOOKUP(A708,Especificações,6,FALSE)),(VLOOKUP(A708,Especificações,7,FALSE)),(VLOOKUP(A708,Especificações,8,FALSE)),(VLOOKUP(A708,Especificações,9,FALSE)),(VLOOKUP(A708,Especificações,10,FALSE)),(VLOOKUP(A708,Especificações,11,FALSE)),(VLOOKUP(A708,Especificações,12,FALSE)),(VLOOKUP(A708,Especificações,13,FALSE)),(VLOOKUP(A708,Especificações,14,FALSE)),(VLOOKUP(A708,Especificações,15,FALSE)),(VLOOKUP(A708,Especificações,16,FALSE)),(VLOOKUP(A708,Especificações,17,FALSE)),(VLOOKUP(A708,Especificações,18,FALSE)),(VLOOKUP(A708,Especificações,19,FALSE)),(VLOOKUP(A708,Especificações,20,FALSE)),(VLOOKUP(A708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08" s="251">
        <f>VLOOKUP(A708,Especificações,22,FALSE)</f>
        <v>152</v>
      </c>
      <c r="D708" s="147" t="s">
        <v>46</v>
      </c>
      <c r="E708" s="154"/>
      <c r="F708" s="254">
        <f>IF(ISERROR(AVERAGE(E708:E712)),0,AVERAGE(E708:E712))</f>
        <v>0</v>
      </c>
      <c r="G708" s="257">
        <v>480</v>
      </c>
      <c r="H708" s="260">
        <f>C708*F708</f>
        <v>0</v>
      </c>
      <c r="I708" s="242">
        <f>G708*H708</f>
        <v>0</v>
      </c>
    </row>
    <row r="709" spans="1:9">
      <c r="A709" s="246"/>
      <c r="B709" s="249"/>
      <c r="C709" s="252"/>
      <c r="D709" s="148" t="s">
        <v>47</v>
      </c>
      <c r="E709" s="169"/>
      <c r="F709" s="255"/>
      <c r="G709" s="258"/>
      <c r="H709" s="261"/>
      <c r="I709" s="243"/>
    </row>
    <row r="710" spans="1:9">
      <c r="A710" s="246"/>
      <c r="B710" s="249"/>
      <c r="C710" s="252"/>
      <c r="D710" s="149" t="s">
        <v>45</v>
      </c>
      <c r="E710" s="169"/>
      <c r="F710" s="255"/>
      <c r="G710" s="258"/>
      <c r="H710" s="261"/>
      <c r="I710" s="243"/>
    </row>
    <row r="711" spans="1:9">
      <c r="A711" s="246"/>
      <c r="B711" s="249"/>
      <c r="C711" s="252"/>
      <c r="D711" s="149" t="s">
        <v>43</v>
      </c>
      <c r="E711" s="169"/>
      <c r="F711" s="255"/>
      <c r="G711" s="258"/>
      <c r="H711" s="261"/>
      <c r="I711" s="243"/>
    </row>
    <row r="712" spans="1:9" ht="15.75" thickBot="1">
      <c r="A712" s="247"/>
      <c r="B712" s="250"/>
      <c r="C712" s="253"/>
      <c r="D712" s="150" t="s">
        <v>44</v>
      </c>
      <c r="E712" s="170"/>
      <c r="F712" s="256"/>
      <c r="G712" s="259"/>
      <c r="H712" s="262"/>
      <c r="I712" s="244"/>
    </row>
    <row r="713" spans="1:9" ht="15" customHeight="1">
      <c r="A713" s="245">
        <v>142</v>
      </c>
      <c r="B713" s="248" t="str">
        <f>CONCATENATE(VLOOKUP(A713,Especificações,2,FALSE),(VLOOKUP(A713,Especificações,3,FALSE)),(VLOOKUP(A713,Especificações,4,FALSE)),(VLOOKUP(A713,Especificações,5,FALSE)),(VLOOKUP(A713,Especificações,6,FALSE)),(VLOOKUP(A713,Especificações,7,FALSE)),(VLOOKUP(A713,Especificações,8,FALSE)),(VLOOKUP(A713,Especificações,9,FALSE)),(VLOOKUP(A713,Especificações,10,FALSE)),(VLOOKUP(A713,Especificações,11,FALSE)),(VLOOKUP(A713,Especificações,12,FALSE)),(VLOOKUP(A713,Especificações,13,FALSE)),(VLOOKUP(A713,Especificações,14,FALSE)),(VLOOKUP(A713,Especificações,15,FALSE)),(VLOOKUP(A713,Especificações,16,FALSE)),(VLOOKUP(A713,Especificações,17,FALSE)),(VLOOKUP(A713,Especificações,18,FALSE)),(VLOOKUP(A713,Especificações,19,FALSE)),(VLOOKUP(A713,Especificações,20,FALSE)),(VLOOKUP(A713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13" s="251">
        <f>VLOOKUP(A713,Especificações,22,FALSE)</f>
        <v>305</v>
      </c>
      <c r="D713" s="147" t="s">
        <v>46</v>
      </c>
      <c r="E713" s="154"/>
      <c r="F713" s="254">
        <f>IF(ISERROR(AVERAGE(E713:E717)),0,AVERAGE(E713:E717))</f>
        <v>0</v>
      </c>
      <c r="G713" s="257">
        <v>90</v>
      </c>
      <c r="H713" s="260">
        <f>C713*F713</f>
        <v>0</v>
      </c>
      <c r="I713" s="242">
        <f>G713*H713</f>
        <v>0</v>
      </c>
    </row>
    <row r="714" spans="1:9">
      <c r="A714" s="246"/>
      <c r="B714" s="249"/>
      <c r="C714" s="252"/>
      <c r="D714" s="148" t="s">
        <v>47</v>
      </c>
      <c r="E714" s="169"/>
      <c r="F714" s="255"/>
      <c r="G714" s="258"/>
      <c r="H714" s="261"/>
      <c r="I714" s="243"/>
    </row>
    <row r="715" spans="1:9">
      <c r="A715" s="246"/>
      <c r="B715" s="249"/>
      <c r="C715" s="252"/>
      <c r="D715" s="149" t="s">
        <v>45</v>
      </c>
      <c r="E715" s="169"/>
      <c r="F715" s="255"/>
      <c r="G715" s="258"/>
      <c r="H715" s="261"/>
      <c r="I715" s="243"/>
    </row>
    <row r="716" spans="1:9">
      <c r="A716" s="246"/>
      <c r="B716" s="249"/>
      <c r="C716" s="252"/>
      <c r="D716" s="149" t="s">
        <v>43</v>
      </c>
      <c r="E716" s="169"/>
      <c r="F716" s="255"/>
      <c r="G716" s="258"/>
      <c r="H716" s="261"/>
      <c r="I716" s="243"/>
    </row>
    <row r="717" spans="1:9" ht="15.75" thickBot="1">
      <c r="A717" s="247"/>
      <c r="B717" s="250"/>
      <c r="C717" s="253"/>
      <c r="D717" s="150" t="s">
        <v>44</v>
      </c>
      <c r="E717" s="170"/>
      <c r="F717" s="256"/>
      <c r="G717" s="259"/>
      <c r="H717" s="262"/>
      <c r="I717" s="244"/>
    </row>
    <row r="718" spans="1:9" ht="15" customHeight="1">
      <c r="A718" s="245">
        <v>143</v>
      </c>
      <c r="B718" s="248" t="str">
        <f>CONCATENATE(VLOOKUP(A718,Especificações,2,FALSE),(VLOOKUP(A718,Especificações,3,FALSE)),(VLOOKUP(A718,Especificações,4,FALSE)),(VLOOKUP(A718,Especificações,5,FALSE)),(VLOOKUP(A718,Especificações,6,FALSE)),(VLOOKUP(A718,Especificações,7,FALSE)),(VLOOKUP(A718,Especificações,8,FALSE)),(VLOOKUP(A718,Especificações,9,FALSE)),(VLOOKUP(A718,Especificações,10,FALSE)),(VLOOKUP(A718,Especificações,11,FALSE)),(VLOOKUP(A718,Especificações,12,FALSE)),(VLOOKUP(A718,Especificações,13,FALSE)),(VLOOKUP(A718,Especificações,14,FALSE)),(VLOOKUP(A718,Especificações,15,FALSE)),(VLOOKUP(A718,Especificações,16,FALSE)),(VLOOKUP(A718,Especificações,17,FALSE)),(VLOOKUP(A718,Especificações,18,FALSE)),(VLOOKUP(A718,Especificações,19,FALSE)),(VLOOKUP(A718,Especificações,20,FALSE)),(VLOOKUP(A718,Especificações,21,FALSE)))</f>
        <v>LIVRO COM BRAILE - Miolo: Papel Couchê Liso ou fosco/ Off-Set/ Pólen Soft/ Reciclato;  Formato Fechado: 4: 31,5x46cm;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18" s="251">
        <f>VLOOKUP(A718,Especificações,22,FALSE)</f>
        <v>400</v>
      </c>
      <c r="D718" s="147" t="s">
        <v>46</v>
      </c>
      <c r="E718" s="154"/>
      <c r="F718" s="254">
        <f>IF(ISERROR(AVERAGE(E718:E722)),0,AVERAGE(E718:E722))</f>
        <v>0</v>
      </c>
      <c r="G718" s="257">
        <v>30</v>
      </c>
      <c r="H718" s="260">
        <f>C718*F718</f>
        <v>0</v>
      </c>
      <c r="I718" s="242">
        <f>G718*H718</f>
        <v>0</v>
      </c>
    </row>
    <row r="719" spans="1:9">
      <c r="A719" s="246"/>
      <c r="B719" s="249"/>
      <c r="C719" s="252"/>
      <c r="D719" s="148" t="s">
        <v>47</v>
      </c>
      <c r="E719" s="169"/>
      <c r="F719" s="255"/>
      <c r="G719" s="258"/>
      <c r="H719" s="261"/>
      <c r="I719" s="243"/>
    </row>
    <row r="720" spans="1:9">
      <c r="A720" s="246"/>
      <c r="B720" s="249"/>
      <c r="C720" s="252"/>
      <c r="D720" s="149" t="s">
        <v>45</v>
      </c>
      <c r="E720" s="169"/>
      <c r="F720" s="255"/>
      <c r="G720" s="258"/>
      <c r="H720" s="261"/>
      <c r="I720" s="243"/>
    </row>
    <row r="721" spans="1:9">
      <c r="A721" s="246"/>
      <c r="B721" s="249"/>
      <c r="C721" s="252"/>
      <c r="D721" s="149" t="s">
        <v>43</v>
      </c>
      <c r="E721" s="169"/>
      <c r="F721" s="255"/>
      <c r="G721" s="258"/>
      <c r="H721" s="261"/>
      <c r="I721" s="243"/>
    </row>
    <row r="722" spans="1:9" ht="15.75" thickBot="1">
      <c r="A722" s="247"/>
      <c r="B722" s="250"/>
      <c r="C722" s="253"/>
      <c r="D722" s="150" t="s">
        <v>44</v>
      </c>
      <c r="E722" s="170"/>
      <c r="F722" s="256"/>
      <c r="G722" s="259"/>
      <c r="H722" s="262"/>
      <c r="I722" s="244"/>
    </row>
    <row r="723" spans="1:9" ht="15" customHeight="1">
      <c r="A723" s="245">
        <v>144</v>
      </c>
      <c r="B723" s="248" t="str">
        <f>CONCATENATE(VLOOKUP(A723,Especificações,2,FALSE),(VLOOKUP(A723,Especificações,3,FALSE)),(VLOOKUP(A723,Especificações,4,FALSE)),(VLOOKUP(A723,Especificações,5,FALSE)),(VLOOKUP(A723,Especificações,6,FALSE)),(VLOOKUP(A723,Especificações,7,FALSE)),(VLOOKUP(A723,Especificações,8,FALSE)),(VLOOKUP(A723,Especificações,9,FALSE)),(VLOOKUP(A723,Especificações,10,FALSE)),(VLOOKUP(A723,Especificações,11,FALSE)),(VLOOKUP(A723,Especificações,12,FALSE)),(VLOOKUP(A723,Especificações,13,FALSE)),(VLOOKUP(A723,Especificações,14,FALSE)),(VLOOKUP(A723,Especificações,15,FALSE)),(VLOOKUP(A723,Especificações,16,FALSE)),(VLOOKUP(A723,Especificações,17,FALSE)),(VLOOKUP(A723,Especificações,18,FALSE)),(VLOOKUP(A723,Especificações,19,FALSE)),(VLOOKUP(A723,Especificações,20,FALSE)),(VLOOKUP(A723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23" s="251">
        <f>VLOOKUP(A723,Especificações,22,FALSE)</f>
        <v>152</v>
      </c>
      <c r="D723" s="147" t="s">
        <v>46</v>
      </c>
      <c r="E723" s="154"/>
      <c r="F723" s="254">
        <f>IF(ISERROR(AVERAGE(E723:E727)),0,AVERAGE(E723:E727))</f>
        <v>0</v>
      </c>
      <c r="G723" s="257">
        <v>120</v>
      </c>
      <c r="H723" s="260">
        <f>C723*F723</f>
        <v>0</v>
      </c>
      <c r="I723" s="242">
        <f>G723*H723</f>
        <v>0</v>
      </c>
    </row>
    <row r="724" spans="1:9">
      <c r="A724" s="246"/>
      <c r="B724" s="249"/>
      <c r="C724" s="252"/>
      <c r="D724" s="148" t="s">
        <v>47</v>
      </c>
      <c r="E724" s="169"/>
      <c r="F724" s="255"/>
      <c r="G724" s="258"/>
      <c r="H724" s="261"/>
      <c r="I724" s="243"/>
    </row>
    <row r="725" spans="1:9">
      <c r="A725" s="246"/>
      <c r="B725" s="249"/>
      <c r="C725" s="252"/>
      <c r="D725" s="149" t="s">
        <v>45</v>
      </c>
      <c r="E725" s="169"/>
      <c r="F725" s="255"/>
      <c r="G725" s="258"/>
      <c r="H725" s="261"/>
      <c r="I725" s="243"/>
    </row>
    <row r="726" spans="1:9">
      <c r="A726" s="246"/>
      <c r="B726" s="249"/>
      <c r="C726" s="252"/>
      <c r="D726" s="149" t="s">
        <v>43</v>
      </c>
      <c r="E726" s="169"/>
      <c r="F726" s="255"/>
      <c r="G726" s="258"/>
      <c r="H726" s="261"/>
      <c r="I726" s="243"/>
    </row>
    <row r="727" spans="1:9" ht="15.75" thickBot="1">
      <c r="A727" s="247"/>
      <c r="B727" s="250"/>
      <c r="C727" s="253"/>
      <c r="D727" s="150" t="s">
        <v>44</v>
      </c>
      <c r="E727" s="170"/>
      <c r="F727" s="256"/>
      <c r="G727" s="259"/>
      <c r="H727" s="262"/>
      <c r="I727" s="244"/>
    </row>
    <row r="728" spans="1:9" ht="15" customHeight="1">
      <c r="A728" s="245">
        <v>145</v>
      </c>
      <c r="B728" s="248" t="str">
        <f>CONCATENATE(VLOOKUP(A728,Especificações,2,FALSE),(VLOOKUP(A728,Especificações,3,FALSE)),(VLOOKUP(A728,Especificações,4,FALSE)),(VLOOKUP(A728,Especificações,5,FALSE)),(VLOOKUP(A728,Especificações,6,FALSE)),(VLOOKUP(A728,Especificações,7,FALSE)),(VLOOKUP(A728,Especificações,8,FALSE)),(VLOOKUP(A728,Especificações,9,FALSE)),(VLOOKUP(A728,Especificações,10,FALSE)),(VLOOKUP(A728,Especificações,11,FALSE)),(VLOOKUP(A728,Especificações,12,FALSE)),(VLOOKUP(A728,Especificações,13,FALSE)),(VLOOKUP(A728,Especificações,14,FALSE)),(VLOOKUP(A728,Especificações,15,FALSE)),(VLOOKUP(A728,Especificações,16,FALSE)),(VLOOKUP(A728,Especificações,17,FALSE)),(VLOOKUP(A728,Especificações,18,FALSE)),(VLOOKUP(A728,Especificações,19,FALSE)),(VLOOKUP(A728,Especificações,20,FALSE)),(VLOOKUP(A728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28" s="251">
        <f>VLOOKUP(A728,Especificações,22,FALSE)</f>
        <v>305</v>
      </c>
      <c r="D728" s="147" t="s">
        <v>46</v>
      </c>
      <c r="E728" s="154"/>
      <c r="F728" s="254">
        <f>IF(ISERROR(AVERAGE(E728:E732)),0,AVERAGE(E728:E732))</f>
        <v>0</v>
      </c>
      <c r="G728" s="257">
        <v>23</v>
      </c>
      <c r="H728" s="260">
        <f>C728*F728</f>
        <v>0</v>
      </c>
      <c r="I728" s="242">
        <f>G728*H728</f>
        <v>0</v>
      </c>
    </row>
    <row r="729" spans="1:9">
      <c r="A729" s="246"/>
      <c r="B729" s="249"/>
      <c r="C729" s="252"/>
      <c r="D729" s="148" t="s">
        <v>47</v>
      </c>
      <c r="E729" s="169"/>
      <c r="F729" s="255"/>
      <c r="G729" s="258"/>
      <c r="H729" s="261"/>
      <c r="I729" s="243"/>
    </row>
    <row r="730" spans="1:9">
      <c r="A730" s="246"/>
      <c r="B730" s="249"/>
      <c r="C730" s="252"/>
      <c r="D730" s="149" t="s">
        <v>45</v>
      </c>
      <c r="E730" s="169"/>
      <c r="F730" s="255"/>
      <c r="G730" s="258"/>
      <c r="H730" s="261"/>
      <c r="I730" s="243"/>
    </row>
    <row r="731" spans="1:9">
      <c r="A731" s="246"/>
      <c r="B731" s="249"/>
      <c r="C731" s="252"/>
      <c r="D731" s="149" t="s">
        <v>43</v>
      </c>
      <c r="E731" s="169"/>
      <c r="F731" s="255"/>
      <c r="G731" s="258"/>
      <c r="H731" s="261"/>
      <c r="I731" s="243"/>
    </row>
    <row r="732" spans="1:9" ht="15.75" thickBot="1">
      <c r="A732" s="247"/>
      <c r="B732" s="250"/>
      <c r="C732" s="253"/>
      <c r="D732" s="150" t="s">
        <v>44</v>
      </c>
      <c r="E732" s="170"/>
      <c r="F732" s="256"/>
      <c r="G732" s="259"/>
      <c r="H732" s="262"/>
      <c r="I732" s="244"/>
    </row>
    <row r="733" spans="1:9" ht="15" customHeight="1">
      <c r="A733" s="245">
        <v>146</v>
      </c>
      <c r="B733" s="248" t="str">
        <f>CONCATENATE(VLOOKUP(A733,Especificações,2,FALSE),(VLOOKUP(A733,Especificações,3,FALSE)),(VLOOKUP(A733,Especificações,4,FALSE)),(VLOOKUP(A733,Especificações,5,FALSE)),(VLOOKUP(A733,Especificações,6,FALSE)),(VLOOKUP(A733,Especificações,7,FALSE)),(VLOOKUP(A733,Especificações,8,FALSE)),(VLOOKUP(A733,Especificações,9,FALSE)),(VLOOKUP(A733,Especificações,10,FALSE)),(VLOOKUP(A733,Especificações,11,FALSE)),(VLOOKUP(A733,Especificações,12,FALSE)),(VLOOKUP(A733,Especificações,13,FALSE)),(VLOOKUP(A733,Especificações,14,FALSE)),(VLOOKUP(A733,Especificações,15,FALSE)),(VLOOKUP(A733,Especificações,16,FALSE)),(VLOOKUP(A733,Especificações,17,FALSE)),(VLOOKUP(A733,Especificações,18,FALSE)),(VLOOKUP(A733,Especificações,19,FALSE)),(VLOOKUP(A733,Especificações,20,FALSE)),(VLOOKUP(A733,Especificações,21,FALSE)))</f>
        <v>LIVRO COM BRAILE - Miolo: Papel Couchê Liso ou fosco/ Off-Set/ Pólen Soft/ Reciclato;  Formato Fechado: 4: 31,5x46cm;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33" s="251">
        <f>VLOOKUP(A733,Especificações,22,FALSE)</f>
        <v>400</v>
      </c>
      <c r="D733" s="147" t="s">
        <v>46</v>
      </c>
      <c r="E733" s="154"/>
      <c r="F733" s="254">
        <f>IF(ISERROR(AVERAGE(E733:E737)),0,AVERAGE(E733:E737))</f>
        <v>0</v>
      </c>
      <c r="G733" s="257">
        <v>8</v>
      </c>
      <c r="H733" s="260">
        <f>C733*F733</f>
        <v>0</v>
      </c>
      <c r="I733" s="242">
        <f>G733*H733</f>
        <v>0</v>
      </c>
    </row>
    <row r="734" spans="1:9">
      <c r="A734" s="246"/>
      <c r="B734" s="249"/>
      <c r="C734" s="252"/>
      <c r="D734" s="148" t="s">
        <v>47</v>
      </c>
      <c r="E734" s="169"/>
      <c r="F734" s="255"/>
      <c r="G734" s="258"/>
      <c r="H734" s="261"/>
      <c r="I734" s="243"/>
    </row>
    <row r="735" spans="1:9">
      <c r="A735" s="246"/>
      <c r="B735" s="249"/>
      <c r="C735" s="252"/>
      <c r="D735" s="149" t="s">
        <v>45</v>
      </c>
      <c r="E735" s="169"/>
      <c r="F735" s="255"/>
      <c r="G735" s="258"/>
      <c r="H735" s="261"/>
      <c r="I735" s="243"/>
    </row>
    <row r="736" spans="1:9">
      <c r="A736" s="246"/>
      <c r="B736" s="249"/>
      <c r="C736" s="252"/>
      <c r="D736" s="149" t="s">
        <v>43</v>
      </c>
      <c r="E736" s="169"/>
      <c r="F736" s="255"/>
      <c r="G736" s="258"/>
      <c r="H736" s="261"/>
      <c r="I736" s="243"/>
    </row>
    <row r="737" spans="1:9" ht="15.75" thickBot="1">
      <c r="A737" s="247"/>
      <c r="B737" s="250"/>
      <c r="C737" s="253"/>
      <c r="D737" s="150" t="s">
        <v>44</v>
      </c>
      <c r="E737" s="170"/>
      <c r="F737" s="256"/>
      <c r="G737" s="259"/>
      <c r="H737" s="262"/>
      <c r="I737" s="244"/>
    </row>
    <row r="738" spans="1:9" ht="15" customHeight="1">
      <c r="A738" s="245">
        <v>147</v>
      </c>
      <c r="B738" s="248" t="str">
        <f>CONCATENATE(VLOOKUP(A738,Especificações,2,FALSE),(VLOOKUP(A738,Especificações,3,FALSE)),(VLOOKUP(A738,Especificações,4,FALSE)),(VLOOKUP(A738,Especificações,5,FALSE)),(VLOOKUP(A738,Especificações,6,FALSE)),(VLOOKUP(A738,Especificações,7,FALSE)),(VLOOKUP(A738,Especificações,8,FALSE)),(VLOOKUP(A738,Especificações,9,FALSE)),(VLOOKUP(A738,Especificações,10,FALSE)),(VLOOKUP(A738,Especificações,11,FALSE)),(VLOOKUP(A738,Especificações,12,FALSE)),(VLOOKUP(A738,Especificações,13,FALSE)),(VLOOKUP(A738,Especificações,14,FALSE)),(VLOOKUP(A738,Especificações,15,FALSE)),(VLOOKUP(A738,Especificações,16,FALSE)),(VLOOKUP(A738,Especificações,17,FALSE)),(VLOOKUP(A738,Especificações,18,FALSE)),(VLOOKUP(A738,Especificações,19,FALSE)),(VLOOKUP(A738,Especificações,20,FALSE)),(VLOOKUP(A738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38" s="251">
        <f>VLOOKUP(A738,Especificações,22,FALSE)</f>
        <v>152</v>
      </c>
      <c r="D738" s="147" t="s">
        <v>46</v>
      </c>
      <c r="E738" s="154"/>
      <c r="F738" s="254">
        <f>IF(ISERROR(AVERAGE(E738:E742)),0,AVERAGE(E738:E742))</f>
        <v>0</v>
      </c>
      <c r="G738" s="257">
        <v>960</v>
      </c>
      <c r="H738" s="260">
        <f>C738*F738</f>
        <v>0</v>
      </c>
      <c r="I738" s="242">
        <f>G738*H738</f>
        <v>0</v>
      </c>
    </row>
    <row r="739" spans="1:9">
      <c r="A739" s="246"/>
      <c r="B739" s="249"/>
      <c r="C739" s="252"/>
      <c r="D739" s="148" t="s">
        <v>47</v>
      </c>
      <c r="E739" s="169"/>
      <c r="F739" s="255"/>
      <c r="G739" s="258"/>
      <c r="H739" s="261"/>
      <c r="I739" s="243"/>
    </row>
    <row r="740" spans="1:9">
      <c r="A740" s="246"/>
      <c r="B740" s="249"/>
      <c r="C740" s="252"/>
      <c r="D740" s="149" t="s">
        <v>45</v>
      </c>
      <c r="E740" s="169"/>
      <c r="F740" s="255"/>
      <c r="G740" s="258"/>
      <c r="H740" s="261"/>
      <c r="I740" s="243"/>
    </row>
    <row r="741" spans="1:9">
      <c r="A741" s="246"/>
      <c r="B741" s="249"/>
      <c r="C741" s="252"/>
      <c r="D741" s="149" t="s">
        <v>43</v>
      </c>
      <c r="E741" s="169"/>
      <c r="F741" s="255"/>
      <c r="G741" s="258"/>
      <c r="H741" s="261"/>
      <c r="I741" s="243"/>
    </row>
    <row r="742" spans="1:9" ht="15.75" thickBot="1">
      <c r="A742" s="247"/>
      <c r="B742" s="250"/>
      <c r="C742" s="253"/>
      <c r="D742" s="150" t="s">
        <v>44</v>
      </c>
      <c r="E742" s="170"/>
      <c r="F742" s="256"/>
      <c r="G742" s="259"/>
      <c r="H742" s="262"/>
      <c r="I742" s="244"/>
    </row>
    <row r="743" spans="1:9" ht="15" customHeight="1">
      <c r="A743" s="245">
        <v>148</v>
      </c>
      <c r="B743" s="248" t="str">
        <f>CONCATENATE(VLOOKUP(A743,Especificações,2,FALSE),(VLOOKUP(A743,Especificações,3,FALSE)),(VLOOKUP(A743,Especificações,4,FALSE)),(VLOOKUP(A743,Especificações,5,FALSE)),(VLOOKUP(A743,Especificações,6,FALSE)),(VLOOKUP(A743,Especificações,7,FALSE)),(VLOOKUP(A743,Especificações,8,FALSE)),(VLOOKUP(A743,Especificações,9,FALSE)),(VLOOKUP(A743,Especificações,10,FALSE)),(VLOOKUP(A743,Especificações,11,FALSE)),(VLOOKUP(A743,Especificações,12,FALSE)),(VLOOKUP(A743,Especificações,13,FALSE)),(VLOOKUP(A743,Especificações,14,FALSE)),(VLOOKUP(A743,Especificações,15,FALSE)),(VLOOKUP(A743,Especificações,16,FALSE)),(VLOOKUP(A743,Especificações,17,FALSE)),(VLOOKUP(A743,Especificações,18,FALSE)),(VLOOKUP(A743,Especificações,19,FALSE)),(VLOOKUP(A743,Especificações,20,FALSE)),(VLOOKUP(A743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43" s="251">
        <f>VLOOKUP(A743,Especificações,22,FALSE)</f>
        <v>305</v>
      </c>
      <c r="D743" s="147" t="s">
        <v>46</v>
      </c>
      <c r="E743" s="154"/>
      <c r="F743" s="254">
        <f>IF(ISERROR(AVERAGE(E743:E747)),0,AVERAGE(E743:E747))</f>
        <v>0</v>
      </c>
      <c r="G743" s="257">
        <v>180</v>
      </c>
      <c r="H743" s="260">
        <f>C743*F743</f>
        <v>0</v>
      </c>
      <c r="I743" s="242">
        <f>G743*H743</f>
        <v>0</v>
      </c>
    </row>
    <row r="744" spans="1:9">
      <c r="A744" s="246"/>
      <c r="B744" s="249"/>
      <c r="C744" s="252"/>
      <c r="D744" s="148" t="s">
        <v>47</v>
      </c>
      <c r="E744" s="169"/>
      <c r="F744" s="255"/>
      <c r="G744" s="258"/>
      <c r="H744" s="261"/>
      <c r="I744" s="243"/>
    </row>
    <row r="745" spans="1:9">
      <c r="A745" s="246"/>
      <c r="B745" s="249"/>
      <c r="C745" s="252"/>
      <c r="D745" s="149" t="s">
        <v>45</v>
      </c>
      <c r="E745" s="169"/>
      <c r="F745" s="255"/>
      <c r="G745" s="258"/>
      <c r="H745" s="261"/>
      <c r="I745" s="243"/>
    </row>
    <row r="746" spans="1:9">
      <c r="A746" s="246"/>
      <c r="B746" s="249"/>
      <c r="C746" s="252"/>
      <c r="D746" s="149" t="s">
        <v>43</v>
      </c>
      <c r="E746" s="169"/>
      <c r="F746" s="255"/>
      <c r="G746" s="258"/>
      <c r="H746" s="261"/>
      <c r="I746" s="243"/>
    </row>
    <row r="747" spans="1:9" ht="15.75" thickBot="1">
      <c r="A747" s="247"/>
      <c r="B747" s="250"/>
      <c r="C747" s="253"/>
      <c r="D747" s="150" t="s">
        <v>44</v>
      </c>
      <c r="E747" s="170"/>
      <c r="F747" s="256"/>
      <c r="G747" s="259"/>
      <c r="H747" s="262"/>
      <c r="I747" s="244"/>
    </row>
    <row r="748" spans="1:9" ht="15" customHeight="1">
      <c r="A748" s="245">
        <v>149</v>
      </c>
      <c r="B748" s="248" t="str">
        <f>CONCATENATE(VLOOKUP(A748,Especificações,2,FALSE),(VLOOKUP(A748,Especificações,3,FALSE)),(VLOOKUP(A748,Especificações,4,FALSE)),(VLOOKUP(A748,Especificações,5,FALSE)),(VLOOKUP(A748,Especificações,6,FALSE)),(VLOOKUP(A748,Especificações,7,FALSE)),(VLOOKUP(A748,Especificações,8,FALSE)),(VLOOKUP(A748,Especificações,9,FALSE)),(VLOOKUP(A748,Especificações,10,FALSE)),(VLOOKUP(A748,Especificações,11,FALSE)),(VLOOKUP(A748,Especificações,12,FALSE)),(VLOOKUP(A748,Especificações,13,FALSE)),(VLOOKUP(A748,Especificações,14,FALSE)),(VLOOKUP(A748,Especificações,15,FALSE)),(VLOOKUP(A748,Especificações,16,FALSE)),(VLOOKUP(A748,Especificações,17,FALSE)),(VLOOKUP(A748,Especificações,18,FALSE)),(VLOOKUP(A748,Especificações,19,FALSE)),(VLOOKUP(A748,Especificações,20,FALSE)),(VLOOKUP(A748,Especificações,21,FALSE)))</f>
        <v>LIVRO COM BRAILE - Miolo: Papel Couchê Liso ou fosco/ Off-Set/ Pólen Soft/ Reciclato;  Formato Fechado: 8: 21x29,7cm;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48" s="251">
        <f>VLOOKUP(A748,Especificações,22,FALSE)</f>
        <v>400</v>
      </c>
      <c r="D748" s="147" t="s">
        <v>46</v>
      </c>
      <c r="E748" s="154"/>
      <c r="F748" s="254">
        <f>IF(ISERROR(AVERAGE(E748:E752)),0,AVERAGE(E748:E752))</f>
        <v>0</v>
      </c>
      <c r="G748" s="257">
        <v>60</v>
      </c>
      <c r="H748" s="260">
        <f>C748*F748</f>
        <v>0</v>
      </c>
      <c r="I748" s="242">
        <f>G748*H748</f>
        <v>0</v>
      </c>
    </row>
    <row r="749" spans="1:9">
      <c r="A749" s="246"/>
      <c r="B749" s="249"/>
      <c r="C749" s="252"/>
      <c r="D749" s="148" t="s">
        <v>47</v>
      </c>
      <c r="E749" s="169"/>
      <c r="F749" s="255"/>
      <c r="G749" s="258"/>
      <c r="H749" s="261"/>
      <c r="I749" s="243"/>
    </row>
    <row r="750" spans="1:9">
      <c r="A750" s="246"/>
      <c r="B750" s="249"/>
      <c r="C750" s="252"/>
      <c r="D750" s="149" t="s">
        <v>45</v>
      </c>
      <c r="E750" s="169"/>
      <c r="F750" s="255"/>
      <c r="G750" s="258"/>
      <c r="H750" s="261"/>
      <c r="I750" s="243"/>
    </row>
    <row r="751" spans="1:9">
      <c r="A751" s="246"/>
      <c r="B751" s="249"/>
      <c r="C751" s="252"/>
      <c r="D751" s="149" t="s">
        <v>43</v>
      </c>
      <c r="E751" s="169"/>
      <c r="F751" s="255"/>
      <c r="G751" s="258"/>
      <c r="H751" s="261"/>
      <c r="I751" s="243"/>
    </row>
    <row r="752" spans="1:9" ht="15.75" thickBot="1">
      <c r="A752" s="247"/>
      <c r="B752" s="250"/>
      <c r="C752" s="253"/>
      <c r="D752" s="150" t="s">
        <v>44</v>
      </c>
      <c r="E752" s="170"/>
      <c r="F752" s="256"/>
      <c r="G752" s="259"/>
      <c r="H752" s="262"/>
      <c r="I752" s="244"/>
    </row>
    <row r="753" spans="1:9" ht="15" customHeight="1">
      <c r="A753" s="245">
        <v>150</v>
      </c>
      <c r="B753" s="248" t="str">
        <f>CONCATENATE(VLOOKUP(A753,Especificações,2,FALSE),(VLOOKUP(A753,Especificações,3,FALSE)),(VLOOKUP(A753,Especificações,4,FALSE)),(VLOOKUP(A753,Especificações,5,FALSE)),(VLOOKUP(A753,Especificações,6,FALSE)),(VLOOKUP(A753,Especificações,7,FALSE)),(VLOOKUP(A753,Especificações,8,FALSE)),(VLOOKUP(A753,Especificações,9,FALSE)),(VLOOKUP(A753,Especificações,10,FALSE)),(VLOOKUP(A753,Especificações,11,FALSE)),(VLOOKUP(A753,Especificações,12,FALSE)),(VLOOKUP(A753,Especificações,13,FALSE)),(VLOOKUP(A753,Especificações,14,FALSE)),(VLOOKUP(A753,Especificações,15,FALSE)),(VLOOKUP(A753,Especificações,16,FALSE)),(VLOOKUP(A753,Especificações,17,FALSE)),(VLOOKUP(A753,Especificações,18,FALSE)),(VLOOKUP(A753,Especificações,19,FALSE)),(VLOOKUP(A753,Especificações,20,FALSE)),(VLOOKUP(A753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53" s="251">
        <f>VLOOKUP(A753,Especificações,22,FALSE)</f>
        <v>152</v>
      </c>
      <c r="D753" s="147" t="s">
        <v>46</v>
      </c>
      <c r="E753" s="154"/>
      <c r="F753" s="254">
        <f>IF(ISERROR(AVERAGE(E753:E757)),0,AVERAGE(E753:E757))</f>
        <v>0</v>
      </c>
      <c r="G753" s="257">
        <v>240</v>
      </c>
      <c r="H753" s="260">
        <f>C753*F753</f>
        <v>0</v>
      </c>
      <c r="I753" s="242">
        <f>G753*H753</f>
        <v>0</v>
      </c>
    </row>
    <row r="754" spans="1:9">
      <c r="A754" s="246"/>
      <c r="B754" s="249"/>
      <c r="C754" s="252"/>
      <c r="D754" s="148" t="s">
        <v>47</v>
      </c>
      <c r="E754" s="169"/>
      <c r="F754" s="255"/>
      <c r="G754" s="258"/>
      <c r="H754" s="261"/>
      <c r="I754" s="243"/>
    </row>
    <row r="755" spans="1:9">
      <c r="A755" s="246"/>
      <c r="B755" s="249"/>
      <c r="C755" s="252"/>
      <c r="D755" s="149" t="s">
        <v>45</v>
      </c>
      <c r="E755" s="169"/>
      <c r="F755" s="255"/>
      <c r="G755" s="258"/>
      <c r="H755" s="261"/>
      <c r="I755" s="243"/>
    </row>
    <row r="756" spans="1:9">
      <c r="A756" s="246"/>
      <c r="B756" s="249"/>
      <c r="C756" s="252"/>
      <c r="D756" s="149" t="s">
        <v>43</v>
      </c>
      <c r="E756" s="169"/>
      <c r="F756" s="255"/>
      <c r="G756" s="258"/>
      <c r="H756" s="261"/>
      <c r="I756" s="243"/>
    </row>
    <row r="757" spans="1:9" ht="15.75" thickBot="1">
      <c r="A757" s="247"/>
      <c r="B757" s="250"/>
      <c r="C757" s="253"/>
      <c r="D757" s="150" t="s">
        <v>44</v>
      </c>
      <c r="E757" s="170"/>
      <c r="F757" s="256"/>
      <c r="G757" s="259"/>
      <c r="H757" s="262"/>
      <c r="I757" s="244"/>
    </row>
    <row r="758" spans="1:9" ht="15" customHeight="1">
      <c r="A758" s="245">
        <v>151</v>
      </c>
      <c r="B758" s="248" t="str">
        <f>CONCATENATE(VLOOKUP(A758,Especificações,2,FALSE),(VLOOKUP(A758,Especificações,3,FALSE)),(VLOOKUP(A758,Especificações,4,FALSE)),(VLOOKUP(A758,Especificações,5,FALSE)),(VLOOKUP(A758,Especificações,6,FALSE)),(VLOOKUP(A758,Especificações,7,FALSE)),(VLOOKUP(A758,Especificações,8,FALSE)),(VLOOKUP(A758,Especificações,9,FALSE)),(VLOOKUP(A758,Especificações,10,FALSE)),(VLOOKUP(A758,Especificações,11,FALSE)),(VLOOKUP(A758,Especificações,12,FALSE)),(VLOOKUP(A758,Especificações,13,FALSE)),(VLOOKUP(A758,Especificações,14,FALSE)),(VLOOKUP(A758,Especificações,15,FALSE)),(VLOOKUP(A758,Especificações,16,FALSE)),(VLOOKUP(A758,Especificações,17,FALSE)),(VLOOKUP(A758,Especificações,18,FALSE)),(VLOOKUP(A758,Especificações,19,FALSE)),(VLOOKUP(A758,Especificações,20,FALSE)),(VLOOKUP(A758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58" s="251">
        <f>VLOOKUP(A758,Especificações,22,FALSE)</f>
        <v>305</v>
      </c>
      <c r="D758" s="147" t="s">
        <v>46</v>
      </c>
      <c r="E758" s="154"/>
      <c r="F758" s="254">
        <f>IF(ISERROR(AVERAGE(E758:E762)),0,AVERAGE(E758:E762))</f>
        <v>0</v>
      </c>
      <c r="G758" s="257">
        <v>45</v>
      </c>
      <c r="H758" s="260">
        <f>C758*F758</f>
        <v>0</v>
      </c>
      <c r="I758" s="242">
        <f>G758*H758</f>
        <v>0</v>
      </c>
    </row>
    <row r="759" spans="1:9">
      <c r="A759" s="246"/>
      <c r="B759" s="249"/>
      <c r="C759" s="252"/>
      <c r="D759" s="148" t="s">
        <v>47</v>
      </c>
      <c r="E759" s="169"/>
      <c r="F759" s="255"/>
      <c r="G759" s="258"/>
      <c r="H759" s="261"/>
      <c r="I759" s="243"/>
    </row>
    <row r="760" spans="1:9">
      <c r="A760" s="246"/>
      <c r="B760" s="249"/>
      <c r="C760" s="252"/>
      <c r="D760" s="149" t="s">
        <v>45</v>
      </c>
      <c r="E760" s="169"/>
      <c r="F760" s="255"/>
      <c r="G760" s="258"/>
      <c r="H760" s="261"/>
      <c r="I760" s="243"/>
    </row>
    <row r="761" spans="1:9">
      <c r="A761" s="246"/>
      <c r="B761" s="249"/>
      <c r="C761" s="252"/>
      <c r="D761" s="149" t="s">
        <v>43</v>
      </c>
      <c r="E761" s="169"/>
      <c r="F761" s="255"/>
      <c r="G761" s="258"/>
      <c r="H761" s="261"/>
      <c r="I761" s="243"/>
    </row>
    <row r="762" spans="1:9" ht="15.75" thickBot="1">
      <c r="A762" s="247"/>
      <c r="B762" s="250"/>
      <c r="C762" s="253"/>
      <c r="D762" s="150" t="s">
        <v>44</v>
      </c>
      <c r="E762" s="170"/>
      <c r="F762" s="256"/>
      <c r="G762" s="259"/>
      <c r="H762" s="262"/>
      <c r="I762" s="244"/>
    </row>
    <row r="763" spans="1:9" ht="15" customHeight="1">
      <c r="A763" s="245">
        <v>152</v>
      </c>
      <c r="B763" s="248" t="str">
        <f>CONCATENATE(VLOOKUP(A763,Especificações,2,FALSE),(VLOOKUP(A763,Especificações,3,FALSE)),(VLOOKUP(A763,Especificações,4,FALSE)),(VLOOKUP(A763,Especificações,5,FALSE)),(VLOOKUP(A763,Especificações,6,FALSE)),(VLOOKUP(A763,Especificações,7,FALSE)),(VLOOKUP(A763,Especificações,8,FALSE)),(VLOOKUP(A763,Especificações,9,FALSE)),(VLOOKUP(A763,Especificações,10,FALSE)),(VLOOKUP(A763,Especificações,11,FALSE)),(VLOOKUP(A763,Especificações,12,FALSE)),(VLOOKUP(A763,Especificações,13,FALSE)),(VLOOKUP(A763,Especificações,14,FALSE)),(VLOOKUP(A763,Especificações,15,FALSE)),(VLOOKUP(A763,Especificações,16,FALSE)),(VLOOKUP(A763,Especificações,17,FALSE)),(VLOOKUP(A763,Especificações,18,FALSE)),(VLOOKUP(A763,Especificações,19,FALSE)),(VLOOKUP(A763,Especificações,20,FALSE)),(VLOOKUP(A763,Especificações,21,FALSE)))</f>
        <v>LIVRO COM BRAILE - Miolo: Papel Couchê Liso ou fosco/ Off-Set/ Pólen Soft/ Reciclato;  Formato Fechado: 8: 21x29,7cm;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63" s="251">
        <f>VLOOKUP(A763,Especificações,22,FALSE)</f>
        <v>400</v>
      </c>
      <c r="D763" s="147" t="s">
        <v>46</v>
      </c>
      <c r="E763" s="154"/>
      <c r="F763" s="254">
        <f>IF(ISERROR(AVERAGE(E763:E767)),0,AVERAGE(E763:E767))</f>
        <v>0</v>
      </c>
      <c r="G763" s="257">
        <v>15</v>
      </c>
      <c r="H763" s="260">
        <f>C763*F763</f>
        <v>0</v>
      </c>
      <c r="I763" s="242">
        <f>G763*H763</f>
        <v>0</v>
      </c>
    </row>
    <row r="764" spans="1:9">
      <c r="A764" s="246"/>
      <c r="B764" s="249"/>
      <c r="C764" s="252"/>
      <c r="D764" s="148" t="s">
        <v>47</v>
      </c>
      <c r="E764" s="169"/>
      <c r="F764" s="255"/>
      <c r="G764" s="258"/>
      <c r="H764" s="261"/>
      <c r="I764" s="243"/>
    </row>
    <row r="765" spans="1:9">
      <c r="A765" s="246"/>
      <c r="B765" s="249"/>
      <c r="C765" s="252"/>
      <c r="D765" s="149" t="s">
        <v>45</v>
      </c>
      <c r="E765" s="169"/>
      <c r="F765" s="255"/>
      <c r="G765" s="258"/>
      <c r="H765" s="261"/>
      <c r="I765" s="243"/>
    </row>
    <row r="766" spans="1:9">
      <c r="A766" s="246"/>
      <c r="B766" s="249"/>
      <c r="C766" s="252"/>
      <c r="D766" s="149" t="s">
        <v>43</v>
      </c>
      <c r="E766" s="169"/>
      <c r="F766" s="255"/>
      <c r="G766" s="258"/>
      <c r="H766" s="261"/>
      <c r="I766" s="243"/>
    </row>
    <row r="767" spans="1:9" ht="15.75" thickBot="1">
      <c r="A767" s="247"/>
      <c r="B767" s="250"/>
      <c r="C767" s="253"/>
      <c r="D767" s="150" t="s">
        <v>44</v>
      </c>
      <c r="E767" s="170"/>
      <c r="F767" s="256"/>
      <c r="G767" s="259"/>
      <c r="H767" s="262"/>
      <c r="I767" s="244"/>
    </row>
    <row r="768" spans="1:9" ht="15" customHeight="1">
      <c r="A768" s="245">
        <v>153</v>
      </c>
      <c r="B768" s="248" t="str">
        <f>CONCATENATE(VLOOKUP(A768,Especificações,2,FALSE),(VLOOKUP(A768,Especificações,3,FALSE)),(VLOOKUP(A768,Especificações,4,FALSE)),(VLOOKUP(A768,Especificações,5,FALSE)),(VLOOKUP(A768,Especificações,6,FALSE)),(VLOOKUP(A768,Especificações,7,FALSE)),(VLOOKUP(A768,Especificações,8,FALSE)),(VLOOKUP(A768,Especificações,9,FALSE)),(VLOOKUP(A768,Especificações,10,FALSE)),(VLOOKUP(A768,Especificações,11,FALSE)),(VLOOKUP(A768,Especificações,12,FALSE)),(VLOOKUP(A768,Especificações,13,FALSE)),(VLOOKUP(A768,Especificações,14,FALSE)),(VLOOKUP(A768,Especificações,15,FALSE)),(VLOOKUP(A768,Especificações,16,FALSE)),(VLOOKUP(A768,Especificações,17,FALSE)),(VLOOKUP(A768,Especificações,18,FALSE)),(VLOOKUP(A768,Especificações,19,FALSE)),(VLOOKUP(A768,Especificações,20,FALSE)),(VLOOKUP(A768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68" s="251">
        <f>VLOOKUP(A768,Especificações,22,FALSE)</f>
        <v>152</v>
      </c>
      <c r="D768" s="147" t="s">
        <v>46</v>
      </c>
      <c r="E768" s="154"/>
      <c r="F768" s="254">
        <f>IF(ISERROR(AVERAGE(E768:E772)),0,AVERAGE(E768:E772))</f>
        <v>0</v>
      </c>
      <c r="G768" s="257">
        <v>800</v>
      </c>
      <c r="H768" s="260">
        <f>C768*F768</f>
        <v>0</v>
      </c>
      <c r="I768" s="242">
        <f>G768*H768</f>
        <v>0</v>
      </c>
    </row>
    <row r="769" spans="1:9">
      <c r="A769" s="246"/>
      <c r="B769" s="249"/>
      <c r="C769" s="252"/>
      <c r="D769" s="148" t="s">
        <v>47</v>
      </c>
      <c r="E769" s="169"/>
      <c r="F769" s="255"/>
      <c r="G769" s="258"/>
      <c r="H769" s="261"/>
      <c r="I769" s="243"/>
    </row>
    <row r="770" spans="1:9">
      <c r="A770" s="246"/>
      <c r="B770" s="249"/>
      <c r="C770" s="252"/>
      <c r="D770" s="149" t="s">
        <v>45</v>
      </c>
      <c r="E770" s="169"/>
      <c r="F770" s="255"/>
      <c r="G770" s="258"/>
      <c r="H770" s="261"/>
      <c r="I770" s="243"/>
    </row>
    <row r="771" spans="1:9">
      <c r="A771" s="246"/>
      <c r="B771" s="249"/>
      <c r="C771" s="252"/>
      <c r="D771" s="149" t="s">
        <v>43</v>
      </c>
      <c r="E771" s="169"/>
      <c r="F771" s="255"/>
      <c r="G771" s="258"/>
      <c r="H771" s="261"/>
      <c r="I771" s="243"/>
    </row>
    <row r="772" spans="1:9" ht="15.75" thickBot="1">
      <c r="A772" s="247"/>
      <c r="B772" s="250"/>
      <c r="C772" s="253"/>
      <c r="D772" s="150" t="s">
        <v>44</v>
      </c>
      <c r="E772" s="170"/>
      <c r="F772" s="256"/>
      <c r="G772" s="259"/>
      <c r="H772" s="262"/>
      <c r="I772" s="244"/>
    </row>
    <row r="773" spans="1:9" ht="15" customHeight="1">
      <c r="A773" s="245">
        <v>154</v>
      </c>
      <c r="B773" s="248" t="str">
        <f>CONCATENATE(VLOOKUP(A773,Especificações,2,FALSE),(VLOOKUP(A773,Especificações,3,FALSE)),(VLOOKUP(A773,Especificações,4,FALSE)),(VLOOKUP(A773,Especificações,5,FALSE)),(VLOOKUP(A773,Especificações,6,FALSE)),(VLOOKUP(A773,Especificações,7,FALSE)),(VLOOKUP(A773,Especificações,8,FALSE)),(VLOOKUP(A773,Especificações,9,FALSE)),(VLOOKUP(A773,Especificações,10,FALSE)),(VLOOKUP(A773,Especificações,11,FALSE)),(VLOOKUP(A773,Especificações,12,FALSE)),(VLOOKUP(A773,Especificações,13,FALSE)),(VLOOKUP(A773,Especificações,14,FALSE)),(VLOOKUP(A773,Especificações,15,FALSE)),(VLOOKUP(A773,Especificações,16,FALSE)),(VLOOKUP(A773,Especificações,17,FALSE)),(VLOOKUP(A773,Especificações,18,FALSE)),(VLOOKUP(A773,Especificações,19,FALSE)),(VLOOKUP(A773,Especificações,20,FALSE)),(VLOOKUP(A773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73" s="251">
        <f>VLOOKUP(A773,Especificações,22,FALSE)</f>
        <v>305</v>
      </c>
      <c r="D773" s="147" t="s">
        <v>46</v>
      </c>
      <c r="E773" s="154"/>
      <c r="F773" s="254">
        <f>IF(ISERROR(AVERAGE(E773:E777)),0,AVERAGE(E773:E777))</f>
        <v>0</v>
      </c>
      <c r="G773" s="257">
        <v>150</v>
      </c>
      <c r="H773" s="260">
        <f>C773*F773</f>
        <v>0</v>
      </c>
      <c r="I773" s="242">
        <f>G773*H773</f>
        <v>0</v>
      </c>
    </row>
    <row r="774" spans="1:9">
      <c r="A774" s="246"/>
      <c r="B774" s="249"/>
      <c r="C774" s="252"/>
      <c r="D774" s="148" t="s">
        <v>47</v>
      </c>
      <c r="E774" s="169"/>
      <c r="F774" s="255"/>
      <c r="G774" s="258"/>
      <c r="H774" s="261"/>
      <c r="I774" s="243"/>
    </row>
    <row r="775" spans="1:9">
      <c r="A775" s="246"/>
      <c r="B775" s="249"/>
      <c r="C775" s="252"/>
      <c r="D775" s="149" t="s">
        <v>45</v>
      </c>
      <c r="E775" s="169"/>
      <c r="F775" s="255"/>
      <c r="G775" s="258"/>
      <c r="H775" s="261"/>
      <c r="I775" s="243"/>
    </row>
    <row r="776" spans="1:9">
      <c r="A776" s="246"/>
      <c r="B776" s="249"/>
      <c r="C776" s="252"/>
      <c r="D776" s="149" t="s">
        <v>43</v>
      </c>
      <c r="E776" s="169"/>
      <c r="F776" s="255"/>
      <c r="G776" s="258"/>
      <c r="H776" s="261"/>
      <c r="I776" s="243"/>
    </row>
    <row r="777" spans="1:9" ht="15.75" thickBot="1">
      <c r="A777" s="247"/>
      <c r="B777" s="250"/>
      <c r="C777" s="253"/>
      <c r="D777" s="150" t="s">
        <v>44</v>
      </c>
      <c r="E777" s="170"/>
      <c r="F777" s="256"/>
      <c r="G777" s="259"/>
      <c r="H777" s="262"/>
      <c r="I777" s="244"/>
    </row>
    <row r="778" spans="1:9" ht="15" customHeight="1">
      <c r="A778" s="245">
        <v>155</v>
      </c>
      <c r="B778" s="248" t="str">
        <f>CONCATENATE(VLOOKUP(A778,Especificações,2,FALSE),(VLOOKUP(A778,Especificações,3,FALSE)),(VLOOKUP(A778,Especificações,4,FALSE)),(VLOOKUP(A778,Especificações,5,FALSE)),(VLOOKUP(A778,Especificações,6,FALSE)),(VLOOKUP(A778,Especificações,7,FALSE)),(VLOOKUP(A778,Especificações,8,FALSE)),(VLOOKUP(A778,Especificações,9,FALSE)),(VLOOKUP(A778,Especificações,10,FALSE)),(VLOOKUP(A778,Especificações,11,FALSE)),(VLOOKUP(A778,Especificações,12,FALSE)),(VLOOKUP(A778,Especificações,13,FALSE)),(VLOOKUP(A778,Especificações,14,FALSE)),(VLOOKUP(A778,Especificações,15,FALSE)),(VLOOKUP(A778,Especificações,16,FALSE)),(VLOOKUP(A778,Especificações,17,FALSE)),(VLOOKUP(A778,Especificações,18,FALSE)),(VLOOKUP(A778,Especificações,19,FALSE)),(VLOOKUP(A778,Especificações,20,FALSE)),(VLOOKUP(A778,Especificações,21,FALSE)))</f>
        <v>LIVRO COM BRAILE - Miolo: Papel Couchê Liso ou fosco/ Off-Set/ Pólen Soft/ Reciclato;  Formato Fechado: 12: 20,5x23cm;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78" s="251">
        <f>VLOOKUP(A778,Especificações,22,FALSE)</f>
        <v>400</v>
      </c>
      <c r="D778" s="147" t="s">
        <v>46</v>
      </c>
      <c r="E778" s="154"/>
      <c r="F778" s="254">
        <f>IF(ISERROR(AVERAGE(E778:E782)),0,AVERAGE(E778:E782))</f>
        <v>0</v>
      </c>
      <c r="G778" s="257">
        <v>5</v>
      </c>
      <c r="H778" s="260">
        <f>C778*F778</f>
        <v>0</v>
      </c>
      <c r="I778" s="242">
        <f>G778*H778</f>
        <v>0</v>
      </c>
    </row>
    <row r="779" spans="1:9">
      <c r="A779" s="246"/>
      <c r="B779" s="249"/>
      <c r="C779" s="252"/>
      <c r="D779" s="148" t="s">
        <v>47</v>
      </c>
      <c r="E779" s="169"/>
      <c r="F779" s="255"/>
      <c r="G779" s="258"/>
      <c r="H779" s="261"/>
      <c r="I779" s="243"/>
    </row>
    <row r="780" spans="1:9">
      <c r="A780" s="246"/>
      <c r="B780" s="249"/>
      <c r="C780" s="252"/>
      <c r="D780" s="149" t="s">
        <v>45</v>
      </c>
      <c r="E780" s="169"/>
      <c r="F780" s="255"/>
      <c r="G780" s="258"/>
      <c r="H780" s="261"/>
      <c r="I780" s="243"/>
    </row>
    <row r="781" spans="1:9">
      <c r="A781" s="246"/>
      <c r="B781" s="249"/>
      <c r="C781" s="252"/>
      <c r="D781" s="149" t="s">
        <v>43</v>
      </c>
      <c r="E781" s="169"/>
      <c r="F781" s="255"/>
      <c r="G781" s="258"/>
      <c r="H781" s="261"/>
      <c r="I781" s="243"/>
    </row>
    <row r="782" spans="1:9" ht="15.75" thickBot="1">
      <c r="A782" s="247"/>
      <c r="B782" s="250"/>
      <c r="C782" s="253"/>
      <c r="D782" s="150" t="s">
        <v>44</v>
      </c>
      <c r="E782" s="170"/>
      <c r="F782" s="256"/>
      <c r="G782" s="259"/>
      <c r="H782" s="262"/>
      <c r="I782" s="244"/>
    </row>
    <row r="783" spans="1:9" ht="15" customHeight="1">
      <c r="A783" s="245">
        <v>156</v>
      </c>
      <c r="B783" s="248" t="str">
        <f>CONCATENATE(VLOOKUP(A783,Especificações,2,FALSE),(VLOOKUP(A783,Especificações,3,FALSE)),(VLOOKUP(A783,Especificações,4,FALSE)),(VLOOKUP(A783,Especificações,5,FALSE)),(VLOOKUP(A783,Especificações,6,FALSE)),(VLOOKUP(A783,Especificações,7,FALSE)),(VLOOKUP(A783,Especificações,8,FALSE)),(VLOOKUP(A783,Especificações,9,FALSE)),(VLOOKUP(A783,Especificações,10,FALSE)),(VLOOKUP(A783,Especificações,11,FALSE)),(VLOOKUP(A783,Especificações,12,FALSE)),(VLOOKUP(A783,Especificações,13,FALSE)),(VLOOKUP(A783,Especificações,14,FALSE)),(VLOOKUP(A783,Especificações,15,FALSE)),(VLOOKUP(A783,Especificações,16,FALSE)),(VLOOKUP(A783,Especificações,17,FALSE)),(VLOOKUP(A783,Especificações,18,FALSE)),(VLOOKUP(A783,Especificações,19,FALSE)),(VLOOKUP(A783,Especificações,20,FALSE)),(VLOOKUP(A783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83" s="251">
        <f>VLOOKUP(A783,Especificações,22,FALSE)</f>
        <v>152</v>
      </c>
      <c r="D783" s="147" t="s">
        <v>46</v>
      </c>
      <c r="E783" s="154"/>
      <c r="F783" s="254">
        <f>IF(ISERROR(AVERAGE(E783:E787)),0,AVERAGE(E783:E787))</f>
        <v>0</v>
      </c>
      <c r="G783" s="257">
        <v>200</v>
      </c>
      <c r="H783" s="260">
        <f>C783*F783</f>
        <v>0</v>
      </c>
      <c r="I783" s="242">
        <f>G783*H783</f>
        <v>0</v>
      </c>
    </row>
    <row r="784" spans="1:9">
      <c r="A784" s="246"/>
      <c r="B784" s="249"/>
      <c r="C784" s="252"/>
      <c r="D784" s="148" t="s">
        <v>47</v>
      </c>
      <c r="E784" s="169"/>
      <c r="F784" s="255"/>
      <c r="G784" s="258"/>
      <c r="H784" s="261"/>
      <c r="I784" s="243"/>
    </row>
    <row r="785" spans="1:9">
      <c r="A785" s="246"/>
      <c r="B785" s="249"/>
      <c r="C785" s="252"/>
      <c r="D785" s="149" t="s">
        <v>45</v>
      </c>
      <c r="E785" s="169"/>
      <c r="F785" s="255"/>
      <c r="G785" s="258"/>
      <c r="H785" s="261"/>
      <c r="I785" s="243"/>
    </row>
    <row r="786" spans="1:9">
      <c r="A786" s="246"/>
      <c r="B786" s="249"/>
      <c r="C786" s="252"/>
      <c r="D786" s="149" t="s">
        <v>43</v>
      </c>
      <c r="E786" s="169"/>
      <c r="F786" s="255"/>
      <c r="G786" s="258"/>
      <c r="H786" s="261"/>
      <c r="I786" s="243"/>
    </row>
    <row r="787" spans="1:9" ht="15.75" thickBot="1">
      <c r="A787" s="247"/>
      <c r="B787" s="250"/>
      <c r="C787" s="253"/>
      <c r="D787" s="150" t="s">
        <v>44</v>
      </c>
      <c r="E787" s="170"/>
      <c r="F787" s="256"/>
      <c r="G787" s="259"/>
      <c r="H787" s="262"/>
      <c r="I787" s="244"/>
    </row>
    <row r="788" spans="1:9" ht="15" customHeight="1">
      <c r="A788" s="245">
        <v>157</v>
      </c>
      <c r="B788" s="248" t="str">
        <f>CONCATENATE(VLOOKUP(A788,Especificações,2,FALSE),(VLOOKUP(A788,Especificações,3,FALSE)),(VLOOKUP(A788,Especificações,4,FALSE)),(VLOOKUP(A788,Especificações,5,FALSE)),(VLOOKUP(A788,Especificações,6,FALSE)),(VLOOKUP(A788,Especificações,7,FALSE)),(VLOOKUP(A788,Especificações,8,FALSE)),(VLOOKUP(A788,Especificações,9,FALSE)),(VLOOKUP(A788,Especificações,10,FALSE)),(VLOOKUP(A788,Especificações,11,FALSE)),(VLOOKUP(A788,Especificações,12,FALSE)),(VLOOKUP(A788,Especificações,13,FALSE)),(VLOOKUP(A788,Especificações,14,FALSE)),(VLOOKUP(A788,Especificações,15,FALSE)),(VLOOKUP(A788,Especificações,16,FALSE)),(VLOOKUP(A788,Especificações,17,FALSE)),(VLOOKUP(A788,Especificações,18,FALSE)),(VLOOKUP(A788,Especificações,19,FALSE)),(VLOOKUP(A788,Especificações,20,FALSE)),(VLOOKUP(A788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88" s="251">
        <f>VLOOKUP(A788,Especificações,22,FALSE)</f>
        <v>305</v>
      </c>
      <c r="D788" s="147" t="s">
        <v>46</v>
      </c>
      <c r="E788" s="154"/>
      <c r="F788" s="254">
        <f>IF(ISERROR(AVERAGE(E788:E792)),0,AVERAGE(E788:E792))</f>
        <v>0</v>
      </c>
      <c r="G788" s="257">
        <v>38</v>
      </c>
      <c r="H788" s="260">
        <f>C788*F788</f>
        <v>0</v>
      </c>
      <c r="I788" s="242">
        <f>G788*H788</f>
        <v>0</v>
      </c>
    </row>
    <row r="789" spans="1:9">
      <c r="A789" s="246"/>
      <c r="B789" s="249"/>
      <c r="C789" s="252"/>
      <c r="D789" s="148" t="s">
        <v>47</v>
      </c>
      <c r="E789" s="169"/>
      <c r="F789" s="255"/>
      <c r="G789" s="258"/>
      <c r="H789" s="261"/>
      <c r="I789" s="243"/>
    </row>
    <row r="790" spans="1:9">
      <c r="A790" s="246"/>
      <c r="B790" s="249"/>
      <c r="C790" s="252"/>
      <c r="D790" s="149" t="s">
        <v>45</v>
      </c>
      <c r="E790" s="169"/>
      <c r="F790" s="255"/>
      <c r="G790" s="258"/>
      <c r="H790" s="261"/>
      <c r="I790" s="243"/>
    </row>
    <row r="791" spans="1:9">
      <c r="A791" s="246"/>
      <c r="B791" s="249"/>
      <c r="C791" s="252"/>
      <c r="D791" s="149" t="s">
        <v>43</v>
      </c>
      <c r="E791" s="169"/>
      <c r="F791" s="255"/>
      <c r="G791" s="258"/>
      <c r="H791" s="261"/>
      <c r="I791" s="243"/>
    </row>
    <row r="792" spans="1:9" ht="15.75" thickBot="1">
      <c r="A792" s="247"/>
      <c r="B792" s="250"/>
      <c r="C792" s="253"/>
      <c r="D792" s="150" t="s">
        <v>44</v>
      </c>
      <c r="E792" s="170"/>
      <c r="F792" s="256"/>
      <c r="G792" s="259"/>
      <c r="H792" s="262"/>
      <c r="I792" s="244"/>
    </row>
    <row r="793" spans="1:9" ht="15" customHeight="1">
      <c r="A793" s="245">
        <v>158</v>
      </c>
      <c r="B793" s="248" t="str">
        <f>CONCATENATE(VLOOKUP(A793,Especificações,2,FALSE),(VLOOKUP(A793,Especificações,3,FALSE)),(VLOOKUP(A793,Especificações,4,FALSE)),(VLOOKUP(A793,Especificações,5,FALSE)),(VLOOKUP(A793,Especificações,6,FALSE)),(VLOOKUP(A793,Especificações,7,FALSE)),(VLOOKUP(A793,Especificações,8,FALSE)),(VLOOKUP(A793,Especificações,9,FALSE)),(VLOOKUP(A793,Especificações,10,FALSE)),(VLOOKUP(A793,Especificações,11,FALSE)),(VLOOKUP(A793,Especificações,12,FALSE)),(VLOOKUP(A793,Especificações,13,FALSE)),(VLOOKUP(A793,Especificações,14,FALSE)),(VLOOKUP(A793,Especificações,15,FALSE)),(VLOOKUP(A793,Especificações,16,FALSE)),(VLOOKUP(A793,Especificações,17,FALSE)),(VLOOKUP(A793,Especificações,18,FALSE)),(VLOOKUP(A793,Especificações,19,FALSE)),(VLOOKUP(A793,Especificações,20,FALSE)),(VLOOKUP(A793,Especificações,21,FALSE)))</f>
        <v>LIVRO COM BRAILE - Miolo: Papel Couchê Liso ou fosco/ Off-Set/ Pólen Soft/ Reciclato;  Formato Fechado: 12: 20,5x23cm;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93" s="251">
        <f>VLOOKUP(A793,Especificações,22,FALSE)</f>
        <v>400</v>
      </c>
      <c r="D793" s="147" t="s">
        <v>46</v>
      </c>
      <c r="E793" s="154"/>
      <c r="F793" s="254">
        <f>IF(ISERROR(AVERAGE(E793:E797)),0,AVERAGE(E793:E797))</f>
        <v>0</v>
      </c>
      <c r="G793" s="257">
        <v>13</v>
      </c>
      <c r="H793" s="260">
        <f>C793*F793</f>
        <v>0</v>
      </c>
      <c r="I793" s="242">
        <f>G793*H793</f>
        <v>0</v>
      </c>
    </row>
    <row r="794" spans="1:9">
      <c r="A794" s="246"/>
      <c r="B794" s="249"/>
      <c r="C794" s="252"/>
      <c r="D794" s="148" t="s">
        <v>47</v>
      </c>
      <c r="E794" s="169"/>
      <c r="F794" s="255"/>
      <c r="G794" s="258"/>
      <c r="H794" s="261"/>
      <c r="I794" s="243"/>
    </row>
    <row r="795" spans="1:9">
      <c r="A795" s="246"/>
      <c r="B795" s="249"/>
      <c r="C795" s="252"/>
      <c r="D795" s="149" t="s">
        <v>45</v>
      </c>
      <c r="E795" s="169"/>
      <c r="F795" s="255"/>
      <c r="G795" s="258"/>
      <c r="H795" s="261"/>
      <c r="I795" s="243"/>
    </row>
    <row r="796" spans="1:9">
      <c r="A796" s="246"/>
      <c r="B796" s="249"/>
      <c r="C796" s="252"/>
      <c r="D796" s="149" t="s">
        <v>43</v>
      </c>
      <c r="E796" s="169"/>
      <c r="F796" s="255"/>
      <c r="G796" s="258"/>
      <c r="H796" s="261"/>
      <c r="I796" s="243"/>
    </row>
    <row r="797" spans="1:9" ht="15.75" thickBot="1">
      <c r="A797" s="247"/>
      <c r="B797" s="250"/>
      <c r="C797" s="253"/>
      <c r="D797" s="150" t="s">
        <v>44</v>
      </c>
      <c r="E797" s="170"/>
      <c r="F797" s="256"/>
      <c r="G797" s="259"/>
      <c r="H797" s="262"/>
      <c r="I797" s="244"/>
    </row>
    <row r="798" spans="1:9" ht="15" customHeight="1">
      <c r="A798" s="245">
        <v>159</v>
      </c>
      <c r="B798" s="248" t="str">
        <f>CONCATENATE(VLOOKUP(A798,Especificações,2,FALSE),(VLOOKUP(A798,Especificações,3,FALSE)),(VLOOKUP(A798,Especificações,4,FALSE)),(VLOOKUP(A798,Especificações,5,FALSE)),(VLOOKUP(A798,Especificações,6,FALSE)),(VLOOKUP(A798,Especificações,7,FALSE)),(VLOOKUP(A798,Especificações,8,FALSE)),(VLOOKUP(A798,Especificações,9,FALSE)),(VLOOKUP(A798,Especificações,10,FALSE)),(VLOOKUP(A798,Especificações,11,FALSE)),(VLOOKUP(A798,Especificações,12,FALSE)),(VLOOKUP(A798,Especificações,13,FALSE)),(VLOOKUP(A798,Especificações,14,FALSE)),(VLOOKUP(A798,Especificações,15,FALSE)),(VLOOKUP(A798,Especificações,16,FALSE)),(VLOOKUP(A798,Especificações,17,FALSE)),(VLOOKUP(A798,Especificações,18,FALSE)),(VLOOKUP(A798,Especificações,19,FALSE)),(VLOOKUP(A798,Especificações,20,FALSE)),(VLOOKUP(A798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98" s="251">
        <f>VLOOKUP(A798,Especificações,22,FALSE)</f>
        <v>152</v>
      </c>
      <c r="D798" s="147" t="s">
        <v>46</v>
      </c>
      <c r="E798" s="154"/>
      <c r="F798" s="254">
        <f>IF(ISERROR(AVERAGE(E798:E802)),0,AVERAGE(E798:E802))</f>
        <v>0</v>
      </c>
      <c r="G798" s="257">
        <v>960</v>
      </c>
      <c r="H798" s="260">
        <f>C798*F798</f>
        <v>0</v>
      </c>
      <c r="I798" s="242">
        <f>G798*H798</f>
        <v>0</v>
      </c>
    </row>
    <row r="799" spans="1:9">
      <c r="A799" s="246"/>
      <c r="B799" s="249"/>
      <c r="C799" s="252"/>
      <c r="D799" s="148" t="s">
        <v>47</v>
      </c>
      <c r="E799" s="169"/>
      <c r="F799" s="255"/>
      <c r="G799" s="258"/>
      <c r="H799" s="261"/>
      <c r="I799" s="243"/>
    </row>
    <row r="800" spans="1:9">
      <c r="A800" s="246"/>
      <c r="B800" s="249"/>
      <c r="C800" s="252"/>
      <c r="D800" s="149" t="s">
        <v>45</v>
      </c>
      <c r="E800" s="169"/>
      <c r="F800" s="255"/>
      <c r="G800" s="258"/>
      <c r="H800" s="261"/>
      <c r="I800" s="243"/>
    </row>
    <row r="801" spans="1:9">
      <c r="A801" s="246"/>
      <c r="B801" s="249"/>
      <c r="C801" s="252"/>
      <c r="D801" s="149" t="s">
        <v>43</v>
      </c>
      <c r="E801" s="169"/>
      <c r="F801" s="255"/>
      <c r="G801" s="258"/>
      <c r="H801" s="261"/>
      <c r="I801" s="243"/>
    </row>
    <row r="802" spans="1:9" ht="15.75" thickBot="1">
      <c r="A802" s="247"/>
      <c r="B802" s="250"/>
      <c r="C802" s="253"/>
      <c r="D802" s="150" t="s">
        <v>44</v>
      </c>
      <c r="E802" s="170"/>
      <c r="F802" s="256"/>
      <c r="G802" s="259"/>
      <c r="H802" s="262"/>
      <c r="I802" s="244"/>
    </row>
    <row r="803" spans="1:9" ht="15" customHeight="1">
      <c r="A803" s="245">
        <v>160</v>
      </c>
      <c r="B803" s="248" t="str">
        <f>CONCATENATE(VLOOKUP(A803,Especificações,2,FALSE),(VLOOKUP(A803,Especificações,3,FALSE)),(VLOOKUP(A803,Especificações,4,FALSE)),(VLOOKUP(A803,Especificações,5,FALSE)),(VLOOKUP(A803,Especificações,6,FALSE)),(VLOOKUP(A803,Especificações,7,FALSE)),(VLOOKUP(A803,Especificações,8,FALSE)),(VLOOKUP(A803,Especificações,9,FALSE)),(VLOOKUP(A803,Especificações,10,FALSE)),(VLOOKUP(A803,Especificações,11,FALSE)),(VLOOKUP(A803,Especificações,12,FALSE)),(VLOOKUP(A803,Especificações,13,FALSE)),(VLOOKUP(A803,Especificações,14,FALSE)),(VLOOKUP(A803,Especificações,15,FALSE)),(VLOOKUP(A803,Especificações,16,FALSE)),(VLOOKUP(A803,Especificações,17,FALSE)),(VLOOKUP(A803,Especificações,18,FALSE)),(VLOOKUP(A803,Especificações,19,FALSE)),(VLOOKUP(A803,Especificações,20,FALSE)),(VLOOKUP(A803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803" s="251">
        <f>VLOOKUP(A803,Especificações,22,FALSE)</f>
        <v>305</v>
      </c>
      <c r="D803" s="147" t="s">
        <v>46</v>
      </c>
      <c r="E803" s="154"/>
      <c r="F803" s="254">
        <f>IF(ISERROR(AVERAGE(E803:E807)),0,AVERAGE(E803:E807))</f>
        <v>0</v>
      </c>
      <c r="G803" s="257">
        <v>180</v>
      </c>
      <c r="H803" s="260">
        <f>C803*F803</f>
        <v>0</v>
      </c>
      <c r="I803" s="242">
        <f>G803*H803</f>
        <v>0</v>
      </c>
    </row>
    <row r="804" spans="1:9">
      <c r="A804" s="246"/>
      <c r="B804" s="249"/>
      <c r="C804" s="252"/>
      <c r="D804" s="148" t="s">
        <v>47</v>
      </c>
      <c r="E804" s="169"/>
      <c r="F804" s="255"/>
      <c r="G804" s="258"/>
      <c r="H804" s="261"/>
      <c r="I804" s="243"/>
    </row>
    <row r="805" spans="1:9">
      <c r="A805" s="246"/>
      <c r="B805" s="249"/>
      <c r="C805" s="252"/>
      <c r="D805" s="149" t="s">
        <v>45</v>
      </c>
      <c r="E805" s="169"/>
      <c r="F805" s="255"/>
      <c r="G805" s="258"/>
      <c r="H805" s="261"/>
      <c r="I805" s="243"/>
    </row>
    <row r="806" spans="1:9">
      <c r="A806" s="246"/>
      <c r="B806" s="249"/>
      <c r="C806" s="252"/>
      <c r="D806" s="149" t="s">
        <v>43</v>
      </c>
      <c r="E806" s="169"/>
      <c r="F806" s="255"/>
      <c r="G806" s="258"/>
      <c r="H806" s="261"/>
      <c r="I806" s="243"/>
    </row>
    <row r="807" spans="1:9" ht="15.75" thickBot="1">
      <c r="A807" s="247"/>
      <c r="B807" s="250"/>
      <c r="C807" s="253"/>
      <c r="D807" s="150" t="s">
        <v>44</v>
      </c>
      <c r="E807" s="170"/>
      <c r="F807" s="256"/>
      <c r="G807" s="259"/>
      <c r="H807" s="262"/>
      <c r="I807" s="244"/>
    </row>
    <row r="808" spans="1:9" ht="15" customHeight="1">
      <c r="A808" s="245">
        <v>161</v>
      </c>
      <c r="B808" s="248" t="str">
        <f>CONCATENATE(VLOOKUP(A808,Especificações,2,FALSE),(VLOOKUP(A808,Especificações,3,FALSE)),(VLOOKUP(A808,Especificações,4,FALSE)),(VLOOKUP(A808,Especificações,5,FALSE)),(VLOOKUP(A808,Especificações,6,FALSE)),(VLOOKUP(A808,Especificações,7,FALSE)),(VLOOKUP(A808,Especificações,8,FALSE)),(VLOOKUP(A808,Especificações,9,FALSE)),(VLOOKUP(A808,Especificações,10,FALSE)),(VLOOKUP(A808,Especificações,11,FALSE)),(VLOOKUP(A808,Especificações,12,FALSE)),(VLOOKUP(A808,Especificações,13,FALSE)),(VLOOKUP(A808,Especificações,14,FALSE)),(VLOOKUP(A808,Especificações,15,FALSE)),(VLOOKUP(A808,Especificações,16,FALSE)),(VLOOKUP(A808,Especificações,17,FALSE)),(VLOOKUP(A808,Especificações,18,FALSE)),(VLOOKUP(A808,Especificações,19,FALSE)),(VLOOKUP(A808,Especificações,20,FALSE)),(VLOOKUP(A808,Especificações,21,FALSE)))</f>
        <v>LIVRO COM BRAILE - Miolo: Papel Couchê Liso ou fosco/ Off-Set/ Pólen Soft/ Reciclato;  Formato Fechado: 16: 15x21cm;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808" s="251">
        <f>VLOOKUP(A808,Especificações,22,FALSE)</f>
        <v>400</v>
      </c>
      <c r="D808" s="147" t="s">
        <v>46</v>
      </c>
      <c r="E808" s="154"/>
      <c r="F808" s="254">
        <f>IF(ISERROR(AVERAGE(E808:E812)),0,AVERAGE(E808:E812))</f>
        <v>0</v>
      </c>
      <c r="G808" s="257">
        <v>60</v>
      </c>
      <c r="H808" s="260">
        <f>C808*F808</f>
        <v>0</v>
      </c>
      <c r="I808" s="242">
        <f>G808*H808</f>
        <v>0</v>
      </c>
    </row>
    <row r="809" spans="1:9">
      <c r="A809" s="246"/>
      <c r="B809" s="249"/>
      <c r="C809" s="252"/>
      <c r="D809" s="148" t="s">
        <v>47</v>
      </c>
      <c r="E809" s="169"/>
      <c r="F809" s="255"/>
      <c r="G809" s="258"/>
      <c r="H809" s="261"/>
      <c r="I809" s="243"/>
    </row>
    <row r="810" spans="1:9">
      <c r="A810" s="246"/>
      <c r="B810" s="249"/>
      <c r="C810" s="252"/>
      <c r="D810" s="149" t="s">
        <v>45</v>
      </c>
      <c r="E810" s="169"/>
      <c r="F810" s="255"/>
      <c r="G810" s="258"/>
      <c r="H810" s="261"/>
      <c r="I810" s="243"/>
    </row>
    <row r="811" spans="1:9">
      <c r="A811" s="246"/>
      <c r="B811" s="249"/>
      <c r="C811" s="252"/>
      <c r="D811" s="149" t="s">
        <v>43</v>
      </c>
      <c r="E811" s="169"/>
      <c r="F811" s="255"/>
      <c r="G811" s="258"/>
      <c r="H811" s="261"/>
      <c r="I811" s="243"/>
    </row>
    <row r="812" spans="1:9" ht="15.75" thickBot="1">
      <c r="A812" s="247"/>
      <c r="B812" s="250"/>
      <c r="C812" s="253"/>
      <c r="D812" s="150" t="s">
        <v>44</v>
      </c>
      <c r="E812" s="170"/>
      <c r="F812" s="256"/>
      <c r="G812" s="259"/>
      <c r="H812" s="262"/>
      <c r="I812" s="244"/>
    </row>
    <row r="813" spans="1:9">
      <c r="A813" s="245">
        <v>162</v>
      </c>
      <c r="B813" s="248" t="str">
        <f>CONCATENATE(VLOOKUP(A813,Especificações,2,FALSE),(VLOOKUP(A813,Especificações,3,FALSE)),(VLOOKUP(A813,Especificações,4,FALSE)),(VLOOKUP(A813,Especificações,5,FALSE)),(VLOOKUP(A813,Especificações,6,FALSE)),(VLOOKUP(A813,Especificações,7,FALSE)),(VLOOKUP(A813,Especificações,8,FALSE)),(VLOOKUP(A813,Especificações,9,FALSE)),(VLOOKUP(A813,Especificações,10,FALSE)),(VLOOKUP(A813,Especificações,11,FALSE)),(VLOOKUP(A813,Especificações,12,FALSE)),(VLOOKUP(A813,Especificações,13,FALSE)),(VLOOKUP(A813,Especificações,14,FALSE)),(VLOOKUP(A813,Especificações,15,FALSE)),(VLOOKUP(A813,Especificações,16,FALSE)),(VLOOKUP(A813,Especificações,17,FALSE)),(VLOOKUP(A813,Especificações,18,FALSE)),(VLOOKUP(A813,Especificações,19,FALSE)),(VLOOKUP(A813,Especificações,20,FALSE)),(VLOOKUP(A813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813" s="251">
        <f>VLOOKUP(A813,Especificações,22,FALSE)</f>
        <v>152</v>
      </c>
      <c r="D813" s="147" t="s">
        <v>46</v>
      </c>
      <c r="E813" s="154"/>
      <c r="F813" s="254">
        <f>IF(ISERROR(AVERAGE(E813:E817)),0,AVERAGE(E813:E817))</f>
        <v>0</v>
      </c>
      <c r="G813" s="257">
        <v>240</v>
      </c>
      <c r="H813" s="260">
        <f>C813*F813</f>
        <v>0</v>
      </c>
      <c r="I813" s="242">
        <f>G813*H813</f>
        <v>0</v>
      </c>
    </row>
    <row r="814" spans="1:9">
      <c r="A814" s="246"/>
      <c r="B814" s="249"/>
      <c r="C814" s="252"/>
      <c r="D814" s="148" t="s">
        <v>47</v>
      </c>
      <c r="E814" s="169"/>
      <c r="F814" s="255"/>
      <c r="G814" s="258"/>
      <c r="H814" s="261"/>
      <c r="I814" s="243"/>
    </row>
    <row r="815" spans="1:9">
      <c r="A815" s="246"/>
      <c r="B815" s="249"/>
      <c r="C815" s="252"/>
      <c r="D815" s="149" t="s">
        <v>45</v>
      </c>
      <c r="E815" s="169"/>
      <c r="F815" s="255"/>
      <c r="G815" s="258"/>
      <c r="H815" s="261"/>
      <c r="I815" s="243"/>
    </row>
    <row r="816" spans="1:9">
      <c r="A816" s="246"/>
      <c r="B816" s="249"/>
      <c r="C816" s="252"/>
      <c r="D816" s="149" t="s">
        <v>43</v>
      </c>
      <c r="E816" s="169"/>
      <c r="F816" s="255"/>
      <c r="G816" s="258"/>
      <c r="H816" s="261"/>
      <c r="I816" s="243"/>
    </row>
    <row r="817" spans="1:9" ht="15.75" thickBot="1">
      <c r="A817" s="247"/>
      <c r="B817" s="250"/>
      <c r="C817" s="253"/>
      <c r="D817" s="150" t="s">
        <v>44</v>
      </c>
      <c r="E817" s="170"/>
      <c r="F817" s="256"/>
      <c r="G817" s="259"/>
      <c r="H817" s="262"/>
      <c r="I817" s="244"/>
    </row>
    <row r="818" spans="1:9">
      <c r="A818" s="245">
        <v>163</v>
      </c>
      <c r="B818" s="248" t="str">
        <f>CONCATENATE(VLOOKUP(A818,Especificações,2,FALSE),(VLOOKUP(A818,Especificações,3,FALSE)),(VLOOKUP(A818,Especificações,4,FALSE)),(VLOOKUP(A818,Especificações,5,FALSE)),(VLOOKUP(A818,Especificações,6,FALSE)),(VLOOKUP(A818,Especificações,7,FALSE)),(VLOOKUP(A818,Especificações,8,FALSE)),(VLOOKUP(A818,Especificações,9,FALSE)),(VLOOKUP(A818,Especificações,10,FALSE)),(VLOOKUP(A818,Especificações,11,FALSE)),(VLOOKUP(A818,Especificações,12,FALSE)),(VLOOKUP(A818,Especificações,13,FALSE)),(VLOOKUP(A818,Especificações,14,FALSE)),(VLOOKUP(A818,Especificações,15,FALSE)),(VLOOKUP(A818,Especificações,16,FALSE)),(VLOOKUP(A818,Especificações,17,FALSE)),(VLOOKUP(A818,Especificações,18,FALSE)),(VLOOKUP(A818,Especificações,19,FALSE)),(VLOOKUP(A818,Especificações,20,FALSE)),(VLOOKUP(A818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818" s="251">
        <f>VLOOKUP(A818,Especificações,22,FALSE)</f>
        <v>305</v>
      </c>
      <c r="D818" s="147" t="s">
        <v>46</v>
      </c>
      <c r="E818" s="154"/>
      <c r="F818" s="254">
        <f>IF(ISERROR(AVERAGE(E818:E822)),0,AVERAGE(E818:E822))</f>
        <v>0</v>
      </c>
      <c r="G818" s="257">
        <v>45</v>
      </c>
      <c r="H818" s="260">
        <f>C818*F818</f>
        <v>0</v>
      </c>
      <c r="I818" s="242">
        <f>G818*H818</f>
        <v>0</v>
      </c>
    </row>
    <row r="819" spans="1:9">
      <c r="A819" s="246"/>
      <c r="B819" s="249"/>
      <c r="C819" s="252"/>
      <c r="D819" s="148" t="s">
        <v>47</v>
      </c>
      <c r="E819" s="169"/>
      <c r="F819" s="255"/>
      <c r="G819" s="258"/>
      <c r="H819" s="261"/>
      <c r="I819" s="243"/>
    </row>
    <row r="820" spans="1:9">
      <c r="A820" s="246"/>
      <c r="B820" s="249"/>
      <c r="C820" s="252"/>
      <c r="D820" s="149" t="s">
        <v>45</v>
      </c>
      <c r="E820" s="169"/>
      <c r="F820" s="255"/>
      <c r="G820" s="258"/>
      <c r="H820" s="261"/>
      <c r="I820" s="243"/>
    </row>
    <row r="821" spans="1:9">
      <c r="A821" s="246"/>
      <c r="B821" s="249"/>
      <c r="C821" s="252"/>
      <c r="D821" s="149" t="s">
        <v>43</v>
      </c>
      <c r="E821" s="169"/>
      <c r="F821" s="255"/>
      <c r="G821" s="258"/>
      <c r="H821" s="261"/>
      <c r="I821" s="243"/>
    </row>
    <row r="822" spans="1:9" ht="15.75" thickBot="1">
      <c r="A822" s="247"/>
      <c r="B822" s="250"/>
      <c r="C822" s="253"/>
      <c r="D822" s="150" t="s">
        <v>44</v>
      </c>
      <c r="E822" s="170"/>
      <c r="F822" s="256"/>
      <c r="G822" s="259"/>
      <c r="H822" s="262"/>
      <c r="I822" s="244"/>
    </row>
    <row r="823" spans="1:9">
      <c r="A823" s="245">
        <v>164</v>
      </c>
      <c r="B823" s="248" t="str">
        <f>CONCATENATE(VLOOKUP(A823,Especificações,2,FALSE),(VLOOKUP(A823,Especificações,3,FALSE)),(VLOOKUP(A823,Especificações,4,FALSE)),(VLOOKUP(A823,Especificações,5,FALSE)),(VLOOKUP(A823,Especificações,6,FALSE)),(VLOOKUP(A823,Especificações,7,FALSE)),(VLOOKUP(A823,Especificações,8,FALSE)),(VLOOKUP(A823,Especificações,9,FALSE)),(VLOOKUP(A823,Especificações,10,FALSE)),(VLOOKUP(A823,Especificações,11,FALSE)),(VLOOKUP(A823,Especificações,12,FALSE)),(VLOOKUP(A823,Especificações,13,FALSE)),(VLOOKUP(A823,Especificações,14,FALSE)),(VLOOKUP(A823,Especificações,15,FALSE)),(VLOOKUP(A823,Especificações,16,FALSE)),(VLOOKUP(A823,Especificações,17,FALSE)),(VLOOKUP(A823,Especificações,18,FALSE)),(VLOOKUP(A823,Especificações,19,FALSE)),(VLOOKUP(A823,Especificações,20,FALSE)),(VLOOKUP(A823,Especificações,21,FALSE)))</f>
        <v>LIVRO COM BRAILE - Miolo: Papel Couchê Liso ou fosco/ Off-Set/ Pólen Soft/ Reciclato;  Formato Fechado: 16: 15x21cm;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823" s="251">
        <f>VLOOKUP(A823,Especificações,22,FALSE)</f>
        <v>400</v>
      </c>
      <c r="D823" s="147" t="s">
        <v>46</v>
      </c>
      <c r="E823" s="154"/>
      <c r="F823" s="254">
        <f>IF(ISERROR(AVERAGE(E823:E827)),0,AVERAGE(E823:E827))</f>
        <v>0</v>
      </c>
      <c r="G823" s="257">
        <v>15</v>
      </c>
      <c r="H823" s="260">
        <f>C823*F823</f>
        <v>0</v>
      </c>
      <c r="I823" s="242">
        <f>G823*H823</f>
        <v>0</v>
      </c>
    </row>
    <row r="824" spans="1:9">
      <c r="A824" s="246"/>
      <c r="B824" s="249"/>
      <c r="C824" s="252"/>
      <c r="D824" s="148" t="s">
        <v>47</v>
      </c>
      <c r="E824" s="169"/>
      <c r="F824" s="255"/>
      <c r="G824" s="258"/>
      <c r="H824" s="261"/>
      <c r="I824" s="243"/>
    </row>
    <row r="825" spans="1:9">
      <c r="A825" s="246"/>
      <c r="B825" s="249"/>
      <c r="C825" s="252"/>
      <c r="D825" s="149" t="s">
        <v>45</v>
      </c>
      <c r="E825" s="169"/>
      <c r="F825" s="255"/>
      <c r="G825" s="258"/>
      <c r="H825" s="261"/>
      <c r="I825" s="243"/>
    </row>
    <row r="826" spans="1:9">
      <c r="A826" s="246"/>
      <c r="B826" s="249"/>
      <c r="C826" s="252"/>
      <c r="D826" s="149" t="s">
        <v>43</v>
      </c>
      <c r="E826" s="169"/>
      <c r="F826" s="255"/>
      <c r="G826" s="258"/>
      <c r="H826" s="261"/>
      <c r="I826" s="243"/>
    </row>
    <row r="827" spans="1:9" ht="15.75" thickBot="1">
      <c r="A827" s="247"/>
      <c r="B827" s="250"/>
      <c r="C827" s="253"/>
      <c r="D827" s="150" t="s">
        <v>44</v>
      </c>
      <c r="E827" s="170"/>
      <c r="F827" s="256"/>
      <c r="G827" s="259"/>
      <c r="H827" s="262"/>
      <c r="I827" s="244"/>
    </row>
    <row r="828" spans="1:9">
      <c r="A828" s="245">
        <v>165</v>
      </c>
      <c r="B828" s="248" t="str">
        <f>CONCATENATE(VLOOKUP(A828,Especificações,2,FALSE),(VLOOKUP(A828,Especificações,3,FALSE)),(VLOOKUP(A828,Especificações,4,FALSE)),(VLOOKUP(A828,Especificações,5,FALSE)),(VLOOKUP(A828,Especificações,6,FALSE)),(VLOOKUP(A828,Especificações,7,FALSE)),(VLOOKUP(A828,Especificações,8,FALSE)),(VLOOKUP(A828,Especificações,9,FALSE)),(VLOOKUP(A828,Especificações,10,FALSE)),(VLOOKUP(A828,Especificações,11,FALSE)),(VLOOKUP(A828,Especificações,12,FALSE)),(VLOOKUP(A828,Especificações,13,FALSE)),(VLOOKUP(A828,Especificações,14,FALSE)),(VLOOKUP(A828,Especificações,15,FALSE)),(VLOOKUP(A828,Especificações,16,FALSE)),(VLOOKUP(A828,Especificações,17,FALSE)),(VLOOKUP(A828,Especificações,18,FALSE)),(VLOOKUP(A828,Especificações,19,FALSE)),(VLOOKUP(A828,Especificações,20,FALSE)),(VLOOKUP(A828,Especificações,21,FALSE)))</f>
        <v>MÁSCARA - Papel Cartão; Formato Aberto: 30x30 cm²; 250/ 350 g/m²; Impressão: 4/0 Cores; Acabamento: Corte especial, vinco e elástico</v>
      </c>
      <c r="C828" s="251">
        <f>VLOOKUP(A828,Especificações,22,FALSE)</f>
        <v>1</v>
      </c>
      <c r="D828" s="147" t="s">
        <v>46</v>
      </c>
      <c r="E828" s="154"/>
      <c r="F828" s="254">
        <f>IF(ISERROR(AVERAGE(E828:E832)),0,AVERAGE(E828:E832))</f>
        <v>0</v>
      </c>
      <c r="G828" s="257">
        <v>100000</v>
      </c>
      <c r="H828" s="260">
        <f>C828*F828</f>
        <v>0</v>
      </c>
      <c r="I828" s="242">
        <f>G828*H828</f>
        <v>0</v>
      </c>
    </row>
    <row r="829" spans="1:9">
      <c r="A829" s="246"/>
      <c r="B829" s="249"/>
      <c r="C829" s="252"/>
      <c r="D829" s="148" t="s">
        <v>47</v>
      </c>
      <c r="E829" s="169"/>
      <c r="F829" s="255"/>
      <c r="G829" s="258"/>
      <c r="H829" s="261"/>
      <c r="I829" s="243"/>
    </row>
    <row r="830" spans="1:9">
      <c r="A830" s="246"/>
      <c r="B830" s="249"/>
      <c r="C830" s="252"/>
      <c r="D830" s="149" t="s">
        <v>45</v>
      </c>
      <c r="E830" s="169"/>
      <c r="F830" s="255"/>
      <c r="G830" s="258"/>
      <c r="H830" s="261"/>
      <c r="I830" s="243"/>
    </row>
    <row r="831" spans="1:9">
      <c r="A831" s="246"/>
      <c r="B831" s="249"/>
      <c r="C831" s="252"/>
      <c r="D831" s="149" t="s">
        <v>43</v>
      </c>
      <c r="E831" s="169"/>
      <c r="F831" s="255"/>
      <c r="G831" s="258"/>
      <c r="H831" s="261"/>
      <c r="I831" s="243"/>
    </row>
    <row r="832" spans="1:9" ht="15.75" thickBot="1">
      <c r="A832" s="247"/>
      <c r="B832" s="250"/>
      <c r="C832" s="253"/>
      <c r="D832" s="150" t="s">
        <v>44</v>
      </c>
      <c r="E832" s="170"/>
      <c r="F832" s="256"/>
      <c r="G832" s="259"/>
      <c r="H832" s="262"/>
      <c r="I832" s="244"/>
    </row>
    <row r="833" spans="1:9">
      <c r="A833" s="245">
        <v>166</v>
      </c>
      <c r="B833" s="248" t="str">
        <f>CONCATENATE(VLOOKUP(A833,Especificações,2,FALSE),(VLOOKUP(A833,Especificações,3,FALSE)),(VLOOKUP(A833,Especificações,4,FALSE)),(VLOOKUP(A833,Especificações,5,FALSE)),(VLOOKUP(A833,Especificações,6,FALSE)),(VLOOKUP(A833,Especificações,7,FALSE)),(VLOOKUP(A833,Especificações,8,FALSE)),(VLOOKUP(A833,Especificações,9,FALSE)),(VLOOKUP(A833,Especificações,10,FALSE)),(VLOOKUP(A833,Especificações,11,FALSE)),(VLOOKUP(A833,Especificações,12,FALSE)),(VLOOKUP(A833,Especificações,13,FALSE)),(VLOOKUP(A833,Especificações,14,FALSE)),(VLOOKUP(A833,Especificações,15,FALSE)),(VLOOKUP(A833,Especificações,16,FALSE)),(VLOOKUP(A833,Especificações,17,FALSE)),(VLOOKUP(A833,Especificações,18,FALSE)),(VLOOKUP(A833,Especificações,19,FALSE)),(VLOOKUP(A833,Especificações,20,FALSE)),(VLOOKUP(A833,Especificações,21,FALSE)))</f>
        <v xml:space="preserve">NOMINATA / CONVITE - Papel: Couchê fosco/ Off-Set/ Opaline; Formato Aberto: 8: 21x29,7cm; 180/ 250 g/m²; Impressão: 4/0 Cores; Acabamento: Refile simples; </v>
      </c>
      <c r="C833" s="251">
        <f>VLOOKUP(A833,Especificações,22,FALSE)</f>
        <v>1</v>
      </c>
      <c r="D833" s="147" t="s">
        <v>46</v>
      </c>
      <c r="E833" s="154"/>
      <c r="F833" s="254">
        <f>IF(ISERROR(AVERAGE(E833:E837)),0,AVERAGE(E833:E837))</f>
        <v>0</v>
      </c>
      <c r="G833" s="257">
        <v>2588</v>
      </c>
      <c r="H833" s="260">
        <f>C833*F833</f>
        <v>0</v>
      </c>
      <c r="I833" s="242">
        <f>G833*H833</f>
        <v>0</v>
      </c>
    </row>
    <row r="834" spans="1:9">
      <c r="A834" s="246"/>
      <c r="B834" s="249"/>
      <c r="C834" s="252"/>
      <c r="D834" s="148" t="s">
        <v>47</v>
      </c>
      <c r="E834" s="169"/>
      <c r="F834" s="255"/>
      <c r="G834" s="258"/>
      <c r="H834" s="261"/>
      <c r="I834" s="243"/>
    </row>
    <row r="835" spans="1:9">
      <c r="A835" s="246"/>
      <c r="B835" s="249"/>
      <c r="C835" s="252"/>
      <c r="D835" s="149" t="s">
        <v>45</v>
      </c>
      <c r="E835" s="169"/>
      <c r="F835" s="255"/>
      <c r="G835" s="258"/>
      <c r="H835" s="261"/>
      <c r="I835" s="243"/>
    </row>
    <row r="836" spans="1:9">
      <c r="A836" s="246"/>
      <c r="B836" s="249"/>
      <c r="C836" s="252"/>
      <c r="D836" s="149" t="s">
        <v>43</v>
      </c>
      <c r="E836" s="169"/>
      <c r="F836" s="255"/>
      <c r="G836" s="258"/>
      <c r="H836" s="261"/>
      <c r="I836" s="243"/>
    </row>
    <row r="837" spans="1:9" ht="15.75" thickBot="1">
      <c r="A837" s="247"/>
      <c r="B837" s="250"/>
      <c r="C837" s="253"/>
      <c r="D837" s="150" t="s">
        <v>44</v>
      </c>
      <c r="E837" s="170"/>
      <c r="F837" s="256"/>
      <c r="G837" s="259"/>
      <c r="H837" s="262"/>
      <c r="I837" s="244"/>
    </row>
    <row r="838" spans="1:9">
      <c r="A838" s="245">
        <v>167</v>
      </c>
      <c r="B838" s="248" t="str">
        <f>CONCATENATE(VLOOKUP(A838,Especificações,2,FALSE),(VLOOKUP(A838,Especificações,3,FALSE)),(VLOOKUP(A838,Especificações,4,FALSE)),(VLOOKUP(A838,Especificações,5,FALSE)),(VLOOKUP(A838,Especificações,6,FALSE)),(VLOOKUP(A838,Especificações,7,FALSE)),(VLOOKUP(A838,Especificações,8,FALSE)),(VLOOKUP(A838,Especificações,9,FALSE)),(VLOOKUP(A838,Especificações,10,FALSE)),(VLOOKUP(A838,Especificações,11,FALSE)),(VLOOKUP(A838,Especificações,12,FALSE)),(VLOOKUP(A838,Especificações,13,FALSE)),(VLOOKUP(A838,Especificações,14,FALSE)),(VLOOKUP(A838,Especificações,15,FALSE)),(VLOOKUP(A838,Especificações,16,FALSE)),(VLOOKUP(A838,Especificações,17,FALSE)),(VLOOKUP(A838,Especificações,18,FALSE)),(VLOOKUP(A838,Especificações,19,FALSE)),(VLOOKUP(A838,Especificações,20,FALSE)),(VLOOKUP(A838,Especificações,21,FALSE)))</f>
        <v xml:space="preserve">NOMINATA / CONVITE - Papel: Couchê fosco/ Off-Set/ Opaline; Formato Aberto: 16: 15x21cm; 180/ 250 g/m²; Impressão: 4/0 Cores; Acabamento: Refile simples; </v>
      </c>
      <c r="C838" s="251">
        <f>VLOOKUP(A838,Especificações,22,FALSE)</f>
        <v>1</v>
      </c>
      <c r="D838" s="147" t="s">
        <v>46</v>
      </c>
      <c r="E838" s="154"/>
      <c r="F838" s="254">
        <f>IF(ISERROR(AVERAGE(E838:E842)),0,AVERAGE(E838:E842))</f>
        <v>0</v>
      </c>
      <c r="G838" s="257">
        <v>2588</v>
      </c>
      <c r="H838" s="260">
        <f>C838*F838</f>
        <v>0</v>
      </c>
      <c r="I838" s="242">
        <f>G838*H838</f>
        <v>0</v>
      </c>
    </row>
    <row r="839" spans="1:9">
      <c r="A839" s="246"/>
      <c r="B839" s="249"/>
      <c r="C839" s="252"/>
      <c r="D839" s="148" t="s">
        <v>47</v>
      </c>
      <c r="E839" s="169"/>
      <c r="F839" s="255"/>
      <c r="G839" s="258"/>
      <c r="H839" s="261"/>
      <c r="I839" s="243"/>
    </row>
    <row r="840" spans="1:9">
      <c r="A840" s="246"/>
      <c r="B840" s="249"/>
      <c r="C840" s="252"/>
      <c r="D840" s="149" t="s">
        <v>45</v>
      </c>
      <c r="E840" s="169"/>
      <c r="F840" s="255"/>
      <c r="G840" s="258"/>
      <c r="H840" s="261"/>
      <c r="I840" s="243"/>
    </row>
    <row r="841" spans="1:9">
      <c r="A841" s="246"/>
      <c r="B841" s="249"/>
      <c r="C841" s="252"/>
      <c r="D841" s="149" t="s">
        <v>43</v>
      </c>
      <c r="E841" s="169"/>
      <c r="F841" s="255"/>
      <c r="G841" s="258"/>
      <c r="H841" s="261"/>
      <c r="I841" s="243"/>
    </row>
    <row r="842" spans="1:9" ht="15.75" thickBot="1">
      <c r="A842" s="247"/>
      <c r="B842" s="250"/>
      <c r="C842" s="253"/>
      <c r="D842" s="150" t="s">
        <v>44</v>
      </c>
      <c r="E842" s="170"/>
      <c r="F842" s="256"/>
      <c r="G842" s="259"/>
      <c r="H842" s="262"/>
      <c r="I842" s="244"/>
    </row>
    <row r="843" spans="1:9">
      <c r="A843" s="245">
        <v>168</v>
      </c>
      <c r="B843" s="248" t="str">
        <f>CONCATENATE(VLOOKUP(A843,Especificações,2,FALSE),(VLOOKUP(A843,Especificações,3,FALSE)),(VLOOKUP(A843,Especificações,4,FALSE)),(VLOOKUP(A843,Especificações,5,FALSE)),(VLOOKUP(A843,Especificações,6,FALSE)),(VLOOKUP(A843,Especificações,7,FALSE)),(VLOOKUP(A843,Especificações,8,FALSE)),(VLOOKUP(A843,Especificações,9,FALSE)),(VLOOKUP(A843,Especificações,10,FALSE)),(VLOOKUP(A843,Especificações,11,FALSE)),(VLOOKUP(A843,Especificações,12,FALSE)),(VLOOKUP(A843,Especificações,13,FALSE)),(VLOOKUP(A843,Especificações,14,FALSE)),(VLOOKUP(A843,Especificações,15,FALSE)),(VLOOKUP(A843,Especificações,16,FALSE)),(VLOOKUP(A843,Especificações,17,FALSE)),(VLOOKUP(A843,Especificações,18,FALSE)),(VLOOKUP(A843,Especificações,19,FALSE)),(VLOOKUP(A843,Especificações,20,FALSE)),(VLOOKUP(A843,Especificações,21,FALSE)))</f>
        <v xml:space="preserve">NOMINATA / CONVITE - Papel: Couchê fosco/ Off-Set/ Opaline; Formato Aberto: 32: 11x15cm; 180/ 250 g/m²; Impressão: 4/0 Cores; Acabamento: Refile simples; </v>
      </c>
      <c r="C843" s="251">
        <f>VLOOKUP(A843,Especificações,22,FALSE)</f>
        <v>1</v>
      </c>
      <c r="D843" s="147" t="s">
        <v>46</v>
      </c>
      <c r="E843" s="154"/>
      <c r="F843" s="254">
        <f>IF(ISERROR(AVERAGE(E843:E847)),0,AVERAGE(E843:E847))</f>
        <v>0</v>
      </c>
      <c r="G843" s="257">
        <v>3451</v>
      </c>
      <c r="H843" s="260">
        <f>C843*F843</f>
        <v>0</v>
      </c>
      <c r="I843" s="242">
        <f>G843*H843</f>
        <v>0</v>
      </c>
    </row>
    <row r="844" spans="1:9">
      <c r="A844" s="246"/>
      <c r="B844" s="249"/>
      <c r="C844" s="252"/>
      <c r="D844" s="148" t="s">
        <v>47</v>
      </c>
      <c r="E844" s="169"/>
      <c r="F844" s="255"/>
      <c r="G844" s="258"/>
      <c r="H844" s="261"/>
      <c r="I844" s="243"/>
    </row>
    <row r="845" spans="1:9">
      <c r="A845" s="246"/>
      <c r="B845" s="249"/>
      <c r="C845" s="252"/>
      <c r="D845" s="149" t="s">
        <v>45</v>
      </c>
      <c r="E845" s="169"/>
      <c r="F845" s="255"/>
      <c r="G845" s="258"/>
      <c r="H845" s="261"/>
      <c r="I845" s="243"/>
    </row>
    <row r="846" spans="1:9">
      <c r="A846" s="246"/>
      <c r="B846" s="249"/>
      <c r="C846" s="252"/>
      <c r="D846" s="149" t="s">
        <v>43</v>
      </c>
      <c r="E846" s="169"/>
      <c r="F846" s="255"/>
      <c r="G846" s="258"/>
      <c r="H846" s="261"/>
      <c r="I846" s="243"/>
    </row>
    <row r="847" spans="1:9" ht="15.75" thickBot="1">
      <c r="A847" s="247"/>
      <c r="B847" s="250"/>
      <c r="C847" s="253"/>
      <c r="D847" s="150" t="s">
        <v>44</v>
      </c>
      <c r="E847" s="170"/>
      <c r="F847" s="256"/>
      <c r="G847" s="259"/>
      <c r="H847" s="262"/>
      <c r="I847" s="244"/>
    </row>
    <row r="848" spans="1:9" ht="15" customHeight="1">
      <c r="A848" s="245">
        <v>169</v>
      </c>
      <c r="B848" s="248" t="str">
        <f>CONCATENATE(VLOOKUP(A848,Especificações,2,FALSE),(VLOOKUP(A848,Especificações,3,FALSE)),(VLOOKUP(A848,Especificações,4,FALSE)),(VLOOKUP(A848,Especificações,5,FALSE)),(VLOOKUP(A848,Especificações,6,FALSE)),(VLOOKUP(A848,Especificações,7,FALSE)),(VLOOKUP(A848,Especificações,8,FALSE)),(VLOOKUP(A848,Especificações,9,FALSE)),(VLOOKUP(A848,Especificações,10,FALSE)),(VLOOKUP(A848,Especificações,11,FALSE)),(VLOOKUP(A848,Especificações,12,FALSE)),(VLOOKUP(A848,Especificações,13,FALSE)),(VLOOKUP(A848,Especificações,14,FALSE)),(VLOOKUP(A848,Especificações,15,FALSE)),(VLOOKUP(A848,Especificações,16,FALSE)),(VLOOKUP(A848,Especificações,17,FALSE)),(VLOOKUP(A848,Especificações,18,FALSE)),(VLOOKUP(A848,Especificações,19,FALSE)),(VLOOKUP(A848,Especificações,20,FALSE)),(VLOOKUP(A848,Especificações,21,FALSE)))</f>
        <v xml:space="preserve">NOMINATA / CONVITE - Papel: Couchê fosco/ Off-Set/ Opaline; Formato Aberto: 8: 21x29,7cm; 180/ 250 g/m²; Impressão: 4/4 Cores; Acabamento: Refile simples e/ou com dobra; </v>
      </c>
      <c r="C848" s="251">
        <f>VLOOKUP(A848,Especificações,22,FALSE)</f>
        <v>1</v>
      </c>
      <c r="D848" s="147" t="s">
        <v>46</v>
      </c>
      <c r="E848" s="154"/>
      <c r="F848" s="254">
        <f>IF(ISERROR(AVERAGE(E848:E852)),0,AVERAGE(E848:E852))</f>
        <v>0</v>
      </c>
      <c r="G848" s="257">
        <v>1109</v>
      </c>
      <c r="H848" s="260">
        <f>C848*F848</f>
        <v>0</v>
      </c>
      <c r="I848" s="242">
        <f>G848*H848</f>
        <v>0</v>
      </c>
    </row>
    <row r="849" spans="1:9">
      <c r="A849" s="246"/>
      <c r="B849" s="249"/>
      <c r="C849" s="252"/>
      <c r="D849" s="148" t="s">
        <v>47</v>
      </c>
      <c r="E849" s="169"/>
      <c r="F849" s="255"/>
      <c r="G849" s="258"/>
      <c r="H849" s="261"/>
      <c r="I849" s="243"/>
    </row>
    <row r="850" spans="1:9">
      <c r="A850" s="246"/>
      <c r="B850" s="249"/>
      <c r="C850" s="252"/>
      <c r="D850" s="149" t="s">
        <v>45</v>
      </c>
      <c r="E850" s="169"/>
      <c r="F850" s="255"/>
      <c r="G850" s="258"/>
      <c r="H850" s="261"/>
      <c r="I850" s="243"/>
    </row>
    <row r="851" spans="1:9">
      <c r="A851" s="246"/>
      <c r="B851" s="249"/>
      <c r="C851" s="252"/>
      <c r="D851" s="149" t="s">
        <v>43</v>
      </c>
      <c r="E851" s="169"/>
      <c r="F851" s="255"/>
      <c r="G851" s="258"/>
      <c r="H851" s="261"/>
      <c r="I851" s="243"/>
    </row>
    <row r="852" spans="1:9" ht="15.75" thickBot="1">
      <c r="A852" s="247"/>
      <c r="B852" s="250"/>
      <c r="C852" s="253"/>
      <c r="D852" s="150" t="s">
        <v>44</v>
      </c>
      <c r="E852" s="170"/>
      <c r="F852" s="256"/>
      <c r="G852" s="259"/>
      <c r="H852" s="262"/>
      <c r="I852" s="244"/>
    </row>
    <row r="853" spans="1:9" ht="15" customHeight="1">
      <c r="A853" s="245">
        <v>170</v>
      </c>
      <c r="B853" s="248" t="str">
        <f>CONCATENATE(VLOOKUP(A853,Especificações,2,FALSE),(VLOOKUP(A853,Especificações,3,FALSE)),(VLOOKUP(A853,Especificações,4,FALSE)),(VLOOKUP(A853,Especificações,5,FALSE)),(VLOOKUP(A853,Especificações,6,FALSE)),(VLOOKUP(A853,Especificações,7,FALSE)),(VLOOKUP(A853,Especificações,8,FALSE)),(VLOOKUP(A853,Especificações,9,FALSE)),(VLOOKUP(A853,Especificações,10,FALSE)),(VLOOKUP(A853,Especificações,11,FALSE)),(VLOOKUP(A853,Especificações,12,FALSE)),(VLOOKUP(A853,Especificações,13,FALSE)),(VLOOKUP(A853,Especificações,14,FALSE)),(VLOOKUP(A853,Especificações,15,FALSE)),(VLOOKUP(A853,Especificações,16,FALSE)),(VLOOKUP(A853,Especificações,17,FALSE)),(VLOOKUP(A853,Especificações,18,FALSE)),(VLOOKUP(A853,Especificações,19,FALSE)),(VLOOKUP(A853,Especificações,20,FALSE)),(VLOOKUP(A853,Especificações,21,FALSE)))</f>
        <v xml:space="preserve">NOMINATA / CONVITE - Papel: Couchê fosco/ Off-Set/ Opaline; Formato Aberto: 16: 15x21cm; 180/ 250 g/m²; Impressão: 4/4 Cores; Acabamento: Refile simples e/ou com dobra; </v>
      </c>
      <c r="C853" s="251">
        <f>VLOOKUP(A853,Especificações,22,FALSE)</f>
        <v>1</v>
      </c>
      <c r="D853" s="147" t="s">
        <v>46</v>
      </c>
      <c r="E853" s="154"/>
      <c r="F853" s="254">
        <f>IF(ISERROR(AVERAGE(E853:E857)),0,AVERAGE(E853:E857))</f>
        <v>0</v>
      </c>
      <c r="G853" s="257">
        <v>1109</v>
      </c>
      <c r="H853" s="260">
        <f>C853*F853</f>
        <v>0</v>
      </c>
      <c r="I853" s="242">
        <f>G853*H853</f>
        <v>0</v>
      </c>
    </row>
    <row r="854" spans="1:9">
      <c r="A854" s="246"/>
      <c r="B854" s="249"/>
      <c r="C854" s="252"/>
      <c r="D854" s="148" t="s">
        <v>47</v>
      </c>
      <c r="E854" s="169"/>
      <c r="F854" s="255"/>
      <c r="G854" s="258"/>
      <c r="H854" s="261"/>
      <c r="I854" s="243"/>
    </row>
    <row r="855" spans="1:9">
      <c r="A855" s="246"/>
      <c r="B855" s="249"/>
      <c r="C855" s="252"/>
      <c r="D855" s="149" t="s">
        <v>45</v>
      </c>
      <c r="E855" s="169"/>
      <c r="F855" s="255"/>
      <c r="G855" s="258"/>
      <c r="H855" s="261"/>
      <c r="I855" s="243"/>
    </row>
    <row r="856" spans="1:9">
      <c r="A856" s="246"/>
      <c r="B856" s="249"/>
      <c r="C856" s="252"/>
      <c r="D856" s="149" t="s">
        <v>43</v>
      </c>
      <c r="E856" s="169"/>
      <c r="F856" s="255"/>
      <c r="G856" s="258"/>
      <c r="H856" s="261"/>
      <c r="I856" s="243"/>
    </row>
    <row r="857" spans="1:9" ht="15.75" thickBot="1">
      <c r="A857" s="247"/>
      <c r="B857" s="250"/>
      <c r="C857" s="253"/>
      <c r="D857" s="150" t="s">
        <v>44</v>
      </c>
      <c r="E857" s="170"/>
      <c r="F857" s="256"/>
      <c r="G857" s="259"/>
      <c r="H857" s="262"/>
      <c r="I857" s="244"/>
    </row>
    <row r="858" spans="1:9" ht="15" customHeight="1">
      <c r="A858" s="245">
        <v>171</v>
      </c>
      <c r="B858" s="248" t="str">
        <f>CONCATENATE(VLOOKUP(A858,Especificações,2,FALSE),(VLOOKUP(A858,Especificações,3,FALSE)),(VLOOKUP(A858,Especificações,4,FALSE)),(VLOOKUP(A858,Especificações,5,FALSE)),(VLOOKUP(A858,Especificações,6,FALSE)),(VLOOKUP(A858,Especificações,7,FALSE)),(VLOOKUP(A858,Especificações,8,FALSE)),(VLOOKUP(A858,Especificações,9,FALSE)),(VLOOKUP(A858,Especificações,10,FALSE)),(VLOOKUP(A858,Especificações,11,FALSE)),(VLOOKUP(A858,Especificações,12,FALSE)),(VLOOKUP(A858,Especificações,13,FALSE)),(VLOOKUP(A858,Especificações,14,FALSE)),(VLOOKUP(A858,Especificações,15,FALSE)),(VLOOKUP(A858,Especificações,16,FALSE)),(VLOOKUP(A858,Especificações,17,FALSE)),(VLOOKUP(A858,Especificações,18,FALSE)),(VLOOKUP(A858,Especificações,19,FALSE)),(VLOOKUP(A858,Especificações,20,FALSE)),(VLOOKUP(A858,Especificações,21,FALSE)))</f>
        <v xml:space="preserve">NOMINATA / CONVITE - Papel: Couchê fosco/ Off-Set/ Opaline; Formato Aberto: 32: 11x15cm; 180/ 250 g/m²; Impressão: 4/4 Cores; Acabamento: Refile simples e/ou com dobra; </v>
      </c>
      <c r="C858" s="251">
        <f>VLOOKUP(A858,Especificações,22,FALSE)</f>
        <v>1</v>
      </c>
      <c r="D858" s="147" t="s">
        <v>46</v>
      </c>
      <c r="E858" s="154"/>
      <c r="F858" s="254">
        <f>IF(ISERROR(AVERAGE(E858:E862)),0,AVERAGE(E858:E862))</f>
        <v>0</v>
      </c>
      <c r="G858" s="257">
        <v>1479</v>
      </c>
      <c r="H858" s="260">
        <f>C858*F858</f>
        <v>0</v>
      </c>
      <c r="I858" s="242">
        <f>G858*H858</f>
        <v>0</v>
      </c>
    </row>
    <row r="859" spans="1:9">
      <c r="A859" s="246"/>
      <c r="B859" s="249"/>
      <c r="C859" s="252"/>
      <c r="D859" s="148" t="s">
        <v>47</v>
      </c>
      <c r="E859" s="169"/>
      <c r="F859" s="255"/>
      <c r="G859" s="258"/>
      <c r="H859" s="261"/>
      <c r="I859" s="243"/>
    </row>
    <row r="860" spans="1:9">
      <c r="A860" s="246"/>
      <c r="B860" s="249"/>
      <c r="C860" s="252"/>
      <c r="D860" s="149" t="s">
        <v>45</v>
      </c>
      <c r="E860" s="169"/>
      <c r="F860" s="255"/>
      <c r="G860" s="258"/>
      <c r="H860" s="261"/>
      <c r="I860" s="243"/>
    </row>
    <row r="861" spans="1:9">
      <c r="A861" s="246"/>
      <c r="B861" s="249"/>
      <c r="C861" s="252"/>
      <c r="D861" s="149" t="s">
        <v>43</v>
      </c>
      <c r="E861" s="169"/>
      <c r="F861" s="255"/>
      <c r="G861" s="258"/>
      <c r="H861" s="261"/>
      <c r="I861" s="243"/>
    </row>
    <row r="862" spans="1:9" ht="15.75" thickBot="1">
      <c r="A862" s="247"/>
      <c r="B862" s="250"/>
      <c r="C862" s="253"/>
      <c r="D862" s="150" t="s">
        <v>44</v>
      </c>
      <c r="E862" s="170"/>
      <c r="F862" s="256"/>
      <c r="G862" s="259"/>
      <c r="H862" s="262"/>
      <c r="I862" s="244"/>
    </row>
    <row r="863" spans="1:9">
      <c r="A863" s="245">
        <v>172</v>
      </c>
      <c r="B863" s="248" t="str">
        <f>CONCATENATE(VLOOKUP(A863,Especificações,2,FALSE),(VLOOKUP(A863,Especificações,3,FALSE)),(VLOOKUP(A863,Especificações,4,FALSE)),(VLOOKUP(A863,Especificações,5,FALSE)),(VLOOKUP(A863,Especificações,6,FALSE)),(VLOOKUP(A863,Especificações,7,FALSE)),(VLOOKUP(A863,Especificações,8,FALSE)),(VLOOKUP(A863,Especificações,9,FALSE)),(VLOOKUP(A863,Especificações,10,FALSE)),(VLOOKUP(A863,Especificações,11,FALSE)),(VLOOKUP(A863,Especificações,12,FALSE)),(VLOOKUP(A863,Especificações,13,FALSE)),(VLOOKUP(A863,Especificações,14,FALSE)),(VLOOKUP(A863,Especificações,15,FALSE)),(VLOOKUP(A863,Especificações,16,FALSE)),(VLOOKUP(A863,Especificações,17,FALSE)),(VLOOKUP(A863,Especificações,18,FALSE)),(VLOOKUP(A863,Especificações,19,FALSE)),(VLOOKUP(A863,Especificações,20,FALSE)),(VLOOKUP(A863,Especificações,21,FALSE)))</f>
        <v xml:space="preserve">NOMINATA / CONVITE COM BRAILE - Papel: Couchê fosco/ Off-Set/ Opaline; Formato Aberto: 8: 21x29,7cm; 90/ 250 g/m²; Impressão: 4/0 Cores; Acabamento: Refile simples; </v>
      </c>
      <c r="C863" s="251">
        <f>VLOOKUP(A863,Especificações,22,FALSE)</f>
        <v>1</v>
      </c>
      <c r="D863" s="147" t="s">
        <v>46</v>
      </c>
      <c r="E863" s="154"/>
      <c r="F863" s="254">
        <f>IF(ISERROR(AVERAGE(E863:E867)),0,AVERAGE(E863:E867))</f>
        <v>0</v>
      </c>
      <c r="G863" s="257">
        <v>392</v>
      </c>
      <c r="H863" s="260">
        <f>C863*F863</f>
        <v>0</v>
      </c>
      <c r="I863" s="242">
        <f>G863*H863</f>
        <v>0</v>
      </c>
    </row>
    <row r="864" spans="1:9">
      <c r="A864" s="246"/>
      <c r="B864" s="249"/>
      <c r="C864" s="252"/>
      <c r="D864" s="148" t="s">
        <v>47</v>
      </c>
      <c r="E864" s="169"/>
      <c r="F864" s="255"/>
      <c r="G864" s="258"/>
      <c r="H864" s="261"/>
      <c r="I864" s="243"/>
    </row>
    <row r="865" spans="1:9">
      <c r="A865" s="246"/>
      <c r="B865" s="249"/>
      <c r="C865" s="252"/>
      <c r="D865" s="149" t="s">
        <v>45</v>
      </c>
      <c r="E865" s="169"/>
      <c r="F865" s="255"/>
      <c r="G865" s="258"/>
      <c r="H865" s="261"/>
      <c r="I865" s="243"/>
    </row>
    <row r="866" spans="1:9">
      <c r="A866" s="246"/>
      <c r="B866" s="249"/>
      <c r="C866" s="252"/>
      <c r="D866" s="149" t="s">
        <v>43</v>
      </c>
      <c r="E866" s="169"/>
      <c r="F866" s="255"/>
      <c r="G866" s="258"/>
      <c r="H866" s="261"/>
      <c r="I866" s="243"/>
    </row>
    <row r="867" spans="1:9" ht="15.75" thickBot="1">
      <c r="A867" s="247"/>
      <c r="B867" s="250"/>
      <c r="C867" s="253"/>
      <c r="D867" s="150" t="s">
        <v>44</v>
      </c>
      <c r="E867" s="170"/>
      <c r="F867" s="256"/>
      <c r="G867" s="259"/>
      <c r="H867" s="262"/>
      <c r="I867" s="244"/>
    </row>
    <row r="868" spans="1:9">
      <c r="A868" s="245">
        <v>173</v>
      </c>
      <c r="B868" s="248" t="str">
        <f>CONCATENATE(VLOOKUP(A868,Especificações,2,FALSE),(VLOOKUP(A868,Especificações,3,FALSE)),(VLOOKUP(A868,Especificações,4,FALSE)),(VLOOKUP(A868,Especificações,5,FALSE)),(VLOOKUP(A868,Especificações,6,FALSE)),(VLOOKUP(A868,Especificações,7,FALSE)),(VLOOKUP(A868,Especificações,8,FALSE)),(VLOOKUP(A868,Especificações,9,FALSE)),(VLOOKUP(A868,Especificações,10,FALSE)),(VLOOKUP(A868,Especificações,11,FALSE)),(VLOOKUP(A868,Especificações,12,FALSE)),(VLOOKUP(A868,Especificações,13,FALSE)),(VLOOKUP(A868,Especificações,14,FALSE)),(VLOOKUP(A868,Especificações,15,FALSE)),(VLOOKUP(A868,Especificações,16,FALSE)),(VLOOKUP(A868,Especificações,17,FALSE)),(VLOOKUP(A868,Especificações,18,FALSE)),(VLOOKUP(A868,Especificações,19,FALSE)),(VLOOKUP(A868,Especificações,20,FALSE)),(VLOOKUP(A868,Especificações,21,FALSE)))</f>
        <v xml:space="preserve">NOMINATA / CONVITE COM BRAILE - Papel: Couchê fosco/ Off-Set/ Opaline; Formato Aberto: 16: 15x21cm; 90/ 150 g/m²; Impressão: 4/0 Cores; Acabamento: Refile simples; </v>
      </c>
      <c r="C868" s="251">
        <f>VLOOKUP(A868,Especificações,22,FALSE)</f>
        <v>1</v>
      </c>
      <c r="D868" s="147" t="s">
        <v>46</v>
      </c>
      <c r="E868" s="154"/>
      <c r="F868" s="254">
        <f>IF(ISERROR(AVERAGE(E868:E872)),0,AVERAGE(E868:E872))</f>
        <v>0</v>
      </c>
      <c r="G868" s="257">
        <v>392</v>
      </c>
      <c r="H868" s="260">
        <f>C868*F868</f>
        <v>0</v>
      </c>
      <c r="I868" s="242">
        <f>G868*H868</f>
        <v>0</v>
      </c>
    </row>
    <row r="869" spans="1:9">
      <c r="A869" s="246"/>
      <c r="B869" s="249"/>
      <c r="C869" s="252"/>
      <c r="D869" s="148" t="s">
        <v>47</v>
      </c>
      <c r="E869" s="169"/>
      <c r="F869" s="255"/>
      <c r="G869" s="258"/>
      <c r="H869" s="261"/>
      <c r="I869" s="243"/>
    </row>
    <row r="870" spans="1:9">
      <c r="A870" s="246"/>
      <c r="B870" s="249"/>
      <c r="C870" s="252"/>
      <c r="D870" s="149" t="s">
        <v>45</v>
      </c>
      <c r="E870" s="169"/>
      <c r="F870" s="255"/>
      <c r="G870" s="258"/>
      <c r="H870" s="261"/>
      <c r="I870" s="243"/>
    </row>
    <row r="871" spans="1:9">
      <c r="A871" s="246"/>
      <c r="B871" s="249"/>
      <c r="C871" s="252"/>
      <c r="D871" s="149" t="s">
        <v>43</v>
      </c>
      <c r="E871" s="169"/>
      <c r="F871" s="255"/>
      <c r="G871" s="258"/>
      <c r="H871" s="261"/>
      <c r="I871" s="243"/>
    </row>
    <row r="872" spans="1:9" ht="15.75" thickBot="1">
      <c r="A872" s="247"/>
      <c r="B872" s="250"/>
      <c r="C872" s="253"/>
      <c r="D872" s="150" t="s">
        <v>44</v>
      </c>
      <c r="E872" s="170"/>
      <c r="F872" s="256"/>
      <c r="G872" s="259"/>
      <c r="H872" s="262"/>
      <c r="I872" s="244"/>
    </row>
    <row r="873" spans="1:9">
      <c r="A873" s="245">
        <v>174</v>
      </c>
      <c r="B873" s="248" t="str">
        <f>CONCATENATE(VLOOKUP(A873,Especificações,2,FALSE),(VLOOKUP(A873,Especificações,3,FALSE)),(VLOOKUP(A873,Especificações,4,FALSE)),(VLOOKUP(A873,Especificações,5,FALSE)),(VLOOKUP(A873,Especificações,6,FALSE)),(VLOOKUP(A873,Especificações,7,FALSE)),(VLOOKUP(A873,Especificações,8,FALSE)),(VLOOKUP(A873,Especificações,9,FALSE)),(VLOOKUP(A873,Especificações,10,FALSE)),(VLOOKUP(A873,Especificações,11,FALSE)),(VLOOKUP(A873,Especificações,12,FALSE)),(VLOOKUP(A873,Especificações,13,FALSE)),(VLOOKUP(A873,Especificações,14,FALSE)),(VLOOKUP(A873,Especificações,15,FALSE)),(VLOOKUP(A873,Especificações,16,FALSE)),(VLOOKUP(A873,Especificações,17,FALSE)),(VLOOKUP(A873,Especificações,18,FALSE)),(VLOOKUP(A873,Especificações,19,FALSE)),(VLOOKUP(A873,Especificações,20,FALSE)),(VLOOKUP(A873,Especificações,21,FALSE)))</f>
        <v xml:space="preserve">NOMINATA / CONVITE COM BRAILE - Papel: Couchê fosco/ Off-Set/ Opaline; Formato Aberto: 32: 11x15cm; 90/ 150 g/m²; Impressão: 4/0 Cores; Acabamento: Refile simples; </v>
      </c>
      <c r="C873" s="251">
        <f>VLOOKUP(A873,Especificações,22,FALSE)</f>
        <v>1</v>
      </c>
      <c r="D873" s="147" t="s">
        <v>46</v>
      </c>
      <c r="E873" s="154"/>
      <c r="F873" s="254">
        <f>IF(ISERROR(AVERAGE(E873:E877)),0,AVERAGE(E873:E877))</f>
        <v>0</v>
      </c>
      <c r="G873" s="257">
        <v>522</v>
      </c>
      <c r="H873" s="260">
        <f>C873*F873</f>
        <v>0</v>
      </c>
      <c r="I873" s="242">
        <f>G873*H873</f>
        <v>0</v>
      </c>
    </row>
    <row r="874" spans="1:9">
      <c r="A874" s="246"/>
      <c r="B874" s="249"/>
      <c r="C874" s="252"/>
      <c r="D874" s="148" t="s">
        <v>47</v>
      </c>
      <c r="E874" s="169"/>
      <c r="F874" s="255"/>
      <c r="G874" s="258"/>
      <c r="H874" s="261"/>
      <c r="I874" s="243"/>
    </row>
    <row r="875" spans="1:9">
      <c r="A875" s="246"/>
      <c r="B875" s="249"/>
      <c r="C875" s="252"/>
      <c r="D875" s="149" t="s">
        <v>45</v>
      </c>
      <c r="E875" s="169"/>
      <c r="F875" s="255"/>
      <c r="G875" s="258"/>
      <c r="H875" s="261"/>
      <c r="I875" s="243"/>
    </row>
    <row r="876" spans="1:9">
      <c r="A876" s="246"/>
      <c r="B876" s="249"/>
      <c r="C876" s="252"/>
      <c r="D876" s="149" t="s">
        <v>43</v>
      </c>
      <c r="E876" s="169"/>
      <c r="F876" s="255"/>
      <c r="G876" s="258"/>
      <c r="H876" s="261"/>
      <c r="I876" s="243"/>
    </row>
    <row r="877" spans="1:9" ht="15.75" thickBot="1">
      <c r="A877" s="247"/>
      <c r="B877" s="250"/>
      <c r="C877" s="253"/>
      <c r="D877" s="150" t="s">
        <v>44</v>
      </c>
      <c r="E877" s="170"/>
      <c r="F877" s="256"/>
      <c r="G877" s="259"/>
      <c r="H877" s="262"/>
      <c r="I877" s="244"/>
    </row>
    <row r="878" spans="1:9">
      <c r="A878" s="245">
        <v>175</v>
      </c>
      <c r="B878" s="248" t="str">
        <f>CONCATENATE(VLOOKUP(A878,Especificações,2,FALSE),(VLOOKUP(A878,Especificações,3,FALSE)),(VLOOKUP(A878,Especificações,4,FALSE)),(VLOOKUP(A878,Especificações,5,FALSE)),(VLOOKUP(A878,Especificações,6,FALSE)),(VLOOKUP(A878,Especificações,7,FALSE)),(VLOOKUP(A878,Especificações,8,FALSE)),(VLOOKUP(A878,Especificações,9,FALSE)),(VLOOKUP(A878,Especificações,10,FALSE)),(VLOOKUP(A878,Especificações,11,FALSE)),(VLOOKUP(A878,Especificações,12,FALSE)),(VLOOKUP(A878,Especificações,13,FALSE)),(VLOOKUP(A878,Especificações,14,FALSE)),(VLOOKUP(A878,Especificações,15,FALSE)),(VLOOKUP(A878,Especificações,16,FALSE)),(VLOOKUP(A878,Especificações,17,FALSE)),(VLOOKUP(A878,Especificações,18,FALSE)),(VLOOKUP(A878,Especificações,19,FALSE)),(VLOOKUP(A878,Especificações,20,FALSE)),(VLOOKUP(A878,Especificações,21,FALSE)))</f>
        <v xml:space="preserve">NOMINATA / CONVITE COM BRAILE - Papel: Couchê fosco/ Off-Set/ Opaline; Formato Aberto: 8: 21x29,7cm; 90/ 150 g/m²; Impressão: 4/4 Cores; Acabamento: Refile simples e/ou com dobra; </v>
      </c>
      <c r="C878" s="251">
        <f>VLOOKUP(A878,Especificações,22,FALSE)</f>
        <v>1</v>
      </c>
      <c r="D878" s="147" t="s">
        <v>46</v>
      </c>
      <c r="E878" s="154"/>
      <c r="F878" s="254">
        <f>IF(ISERROR(AVERAGE(E878:E882)),0,AVERAGE(E878:E882))</f>
        <v>0</v>
      </c>
      <c r="G878" s="257">
        <v>261</v>
      </c>
      <c r="H878" s="260">
        <f>C878*F878</f>
        <v>0</v>
      </c>
      <c r="I878" s="242">
        <f>G878*H878</f>
        <v>0</v>
      </c>
    </row>
    <row r="879" spans="1:9">
      <c r="A879" s="246"/>
      <c r="B879" s="249"/>
      <c r="C879" s="252"/>
      <c r="D879" s="148" t="s">
        <v>47</v>
      </c>
      <c r="E879" s="169"/>
      <c r="F879" s="255"/>
      <c r="G879" s="258"/>
      <c r="H879" s="261"/>
      <c r="I879" s="243"/>
    </row>
    <row r="880" spans="1:9">
      <c r="A880" s="246"/>
      <c r="B880" s="249"/>
      <c r="C880" s="252"/>
      <c r="D880" s="149" t="s">
        <v>45</v>
      </c>
      <c r="E880" s="169"/>
      <c r="F880" s="255"/>
      <c r="G880" s="258"/>
      <c r="H880" s="261"/>
      <c r="I880" s="243"/>
    </row>
    <row r="881" spans="1:9">
      <c r="A881" s="246"/>
      <c r="B881" s="249"/>
      <c r="C881" s="252"/>
      <c r="D881" s="149" t="s">
        <v>43</v>
      </c>
      <c r="E881" s="169"/>
      <c r="F881" s="255"/>
      <c r="G881" s="258"/>
      <c r="H881" s="261"/>
      <c r="I881" s="243"/>
    </row>
    <row r="882" spans="1:9" ht="15.75" thickBot="1">
      <c r="A882" s="247"/>
      <c r="B882" s="250"/>
      <c r="C882" s="253"/>
      <c r="D882" s="150" t="s">
        <v>44</v>
      </c>
      <c r="E882" s="170"/>
      <c r="F882" s="256"/>
      <c r="G882" s="259"/>
      <c r="H882" s="262"/>
      <c r="I882" s="244"/>
    </row>
    <row r="883" spans="1:9">
      <c r="A883" s="245">
        <v>176</v>
      </c>
      <c r="B883" s="248" t="str">
        <f>CONCATENATE(VLOOKUP(A883,Especificações,2,FALSE),(VLOOKUP(A883,Especificações,3,FALSE)),(VLOOKUP(A883,Especificações,4,FALSE)),(VLOOKUP(A883,Especificações,5,FALSE)),(VLOOKUP(A883,Especificações,6,FALSE)),(VLOOKUP(A883,Especificações,7,FALSE)),(VLOOKUP(A883,Especificações,8,FALSE)),(VLOOKUP(A883,Especificações,9,FALSE)),(VLOOKUP(A883,Especificações,10,FALSE)),(VLOOKUP(A883,Especificações,11,FALSE)),(VLOOKUP(A883,Especificações,12,FALSE)),(VLOOKUP(A883,Especificações,13,FALSE)),(VLOOKUP(A883,Especificações,14,FALSE)),(VLOOKUP(A883,Especificações,15,FALSE)),(VLOOKUP(A883,Especificações,16,FALSE)),(VLOOKUP(A883,Especificações,17,FALSE)),(VLOOKUP(A883,Especificações,18,FALSE)),(VLOOKUP(A883,Especificações,19,FALSE)),(VLOOKUP(A883,Especificações,20,FALSE)),(VLOOKUP(A883,Especificações,21,FALSE)))</f>
        <v xml:space="preserve">NOMINATA / CONVITE COM BRAILE - Papel: Couchê fosco/ Off-Set/ Opaline; Formato Aberto: 16: 15x21cm; 90/ 150 g/m²; Impressão: 4/4 Cores; Acabamento: Refile simples e/ou com dobra; </v>
      </c>
      <c r="C883" s="251">
        <f>VLOOKUP(A883,Especificações,22,FALSE)</f>
        <v>1</v>
      </c>
      <c r="D883" s="147" t="s">
        <v>46</v>
      </c>
      <c r="E883" s="154"/>
      <c r="F883" s="254">
        <f>IF(ISERROR(AVERAGE(E883:E887)),0,AVERAGE(E883:E887))</f>
        <v>0</v>
      </c>
      <c r="G883" s="257">
        <v>261</v>
      </c>
      <c r="H883" s="260">
        <f>C883*F883</f>
        <v>0</v>
      </c>
      <c r="I883" s="242">
        <f>G883*H883</f>
        <v>0</v>
      </c>
    </row>
    <row r="884" spans="1:9">
      <c r="A884" s="246"/>
      <c r="B884" s="249"/>
      <c r="C884" s="252"/>
      <c r="D884" s="148" t="s">
        <v>47</v>
      </c>
      <c r="E884" s="169"/>
      <c r="F884" s="255"/>
      <c r="G884" s="258"/>
      <c r="H884" s="261"/>
      <c r="I884" s="243"/>
    </row>
    <row r="885" spans="1:9">
      <c r="A885" s="246"/>
      <c r="B885" s="249"/>
      <c r="C885" s="252"/>
      <c r="D885" s="149" t="s">
        <v>45</v>
      </c>
      <c r="E885" s="169"/>
      <c r="F885" s="255"/>
      <c r="G885" s="258"/>
      <c r="H885" s="261"/>
      <c r="I885" s="243"/>
    </row>
    <row r="886" spans="1:9">
      <c r="A886" s="246"/>
      <c r="B886" s="249"/>
      <c r="C886" s="252"/>
      <c r="D886" s="149" t="s">
        <v>43</v>
      </c>
      <c r="E886" s="169"/>
      <c r="F886" s="255"/>
      <c r="G886" s="258"/>
      <c r="H886" s="261"/>
      <c r="I886" s="243"/>
    </row>
    <row r="887" spans="1:9" ht="15.75" thickBot="1">
      <c r="A887" s="247"/>
      <c r="B887" s="250"/>
      <c r="C887" s="253"/>
      <c r="D887" s="150" t="s">
        <v>44</v>
      </c>
      <c r="E887" s="170"/>
      <c r="F887" s="256"/>
      <c r="G887" s="259"/>
      <c r="H887" s="262"/>
      <c r="I887" s="244"/>
    </row>
    <row r="888" spans="1:9">
      <c r="A888" s="245">
        <v>177</v>
      </c>
      <c r="B888" s="248" t="str">
        <f>CONCATENATE(VLOOKUP(A888,Especificações,2,FALSE),(VLOOKUP(A888,Especificações,3,FALSE)),(VLOOKUP(A888,Especificações,4,FALSE)),(VLOOKUP(A888,Especificações,5,FALSE)),(VLOOKUP(A888,Especificações,6,FALSE)),(VLOOKUP(A888,Especificações,7,FALSE)),(VLOOKUP(A888,Especificações,8,FALSE)),(VLOOKUP(A888,Especificações,9,FALSE)),(VLOOKUP(A888,Especificações,10,FALSE)),(VLOOKUP(A888,Especificações,11,FALSE)),(VLOOKUP(A888,Especificações,12,FALSE)),(VLOOKUP(A888,Especificações,13,FALSE)),(VLOOKUP(A888,Especificações,14,FALSE)),(VLOOKUP(A888,Especificações,15,FALSE)),(VLOOKUP(A888,Especificações,16,FALSE)),(VLOOKUP(A888,Especificações,17,FALSE)),(VLOOKUP(A888,Especificações,18,FALSE)),(VLOOKUP(A888,Especificações,19,FALSE)),(VLOOKUP(A888,Especificações,20,FALSE)),(VLOOKUP(A888,Especificações,21,FALSE)))</f>
        <v xml:space="preserve">NOMINATA / CONVITE COM BRAILE - Papel: Couchê fosco/ Off-Set/ Opaline; Formato Aberto: 32: 11x15cm; 90/ 150 g/m²; Impressão: 4/4 Cores; Acabamento: Refile simples e/ou com dobra; </v>
      </c>
      <c r="C888" s="251">
        <f>VLOOKUP(A888,Especificações,22,FALSE)</f>
        <v>1</v>
      </c>
      <c r="D888" s="147" t="s">
        <v>46</v>
      </c>
      <c r="E888" s="154"/>
      <c r="F888" s="254">
        <f>IF(ISERROR(AVERAGE(E888:E892)),0,AVERAGE(E888:E892))</f>
        <v>0</v>
      </c>
      <c r="G888" s="257">
        <v>348</v>
      </c>
      <c r="H888" s="260">
        <f>C888*F888</f>
        <v>0</v>
      </c>
      <c r="I888" s="242">
        <f>G888*H888</f>
        <v>0</v>
      </c>
    </row>
    <row r="889" spans="1:9">
      <c r="A889" s="246"/>
      <c r="B889" s="249"/>
      <c r="C889" s="252"/>
      <c r="D889" s="148" t="s">
        <v>47</v>
      </c>
      <c r="E889" s="169"/>
      <c r="F889" s="255"/>
      <c r="G889" s="258"/>
      <c r="H889" s="261"/>
      <c r="I889" s="243"/>
    </row>
    <row r="890" spans="1:9">
      <c r="A890" s="246"/>
      <c r="B890" s="249"/>
      <c r="C890" s="252"/>
      <c r="D890" s="149" t="s">
        <v>45</v>
      </c>
      <c r="E890" s="169"/>
      <c r="F890" s="255"/>
      <c r="G890" s="258"/>
      <c r="H890" s="261"/>
      <c r="I890" s="243"/>
    </row>
    <row r="891" spans="1:9">
      <c r="A891" s="246"/>
      <c r="B891" s="249"/>
      <c r="C891" s="252"/>
      <c r="D891" s="149" t="s">
        <v>43</v>
      </c>
      <c r="E891" s="169"/>
      <c r="F891" s="255"/>
      <c r="G891" s="258"/>
      <c r="H891" s="261"/>
      <c r="I891" s="243"/>
    </row>
    <row r="892" spans="1:9" ht="15.75" thickBot="1">
      <c r="A892" s="247"/>
      <c r="B892" s="250"/>
      <c r="C892" s="253"/>
      <c r="D892" s="150" t="s">
        <v>44</v>
      </c>
      <c r="E892" s="170"/>
      <c r="F892" s="256"/>
      <c r="G892" s="259"/>
      <c r="H892" s="262"/>
      <c r="I892" s="244"/>
    </row>
    <row r="893" spans="1:9">
      <c r="A893" s="245">
        <v>178</v>
      </c>
      <c r="B893" s="248" t="str">
        <f>CONCATENATE(VLOOKUP(A893,Especificações,2,FALSE),(VLOOKUP(A893,Especificações,3,FALSE)),(VLOOKUP(A893,Especificações,4,FALSE)),(VLOOKUP(A893,Especificações,5,FALSE)),(VLOOKUP(A893,Especificações,6,FALSE)),(VLOOKUP(A893,Especificações,7,FALSE)),(VLOOKUP(A893,Especificações,8,FALSE)),(VLOOKUP(A893,Especificações,9,FALSE)),(VLOOKUP(A893,Especificações,10,FALSE)),(VLOOKUP(A893,Especificações,11,FALSE)),(VLOOKUP(A893,Especificações,12,FALSE)),(VLOOKUP(A893,Especificações,13,FALSE)),(VLOOKUP(A893,Especificações,14,FALSE)),(VLOOKUP(A893,Especificações,15,FALSE)),(VLOOKUP(A893,Especificações,16,FALSE)),(VLOOKUP(A893,Especificações,17,FALSE)),(VLOOKUP(A893,Especificações,18,FALSE)),(VLOOKUP(A893,Especificações,19,FALSE)),(VLOOKUP(A893,Especificações,20,FALSE)),(VLOOKUP(A893,Especificações,21,FALSE)))</f>
        <v xml:space="preserve">PANFLETO - Papel Couchê Liso ou fosco/ Off-Set/ Reciclato; Formato Aberto: 4: 31,5x46cm; 115/150 g/m²; Impressão: 4/0 Cores; Acabamento: Refile simples; </v>
      </c>
      <c r="C893" s="251">
        <f>VLOOKUP(A893,Especificações,22,FALSE)</f>
        <v>1</v>
      </c>
      <c r="D893" s="147" t="s">
        <v>46</v>
      </c>
      <c r="E893" s="154"/>
      <c r="F893" s="254">
        <f>IF(ISERROR(AVERAGE(E893:E897)),0,AVERAGE(E893:E897))</f>
        <v>0</v>
      </c>
      <c r="G893" s="257">
        <v>2250</v>
      </c>
      <c r="H893" s="260">
        <f>C893*F893</f>
        <v>0</v>
      </c>
      <c r="I893" s="242">
        <f>G893*H893</f>
        <v>0</v>
      </c>
    </row>
    <row r="894" spans="1:9">
      <c r="A894" s="246"/>
      <c r="B894" s="249"/>
      <c r="C894" s="252"/>
      <c r="D894" s="148" t="s">
        <v>47</v>
      </c>
      <c r="E894" s="169"/>
      <c r="F894" s="255"/>
      <c r="G894" s="258"/>
      <c r="H894" s="261"/>
      <c r="I894" s="243"/>
    </row>
    <row r="895" spans="1:9">
      <c r="A895" s="246"/>
      <c r="B895" s="249"/>
      <c r="C895" s="252"/>
      <c r="D895" s="149" t="s">
        <v>45</v>
      </c>
      <c r="E895" s="169"/>
      <c r="F895" s="255"/>
      <c r="G895" s="258"/>
      <c r="H895" s="261"/>
      <c r="I895" s="243"/>
    </row>
    <row r="896" spans="1:9">
      <c r="A896" s="246"/>
      <c r="B896" s="249"/>
      <c r="C896" s="252"/>
      <c r="D896" s="149" t="s">
        <v>43</v>
      </c>
      <c r="E896" s="169"/>
      <c r="F896" s="255"/>
      <c r="G896" s="258"/>
      <c r="H896" s="261"/>
      <c r="I896" s="243"/>
    </row>
    <row r="897" spans="1:9" ht="15.75" thickBot="1">
      <c r="A897" s="247"/>
      <c r="B897" s="250"/>
      <c r="C897" s="253"/>
      <c r="D897" s="150" t="s">
        <v>44</v>
      </c>
      <c r="E897" s="170"/>
      <c r="F897" s="256"/>
      <c r="G897" s="259"/>
      <c r="H897" s="262"/>
      <c r="I897" s="244"/>
    </row>
    <row r="898" spans="1:9">
      <c r="A898" s="245">
        <v>179</v>
      </c>
      <c r="B898" s="248" t="str">
        <f>CONCATENATE(VLOOKUP(A898,Especificações,2,FALSE),(VLOOKUP(A898,Especificações,3,FALSE)),(VLOOKUP(A898,Especificações,4,FALSE)),(VLOOKUP(A898,Especificações,5,FALSE)),(VLOOKUP(A898,Especificações,6,FALSE)),(VLOOKUP(A898,Especificações,7,FALSE)),(VLOOKUP(A898,Especificações,8,FALSE)),(VLOOKUP(A898,Especificações,9,FALSE)),(VLOOKUP(A898,Especificações,10,FALSE)),(VLOOKUP(A898,Especificações,11,FALSE)),(VLOOKUP(A898,Especificações,12,FALSE)),(VLOOKUP(A898,Especificações,13,FALSE)),(VLOOKUP(A898,Especificações,14,FALSE)),(VLOOKUP(A898,Especificações,15,FALSE)),(VLOOKUP(A898,Especificações,16,FALSE)),(VLOOKUP(A898,Especificações,17,FALSE)),(VLOOKUP(A898,Especificações,18,FALSE)),(VLOOKUP(A898,Especificações,19,FALSE)),(VLOOKUP(A898,Especificações,20,FALSE)),(VLOOKUP(A898,Especificações,21,FALSE)))</f>
        <v xml:space="preserve">PANFLETO - Papel Couchê Liso ou fosco/ Off-Set/ Reciclato; Formato Aberto: 8: 21x29,7cm; 115/150 g/m²; Impressão: 4/0 Cores; Acabamento: Refile simples; </v>
      </c>
      <c r="C898" s="251">
        <f>VLOOKUP(A898,Especificações,22,FALSE)</f>
        <v>1</v>
      </c>
      <c r="D898" s="147" t="s">
        <v>46</v>
      </c>
      <c r="E898" s="154"/>
      <c r="F898" s="254">
        <f>IF(ISERROR(AVERAGE(E898:E902)),0,AVERAGE(E898:E902))</f>
        <v>0</v>
      </c>
      <c r="G898" s="257">
        <v>3750</v>
      </c>
      <c r="H898" s="260">
        <f>C898*F898</f>
        <v>0</v>
      </c>
      <c r="I898" s="242">
        <f>G898*H898</f>
        <v>0</v>
      </c>
    </row>
    <row r="899" spans="1:9">
      <c r="A899" s="246"/>
      <c r="B899" s="249"/>
      <c r="C899" s="252"/>
      <c r="D899" s="148" t="s">
        <v>47</v>
      </c>
      <c r="E899" s="169"/>
      <c r="F899" s="255"/>
      <c r="G899" s="258"/>
      <c r="H899" s="261"/>
      <c r="I899" s="243"/>
    </row>
    <row r="900" spans="1:9">
      <c r="A900" s="246"/>
      <c r="B900" s="249"/>
      <c r="C900" s="252"/>
      <c r="D900" s="149" t="s">
        <v>45</v>
      </c>
      <c r="E900" s="169"/>
      <c r="F900" s="255"/>
      <c r="G900" s="258"/>
      <c r="H900" s="261"/>
      <c r="I900" s="243"/>
    </row>
    <row r="901" spans="1:9">
      <c r="A901" s="246"/>
      <c r="B901" s="249"/>
      <c r="C901" s="252"/>
      <c r="D901" s="149" t="s">
        <v>43</v>
      </c>
      <c r="E901" s="169"/>
      <c r="F901" s="255"/>
      <c r="G901" s="258"/>
      <c r="H901" s="261"/>
      <c r="I901" s="243"/>
    </row>
    <row r="902" spans="1:9" ht="15.75" thickBot="1">
      <c r="A902" s="247"/>
      <c r="B902" s="250"/>
      <c r="C902" s="253"/>
      <c r="D902" s="150" t="s">
        <v>44</v>
      </c>
      <c r="E902" s="170"/>
      <c r="F902" s="256"/>
      <c r="G902" s="259"/>
      <c r="H902" s="262"/>
      <c r="I902" s="244"/>
    </row>
    <row r="903" spans="1:9">
      <c r="A903" s="245">
        <v>180</v>
      </c>
      <c r="B903" s="248" t="str">
        <f>CONCATENATE(VLOOKUP(A903,Especificações,2,FALSE),(VLOOKUP(A903,Especificações,3,FALSE)),(VLOOKUP(A903,Especificações,4,FALSE)),(VLOOKUP(A903,Especificações,5,FALSE)),(VLOOKUP(A903,Especificações,6,FALSE)),(VLOOKUP(A903,Especificações,7,FALSE)),(VLOOKUP(A903,Especificações,8,FALSE)),(VLOOKUP(A903,Especificações,9,FALSE)),(VLOOKUP(A903,Especificações,10,FALSE)),(VLOOKUP(A903,Especificações,11,FALSE)),(VLOOKUP(A903,Especificações,12,FALSE)),(VLOOKUP(A903,Especificações,13,FALSE)),(VLOOKUP(A903,Especificações,14,FALSE)),(VLOOKUP(A903,Especificações,15,FALSE)),(VLOOKUP(A903,Especificações,16,FALSE)),(VLOOKUP(A903,Especificações,17,FALSE)),(VLOOKUP(A903,Especificações,18,FALSE)),(VLOOKUP(A903,Especificações,19,FALSE)),(VLOOKUP(A903,Especificações,20,FALSE)),(VLOOKUP(A903,Especificações,21,FALSE)))</f>
        <v xml:space="preserve">PANFLETO - Papel Couchê Liso ou fosco/ Off-Set/ Reciclato; Formato Aberto: 12: 20,5x23cm; 115/150 g/m²; Impressão: 4/0 Cores; Acabamento: Refile simples; </v>
      </c>
      <c r="C903" s="251">
        <f>VLOOKUP(A903,Especificações,22,FALSE)</f>
        <v>1</v>
      </c>
      <c r="D903" s="147" t="s">
        <v>46</v>
      </c>
      <c r="E903" s="154"/>
      <c r="F903" s="254">
        <f>IF(ISERROR(AVERAGE(E903:E907)),0,AVERAGE(E903:E907))</f>
        <v>0</v>
      </c>
      <c r="G903" s="257">
        <v>3750</v>
      </c>
      <c r="H903" s="260">
        <f>C903*F903</f>
        <v>0</v>
      </c>
      <c r="I903" s="242">
        <f>G903*H903</f>
        <v>0</v>
      </c>
    </row>
    <row r="904" spans="1:9">
      <c r="A904" s="246"/>
      <c r="B904" s="249"/>
      <c r="C904" s="252"/>
      <c r="D904" s="148" t="s">
        <v>47</v>
      </c>
      <c r="E904" s="169"/>
      <c r="F904" s="255"/>
      <c r="G904" s="258"/>
      <c r="H904" s="261"/>
      <c r="I904" s="243"/>
    </row>
    <row r="905" spans="1:9">
      <c r="A905" s="246"/>
      <c r="B905" s="249"/>
      <c r="C905" s="252"/>
      <c r="D905" s="149" t="s">
        <v>45</v>
      </c>
      <c r="E905" s="169"/>
      <c r="F905" s="255"/>
      <c r="G905" s="258"/>
      <c r="H905" s="261"/>
      <c r="I905" s="243"/>
    </row>
    <row r="906" spans="1:9">
      <c r="A906" s="246"/>
      <c r="B906" s="249"/>
      <c r="C906" s="252"/>
      <c r="D906" s="149" t="s">
        <v>43</v>
      </c>
      <c r="E906" s="169"/>
      <c r="F906" s="255"/>
      <c r="G906" s="258"/>
      <c r="H906" s="261"/>
      <c r="I906" s="243"/>
    </row>
    <row r="907" spans="1:9" ht="15.75" thickBot="1">
      <c r="A907" s="247"/>
      <c r="B907" s="250"/>
      <c r="C907" s="253"/>
      <c r="D907" s="150" t="s">
        <v>44</v>
      </c>
      <c r="E907" s="170"/>
      <c r="F907" s="256"/>
      <c r="G907" s="259"/>
      <c r="H907" s="262"/>
      <c r="I907" s="244"/>
    </row>
    <row r="908" spans="1:9">
      <c r="A908" s="245">
        <v>181</v>
      </c>
      <c r="B908" s="248" t="str">
        <f>CONCATENATE(VLOOKUP(A908,Especificações,2,FALSE),(VLOOKUP(A908,Especificações,3,FALSE)),(VLOOKUP(A908,Especificações,4,FALSE)),(VLOOKUP(A908,Especificações,5,FALSE)),(VLOOKUP(A908,Especificações,6,FALSE)),(VLOOKUP(A908,Especificações,7,FALSE)),(VLOOKUP(A908,Especificações,8,FALSE)),(VLOOKUP(A908,Especificações,9,FALSE)),(VLOOKUP(A908,Especificações,10,FALSE)),(VLOOKUP(A908,Especificações,11,FALSE)),(VLOOKUP(A908,Especificações,12,FALSE)),(VLOOKUP(A908,Especificações,13,FALSE)),(VLOOKUP(A908,Especificações,14,FALSE)),(VLOOKUP(A908,Especificações,15,FALSE)),(VLOOKUP(A908,Especificações,16,FALSE)),(VLOOKUP(A908,Especificações,17,FALSE)),(VLOOKUP(A908,Especificações,18,FALSE)),(VLOOKUP(A908,Especificações,19,FALSE)),(VLOOKUP(A908,Especificações,20,FALSE)),(VLOOKUP(A908,Especificações,21,FALSE)))</f>
        <v xml:space="preserve">PANFLETO - Papel Couchê Liso ou fosco/ Off-Set/ Reciclato; Formato Aberto: 16: 15x21cm; 115/150 g/m²; Impressão: 4/0 Cores; Acabamento: Refile simples; </v>
      </c>
      <c r="C908" s="251">
        <f>VLOOKUP(A908,Especificações,22,FALSE)</f>
        <v>1</v>
      </c>
      <c r="D908" s="147" t="s">
        <v>46</v>
      </c>
      <c r="E908" s="154"/>
      <c r="F908" s="254">
        <f>IF(ISERROR(AVERAGE(E908:E912)),0,AVERAGE(E908:E912))</f>
        <v>0</v>
      </c>
      <c r="G908" s="257">
        <v>3750</v>
      </c>
      <c r="H908" s="260">
        <f>C908*F908</f>
        <v>0</v>
      </c>
      <c r="I908" s="242">
        <f>G908*H908</f>
        <v>0</v>
      </c>
    </row>
    <row r="909" spans="1:9">
      <c r="A909" s="246"/>
      <c r="B909" s="249"/>
      <c r="C909" s="252"/>
      <c r="D909" s="148" t="s">
        <v>47</v>
      </c>
      <c r="E909" s="169"/>
      <c r="F909" s="255"/>
      <c r="G909" s="258"/>
      <c r="H909" s="261"/>
      <c r="I909" s="243"/>
    </row>
    <row r="910" spans="1:9">
      <c r="A910" s="246"/>
      <c r="B910" s="249"/>
      <c r="C910" s="252"/>
      <c r="D910" s="149" t="s">
        <v>45</v>
      </c>
      <c r="E910" s="169"/>
      <c r="F910" s="255"/>
      <c r="G910" s="258"/>
      <c r="H910" s="261"/>
      <c r="I910" s="243"/>
    </row>
    <row r="911" spans="1:9">
      <c r="A911" s="246"/>
      <c r="B911" s="249"/>
      <c r="C911" s="252"/>
      <c r="D911" s="149" t="s">
        <v>43</v>
      </c>
      <c r="E911" s="169"/>
      <c r="F911" s="255"/>
      <c r="G911" s="258"/>
      <c r="H911" s="261"/>
      <c r="I911" s="243"/>
    </row>
    <row r="912" spans="1:9" ht="15.75" thickBot="1">
      <c r="A912" s="247"/>
      <c r="B912" s="250"/>
      <c r="C912" s="253"/>
      <c r="D912" s="150" t="s">
        <v>44</v>
      </c>
      <c r="E912" s="170"/>
      <c r="F912" s="256"/>
      <c r="G912" s="259"/>
      <c r="H912" s="262"/>
      <c r="I912" s="244"/>
    </row>
    <row r="913" spans="1:9">
      <c r="A913" s="245">
        <v>182</v>
      </c>
      <c r="B913" s="248" t="str">
        <f>CONCATENATE(VLOOKUP(A913,Especificações,2,FALSE),(VLOOKUP(A913,Especificações,3,FALSE)),(VLOOKUP(A913,Especificações,4,FALSE)),(VLOOKUP(A913,Especificações,5,FALSE)),(VLOOKUP(A913,Especificações,6,FALSE)),(VLOOKUP(A913,Especificações,7,FALSE)),(VLOOKUP(A913,Especificações,8,FALSE)),(VLOOKUP(A913,Especificações,9,FALSE)),(VLOOKUP(A913,Especificações,10,FALSE)),(VLOOKUP(A913,Especificações,11,FALSE)),(VLOOKUP(A913,Especificações,12,FALSE)),(VLOOKUP(A913,Especificações,13,FALSE)),(VLOOKUP(A913,Especificações,14,FALSE)),(VLOOKUP(A913,Especificações,15,FALSE)),(VLOOKUP(A913,Especificações,16,FALSE)),(VLOOKUP(A913,Especificações,17,FALSE)),(VLOOKUP(A913,Especificações,18,FALSE)),(VLOOKUP(A913,Especificações,19,FALSE)),(VLOOKUP(A913,Especificações,20,FALSE)),(VLOOKUP(A913,Especificações,21,FALSE)))</f>
        <v xml:space="preserve">PANFLETO - Papel Couchê Liso ou fosco/ Off-Set/ Reciclato; Formato Aberto: 32: 11x15cm; 115/150 g/m²; Impressão: 4/0 Cores; Acabamento: Refile simples; </v>
      </c>
      <c r="C913" s="251">
        <f>VLOOKUP(A913,Especificações,22,FALSE)</f>
        <v>1</v>
      </c>
      <c r="D913" s="147" t="s">
        <v>46</v>
      </c>
      <c r="E913" s="154"/>
      <c r="F913" s="254">
        <f>IF(ISERROR(AVERAGE(E913:E917)),0,AVERAGE(E913:E917))</f>
        <v>0</v>
      </c>
      <c r="G913" s="257">
        <v>1500</v>
      </c>
      <c r="H913" s="260">
        <f>C913*F913</f>
        <v>0</v>
      </c>
      <c r="I913" s="242">
        <f>G913*H913</f>
        <v>0</v>
      </c>
    </row>
    <row r="914" spans="1:9">
      <c r="A914" s="246"/>
      <c r="B914" s="249"/>
      <c r="C914" s="252"/>
      <c r="D914" s="148" t="s">
        <v>47</v>
      </c>
      <c r="E914" s="169"/>
      <c r="F914" s="255"/>
      <c r="G914" s="258"/>
      <c r="H914" s="261"/>
      <c r="I914" s="243"/>
    </row>
    <row r="915" spans="1:9">
      <c r="A915" s="246"/>
      <c r="B915" s="249"/>
      <c r="C915" s="252"/>
      <c r="D915" s="149" t="s">
        <v>45</v>
      </c>
      <c r="E915" s="169"/>
      <c r="F915" s="255"/>
      <c r="G915" s="258"/>
      <c r="H915" s="261"/>
      <c r="I915" s="243"/>
    </row>
    <row r="916" spans="1:9">
      <c r="A916" s="246"/>
      <c r="B916" s="249"/>
      <c r="C916" s="252"/>
      <c r="D916" s="149" t="s">
        <v>43</v>
      </c>
      <c r="E916" s="169"/>
      <c r="F916" s="255"/>
      <c r="G916" s="258"/>
      <c r="H916" s="261"/>
      <c r="I916" s="243"/>
    </row>
    <row r="917" spans="1:9" ht="15.75" thickBot="1">
      <c r="A917" s="247"/>
      <c r="B917" s="250"/>
      <c r="C917" s="253"/>
      <c r="D917" s="150" t="s">
        <v>44</v>
      </c>
      <c r="E917" s="170"/>
      <c r="F917" s="256"/>
      <c r="G917" s="259"/>
      <c r="H917" s="262"/>
      <c r="I917" s="244"/>
    </row>
    <row r="918" spans="1:9">
      <c r="A918" s="245">
        <v>183</v>
      </c>
      <c r="B918" s="248" t="str">
        <f>CONCATENATE(VLOOKUP(A918,Especificações,2,FALSE),(VLOOKUP(A918,Especificações,3,FALSE)),(VLOOKUP(A918,Especificações,4,FALSE)),(VLOOKUP(A918,Especificações,5,FALSE)),(VLOOKUP(A918,Especificações,6,FALSE)),(VLOOKUP(A918,Especificações,7,FALSE)),(VLOOKUP(A918,Especificações,8,FALSE)),(VLOOKUP(A918,Especificações,9,FALSE)),(VLOOKUP(A918,Especificações,10,FALSE)),(VLOOKUP(A918,Especificações,11,FALSE)),(VLOOKUP(A918,Especificações,12,FALSE)),(VLOOKUP(A918,Especificações,13,FALSE)),(VLOOKUP(A918,Especificações,14,FALSE)),(VLOOKUP(A918,Especificações,15,FALSE)),(VLOOKUP(A918,Especificações,16,FALSE)),(VLOOKUP(A918,Especificações,17,FALSE)),(VLOOKUP(A918,Especificações,18,FALSE)),(VLOOKUP(A918,Especificações,19,FALSE)),(VLOOKUP(A918,Especificações,20,FALSE)),(VLOOKUP(A918,Especificações,21,FALSE)))</f>
        <v xml:space="preserve">PANFLETO - Papel Couchê Liso ou fosco/ Off-Set/ Reciclato; Formato Aberto: 4: 31,5x46cm; 115/150 g/m²; Impressão: 4/4 Cores; Acabamento: Refile simples; </v>
      </c>
      <c r="C918" s="251">
        <f>VLOOKUP(A918,Especificações,22,FALSE)</f>
        <v>1</v>
      </c>
      <c r="D918" s="147" t="s">
        <v>46</v>
      </c>
      <c r="E918" s="154"/>
      <c r="F918" s="254">
        <f>IF(ISERROR(AVERAGE(E918:E922)),0,AVERAGE(E918:E922))</f>
        <v>0</v>
      </c>
      <c r="G918" s="257">
        <v>12750</v>
      </c>
      <c r="H918" s="260">
        <f>C918*F918</f>
        <v>0</v>
      </c>
      <c r="I918" s="242">
        <f>G918*H918</f>
        <v>0</v>
      </c>
    </row>
    <row r="919" spans="1:9">
      <c r="A919" s="246"/>
      <c r="B919" s="249"/>
      <c r="C919" s="252"/>
      <c r="D919" s="148" t="s">
        <v>47</v>
      </c>
      <c r="E919" s="169"/>
      <c r="F919" s="255"/>
      <c r="G919" s="258"/>
      <c r="H919" s="261"/>
      <c r="I919" s="243"/>
    </row>
    <row r="920" spans="1:9">
      <c r="A920" s="246"/>
      <c r="B920" s="249"/>
      <c r="C920" s="252"/>
      <c r="D920" s="149" t="s">
        <v>45</v>
      </c>
      <c r="E920" s="169"/>
      <c r="F920" s="255"/>
      <c r="G920" s="258"/>
      <c r="H920" s="261"/>
      <c r="I920" s="243"/>
    </row>
    <row r="921" spans="1:9">
      <c r="A921" s="246"/>
      <c r="B921" s="249"/>
      <c r="C921" s="252"/>
      <c r="D921" s="149" t="s">
        <v>43</v>
      </c>
      <c r="E921" s="169"/>
      <c r="F921" s="255"/>
      <c r="G921" s="258"/>
      <c r="H921" s="261"/>
      <c r="I921" s="243"/>
    </row>
    <row r="922" spans="1:9" ht="15.75" thickBot="1">
      <c r="A922" s="247"/>
      <c r="B922" s="250"/>
      <c r="C922" s="253"/>
      <c r="D922" s="150" t="s">
        <v>44</v>
      </c>
      <c r="E922" s="170"/>
      <c r="F922" s="256"/>
      <c r="G922" s="259"/>
      <c r="H922" s="262"/>
      <c r="I922" s="244"/>
    </row>
    <row r="923" spans="1:9">
      <c r="A923" s="245">
        <v>184</v>
      </c>
      <c r="B923" s="248" t="str">
        <f>CONCATENATE(VLOOKUP(A923,Especificações,2,FALSE),(VLOOKUP(A923,Especificações,3,FALSE)),(VLOOKUP(A923,Especificações,4,FALSE)),(VLOOKUP(A923,Especificações,5,FALSE)),(VLOOKUP(A923,Especificações,6,FALSE)),(VLOOKUP(A923,Especificações,7,FALSE)),(VLOOKUP(A923,Especificações,8,FALSE)),(VLOOKUP(A923,Especificações,9,FALSE)),(VLOOKUP(A923,Especificações,10,FALSE)),(VLOOKUP(A923,Especificações,11,FALSE)),(VLOOKUP(A923,Especificações,12,FALSE)),(VLOOKUP(A923,Especificações,13,FALSE)),(VLOOKUP(A923,Especificações,14,FALSE)),(VLOOKUP(A923,Especificações,15,FALSE)),(VLOOKUP(A923,Especificações,16,FALSE)),(VLOOKUP(A923,Especificações,17,FALSE)),(VLOOKUP(A923,Especificações,18,FALSE)),(VLOOKUP(A923,Especificações,19,FALSE)),(VLOOKUP(A923,Especificações,20,FALSE)),(VLOOKUP(A923,Especificações,21,FALSE)))</f>
        <v xml:space="preserve">PANFLETO - Papel Couchê Liso ou fosco/ Off-Set/ Reciclato; Formato Aberto: 8: 21x29,7cm; 115/150 g/m²; Impressão: 4/4 Cores; Acabamento: Refile simples; </v>
      </c>
      <c r="C923" s="251">
        <f>VLOOKUP(A923,Especificações,22,FALSE)</f>
        <v>1</v>
      </c>
      <c r="D923" s="147" t="s">
        <v>46</v>
      </c>
      <c r="E923" s="154"/>
      <c r="F923" s="254">
        <f>IF(ISERROR(AVERAGE(E923:E927)),0,AVERAGE(E923:E927))</f>
        <v>0</v>
      </c>
      <c r="G923" s="257">
        <v>21250</v>
      </c>
      <c r="H923" s="260">
        <f>C923*F923</f>
        <v>0</v>
      </c>
      <c r="I923" s="242">
        <f>G923*H923</f>
        <v>0</v>
      </c>
    </row>
    <row r="924" spans="1:9">
      <c r="A924" s="246"/>
      <c r="B924" s="249"/>
      <c r="C924" s="252"/>
      <c r="D924" s="148" t="s">
        <v>47</v>
      </c>
      <c r="E924" s="169"/>
      <c r="F924" s="255"/>
      <c r="G924" s="258"/>
      <c r="H924" s="261"/>
      <c r="I924" s="243"/>
    </row>
    <row r="925" spans="1:9">
      <c r="A925" s="246"/>
      <c r="B925" s="249"/>
      <c r="C925" s="252"/>
      <c r="D925" s="149" t="s">
        <v>45</v>
      </c>
      <c r="E925" s="169"/>
      <c r="F925" s="255"/>
      <c r="G925" s="258"/>
      <c r="H925" s="261"/>
      <c r="I925" s="243"/>
    </row>
    <row r="926" spans="1:9">
      <c r="A926" s="246"/>
      <c r="B926" s="249"/>
      <c r="C926" s="252"/>
      <c r="D926" s="149" t="s">
        <v>43</v>
      </c>
      <c r="E926" s="169"/>
      <c r="F926" s="255"/>
      <c r="G926" s="258"/>
      <c r="H926" s="261"/>
      <c r="I926" s="243"/>
    </row>
    <row r="927" spans="1:9" ht="15.75" thickBot="1">
      <c r="A927" s="247"/>
      <c r="B927" s="250"/>
      <c r="C927" s="253"/>
      <c r="D927" s="150" t="s">
        <v>44</v>
      </c>
      <c r="E927" s="170"/>
      <c r="F927" s="256"/>
      <c r="G927" s="259"/>
      <c r="H927" s="262"/>
      <c r="I927" s="244"/>
    </row>
    <row r="928" spans="1:9">
      <c r="A928" s="245">
        <v>185</v>
      </c>
      <c r="B928" s="248" t="str">
        <f>CONCATENATE(VLOOKUP(A928,Especificações,2,FALSE),(VLOOKUP(A928,Especificações,3,FALSE)),(VLOOKUP(A928,Especificações,4,FALSE)),(VLOOKUP(A928,Especificações,5,FALSE)),(VLOOKUP(A928,Especificações,6,FALSE)),(VLOOKUP(A928,Especificações,7,FALSE)),(VLOOKUP(A928,Especificações,8,FALSE)),(VLOOKUP(A928,Especificações,9,FALSE)),(VLOOKUP(A928,Especificações,10,FALSE)),(VLOOKUP(A928,Especificações,11,FALSE)),(VLOOKUP(A928,Especificações,12,FALSE)),(VLOOKUP(A928,Especificações,13,FALSE)),(VLOOKUP(A928,Especificações,14,FALSE)),(VLOOKUP(A928,Especificações,15,FALSE)),(VLOOKUP(A928,Especificações,16,FALSE)),(VLOOKUP(A928,Especificações,17,FALSE)),(VLOOKUP(A928,Especificações,18,FALSE)),(VLOOKUP(A928,Especificações,19,FALSE)),(VLOOKUP(A928,Especificações,20,FALSE)),(VLOOKUP(A928,Especificações,21,FALSE)))</f>
        <v xml:space="preserve">PANFLETO - Papel Couchê Liso ou fosco/ Off-Set/ Reciclato; Formato Aberto: 12: 20,5x23cm; 115/150 g/m²; Impressão: 4/4 Cores; Acabamento: Refile simples; </v>
      </c>
      <c r="C928" s="251">
        <f>VLOOKUP(A928,Especificações,22,FALSE)</f>
        <v>1</v>
      </c>
      <c r="D928" s="147" t="s">
        <v>46</v>
      </c>
      <c r="E928" s="154"/>
      <c r="F928" s="254">
        <f>IF(ISERROR(AVERAGE(E928:E932)),0,AVERAGE(E928:E932))</f>
        <v>0</v>
      </c>
      <c r="G928" s="257">
        <v>21250</v>
      </c>
      <c r="H928" s="260">
        <f>C928*F928</f>
        <v>0</v>
      </c>
      <c r="I928" s="242">
        <f>G928*H928</f>
        <v>0</v>
      </c>
    </row>
    <row r="929" spans="1:9">
      <c r="A929" s="246"/>
      <c r="B929" s="249"/>
      <c r="C929" s="252"/>
      <c r="D929" s="148" t="s">
        <v>47</v>
      </c>
      <c r="E929" s="169"/>
      <c r="F929" s="255"/>
      <c r="G929" s="258"/>
      <c r="H929" s="261"/>
      <c r="I929" s="243"/>
    </row>
    <row r="930" spans="1:9">
      <c r="A930" s="246"/>
      <c r="B930" s="249"/>
      <c r="C930" s="252"/>
      <c r="D930" s="149" t="s">
        <v>45</v>
      </c>
      <c r="E930" s="169"/>
      <c r="F930" s="255"/>
      <c r="G930" s="258"/>
      <c r="H930" s="261"/>
      <c r="I930" s="243"/>
    </row>
    <row r="931" spans="1:9">
      <c r="A931" s="246"/>
      <c r="B931" s="249"/>
      <c r="C931" s="252"/>
      <c r="D931" s="149" t="s">
        <v>43</v>
      </c>
      <c r="E931" s="169"/>
      <c r="F931" s="255"/>
      <c r="G931" s="258"/>
      <c r="H931" s="261"/>
      <c r="I931" s="243"/>
    </row>
    <row r="932" spans="1:9" ht="15.75" thickBot="1">
      <c r="A932" s="247"/>
      <c r="B932" s="250"/>
      <c r="C932" s="253"/>
      <c r="D932" s="150" t="s">
        <v>44</v>
      </c>
      <c r="E932" s="170"/>
      <c r="F932" s="256"/>
      <c r="G932" s="259"/>
      <c r="H932" s="262"/>
      <c r="I932" s="244"/>
    </row>
    <row r="933" spans="1:9">
      <c r="A933" s="245">
        <v>186</v>
      </c>
      <c r="B933" s="248" t="str">
        <f>CONCATENATE(VLOOKUP(A933,Especificações,2,FALSE),(VLOOKUP(A933,Especificações,3,FALSE)),(VLOOKUP(A933,Especificações,4,FALSE)),(VLOOKUP(A933,Especificações,5,FALSE)),(VLOOKUP(A933,Especificações,6,FALSE)),(VLOOKUP(A933,Especificações,7,FALSE)),(VLOOKUP(A933,Especificações,8,FALSE)),(VLOOKUP(A933,Especificações,9,FALSE)),(VLOOKUP(A933,Especificações,10,FALSE)),(VLOOKUP(A933,Especificações,11,FALSE)),(VLOOKUP(A933,Especificações,12,FALSE)),(VLOOKUP(A933,Especificações,13,FALSE)),(VLOOKUP(A933,Especificações,14,FALSE)),(VLOOKUP(A933,Especificações,15,FALSE)),(VLOOKUP(A933,Especificações,16,FALSE)),(VLOOKUP(A933,Especificações,17,FALSE)),(VLOOKUP(A933,Especificações,18,FALSE)),(VLOOKUP(A933,Especificações,19,FALSE)),(VLOOKUP(A933,Especificações,20,FALSE)),(VLOOKUP(A933,Especificações,21,FALSE)))</f>
        <v xml:space="preserve">PANFLETO - Papel Couchê Liso ou fosco/ Off-Set/ Reciclato; Formato Aberto: 16: 15x21cm; 115/150 g/m²; Impressão: 4/4 Cores; Acabamento: Refile simples; </v>
      </c>
      <c r="C933" s="251">
        <f>VLOOKUP(A933,Especificações,22,FALSE)</f>
        <v>1</v>
      </c>
      <c r="D933" s="147" t="s">
        <v>46</v>
      </c>
      <c r="E933" s="154"/>
      <c r="F933" s="254">
        <f>IF(ISERROR(AVERAGE(E933:E937)),0,AVERAGE(E933:E937))</f>
        <v>0</v>
      </c>
      <c r="G933" s="257">
        <v>21250</v>
      </c>
      <c r="H933" s="260">
        <f>C933*F933</f>
        <v>0</v>
      </c>
      <c r="I933" s="242">
        <f>G933*H933</f>
        <v>0</v>
      </c>
    </row>
    <row r="934" spans="1:9">
      <c r="A934" s="246"/>
      <c r="B934" s="249"/>
      <c r="C934" s="252"/>
      <c r="D934" s="148" t="s">
        <v>47</v>
      </c>
      <c r="E934" s="169"/>
      <c r="F934" s="255"/>
      <c r="G934" s="258"/>
      <c r="H934" s="261"/>
      <c r="I934" s="243"/>
    </row>
    <row r="935" spans="1:9">
      <c r="A935" s="246"/>
      <c r="B935" s="249"/>
      <c r="C935" s="252"/>
      <c r="D935" s="149" t="s">
        <v>45</v>
      </c>
      <c r="E935" s="169"/>
      <c r="F935" s="255"/>
      <c r="G935" s="258"/>
      <c r="H935" s="261"/>
      <c r="I935" s="243"/>
    </row>
    <row r="936" spans="1:9">
      <c r="A936" s="246"/>
      <c r="B936" s="249"/>
      <c r="C936" s="252"/>
      <c r="D936" s="149" t="s">
        <v>43</v>
      </c>
      <c r="E936" s="169"/>
      <c r="F936" s="255"/>
      <c r="G936" s="258"/>
      <c r="H936" s="261"/>
      <c r="I936" s="243"/>
    </row>
    <row r="937" spans="1:9" ht="15.75" thickBot="1">
      <c r="A937" s="247"/>
      <c r="B937" s="250"/>
      <c r="C937" s="253"/>
      <c r="D937" s="150" t="s">
        <v>44</v>
      </c>
      <c r="E937" s="170"/>
      <c r="F937" s="256"/>
      <c r="G937" s="259"/>
      <c r="H937" s="262"/>
      <c r="I937" s="244"/>
    </row>
    <row r="938" spans="1:9">
      <c r="A938" s="245">
        <v>187</v>
      </c>
      <c r="B938" s="248" t="str">
        <f>CONCATENATE(VLOOKUP(A938,Especificações,2,FALSE),(VLOOKUP(A938,Especificações,3,FALSE)),(VLOOKUP(A938,Especificações,4,FALSE)),(VLOOKUP(A938,Especificações,5,FALSE)),(VLOOKUP(A938,Especificações,6,FALSE)),(VLOOKUP(A938,Especificações,7,FALSE)),(VLOOKUP(A938,Especificações,8,FALSE)),(VLOOKUP(A938,Especificações,9,FALSE)),(VLOOKUP(A938,Especificações,10,FALSE)),(VLOOKUP(A938,Especificações,11,FALSE)),(VLOOKUP(A938,Especificações,12,FALSE)),(VLOOKUP(A938,Especificações,13,FALSE)),(VLOOKUP(A938,Especificações,14,FALSE)),(VLOOKUP(A938,Especificações,15,FALSE)),(VLOOKUP(A938,Especificações,16,FALSE)),(VLOOKUP(A938,Especificações,17,FALSE)),(VLOOKUP(A938,Especificações,18,FALSE)),(VLOOKUP(A938,Especificações,19,FALSE)),(VLOOKUP(A938,Especificações,20,FALSE)),(VLOOKUP(A938,Especificações,21,FALSE)))</f>
        <v xml:space="preserve">PANFLETO - Papel Couchê Liso ou fosco/ Off-Set/ Reciclato; Formato Aberto: 32: 11x15cm; 115/150 g/m²; Impressão: 4/4 Cores; Acabamento: Refile simples; </v>
      </c>
      <c r="C938" s="251">
        <f>VLOOKUP(A938,Especificações,22,FALSE)</f>
        <v>1</v>
      </c>
      <c r="D938" s="147" t="s">
        <v>46</v>
      </c>
      <c r="E938" s="154"/>
      <c r="F938" s="254">
        <f>IF(ISERROR(AVERAGE(E938:E942)),0,AVERAGE(E938:E942))</f>
        <v>0</v>
      </c>
      <c r="G938" s="257">
        <v>8500</v>
      </c>
      <c r="H938" s="260">
        <f>C938*F938</f>
        <v>0</v>
      </c>
      <c r="I938" s="242">
        <f>G938*H938</f>
        <v>0</v>
      </c>
    </row>
    <row r="939" spans="1:9">
      <c r="A939" s="246"/>
      <c r="B939" s="249"/>
      <c r="C939" s="252"/>
      <c r="D939" s="148" t="s">
        <v>47</v>
      </c>
      <c r="E939" s="169"/>
      <c r="F939" s="255"/>
      <c r="G939" s="258"/>
      <c r="H939" s="261"/>
      <c r="I939" s="243"/>
    </row>
    <row r="940" spans="1:9">
      <c r="A940" s="246"/>
      <c r="B940" s="249"/>
      <c r="C940" s="252"/>
      <c r="D940" s="149" t="s">
        <v>45</v>
      </c>
      <c r="E940" s="169"/>
      <c r="F940" s="255"/>
      <c r="G940" s="258"/>
      <c r="H940" s="261"/>
      <c r="I940" s="243"/>
    </row>
    <row r="941" spans="1:9">
      <c r="A941" s="246"/>
      <c r="B941" s="249"/>
      <c r="C941" s="252"/>
      <c r="D941" s="149" t="s">
        <v>43</v>
      </c>
      <c r="E941" s="169"/>
      <c r="F941" s="255"/>
      <c r="G941" s="258"/>
      <c r="H941" s="261"/>
      <c r="I941" s="243"/>
    </row>
    <row r="942" spans="1:9" ht="15.75" thickBot="1">
      <c r="A942" s="247"/>
      <c r="B942" s="250"/>
      <c r="C942" s="253"/>
      <c r="D942" s="150" t="s">
        <v>44</v>
      </c>
      <c r="E942" s="170"/>
      <c r="F942" s="256"/>
      <c r="G942" s="259"/>
      <c r="H942" s="262"/>
      <c r="I942" s="244"/>
    </row>
    <row r="943" spans="1:9">
      <c r="A943" s="245">
        <v>188</v>
      </c>
      <c r="B943" s="248" t="str">
        <f>CONCATENATE(VLOOKUP(A943,Especificações,2,FALSE),(VLOOKUP(A943,Especificações,3,FALSE)),(VLOOKUP(A943,Especificações,4,FALSE)),(VLOOKUP(A943,Especificações,5,FALSE)),(VLOOKUP(A943,Especificações,6,FALSE)),(VLOOKUP(A943,Especificações,7,FALSE)),(VLOOKUP(A943,Especificações,8,FALSE)),(VLOOKUP(A943,Especificações,9,FALSE)),(VLOOKUP(A943,Especificações,10,FALSE)),(VLOOKUP(A943,Especificações,11,FALSE)),(VLOOKUP(A943,Especificações,12,FALSE)),(VLOOKUP(A943,Especificações,13,FALSE)),(VLOOKUP(A943,Especificações,14,FALSE)),(VLOOKUP(A943,Especificações,15,FALSE)),(VLOOKUP(A943,Especificações,16,FALSE)),(VLOOKUP(A943,Especificações,17,FALSE)),(VLOOKUP(A943,Especificações,18,FALSE)),(VLOOKUP(A943,Especificações,19,FALSE)),(VLOOKUP(A943,Especificações,20,FALSE)),(VLOOKUP(A943,Especificações,21,FALSE)))</f>
        <v xml:space="preserve">PASTA COM BOLSA - Cartão Duo Desing/ Supremo; Formato Fechado: 8: 21x29,7cm; 250/350 g/m²; Impressão: 4/0 Cores; Acabamento: Refile simples e/ ou Dobra, Corte e Vinco, Laminação BOPP fosca ou brilho; </v>
      </c>
      <c r="C943" s="251">
        <f>VLOOKUP(A943,Especificações,22,FALSE)</f>
        <v>1</v>
      </c>
      <c r="D943" s="147" t="s">
        <v>46</v>
      </c>
      <c r="E943" s="154"/>
      <c r="F943" s="254">
        <f>IF(ISERROR(AVERAGE(E943:E947)),0,AVERAGE(E943:E947))</f>
        <v>0</v>
      </c>
      <c r="G943" s="257">
        <v>10000</v>
      </c>
      <c r="H943" s="260">
        <f>C943*F943</f>
        <v>0</v>
      </c>
      <c r="I943" s="242">
        <f>G943*H943</f>
        <v>0</v>
      </c>
    </row>
    <row r="944" spans="1:9">
      <c r="A944" s="246"/>
      <c r="B944" s="249"/>
      <c r="C944" s="252"/>
      <c r="D944" s="148" t="s">
        <v>47</v>
      </c>
      <c r="E944" s="169"/>
      <c r="F944" s="255"/>
      <c r="G944" s="258"/>
      <c r="H944" s="261"/>
      <c r="I944" s="243"/>
    </row>
    <row r="945" spans="1:9">
      <c r="A945" s="246"/>
      <c r="B945" s="249"/>
      <c r="C945" s="252"/>
      <c r="D945" s="149" t="s">
        <v>45</v>
      </c>
      <c r="E945" s="169"/>
      <c r="F945" s="255"/>
      <c r="G945" s="258"/>
      <c r="H945" s="261"/>
      <c r="I945" s="243"/>
    </row>
    <row r="946" spans="1:9">
      <c r="A946" s="246"/>
      <c r="B946" s="249"/>
      <c r="C946" s="252"/>
      <c r="D946" s="149" t="s">
        <v>43</v>
      </c>
      <c r="E946" s="169"/>
      <c r="F946" s="255"/>
      <c r="G946" s="258"/>
      <c r="H946" s="261"/>
      <c r="I946" s="243"/>
    </row>
    <row r="947" spans="1:9" ht="15.75" thickBot="1">
      <c r="A947" s="247"/>
      <c r="B947" s="250"/>
      <c r="C947" s="253"/>
      <c r="D947" s="150" t="s">
        <v>44</v>
      </c>
      <c r="E947" s="170"/>
      <c r="F947" s="256"/>
      <c r="G947" s="259"/>
      <c r="H947" s="262"/>
      <c r="I947" s="244"/>
    </row>
    <row r="948" spans="1:9">
      <c r="A948" s="245">
        <v>189</v>
      </c>
      <c r="B948" s="248" t="str">
        <f>CONCATENATE(VLOOKUP(A948,Especificações,2,FALSE),(VLOOKUP(A948,Especificações,3,FALSE)),(VLOOKUP(A948,Especificações,4,FALSE)),(VLOOKUP(A948,Especificações,5,FALSE)),(VLOOKUP(A948,Especificações,6,FALSE)),(VLOOKUP(A948,Especificações,7,FALSE)),(VLOOKUP(A948,Especificações,8,FALSE)),(VLOOKUP(A948,Especificações,9,FALSE)),(VLOOKUP(A948,Especificações,10,FALSE)),(VLOOKUP(A948,Especificações,11,FALSE)),(VLOOKUP(A948,Especificações,12,FALSE)),(VLOOKUP(A948,Especificações,13,FALSE)),(VLOOKUP(A948,Especificações,14,FALSE)),(VLOOKUP(A948,Especificações,15,FALSE)),(VLOOKUP(A948,Especificações,16,FALSE)),(VLOOKUP(A948,Especificações,17,FALSE)),(VLOOKUP(A948,Especificações,18,FALSE)),(VLOOKUP(A948,Especificações,19,FALSE)),(VLOOKUP(A948,Especificações,20,FALSE)),(VLOOKUP(A948,Especificações,21,FALSE)))</f>
        <v xml:space="preserve">APLICAÇÃO DE VERNIZ - Verniz UV; Milheiro; Formato Fechado: 4: 31,5x46cm; Localizado; </v>
      </c>
      <c r="C948" s="251">
        <f>VLOOKUP(A948,Especificações,22,FALSE)</f>
        <v>1</v>
      </c>
      <c r="D948" s="269" t="s">
        <v>232</v>
      </c>
      <c r="E948" s="254"/>
      <c r="F948" s="254">
        <f>IF(ISERROR(AVERAGE(E948:E952)),0,AVERAGE(E948:E952))</f>
        <v>0</v>
      </c>
      <c r="G948" s="257">
        <v>3</v>
      </c>
      <c r="H948" s="260">
        <f>C948*F948</f>
        <v>0</v>
      </c>
      <c r="I948" s="242">
        <f>G948*H948</f>
        <v>0</v>
      </c>
    </row>
    <row r="949" spans="1:9">
      <c r="A949" s="246"/>
      <c r="B949" s="249"/>
      <c r="C949" s="252"/>
      <c r="D949" s="270"/>
      <c r="E949" s="255"/>
      <c r="F949" s="255"/>
      <c r="G949" s="258"/>
      <c r="H949" s="261"/>
      <c r="I949" s="243"/>
    </row>
    <row r="950" spans="1:9">
      <c r="A950" s="246"/>
      <c r="B950" s="249"/>
      <c r="C950" s="252"/>
      <c r="D950" s="270"/>
      <c r="E950" s="255"/>
      <c r="F950" s="255"/>
      <c r="G950" s="258"/>
      <c r="H950" s="261"/>
      <c r="I950" s="243"/>
    </row>
    <row r="951" spans="1:9">
      <c r="A951" s="246"/>
      <c r="B951" s="249"/>
      <c r="C951" s="252"/>
      <c r="D951" s="270"/>
      <c r="E951" s="255"/>
      <c r="F951" s="255"/>
      <c r="G951" s="258"/>
      <c r="H951" s="261"/>
      <c r="I951" s="243"/>
    </row>
    <row r="952" spans="1:9" ht="15.75" thickBot="1">
      <c r="A952" s="247"/>
      <c r="B952" s="250"/>
      <c r="C952" s="253"/>
      <c r="D952" s="271"/>
      <c r="E952" s="256"/>
      <c r="F952" s="256"/>
      <c r="G952" s="259"/>
      <c r="H952" s="262"/>
      <c r="I952" s="244"/>
    </row>
    <row r="953" spans="1:9">
      <c r="A953" s="245">
        <v>190</v>
      </c>
      <c r="B953" s="248" t="str">
        <f>CONCATENATE(VLOOKUP(A953,Especificações,2,FALSE),(VLOOKUP(A953,Especificações,3,FALSE)),(VLOOKUP(A953,Especificações,4,FALSE)),(VLOOKUP(A953,Especificações,5,FALSE)),(VLOOKUP(A953,Especificações,6,FALSE)),(VLOOKUP(A953,Especificações,7,FALSE)),(VLOOKUP(A953,Especificações,8,FALSE)),(VLOOKUP(A953,Especificações,9,FALSE)),(VLOOKUP(A953,Especificações,10,FALSE)),(VLOOKUP(A953,Especificações,11,FALSE)),(VLOOKUP(A953,Especificações,12,FALSE)),(VLOOKUP(A953,Especificações,13,FALSE)),(VLOOKUP(A953,Especificações,14,FALSE)),(VLOOKUP(A953,Especificações,15,FALSE)),(VLOOKUP(A953,Especificações,16,FALSE)),(VLOOKUP(A953,Especificações,17,FALSE)),(VLOOKUP(A953,Especificações,18,FALSE)),(VLOOKUP(A953,Especificações,19,FALSE)),(VLOOKUP(A953,Especificações,20,FALSE)),(VLOOKUP(A953,Especificações,21,FALSE)))</f>
        <v xml:space="preserve">APLICAÇÃO DE VERNIZ - Verniz UV; Milheiro; Formato Fechado: 4: 31,5x46cm; Total; </v>
      </c>
      <c r="C953" s="251">
        <f>VLOOKUP(A953,Especificações,22,FALSE)</f>
        <v>1</v>
      </c>
      <c r="D953" s="269" t="s">
        <v>232</v>
      </c>
      <c r="E953" s="254"/>
      <c r="F953" s="254">
        <f>IF(ISERROR(AVERAGE(E953:E957)),0,AVERAGE(E953:E957))</f>
        <v>0</v>
      </c>
      <c r="G953" s="257">
        <v>1</v>
      </c>
      <c r="H953" s="260">
        <f>C953*F953</f>
        <v>0</v>
      </c>
      <c r="I953" s="242">
        <f>G953*H953</f>
        <v>0</v>
      </c>
    </row>
    <row r="954" spans="1:9">
      <c r="A954" s="246"/>
      <c r="B954" s="249"/>
      <c r="C954" s="252"/>
      <c r="D954" s="270"/>
      <c r="E954" s="255"/>
      <c r="F954" s="255"/>
      <c r="G954" s="258"/>
      <c r="H954" s="261"/>
      <c r="I954" s="243"/>
    </row>
    <row r="955" spans="1:9">
      <c r="A955" s="246"/>
      <c r="B955" s="249"/>
      <c r="C955" s="252"/>
      <c r="D955" s="270"/>
      <c r="E955" s="255"/>
      <c r="F955" s="255"/>
      <c r="G955" s="258"/>
      <c r="H955" s="261"/>
      <c r="I955" s="243"/>
    </row>
    <row r="956" spans="1:9">
      <c r="A956" s="246"/>
      <c r="B956" s="249"/>
      <c r="C956" s="252"/>
      <c r="D956" s="270"/>
      <c r="E956" s="255"/>
      <c r="F956" s="255"/>
      <c r="G956" s="258"/>
      <c r="H956" s="261"/>
      <c r="I956" s="243"/>
    </row>
    <row r="957" spans="1:9" ht="15.75" thickBot="1">
      <c r="A957" s="247"/>
      <c r="B957" s="250"/>
      <c r="C957" s="253"/>
      <c r="D957" s="271"/>
      <c r="E957" s="256"/>
      <c r="F957" s="256"/>
      <c r="G957" s="259"/>
      <c r="H957" s="262"/>
      <c r="I957" s="244"/>
    </row>
    <row r="958" spans="1:9">
      <c r="A958" s="245">
        <v>191</v>
      </c>
      <c r="B958" s="248" t="str">
        <f>CONCATENATE(VLOOKUP(A958,Especificações,2,FALSE),(VLOOKUP(A958,Especificações,3,FALSE)),(VLOOKUP(A958,Especificações,4,FALSE)),(VLOOKUP(A958,Especificações,5,FALSE)),(VLOOKUP(A958,Especificações,6,FALSE)),(VLOOKUP(A958,Especificações,7,FALSE)),(VLOOKUP(A958,Especificações,8,FALSE)),(VLOOKUP(A958,Especificações,9,FALSE)),(VLOOKUP(A958,Especificações,10,FALSE)),(VLOOKUP(A958,Especificações,11,FALSE)),(VLOOKUP(A958,Especificações,12,FALSE)),(VLOOKUP(A958,Especificações,13,FALSE)),(VLOOKUP(A958,Especificações,14,FALSE)),(VLOOKUP(A958,Especificações,15,FALSE)),(VLOOKUP(A958,Especificações,16,FALSE)),(VLOOKUP(A958,Especificações,17,FALSE)),(VLOOKUP(A958,Especificações,18,FALSE)),(VLOOKUP(A958,Especificações,19,FALSE)),(VLOOKUP(A958,Especificações,20,FALSE)),(VLOOKUP(A958,Especificações,21,FALSE)))</f>
        <v xml:space="preserve">APLICAÇÃO DE VERNIZ - Verniz UV; Milheiro; Formato Fechado: 8: 21x29,7cm; Localizado; </v>
      </c>
      <c r="C958" s="251">
        <f>VLOOKUP(A958,Especificações,22,FALSE)</f>
        <v>1</v>
      </c>
      <c r="D958" s="269" t="s">
        <v>232</v>
      </c>
      <c r="E958" s="254"/>
      <c r="F958" s="254">
        <f>IF(ISERROR(AVERAGE(E958:E962)),0,AVERAGE(E958:E962))</f>
        <v>0</v>
      </c>
      <c r="G958" s="257">
        <v>3</v>
      </c>
      <c r="H958" s="260">
        <f>C958*F958</f>
        <v>0</v>
      </c>
      <c r="I958" s="242">
        <f>G958*H958</f>
        <v>0</v>
      </c>
    </row>
    <row r="959" spans="1:9">
      <c r="A959" s="246"/>
      <c r="B959" s="249"/>
      <c r="C959" s="252"/>
      <c r="D959" s="270"/>
      <c r="E959" s="255"/>
      <c r="F959" s="255"/>
      <c r="G959" s="258"/>
      <c r="H959" s="261"/>
      <c r="I959" s="243"/>
    </row>
    <row r="960" spans="1:9">
      <c r="A960" s="246"/>
      <c r="B960" s="249"/>
      <c r="C960" s="252"/>
      <c r="D960" s="270"/>
      <c r="E960" s="255"/>
      <c r="F960" s="255"/>
      <c r="G960" s="258"/>
      <c r="H960" s="261"/>
      <c r="I960" s="243"/>
    </row>
    <row r="961" spans="1:9">
      <c r="A961" s="246"/>
      <c r="B961" s="249"/>
      <c r="C961" s="252"/>
      <c r="D961" s="270"/>
      <c r="E961" s="255"/>
      <c r="F961" s="255"/>
      <c r="G961" s="258"/>
      <c r="H961" s="261"/>
      <c r="I961" s="243"/>
    </row>
    <row r="962" spans="1:9" ht="15.75" thickBot="1">
      <c r="A962" s="247"/>
      <c r="B962" s="250"/>
      <c r="C962" s="253"/>
      <c r="D962" s="271"/>
      <c r="E962" s="256"/>
      <c r="F962" s="256"/>
      <c r="G962" s="259"/>
      <c r="H962" s="262"/>
      <c r="I962" s="244"/>
    </row>
    <row r="963" spans="1:9">
      <c r="A963" s="245">
        <v>192</v>
      </c>
      <c r="B963" s="248" t="str">
        <f>CONCATENATE(VLOOKUP(A963,Especificações,2,FALSE),(VLOOKUP(A963,Especificações,3,FALSE)),(VLOOKUP(A963,Especificações,4,FALSE)),(VLOOKUP(A963,Especificações,5,FALSE)),(VLOOKUP(A963,Especificações,6,FALSE)),(VLOOKUP(A963,Especificações,7,FALSE)),(VLOOKUP(A963,Especificações,8,FALSE)),(VLOOKUP(A963,Especificações,9,FALSE)),(VLOOKUP(A963,Especificações,10,FALSE)),(VLOOKUP(A963,Especificações,11,FALSE)),(VLOOKUP(A963,Especificações,12,FALSE)),(VLOOKUP(A963,Especificações,13,FALSE)),(VLOOKUP(A963,Especificações,14,FALSE)),(VLOOKUP(A963,Especificações,15,FALSE)),(VLOOKUP(A963,Especificações,16,FALSE)),(VLOOKUP(A963,Especificações,17,FALSE)),(VLOOKUP(A963,Especificações,18,FALSE)),(VLOOKUP(A963,Especificações,19,FALSE)),(VLOOKUP(A963,Especificações,20,FALSE)),(VLOOKUP(A963,Especificações,21,FALSE)))</f>
        <v xml:space="preserve">APLICAÇÃO DE VERNIZ - Verniz UV; Milheiro; Formato Fechado: 8: 21x29,7cm; Total; </v>
      </c>
      <c r="C963" s="251">
        <f>VLOOKUP(A963,Especificações,22,FALSE)</f>
        <v>1</v>
      </c>
      <c r="D963" s="269" t="s">
        <v>232</v>
      </c>
      <c r="E963" s="254"/>
      <c r="F963" s="254">
        <f>IF(ISERROR(AVERAGE(E963:E967)),0,AVERAGE(E963:E967))</f>
        <v>0</v>
      </c>
      <c r="G963" s="257">
        <v>1</v>
      </c>
      <c r="H963" s="260">
        <f>C963*F963</f>
        <v>0</v>
      </c>
      <c r="I963" s="242">
        <f>G963*H963</f>
        <v>0</v>
      </c>
    </row>
    <row r="964" spans="1:9">
      <c r="A964" s="246"/>
      <c r="B964" s="249"/>
      <c r="C964" s="252"/>
      <c r="D964" s="270"/>
      <c r="E964" s="255"/>
      <c r="F964" s="255"/>
      <c r="G964" s="258"/>
      <c r="H964" s="261"/>
      <c r="I964" s="243"/>
    </row>
    <row r="965" spans="1:9">
      <c r="A965" s="246"/>
      <c r="B965" s="249"/>
      <c r="C965" s="252"/>
      <c r="D965" s="270"/>
      <c r="E965" s="255"/>
      <c r="F965" s="255"/>
      <c r="G965" s="258"/>
      <c r="H965" s="261"/>
      <c r="I965" s="243"/>
    </row>
    <row r="966" spans="1:9">
      <c r="A966" s="246"/>
      <c r="B966" s="249"/>
      <c r="C966" s="252"/>
      <c r="D966" s="270"/>
      <c r="E966" s="255"/>
      <c r="F966" s="255"/>
      <c r="G966" s="258"/>
      <c r="H966" s="261"/>
      <c r="I966" s="243"/>
    </row>
    <row r="967" spans="1:9" ht="15.75" thickBot="1">
      <c r="A967" s="247"/>
      <c r="B967" s="250"/>
      <c r="C967" s="253"/>
      <c r="D967" s="271"/>
      <c r="E967" s="256"/>
      <c r="F967" s="256"/>
      <c r="G967" s="259"/>
      <c r="H967" s="262"/>
      <c r="I967" s="244"/>
    </row>
    <row r="968" spans="1:9">
      <c r="A968" s="245">
        <v>193</v>
      </c>
      <c r="B968" s="248" t="str">
        <f>CONCATENATE(VLOOKUP(A968,Especificações,2,FALSE),(VLOOKUP(A968,Especificações,3,FALSE)),(VLOOKUP(A968,Especificações,4,FALSE)),(VLOOKUP(A968,Especificações,5,FALSE)),(VLOOKUP(A968,Especificações,6,FALSE)),(VLOOKUP(A968,Especificações,7,FALSE)),(VLOOKUP(A968,Especificações,8,FALSE)),(VLOOKUP(A968,Especificações,9,FALSE)),(VLOOKUP(A968,Especificações,10,FALSE)),(VLOOKUP(A968,Especificações,11,FALSE)),(VLOOKUP(A968,Especificações,12,FALSE)),(VLOOKUP(A968,Especificações,13,FALSE)),(VLOOKUP(A968,Especificações,14,FALSE)),(VLOOKUP(A968,Especificações,15,FALSE)),(VLOOKUP(A968,Especificações,16,FALSE)),(VLOOKUP(A968,Especificações,17,FALSE)),(VLOOKUP(A968,Especificações,18,FALSE)),(VLOOKUP(A968,Especificações,19,FALSE)),(VLOOKUP(A968,Especificações,20,FALSE)),(VLOOKUP(A968,Especificações,21,FALSE)))</f>
        <v xml:space="preserve">APLICAÇÃO DE VERNIZ - Verniz UV; Milheiro; Formato Fechado: 12: 20,5x23cm; Localizado; </v>
      </c>
      <c r="C968" s="251">
        <f>VLOOKUP(A968,Especificações,22,FALSE)</f>
        <v>1</v>
      </c>
      <c r="D968" s="269" t="s">
        <v>232</v>
      </c>
      <c r="E968" s="254"/>
      <c r="F968" s="254">
        <f>IF(ISERROR(AVERAGE(E968:E972)),0,AVERAGE(E968:E972))</f>
        <v>0</v>
      </c>
      <c r="G968" s="257">
        <v>3</v>
      </c>
      <c r="H968" s="260">
        <f>C968*F968</f>
        <v>0</v>
      </c>
      <c r="I968" s="242">
        <f>G968*H968</f>
        <v>0</v>
      </c>
    </row>
    <row r="969" spans="1:9">
      <c r="A969" s="246"/>
      <c r="B969" s="249"/>
      <c r="C969" s="252"/>
      <c r="D969" s="270"/>
      <c r="E969" s="255"/>
      <c r="F969" s="255"/>
      <c r="G969" s="258"/>
      <c r="H969" s="261"/>
      <c r="I969" s="243"/>
    </row>
    <row r="970" spans="1:9">
      <c r="A970" s="246"/>
      <c r="B970" s="249"/>
      <c r="C970" s="252"/>
      <c r="D970" s="270"/>
      <c r="E970" s="255"/>
      <c r="F970" s="255"/>
      <c r="G970" s="258"/>
      <c r="H970" s="261"/>
      <c r="I970" s="243"/>
    </row>
    <row r="971" spans="1:9">
      <c r="A971" s="246"/>
      <c r="B971" s="249"/>
      <c r="C971" s="252"/>
      <c r="D971" s="270"/>
      <c r="E971" s="255"/>
      <c r="F971" s="255"/>
      <c r="G971" s="258"/>
      <c r="H971" s="261"/>
      <c r="I971" s="243"/>
    </row>
    <row r="972" spans="1:9" ht="15.75" thickBot="1">
      <c r="A972" s="247"/>
      <c r="B972" s="250"/>
      <c r="C972" s="253"/>
      <c r="D972" s="271"/>
      <c r="E972" s="256"/>
      <c r="F972" s="256"/>
      <c r="G972" s="259"/>
      <c r="H972" s="262"/>
      <c r="I972" s="244"/>
    </row>
    <row r="973" spans="1:9">
      <c r="A973" s="245">
        <v>194</v>
      </c>
      <c r="B973" s="248" t="str">
        <f>CONCATENATE(VLOOKUP(A973,Especificações,2,FALSE),(VLOOKUP(A973,Especificações,3,FALSE)),(VLOOKUP(A973,Especificações,4,FALSE)),(VLOOKUP(A973,Especificações,5,FALSE)),(VLOOKUP(A973,Especificações,6,FALSE)),(VLOOKUP(A973,Especificações,7,FALSE)),(VLOOKUP(A973,Especificações,8,FALSE)),(VLOOKUP(A973,Especificações,9,FALSE)),(VLOOKUP(A973,Especificações,10,FALSE)),(VLOOKUP(A973,Especificações,11,FALSE)),(VLOOKUP(A973,Especificações,12,FALSE)),(VLOOKUP(A973,Especificações,13,FALSE)),(VLOOKUP(A973,Especificações,14,FALSE)),(VLOOKUP(A973,Especificações,15,FALSE)),(VLOOKUP(A973,Especificações,16,FALSE)),(VLOOKUP(A973,Especificações,17,FALSE)),(VLOOKUP(A973,Especificações,18,FALSE)),(VLOOKUP(A973,Especificações,19,FALSE)),(VLOOKUP(A973,Especificações,20,FALSE)),(VLOOKUP(A973,Especificações,21,FALSE)))</f>
        <v xml:space="preserve">APLICAÇÃO DE VERNIZ - Verniz UV; Milheiro; Formato Fechado: 12: 20,5x23cm; Total; </v>
      </c>
      <c r="C973" s="251">
        <f>VLOOKUP(A973,Especificações,22,FALSE)</f>
        <v>1</v>
      </c>
      <c r="D973" s="269" t="s">
        <v>232</v>
      </c>
      <c r="E973" s="254"/>
      <c r="F973" s="254">
        <f>IF(ISERROR(AVERAGE(E973:E977)),0,AVERAGE(E973:E977))</f>
        <v>0</v>
      </c>
      <c r="G973" s="257">
        <v>1</v>
      </c>
      <c r="H973" s="260">
        <f>C973*F973</f>
        <v>0</v>
      </c>
      <c r="I973" s="242">
        <f>G973*H973</f>
        <v>0</v>
      </c>
    </row>
    <row r="974" spans="1:9">
      <c r="A974" s="246"/>
      <c r="B974" s="249"/>
      <c r="C974" s="252"/>
      <c r="D974" s="270"/>
      <c r="E974" s="255"/>
      <c r="F974" s="255"/>
      <c r="G974" s="258"/>
      <c r="H974" s="261"/>
      <c r="I974" s="243"/>
    </row>
    <row r="975" spans="1:9">
      <c r="A975" s="246"/>
      <c r="B975" s="249"/>
      <c r="C975" s="252"/>
      <c r="D975" s="270"/>
      <c r="E975" s="255"/>
      <c r="F975" s="255"/>
      <c r="G975" s="258"/>
      <c r="H975" s="261"/>
      <c r="I975" s="243"/>
    </row>
    <row r="976" spans="1:9">
      <c r="A976" s="246"/>
      <c r="B976" s="249"/>
      <c r="C976" s="252"/>
      <c r="D976" s="270"/>
      <c r="E976" s="255"/>
      <c r="F976" s="255"/>
      <c r="G976" s="258"/>
      <c r="H976" s="261"/>
      <c r="I976" s="243"/>
    </row>
    <row r="977" spans="1:9" ht="15.75" thickBot="1">
      <c r="A977" s="247"/>
      <c r="B977" s="250"/>
      <c r="C977" s="253"/>
      <c r="D977" s="271"/>
      <c r="E977" s="256"/>
      <c r="F977" s="256"/>
      <c r="G977" s="259"/>
      <c r="H977" s="262"/>
      <c r="I977" s="244"/>
    </row>
    <row r="978" spans="1:9">
      <c r="A978" s="245">
        <v>195</v>
      </c>
      <c r="B978" s="248" t="str">
        <f>CONCATENATE(VLOOKUP(A978,Especificações,2,FALSE),(VLOOKUP(A978,Especificações,3,FALSE)),(VLOOKUP(A978,Especificações,4,FALSE)),(VLOOKUP(A978,Especificações,5,FALSE)),(VLOOKUP(A978,Especificações,6,FALSE)),(VLOOKUP(A978,Especificações,7,FALSE)),(VLOOKUP(A978,Especificações,8,FALSE)),(VLOOKUP(A978,Especificações,9,FALSE)),(VLOOKUP(A978,Especificações,10,FALSE)),(VLOOKUP(A978,Especificações,11,FALSE)),(VLOOKUP(A978,Especificações,12,FALSE)),(VLOOKUP(A978,Especificações,13,FALSE)),(VLOOKUP(A978,Especificações,14,FALSE)),(VLOOKUP(A978,Especificações,15,FALSE)),(VLOOKUP(A978,Especificações,16,FALSE)),(VLOOKUP(A978,Especificações,17,FALSE)),(VLOOKUP(A978,Especificações,18,FALSE)),(VLOOKUP(A978,Especificações,19,FALSE)),(VLOOKUP(A978,Especificações,20,FALSE)),(VLOOKUP(A978,Especificações,21,FALSE)))</f>
        <v xml:space="preserve">APLICAÇÃO DE VERNIZ - Verniz UV; Milheiro; Formato Fechado: 16: 15x21cm; Localizado; </v>
      </c>
      <c r="C978" s="251">
        <f>VLOOKUP(A978,Especificações,22,FALSE)</f>
        <v>1</v>
      </c>
      <c r="D978" s="269" t="s">
        <v>232</v>
      </c>
      <c r="E978" s="254"/>
      <c r="F978" s="254">
        <f>IF(ISERROR(AVERAGE(E978:E982)),0,AVERAGE(E978:E982))</f>
        <v>0</v>
      </c>
      <c r="G978" s="257">
        <v>3</v>
      </c>
      <c r="H978" s="260">
        <f>C978*F978</f>
        <v>0</v>
      </c>
      <c r="I978" s="242">
        <f>G978*H978</f>
        <v>0</v>
      </c>
    </row>
    <row r="979" spans="1:9">
      <c r="A979" s="246"/>
      <c r="B979" s="249"/>
      <c r="C979" s="252"/>
      <c r="D979" s="270"/>
      <c r="E979" s="255"/>
      <c r="F979" s="255"/>
      <c r="G979" s="258"/>
      <c r="H979" s="261"/>
      <c r="I979" s="243"/>
    </row>
    <row r="980" spans="1:9">
      <c r="A980" s="246"/>
      <c r="B980" s="249"/>
      <c r="C980" s="252"/>
      <c r="D980" s="270"/>
      <c r="E980" s="255"/>
      <c r="F980" s="255"/>
      <c r="G980" s="258"/>
      <c r="H980" s="261"/>
      <c r="I980" s="243"/>
    </row>
    <row r="981" spans="1:9">
      <c r="A981" s="246"/>
      <c r="B981" s="249"/>
      <c r="C981" s="252"/>
      <c r="D981" s="270"/>
      <c r="E981" s="255"/>
      <c r="F981" s="255"/>
      <c r="G981" s="258"/>
      <c r="H981" s="261"/>
      <c r="I981" s="243"/>
    </row>
    <row r="982" spans="1:9" ht="15.75" thickBot="1">
      <c r="A982" s="247"/>
      <c r="B982" s="250"/>
      <c r="C982" s="253"/>
      <c r="D982" s="271"/>
      <c r="E982" s="256"/>
      <c r="F982" s="256"/>
      <c r="G982" s="259"/>
      <c r="H982" s="262"/>
      <c r="I982" s="244"/>
    </row>
    <row r="983" spans="1:9">
      <c r="A983" s="245">
        <v>196</v>
      </c>
      <c r="B983" s="248" t="str">
        <f>CONCATENATE(VLOOKUP(A983,Especificações,2,FALSE),(VLOOKUP(A983,Especificações,3,FALSE)),(VLOOKUP(A983,Especificações,4,FALSE)),(VLOOKUP(A983,Especificações,5,FALSE)),(VLOOKUP(A983,Especificações,6,FALSE)),(VLOOKUP(A983,Especificações,7,FALSE)),(VLOOKUP(A983,Especificações,8,FALSE)),(VLOOKUP(A983,Especificações,9,FALSE)),(VLOOKUP(A983,Especificações,10,FALSE)),(VLOOKUP(A983,Especificações,11,FALSE)),(VLOOKUP(A983,Especificações,12,FALSE)),(VLOOKUP(A983,Especificações,13,FALSE)),(VLOOKUP(A983,Especificações,14,FALSE)),(VLOOKUP(A983,Especificações,15,FALSE)),(VLOOKUP(A983,Especificações,16,FALSE)),(VLOOKUP(A983,Especificações,17,FALSE)),(VLOOKUP(A983,Especificações,18,FALSE)),(VLOOKUP(A983,Especificações,19,FALSE)),(VLOOKUP(A983,Especificações,20,FALSE)),(VLOOKUP(A983,Especificações,21,FALSE)))</f>
        <v xml:space="preserve">APLICAÇÃO DE VERNIZ - Verniz UV; Milheiro; Formato Fechado: 16: 15x21cm; Total; </v>
      </c>
      <c r="C983" s="251">
        <f>VLOOKUP(A983,Especificações,22,FALSE)</f>
        <v>1</v>
      </c>
      <c r="D983" s="269" t="s">
        <v>232</v>
      </c>
      <c r="E983" s="254"/>
      <c r="F983" s="254">
        <f>IF(ISERROR(AVERAGE(E983:E987)),0,AVERAGE(E983:E987))</f>
        <v>0</v>
      </c>
      <c r="G983" s="257">
        <v>1</v>
      </c>
      <c r="H983" s="260">
        <f>C983*F983</f>
        <v>0</v>
      </c>
      <c r="I983" s="242">
        <f>G983*H983</f>
        <v>0</v>
      </c>
    </row>
    <row r="984" spans="1:9">
      <c r="A984" s="246"/>
      <c r="B984" s="249"/>
      <c r="C984" s="252"/>
      <c r="D984" s="270"/>
      <c r="E984" s="255"/>
      <c r="F984" s="255"/>
      <c r="G984" s="258"/>
      <c r="H984" s="261"/>
      <c r="I984" s="243"/>
    </row>
    <row r="985" spans="1:9">
      <c r="A985" s="246"/>
      <c r="B985" s="249"/>
      <c r="C985" s="252"/>
      <c r="D985" s="270"/>
      <c r="E985" s="255"/>
      <c r="F985" s="255"/>
      <c r="G985" s="258"/>
      <c r="H985" s="261"/>
      <c r="I985" s="243"/>
    </row>
    <row r="986" spans="1:9">
      <c r="A986" s="246"/>
      <c r="B986" s="249"/>
      <c r="C986" s="252"/>
      <c r="D986" s="270"/>
      <c r="E986" s="255"/>
      <c r="F986" s="255"/>
      <c r="G986" s="258"/>
      <c r="H986" s="261"/>
      <c r="I986" s="243"/>
    </row>
    <row r="987" spans="1:9" ht="15.75" thickBot="1">
      <c r="A987" s="247"/>
      <c r="B987" s="250"/>
      <c r="C987" s="253"/>
      <c r="D987" s="271"/>
      <c r="E987" s="256"/>
      <c r="F987" s="256"/>
      <c r="G987" s="259"/>
      <c r="H987" s="262"/>
      <c r="I987" s="244"/>
    </row>
    <row r="988" spans="1:9">
      <c r="A988" s="245">
        <v>197</v>
      </c>
      <c r="B988" s="248" t="str">
        <f>CONCATENATE(VLOOKUP(A988,Especificações,2,FALSE),(VLOOKUP(A988,Especificações,3,FALSE)),(VLOOKUP(A988,Especificações,4,FALSE)),(VLOOKUP(A988,Especificações,5,FALSE)),(VLOOKUP(A988,Especificações,6,FALSE)),(VLOOKUP(A988,Especificações,7,FALSE)),(VLOOKUP(A988,Especificações,8,FALSE)),(VLOOKUP(A988,Especificações,9,FALSE)),(VLOOKUP(A988,Especificações,10,FALSE)),(VLOOKUP(A988,Especificações,11,FALSE)),(VLOOKUP(A988,Especificações,12,FALSE)),(VLOOKUP(A988,Especificações,13,FALSE)),(VLOOKUP(A988,Especificações,14,FALSE)),(VLOOKUP(A988,Especificações,15,FALSE)),(VLOOKUP(A988,Especificações,16,FALSE)),(VLOOKUP(A988,Especificações,17,FALSE)),(VLOOKUP(A988,Especificações,18,FALSE)),(VLOOKUP(A988,Especificações,19,FALSE)),(VLOOKUP(A988,Especificações,20,FALSE)),(VLOOKUP(A988,Especificações,21,FALSE)))</f>
        <v xml:space="preserve">APLICAÇÃO DE VERNIZ - Verniz UV; Milheiro; Formato Fechado: 32: 11x15cm; Localizado; </v>
      </c>
      <c r="C988" s="251">
        <f>VLOOKUP(A988,Especificações,22,FALSE)</f>
        <v>1</v>
      </c>
      <c r="D988" s="269" t="s">
        <v>232</v>
      </c>
      <c r="E988" s="254"/>
      <c r="F988" s="254">
        <f>IF(ISERROR(AVERAGE(E988:E992)),0,AVERAGE(E988:E992))</f>
        <v>0</v>
      </c>
      <c r="G988" s="257">
        <v>3</v>
      </c>
      <c r="H988" s="260">
        <f>C988*F988</f>
        <v>0</v>
      </c>
      <c r="I988" s="242">
        <f>G988*H988</f>
        <v>0</v>
      </c>
    </row>
    <row r="989" spans="1:9">
      <c r="A989" s="246"/>
      <c r="B989" s="249"/>
      <c r="C989" s="252"/>
      <c r="D989" s="270"/>
      <c r="E989" s="255"/>
      <c r="F989" s="255"/>
      <c r="G989" s="258"/>
      <c r="H989" s="261"/>
      <c r="I989" s="243"/>
    </row>
    <row r="990" spans="1:9">
      <c r="A990" s="246"/>
      <c r="B990" s="249"/>
      <c r="C990" s="252"/>
      <c r="D990" s="270"/>
      <c r="E990" s="255"/>
      <c r="F990" s="255"/>
      <c r="G990" s="258"/>
      <c r="H990" s="261"/>
      <c r="I990" s="243"/>
    </row>
    <row r="991" spans="1:9">
      <c r="A991" s="246"/>
      <c r="B991" s="249"/>
      <c r="C991" s="252"/>
      <c r="D991" s="270"/>
      <c r="E991" s="255"/>
      <c r="F991" s="255"/>
      <c r="G991" s="258"/>
      <c r="H991" s="261"/>
      <c r="I991" s="243"/>
    </row>
    <row r="992" spans="1:9" ht="15.75" thickBot="1">
      <c r="A992" s="247"/>
      <c r="B992" s="250"/>
      <c r="C992" s="253"/>
      <c r="D992" s="271"/>
      <c r="E992" s="256"/>
      <c r="F992" s="256"/>
      <c r="G992" s="259"/>
      <c r="H992" s="262"/>
      <c r="I992" s="244"/>
    </row>
    <row r="993" spans="1:9" ht="15" customHeight="1">
      <c r="A993" s="245">
        <v>198</v>
      </c>
      <c r="B993" s="248" t="str">
        <f>CONCATENATE(VLOOKUP(A993,Especificações,2,FALSE),(VLOOKUP(A993,Especificações,3,FALSE)),(VLOOKUP(A993,Especificações,4,FALSE)),(VLOOKUP(A993,Especificações,5,FALSE)),(VLOOKUP(A993,Especificações,6,FALSE)),(VLOOKUP(A993,Especificações,7,FALSE)),(VLOOKUP(A993,Especificações,8,FALSE)),(VLOOKUP(A993,Especificações,9,FALSE)),(VLOOKUP(A993,Especificações,10,FALSE)),(VLOOKUP(A993,Especificações,11,FALSE)),(VLOOKUP(A993,Especificações,12,FALSE)),(VLOOKUP(A993,Especificações,13,FALSE)),(VLOOKUP(A993,Especificações,14,FALSE)),(VLOOKUP(A993,Especificações,15,FALSE)),(VLOOKUP(A993,Especificações,16,FALSE)),(VLOOKUP(A993,Especificações,17,FALSE)),(VLOOKUP(A993,Especificações,18,FALSE)),(VLOOKUP(A993,Especificações,19,FALSE)),(VLOOKUP(A993,Especificações,20,FALSE)),(VLOOKUP(A993,Especificações,21,FALSE)))</f>
        <v xml:space="preserve">APLICAÇÃO DE VERNIZ - Verniz UV; Milheiro; Formato Fechado: 32: 11x15cm; Total; </v>
      </c>
      <c r="C993" s="251">
        <f>VLOOKUP(A993,Especificações,22,FALSE)</f>
        <v>1</v>
      </c>
      <c r="D993" s="269" t="s">
        <v>232</v>
      </c>
      <c r="E993" s="254"/>
      <c r="F993" s="254">
        <f>IF(ISERROR(AVERAGE(E993:E997)),0,AVERAGE(E993:E997))</f>
        <v>0</v>
      </c>
      <c r="G993" s="257">
        <v>1</v>
      </c>
      <c r="H993" s="260">
        <f>C993*F993</f>
        <v>0</v>
      </c>
      <c r="I993" s="242">
        <f>G993*H993</f>
        <v>0</v>
      </c>
    </row>
    <row r="994" spans="1:9">
      <c r="A994" s="246"/>
      <c r="B994" s="249"/>
      <c r="C994" s="252"/>
      <c r="D994" s="270"/>
      <c r="E994" s="255"/>
      <c r="F994" s="255"/>
      <c r="G994" s="258"/>
      <c r="H994" s="261"/>
      <c r="I994" s="243"/>
    </row>
    <row r="995" spans="1:9">
      <c r="A995" s="246"/>
      <c r="B995" s="249"/>
      <c r="C995" s="252"/>
      <c r="D995" s="270"/>
      <c r="E995" s="255"/>
      <c r="F995" s="255"/>
      <c r="G995" s="258"/>
      <c r="H995" s="261"/>
      <c r="I995" s="243"/>
    </row>
    <row r="996" spans="1:9">
      <c r="A996" s="246"/>
      <c r="B996" s="249"/>
      <c r="C996" s="252"/>
      <c r="D996" s="270"/>
      <c r="E996" s="255"/>
      <c r="F996" s="255"/>
      <c r="G996" s="258"/>
      <c r="H996" s="261"/>
      <c r="I996" s="243"/>
    </row>
    <row r="997" spans="1:9" ht="15.75" thickBot="1">
      <c r="A997" s="247"/>
      <c r="B997" s="250"/>
      <c r="C997" s="253"/>
      <c r="D997" s="271"/>
      <c r="E997" s="256"/>
      <c r="F997" s="256"/>
      <c r="G997" s="259"/>
      <c r="H997" s="262"/>
      <c r="I997" s="244"/>
    </row>
    <row r="998" spans="1:9">
      <c r="A998" s="245">
        <v>199</v>
      </c>
      <c r="B998" s="248" t="str">
        <f>CONCATENATE(VLOOKUP(A998,Especificações,2,FALSE),(VLOOKUP(A998,Especificações,3,FALSE)),(VLOOKUP(A998,Especificações,4,FALSE)),(VLOOKUP(A998,Especificações,5,FALSE)),(VLOOKUP(A998,Especificações,6,FALSE)),(VLOOKUP(A998,Especificações,7,FALSE)),(VLOOKUP(A998,Especificações,8,FALSE)),(VLOOKUP(A998,Especificações,9,FALSE)),(VLOOKUP(A998,Especificações,10,FALSE)),(VLOOKUP(A998,Especificações,11,FALSE)),(VLOOKUP(A998,Especificações,12,FALSE)),(VLOOKUP(A998,Especificações,13,FALSE)),(VLOOKUP(A998,Especificações,14,FALSE)),(VLOOKUP(A998,Especificações,15,FALSE)),(VLOOKUP(A998,Especificações,16,FALSE)),(VLOOKUP(A998,Especificações,17,FALSE)),(VLOOKUP(A998,Especificações,18,FALSE)),(VLOOKUP(A998,Especificações,19,FALSE)),(VLOOKUP(A998,Especificações,20,FALSE)),(VLOOKUP(A998,Especificações,21,FALSE)))</f>
        <v xml:space="preserve">CAPA DURA - Papelão Nº 18/ 20; Formato Fechado: 4: 31,5x46cm; Papel Couchê Liso ou fosco/ Off-Set/ Reciclato;  170/230 g/m²; Impressão:  4/0 Cores; </v>
      </c>
      <c r="C998" s="251">
        <f>VLOOKUP(A998,Especificações,22,FALSE)</f>
        <v>1</v>
      </c>
      <c r="D998" s="147" t="s">
        <v>46</v>
      </c>
      <c r="E998" s="154"/>
      <c r="F998" s="254">
        <f>IF(ISERROR(AVERAGE(E998:E1002)),0,AVERAGE(E998:E1002))</f>
        <v>0</v>
      </c>
      <c r="G998" s="257">
        <v>500</v>
      </c>
      <c r="H998" s="260">
        <f>C998*F998</f>
        <v>0</v>
      </c>
      <c r="I998" s="242">
        <f>G998*H998</f>
        <v>0</v>
      </c>
    </row>
    <row r="999" spans="1:9">
      <c r="A999" s="246"/>
      <c r="B999" s="249"/>
      <c r="C999" s="252"/>
      <c r="D999" s="148" t="s">
        <v>47</v>
      </c>
      <c r="E999" s="169"/>
      <c r="F999" s="255"/>
      <c r="G999" s="258"/>
      <c r="H999" s="261"/>
      <c r="I999" s="243"/>
    </row>
    <row r="1000" spans="1:9">
      <c r="A1000" s="246"/>
      <c r="B1000" s="249"/>
      <c r="C1000" s="252"/>
      <c r="D1000" s="149" t="s">
        <v>45</v>
      </c>
      <c r="E1000" s="169"/>
      <c r="F1000" s="255"/>
      <c r="G1000" s="258"/>
      <c r="H1000" s="261"/>
      <c r="I1000" s="243"/>
    </row>
    <row r="1001" spans="1:9">
      <c r="A1001" s="246"/>
      <c r="B1001" s="249"/>
      <c r="C1001" s="252"/>
      <c r="D1001" s="149" t="s">
        <v>43</v>
      </c>
      <c r="E1001" s="169"/>
      <c r="F1001" s="255"/>
      <c r="G1001" s="258"/>
      <c r="H1001" s="261"/>
      <c r="I1001" s="243"/>
    </row>
    <row r="1002" spans="1:9" ht="15.75" thickBot="1">
      <c r="A1002" s="247"/>
      <c r="B1002" s="250"/>
      <c r="C1002" s="253"/>
      <c r="D1002" s="150" t="s">
        <v>44</v>
      </c>
      <c r="E1002" s="170"/>
      <c r="F1002" s="256"/>
      <c r="G1002" s="259"/>
      <c r="H1002" s="262"/>
      <c r="I1002" s="244"/>
    </row>
    <row r="1003" spans="1:9">
      <c r="A1003" s="245">
        <v>200</v>
      </c>
      <c r="B1003" s="248" t="str">
        <f>CONCATENATE(VLOOKUP(A1003,Especificações,2,FALSE),(VLOOKUP(A1003,Especificações,3,FALSE)),(VLOOKUP(A1003,Especificações,4,FALSE)),(VLOOKUP(A1003,Especificações,5,FALSE)),(VLOOKUP(A1003,Especificações,6,FALSE)),(VLOOKUP(A1003,Especificações,7,FALSE)),(VLOOKUP(A1003,Especificações,8,FALSE)),(VLOOKUP(A1003,Especificações,9,FALSE)),(VLOOKUP(A1003,Especificações,10,FALSE)),(VLOOKUP(A1003,Especificações,11,FALSE)),(VLOOKUP(A1003,Especificações,12,FALSE)),(VLOOKUP(A1003,Especificações,13,FALSE)),(VLOOKUP(A1003,Especificações,14,FALSE)),(VLOOKUP(A1003,Especificações,15,FALSE)),(VLOOKUP(A1003,Especificações,16,FALSE)),(VLOOKUP(A1003,Especificações,17,FALSE)),(VLOOKUP(A1003,Especificações,18,FALSE)),(VLOOKUP(A1003,Especificações,19,FALSE)),(VLOOKUP(A1003,Especificações,20,FALSE)),(VLOOKUP(A1003,Especificações,21,FALSE)))</f>
        <v xml:space="preserve">CAPA DURA - Papelão Nº 18/ 20; Formato Fechado: 8: 21x29,7cm; Papel Couchê Liso ou fosco/ Off-Set/ Reciclato;  170/230 g/m²; Impressão: 4/0 Cores; </v>
      </c>
      <c r="C1003" s="251">
        <f>VLOOKUP(A1003,Especificações,22,FALSE)</f>
        <v>1</v>
      </c>
      <c r="D1003" s="147" t="s">
        <v>46</v>
      </c>
      <c r="E1003" s="154"/>
      <c r="F1003" s="254">
        <f>IF(ISERROR(AVERAGE(E1003:E1007)),0,AVERAGE(E1003:E1007))</f>
        <v>0</v>
      </c>
      <c r="G1003" s="257">
        <v>1500</v>
      </c>
      <c r="H1003" s="260">
        <f>C1003*F1003</f>
        <v>0</v>
      </c>
      <c r="I1003" s="242">
        <f>G1003*H1003</f>
        <v>0</v>
      </c>
    </row>
    <row r="1004" spans="1:9">
      <c r="A1004" s="246"/>
      <c r="B1004" s="249"/>
      <c r="C1004" s="252"/>
      <c r="D1004" s="148" t="s">
        <v>47</v>
      </c>
      <c r="E1004" s="169"/>
      <c r="F1004" s="255"/>
      <c r="G1004" s="258"/>
      <c r="H1004" s="261"/>
      <c r="I1004" s="243"/>
    </row>
    <row r="1005" spans="1:9">
      <c r="A1005" s="246"/>
      <c r="B1005" s="249"/>
      <c r="C1005" s="252"/>
      <c r="D1005" s="149" t="s">
        <v>45</v>
      </c>
      <c r="E1005" s="169"/>
      <c r="F1005" s="255"/>
      <c r="G1005" s="258"/>
      <c r="H1005" s="261"/>
      <c r="I1005" s="243"/>
    </row>
    <row r="1006" spans="1:9">
      <c r="A1006" s="246"/>
      <c r="B1006" s="249"/>
      <c r="C1006" s="252"/>
      <c r="D1006" s="149" t="s">
        <v>43</v>
      </c>
      <c r="E1006" s="169"/>
      <c r="F1006" s="255"/>
      <c r="G1006" s="258"/>
      <c r="H1006" s="261"/>
      <c r="I1006" s="243"/>
    </row>
    <row r="1007" spans="1:9" ht="15.75" thickBot="1">
      <c r="A1007" s="247"/>
      <c r="B1007" s="250"/>
      <c r="C1007" s="253"/>
      <c r="D1007" s="150" t="s">
        <v>44</v>
      </c>
      <c r="E1007" s="170"/>
      <c r="F1007" s="256"/>
      <c r="G1007" s="259"/>
      <c r="H1007" s="262"/>
      <c r="I1007" s="244"/>
    </row>
    <row r="1008" spans="1:9">
      <c r="A1008" s="245">
        <v>201</v>
      </c>
      <c r="B1008" s="248" t="str">
        <f>CONCATENATE(VLOOKUP(A1008,Especificações,2,FALSE),(VLOOKUP(A1008,Especificações,3,FALSE)),(VLOOKUP(A1008,Especificações,4,FALSE)),(VLOOKUP(A1008,Especificações,5,FALSE)),(VLOOKUP(A1008,Especificações,6,FALSE)),(VLOOKUP(A1008,Especificações,7,FALSE)),(VLOOKUP(A1008,Especificações,8,FALSE)),(VLOOKUP(A1008,Especificações,9,FALSE)),(VLOOKUP(A1008,Especificações,10,FALSE)),(VLOOKUP(A1008,Especificações,11,FALSE)),(VLOOKUP(A1008,Especificações,12,FALSE)),(VLOOKUP(A1008,Especificações,13,FALSE)),(VLOOKUP(A1008,Especificações,14,FALSE)),(VLOOKUP(A1008,Especificações,15,FALSE)),(VLOOKUP(A1008,Especificações,16,FALSE)),(VLOOKUP(A1008,Especificações,17,FALSE)),(VLOOKUP(A1008,Especificações,18,FALSE)),(VLOOKUP(A1008,Especificações,19,FALSE)),(VLOOKUP(A1008,Especificações,20,FALSE)),(VLOOKUP(A1008,Especificações,21,FALSE)))</f>
        <v xml:space="preserve">CAPA DURA - Papelão Nº 18/ 20; Formato Fechado: 12: 20,5x23cm; Papel Couchê Liso ou fosco/ Off-Set/ Reciclato;  170/230 g/m²; Impressão:  4/0 Cores; </v>
      </c>
      <c r="C1008" s="251">
        <f>VLOOKUP(A1008,Especificações,22,FALSE)</f>
        <v>1</v>
      </c>
      <c r="D1008" s="147" t="s">
        <v>46</v>
      </c>
      <c r="E1008" s="154"/>
      <c r="F1008" s="254">
        <f>IF(ISERROR(AVERAGE(E1008:E1012)),0,AVERAGE(E1008:E1012))</f>
        <v>0</v>
      </c>
      <c r="G1008" s="257">
        <v>1500</v>
      </c>
      <c r="H1008" s="260">
        <f>C1008*F1008</f>
        <v>0</v>
      </c>
      <c r="I1008" s="242">
        <f>G1008*H1008</f>
        <v>0</v>
      </c>
    </row>
    <row r="1009" spans="1:9">
      <c r="A1009" s="246"/>
      <c r="B1009" s="249"/>
      <c r="C1009" s="252"/>
      <c r="D1009" s="148" t="s">
        <v>47</v>
      </c>
      <c r="E1009" s="169"/>
      <c r="F1009" s="255"/>
      <c r="G1009" s="258"/>
      <c r="H1009" s="261"/>
      <c r="I1009" s="243"/>
    </row>
    <row r="1010" spans="1:9">
      <c r="A1010" s="246"/>
      <c r="B1010" s="249"/>
      <c r="C1010" s="252"/>
      <c r="D1010" s="149" t="s">
        <v>45</v>
      </c>
      <c r="E1010" s="169"/>
      <c r="F1010" s="255"/>
      <c r="G1010" s="258"/>
      <c r="H1010" s="261"/>
      <c r="I1010" s="243"/>
    </row>
    <row r="1011" spans="1:9">
      <c r="A1011" s="246"/>
      <c r="B1011" s="249"/>
      <c r="C1011" s="252"/>
      <c r="D1011" s="149" t="s">
        <v>43</v>
      </c>
      <c r="E1011" s="169"/>
      <c r="F1011" s="255"/>
      <c r="G1011" s="258"/>
      <c r="H1011" s="261"/>
      <c r="I1011" s="243"/>
    </row>
    <row r="1012" spans="1:9" ht="15.75" thickBot="1">
      <c r="A1012" s="247"/>
      <c r="B1012" s="250"/>
      <c r="C1012" s="253"/>
      <c r="D1012" s="150" t="s">
        <v>44</v>
      </c>
      <c r="E1012" s="170"/>
      <c r="F1012" s="256"/>
      <c r="G1012" s="259"/>
      <c r="H1012" s="262"/>
      <c r="I1012" s="244"/>
    </row>
    <row r="1013" spans="1:9">
      <c r="A1013" s="245">
        <v>202</v>
      </c>
      <c r="B1013" s="248" t="str">
        <f>CONCATENATE(VLOOKUP(A1013,Especificações,2,FALSE),(VLOOKUP(A1013,Especificações,3,FALSE)),(VLOOKUP(A1013,Especificações,4,FALSE)),(VLOOKUP(A1013,Especificações,5,FALSE)),(VLOOKUP(A1013,Especificações,6,FALSE)),(VLOOKUP(A1013,Especificações,7,FALSE)),(VLOOKUP(A1013,Especificações,8,FALSE)),(VLOOKUP(A1013,Especificações,9,FALSE)),(VLOOKUP(A1013,Especificações,10,FALSE)),(VLOOKUP(A1013,Especificações,11,FALSE)),(VLOOKUP(A1013,Especificações,12,FALSE)),(VLOOKUP(A1013,Especificações,13,FALSE)),(VLOOKUP(A1013,Especificações,14,FALSE)),(VLOOKUP(A1013,Especificações,15,FALSE)),(VLOOKUP(A1013,Especificações,16,FALSE)),(VLOOKUP(A1013,Especificações,17,FALSE)),(VLOOKUP(A1013,Especificações,18,FALSE)),(VLOOKUP(A1013,Especificações,19,FALSE)),(VLOOKUP(A1013,Especificações,20,FALSE)),(VLOOKUP(A1013,Especificações,21,FALSE)))</f>
        <v xml:space="preserve">CAPA DURA - Papelão Nº 18/ 20; Formato Fechado: 16: 15x21cm; Papel Couchê Liso ou fosco/ Off-Set/ Reciclato;  170/230 g/m²; Impressão: 4/0 Cores; </v>
      </c>
      <c r="C1013" s="251">
        <f>VLOOKUP(A1013,Especificações,22,FALSE)</f>
        <v>1</v>
      </c>
      <c r="D1013" s="147" t="s">
        <v>46</v>
      </c>
      <c r="E1013" s="154"/>
      <c r="F1013" s="254">
        <f>IF(ISERROR(AVERAGE(E1013:E1017)),0,AVERAGE(E1013:E1017))</f>
        <v>0</v>
      </c>
      <c r="G1013" s="257">
        <v>1500</v>
      </c>
      <c r="H1013" s="260">
        <f>C1013*F1013</f>
        <v>0</v>
      </c>
      <c r="I1013" s="242">
        <f>G1013*H1013</f>
        <v>0</v>
      </c>
    </row>
    <row r="1014" spans="1:9">
      <c r="A1014" s="246"/>
      <c r="B1014" s="249"/>
      <c r="C1014" s="252"/>
      <c r="D1014" s="148" t="s">
        <v>47</v>
      </c>
      <c r="E1014" s="169"/>
      <c r="F1014" s="255"/>
      <c r="G1014" s="258"/>
      <c r="H1014" s="261"/>
      <c r="I1014" s="243"/>
    </row>
    <row r="1015" spans="1:9">
      <c r="A1015" s="246"/>
      <c r="B1015" s="249"/>
      <c r="C1015" s="252"/>
      <c r="D1015" s="149" t="s">
        <v>45</v>
      </c>
      <c r="E1015" s="169"/>
      <c r="F1015" s="255"/>
      <c r="G1015" s="258"/>
      <c r="H1015" s="261"/>
      <c r="I1015" s="243"/>
    </row>
    <row r="1016" spans="1:9">
      <c r="A1016" s="246"/>
      <c r="B1016" s="249"/>
      <c r="C1016" s="252"/>
      <c r="D1016" s="149" t="s">
        <v>43</v>
      </c>
      <c r="E1016" s="169"/>
      <c r="F1016" s="255"/>
      <c r="G1016" s="258"/>
      <c r="H1016" s="261"/>
      <c r="I1016" s="243"/>
    </row>
    <row r="1017" spans="1:9" ht="15.75" thickBot="1">
      <c r="A1017" s="247"/>
      <c r="B1017" s="250"/>
      <c r="C1017" s="253"/>
      <c r="D1017" s="150" t="s">
        <v>44</v>
      </c>
      <c r="E1017" s="170"/>
      <c r="F1017" s="256"/>
      <c r="G1017" s="259"/>
      <c r="H1017" s="262"/>
      <c r="I1017" s="244"/>
    </row>
    <row r="1018" spans="1:9">
      <c r="A1018" s="245">
        <v>203</v>
      </c>
      <c r="B1018" s="248" t="str">
        <f>CONCATENATE(VLOOKUP(A1018,Especificações,2,FALSE),(VLOOKUP(A1018,Especificações,3,FALSE)),(VLOOKUP(A1018,Especificações,4,FALSE)),(VLOOKUP(A1018,Especificações,5,FALSE)),(VLOOKUP(A1018,Especificações,6,FALSE)),(VLOOKUP(A1018,Especificações,7,FALSE)),(VLOOKUP(A1018,Especificações,8,FALSE)),(VLOOKUP(A1018,Especificações,9,FALSE)),(VLOOKUP(A1018,Especificações,10,FALSE)),(VLOOKUP(A1018,Especificações,11,FALSE)),(VLOOKUP(A1018,Especificações,12,FALSE)),(VLOOKUP(A1018,Especificações,13,FALSE)),(VLOOKUP(A1018,Especificações,14,FALSE)),(VLOOKUP(A1018,Especificações,15,FALSE)),(VLOOKUP(A1018,Especificações,16,FALSE)),(VLOOKUP(A1018,Especificações,17,FALSE)),(VLOOKUP(A1018,Especificações,18,FALSE)),(VLOOKUP(A1018,Especificações,19,FALSE)),(VLOOKUP(A1018,Especificações,20,FALSE)),(VLOOKUP(A1018,Especificações,21,FALSE)))</f>
        <v xml:space="preserve">COLA MANUAL - Milheiro; Colagem; </v>
      </c>
      <c r="C1018" s="251">
        <f>VLOOKUP(A1018,Especificações,22,FALSE)</f>
        <v>1</v>
      </c>
      <c r="D1018" s="269" t="s">
        <v>232</v>
      </c>
      <c r="E1018" s="254"/>
      <c r="F1018" s="254">
        <f>IF(ISERROR(AVERAGE(E1018:E1022)),0,AVERAGE(E1018:E1022))</f>
        <v>0</v>
      </c>
      <c r="G1018" s="257">
        <v>30</v>
      </c>
      <c r="H1018" s="260">
        <f>C1018*F1018</f>
        <v>0</v>
      </c>
      <c r="I1018" s="242">
        <f>G1018*H1018</f>
        <v>0</v>
      </c>
    </row>
    <row r="1019" spans="1:9">
      <c r="A1019" s="246"/>
      <c r="B1019" s="249"/>
      <c r="C1019" s="252"/>
      <c r="D1019" s="270"/>
      <c r="E1019" s="255"/>
      <c r="F1019" s="255"/>
      <c r="G1019" s="258"/>
      <c r="H1019" s="261"/>
      <c r="I1019" s="243"/>
    </row>
    <row r="1020" spans="1:9">
      <c r="A1020" s="246"/>
      <c r="B1020" s="249"/>
      <c r="C1020" s="252"/>
      <c r="D1020" s="270"/>
      <c r="E1020" s="255"/>
      <c r="F1020" s="255"/>
      <c r="G1020" s="258"/>
      <c r="H1020" s="261"/>
      <c r="I1020" s="243"/>
    </row>
    <row r="1021" spans="1:9">
      <c r="A1021" s="246"/>
      <c r="B1021" s="249"/>
      <c r="C1021" s="252"/>
      <c r="D1021" s="270"/>
      <c r="E1021" s="255"/>
      <c r="F1021" s="255"/>
      <c r="G1021" s="258"/>
      <c r="H1021" s="261"/>
      <c r="I1021" s="243"/>
    </row>
    <row r="1022" spans="1:9" ht="15.75" thickBot="1">
      <c r="A1022" s="247"/>
      <c r="B1022" s="250"/>
      <c r="C1022" s="253"/>
      <c r="D1022" s="271"/>
      <c r="E1022" s="256"/>
      <c r="F1022" s="256"/>
      <c r="G1022" s="259"/>
      <c r="H1022" s="262"/>
      <c r="I1022" s="244"/>
    </row>
    <row r="1023" spans="1:9">
      <c r="A1023" s="245">
        <v>204</v>
      </c>
      <c r="B1023" s="248" t="str">
        <f>CONCATENATE(VLOOKUP(A1023,Especificações,2,FALSE),(VLOOKUP(A1023,Especificações,3,FALSE)),(VLOOKUP(A1023,Especificações,4,FALSE)),(VLOOKUP(A1023,Especificações,5,FALSE)),(VLOOKUP(A1023,Especificações,6,FALSE)),(VLOOKUP(A1023,Especificações,7,FALSE)),(VLOOKUP(A1023,Especificações,8,FALSE)),(VLOOKUP(A1023,Especificações,9,FALSE)),(VLOOKUP(A1023,Especificações,10,FALSE)),(VLOOKUP(A1023,Especificações,11,FALSE)),(VLOOKUP(A1023,Especificações,12,FALSE)),(VLOOKUP(A1023,Especificações,13,FALSE)),(VLOOKUP(A1023,Especificações,14,FALSE)),(VLOOKUP(A1023,Especificações,15,FALSE)),(VLOOKUP(A1023,Especificações,16,FALSE)),(VLOOKUP(A1023,Especificações,17,FALSE)),(VLOOKUP(A1023,Especificações,18,FALSE)),(VLOOKUP(A1023,Especificações,19,FALSE)),(VLOOKUP(A1023,Especificações,20,FALSE)),(VLOOKUP(A1023,Especificações,21,FALSE)))</f>
        <v xml:space="preserve">ETIQUETAGEM / MANUSEIO - Milheiro; Aplicação de etiqueta em caixas e impressos; </v>
      </c>
      <c r="C1023" s="251">
        <f>VLOOKUP(A1023,Especificações,22,FALSE)</f>
        <v>1</v>
      </c>
      <c r="D1023" s="269" t="s">
        <v>232</v>
      </c>
      <c r="E1023" s="254"/>
      <c r="F1023" s="254">
        <f>IF(ISERROR(AVERAGE(E1023:E1027)),0,AVERAGE(E1023:E1027))</f>
        <v>0</v>
      </c>
      <c r="G1023" s="257">
        <v>30</v>
      </c>
      <c r="H1023" s="260">
        <f>C1023*F1023</f>
        <v>0</v>
      </c>
      <c r="I1023" s="242">
        <f>G1023*H1023</f>
        <v>0</v>
      </c>
    </row>
    <row r="1024" spans="1:9">
      <c r="A1024" s="246"/>
      <c r="B1024" s="249"/>
      <c r="C1024" s="252"/>
      <c r="D1024" s="270"/>
      <c r="E1024" s="255"/>
      <c r="F1024" s="255"/>
      <c r="G1024" s="258"/>
      <c r="H1024" s="261"/>
      <c r="I1024" s="243"/>
    </row>
    <row r="1025" spans="1:9">
      <c r="A1025" s="246"/>
      <c r="B1025" s="249"/>
      <c r="C1025" s="252"/>
      <c r="D1025" s="270"/>
      <c r="E1025" s="255"/>
      <c r="F1025" s="255"/>
      <c r="G1025" s="258"/>
      <c r="H1025" s="261"/>
      <c r="I1025" s="243"/>
    </row>
    <row r="1026" spans="1:9">
      <c r="A1026" s="246"/>
      <c r="B1026" s="249"/>
      <c r="C1026" s="252"/>
      <c r="D1026" s="270"/>
      <c r="E1026" s="255"/>
      <c r="F1026" s="255"/>
      <c r="G1026" s="258"/>
      <c r="H1026" s="261"/>
      <c r="I1026" s="243"/>
    </row>
    <row r="1027" spans="1:9" ht="15.75" thickBot="1">
      <c r="A1027" s="247"/>
      <c r="B1027" s="250"/>
      <c r="C1027" s="253"/>
      <c r="D1027" s="271"/>
      <c r="E1027" s="256"/>
      <c r="F1027" s="256"/>
      <c r="G1027" s="259"/>
      <c r="H1027" s="262"/>
      <c r="I1027" s="244"/>
    </row>
    <row r="1028" spans="1:9">
      <c r="A1028" s="245">
        <v>205</v>
      </c>
      <c r="B1028" s="248" t="str">
        <f>CONCATENATE(VLOOKUP(A1028,Especificações,2,FALSE),(VLOOKUP(A1028,Especificações,3,FALSE)),(VLOOKUP(A1028,Especificações,4,FALSE)),(VLOOKUP(A1028,Especificações,5,FALSE)),(VLOOKUP(A1028,Especificações,6,FALSE)),(VLOOKUP(A1028,Especificações,7,FALSE)),(VLOOKUP(A1028,Especificações,8,FALSE)),(VLOOKUP(A1028,Especificações,9,FALSE)),(VLOOKUP(A1028,Especificações,10,FALSE)),(VLOOKUP(A1028,Especificações,11,FALSE)),(VLOOKUP(A1028,Especificações,12,FALSE)),(VLOOKUP(A1028,Especificações,13,FALSE)),(VLOOKUP(A1028,Especificações,14,FALSE)),(VLOOKUP(A1028,Especificações,15,FALSE)),(VLOOKUP(A1028,Especificações,16,FALSE)),(VLOOKUP(A1028,Especificações,17,FALSE)),(VLOOKUP(A1028,Especificações,18,FALSE)),(VLOOKUP(A1028,Especificações,19,FALSE)),(VLOOKUP(A1028,Especificações,20,FALSE)),(VLOOKUP(A1028,Especificações,21,FALSE)))</f>
        <v xml:space="preserve">LAMINAÇÃO - Soft Touch; Milheiro; Formato Fechado: 4: 31,5x46cm; Total; </v>
      </c>
      <c r="C1028" s="251">
        <f>VLOOKUP(A1028,Especificações,22,FALSE)</f>
        <v>1</v>
      </c>
      <c r="D1028" s="269" t="s">
        <v>232</v>
      </c>
      <c r="E1028" s="254"/>
      <c r="F1028" s="254">
        <f>IF(ISERROR(AVERAGE(E1028:E1032)),0,AVERAGE(E1028:E1032))</f>
        <v>0</v>
      </c>
      <c r="G1028" s="257">
        <v>1</v>
      </c>
      <c r="H1028" s="260">
        <f>C1028*F1028</f>
        <v>0</v>
      </c>
      <c r="I1028" s="242">
        <f>G1028*H1028</f>
        <v>0</v>
      </c>
    </row>
    <row r="1029" spans="1:9">
      <c r="A1029" s="246"/>
      <c r="B1029" s="249"/>
      <c r="C1029" s="252"/>
      <c r="D1029" s="270"/>
      <c r="E1029" s="255"/>
      <c r="F1029" s="255"/>
      <c r="G1029" s="258"/>
      <c r="H1029" s="261"/>
      <c r="I1029" s="243"/>
    </row>
    <row r="1030" spans="1:9">
      <c r="A1030" s="246"/>
      <c r="B1030" s="249"/>
      <c r="C1030" s="252"/>
      <c r="D1030" s="270"/>
      <c r="E1030" s="255"/>
      <c r="F1030" s="255"/>
      <c r="G1030" s="258"/>
      <c r="H1030" s="261"/>
      <c r="I1030" s="243"/>
    </row>
    <row r="1031" spans="1:9">
      <c r="A1031" s="246"/>
      <c r="B1031" s="249"/>
      <c r="C1031" s="252"/>
      <c r="D1031" s="270"/>
      <c r="E1031" s="255"/>
      <c r="F1031" s="255"/>
      <c r="G1031" s="258"/>
      <c r="H1031" s="261"/>
      <c r="I1031" s="243"/>
    </row>
    <row r="1032" spans="1:9" ht="15.75" thickBot="1">
      <c r="A1032" s="247"/>
      <c r="B1032" s="250"/>
      <c r="C1032" s="253"/>
      <c r="D1032" s="271"/>
      <c r="E1032" s="256"/>
      <c r="F1032" s="256"/>
      <c r="G1032" s="259"/>
      <c r="H1032" s="262"/>
      <c r="I1032" s="244"/>
    </row>
    <row r="1033" spans="1:9">
      <c r="A1033" s="245">
        <v>206</v>
      </c>
      <c r="B1033" s="248" t="str">
        <f>CONCATENATE(VLOOKUP(A1033,Especificações,2,FALSE),(VLOOKUP(A1033,Especificações,3,FALSE)),(VLOOKUP(A1033,Especificações,4,FALSE)),(VLOOKUP(A1033,Especificações,5,FALSE)),(VLOOKUP(A1033,Especificações,6,FALSE)),(VLOOKUP(A1033,Especificações,7,FALSE)),(VLOOKUP(A1033,Especificações,8,FALSE)),(VLOOKUP(A1033,Especificações,9,FALSE)),(VLOOKUP(A1033,Especificações,10,FALSE)),(VLOOKUP(A1033,Especificações,11,FALSE)),(VLOOKUP(A1033,Especificações,12,FALSE)),(VLOOKUP(A1033,Especificações,13,FALSE)),(VLOOKUP(A1033,Especificações,14,FALSE)),(VLOOKUP(A1033,Especificações,15,FALSE)),(VLOOKUP(A1033,Especificações,16,FALSE)),(VLOOKUP(A1033,Especificações,17,FALSE)),(VLOOKUP(A1033,Especificações,18,FALSE)),(VLOOKUP(A1033,Especificações,19,FALSE)),(VLOOKUP(A1033,Especificações,20,FALSE)),(VLOOKUP(A1033,Especificações,21,FALSE)))</f>
        <v xml:space="preserve">LAMINAÇÃO - Soft Touch; Milheiro; Formato Fechado: 8: 21x29,7cm; Total; </v>
      </c>
      <c r="C1033" s="251">
        <f>VLOOKUP(A1033,Especificações,22,FALSE)</f>
        <v>1</v>
      </c>
      <c r="D1033" s="269" t="s">
        <v>232</v>
      </c>
      <c r="E1033" s="254"/>
      <c r="F1033" s="254">
        <f>IF(ISERROR(AVERAGE(E1033:E1037)),0,AVERAGE(E1033:E1037))</f>
        <v>0</v>
      </c>
      <c r="G1033" s="257">
        <v>2</v>
      </c>
      <c r="H1033" s="260">
        <f>C1033*F1033</f>
        <v>0</v>
      </c>
      <c r="I1033" s="242">
        <f>G1033*H1033</f>
        <v>0</v>
      </c>
    </row>
    <row r="1034" spans="1:9">
      <c r="A1034" s="246"/>
      <c r="B1034" s="249"/>
      <c r="C1034" s="252"/>
      <c r="D1034" s="270"/>
      <c r="E1034" s="255"/>
      <c r="F1034" s="255"/>
      <c r="G1034" s="258"/>
      <c r="H1034" s="261"/>
      <c r="I1034" s="243"/>
    </row>
    <row r="1035" spans="1:9">
      <c r="A1035" s="246"/>
      <c r="B1035" s="249"/>
      <c r="C1035" s="252"/>
      <c r="D1035" s="270"/>
      <c r="E1035" s="255"/>
      <c r="F1035" s="255"/>
      <c r="G1035" s="258"/>
      <c r="H1035" s="261"/>
      <c r="I1035" s="243"/>
    </row>
    <row r="1036" spans="1:9">
      <c r="A1036" s="246"/>
      <c r="B1036" s="249"/>
      <c r="C1036" s="252"/>
      <c r="D1036" s="270"/>
      <c r="E1036" s="255"/>
      <c r="F1036" s="255"/>
      <c r="G1036" s="258"/>
      <c r="H1036" s="261"/>
      <c r="I1036" s="243"/>
    </row>
    <row r="1037" spans="1:9" ht="15.75" thickBot="1">
      <c r="A1037" s="247"/>
      <c r="B1037" s="250"/>
      <c r="C1037" s="253"/>
      <c r="D1037" s="271"/>
      <c r="E1037" s="256"/>
      <c r="F1037" s="256"/>
      <c r="G1037" s="259"/>
      <c r="H1037" s="262"/>
      <c r="I1037" s="244"/>
    </row>
    <row r="1038" spans="1:9">
      <c r="A1038" s="245">
        <v>207</v>
      </c>
      <c r="B1038" s="248" t="str">
        <f>CONCATENATE(VLOOKUP(A1038,Especificações,2,FALSE),(VLOOKUP(A1038,Especificações,3,FALSE)),(VLOOKUP(A1038,Especificações,4,FALSE)),(VLOOKUP(A1038,Especificações,5,FALSE)),(VLOOKUP(A1038,Especificações,6,FALSE)),(VLOOKUP(A1038,Especificações,7,FALSE)),(VLOOKUP(A1038,Especificações,8,FALSE)),(VLOOKUP(A1038,Especificações,9,FALSE)),(VLOOKUP(A1038,Especificações,10,FALSE)),(VLOOKUP(A1038,Especificações,11,FALSE)),(VLOOKUP(A1038,Especificações,12,FALSE)),(VLOOKUP(A1038,Especificações,13,FALSE)),(VLOOKUP(A1038,Especificações,14,FALSE)),(VLOOKUP(A1038,Especificações,15,FALSE)),(VLOOKUP(A1038,Especificações,16,FALSE)),(VLOOKUP(A1038,Especificações,17,FALSE)),(VLOOKUP(A1038,Especificações,18,FALSE)),(VLOOKUP(A1038,Especificações,19,FALSE)),(VLOOKUP(A1038,Especificações,20,FALSE)),(VLOOKUP(A1038,Especificações,21,FALSE)))</f>
        <v xml:space="preserve">LAMINAÇÃO - Soft Touch; Milheiro; Formato Fechado: 12: 20,5x23cm; Total; </v>
      </c>
      <c r="C1038" s="251">
        <f>VLOOKUP(A1038,Especificações,22,FALSE)</f>
        <v>1</v>
      </c>
      <c r="D1038" s="269" t="s">
        <v>232</v>
      </c>
      <c r="E1038" s="254"/>
      <c r="F1038" s="254">
        <f>IF(ISERROR(AVERAGE(E1038:E1042)),0,AVERAGE(E1038:E1042))</f>
        <v>0</v>
      </c>
      <c r="G1038" s="257">
        <v>1</v>
      </c>
      <c r="H1038" s="260">
        <f>C1038*F1038</f>
        <v>0</v>
      </c>
      <c r="I1038" s="242">
        <f>G1038*H1038</f>
        <v>0</v>
      </c>
    </row>
    <row r="1039" spans="1:9">
      <c r="A1039" s="246"/>
      <c r="B1039" s="249"/>
      <c r="C1039" s="252"/>
      <c r="D1039" s="270"/>
      <c r="E1039" s="255"/>
      <c r="F1039" s="255"/>
      <c r="G1039" s="258"/>
      <c r="H1039" s="261"/>
      <c r="I1039" s="243"/>
    </row>
    <row r="1040" spans="1:9">
      <c r="A1040" s="246"/>
      <c r="B1040" s="249"/>
      <c r="C1040" s="252"/>
      <c r="D1040" s="270"/>
      <c r="E1040" s="255"/>
      <c r="F1040" s="255"/>
      <c r="G1040" s="258"/>
      <c r="H1040" s="261"/>
      <c r="I1040" s="243"/>
    </row>
    <row r="1041" spans="1:9">
      <c r="A1041" s="246"/>
      <c r="B1041" s="249"/>
      <c r="C1041" s="252"/>
      <c r="D1041" s="270"/>
      <c r="E1041" s="255"/>
      <c r="F1041" s="255"/>
      <c r="G1041" s="258"/>
      <c r="H1041" s="261"/>
      <c r="I1041" s="243"/>
    </row>
    <row r="1042" spans="1:9" ht="15.75" thickBot="1">
      <c r="A1042" s="247"/>
      <c r="B1042" s="250"/>
      <c r="C1042" s="253"/>
      <c r="D1042" s="271"/>
      <c r="E1042" s="256"/>
      <c r="F1042" s="256"/>
      <c r="G1042" s="259"/>
      <c r="H1042" s="262"/>
      <c r="I1042" s="244"/>
    </row>
    <row r="1043" spans="1:9">
      <c r="A1043" s="245">
        <v>208</v>
      </c>
      <c r="B1043" s="248" t="str">
        <f>CONCATENATE(VLOOKUP(A1043,Especificações,2,FALSE),(VLOOKUP(A1043,Especificações,3,FALSE)),(VLOOKUP(A1043,Especificações,4,FALSE)),(VLOOKUP(A1043,Especificações,5,FALSE)),(VLOOKUP(A1043,Especificações,6,FALSE)),(VLOOKUP(A1043,Especificações,7,FALSE)),(VLOOKUP(A1043,Especificações,8,FALSE)),(VLOOKUP(A1043,Especificações,9,FALSE)),(VLOOKUP(A1043,Especificações,10,FALSE)),(VLOOKUP(A1043,Especificações,11,FALSE)),(VLOOKUP(A1043,Especificações,12,FALSE)),(VLOOKUP(A1043,Especificações,13,FALSE)),(VLOOKUP(A1043,Especificações,14,FALSE)),(VLOOKUP(A1043,Especificações,15,FALSE)),(VLOOKUP(A1043,Especificações,16,FALSE)),(VLOOKUP(A1043,Especificações,17,FALSE)),(VLOOKUP(A1043,Especificações,18,FALSE)),(VLOOKUP(A1043,Especificações,19,FALSE)),(VLOOKUP(A1043,Especificações,20,FALSE)),(VLOOKUP(A1043,Especificações,21,FALSE)))</f>
        <v xml:space="preserve">LAMINAÇÃO - Soft Touch; Milheiro; Formato Fechado: 16: 15x21cm; Total; </v>
      </c>
      <c r="C1043" s="251">
        <f>VLOOKUP(A1043,Especificações,22,FALSE)</f>
        <v>1</v>
      </c>
      <c r="D1043" s="269" t="s">
        <v>232</v>
      </c>
      <c r="E1043" s="254"/>
      <c r="F1043" s="254">
        <f>IF(ISERROR(AVERAGE(E1043:E1047)),0,AVERAGE(E1043:E1047))</f>
        <v>0</v>
      </c>
      <c r="G1043" s="257">
        <v>2</v>
      </c>
      <c r="H1043" s="260">
        <f>C1043*F1043</f>
        <v>0</v>
      </c>
      <c r="I1043" s="242">
        <f>G1043*H1043</f>
        <v>0</v>
      </c>
    </row>
    <row r="1044" spans="1:9">
      <c r="A1044" s="246"/>
      <c r="B1044" s="249"/>
      <c r="C1044" s="252"/>
      <c r="D1044" s="270"/>
      <c r="E1044" s="255"/>
      <c r="F1044" s="255"/>
      <c r="G1044" s="258"/>
      <c r="H1044" s="261"/>
      <c r="I1044" s="243"/>
    </row>
    <row r="1045" spans="1:9">
      <c r="A1045" s="246"/>
      <c r="B1045" s="249"/>
      <c r="C1045" s="252"/>
      <c r="D1045" s="270"/>
      <c r="E1045" s="255"/>
      <c r="F1045" s="255"/>
      <c r="G1045" s="258"/>
      <c r="H1045" s="261"/>
      <c r="I1045" s="243"/>
    </row>
    <row r="1046" spans="1:9">
      <c r="A1046" s="246"/>
      <c r="B1046" s="249"/>
      <c r="C1046" s="252"/>
      <c r="D1046" s="270"/>
      <c r="E1046" s="255"/>
      <c r="F1046" s="255"/>
      <c r="G1046" s="258"/>
      <c r="H1046" s="261"/>
      <c r="I1046" s="243"/>
    </row>
    <row r="1047" spans="1:9" ht="15.75" thickBot="1">
      <c r="A1047" s="247"/>
      <c r="B1047" s="250"/>
      <c r="C1047" s="253"/>
      <c r="D1047" s="271"/>
      <c r="E1047" s="256"/>
      <c r="F1047" s="256"/>
      <c r="G1047" s="259"/>
      <c r="H1047" s="262"/>
      <c r="I1047" s="244"/>
    </row>
    <row r="1048" spans="1:9">
      <c r="A1048" s="245">
        <v>209</v>
      </c>
      <c r="B1048" s="248" t="str">
        <f>CONCATENATE(VLOOKUP(A1048,Especificações,2,FALSE),(VLOOKUP(A1048,Especificações,3,FALSE)),(VLOOKUP(A1048,Especificações,4,FALSE)),(VLOOKUP(A1048,Especificações,5,FALSE)),(VLOOKUP(A1048,Especificações,6,FALSE)),(VLOOKUP(A1048,Especificações,7,FALSE)),(VLOOKUP(A1048,Especificações,8,FALSE)),(VLOOKUP(A1048,Especificações,9,FALSE)),(VLOOKUP(A1048,Especificações,10,FALSE)),(VLOOKUP(A1048,Especificações,11,FALSE)),(VLOOKUP(A1048,Especificações,12,FALSE)),(VLOOKUP(A1048,Especificações,13,FALSE)),(VLOOKUP(A1048,Especificações,14,FALSE)),(VLOOKUP(A1048,Especificações,15,FALSE)),(VLOOKUP(A1048,Especificações,16,FALSE)),(VLOOKUP(A1048,Especificações,17,FALSE)),(VLOOKUP(A1048,Especificações,18,FALSE)),(VLOOKUP(A1048,Especificações,19,FALSE)),(VLOOKUP(A1048,Especificações,20,FALSE)),(VLOOKUP(A1048,Especificações,21,FALSE)))</f>
        <v xml:space="preserve">LAMINAÇÃO - Soft Touch; Milheiro; Formato Fechado: 32: 11x15cm; Total; </v>
      </c>
      <c r="C1048" s="251">
        <f>VLOOKUP(A1048,Especificações,22,FALSE)</f>
        <v>1</v>
      </c>
      <c r="D1048" s="269" t="s">
        <v>232</v>
      </c>
      <c r="E1048" s="254"/>
      <c r="F1048" s="254">
        <f>IF(ISERROR(AVERAGE(E1048:E1052)),0,AVERAGE(E1048:E1052))</f>
        <v>0</v>
      </c>
      <c r="G1048" s="257">
        <v>1</v>
      </c>
      <c r="H1048" s="260">
        <f>C1048*F1048</f>
        <v>0</v>
      </c>
      <c r="I1048" s="242">
        <f>G1048*H1048</f>
        <v>0</v>
      </c>
    </row>
    <row r="1049" spans="1:9">
      <c r="A1049" s="246"/>
      <c r="B1049" s="249"/>
      <c r="C1049" s="252"/>
      <c r="D1049" s="270"/>
      <c r="E1049" s="255"/>
      <c r="F1049" s="255"/>
      <c r="G1049" s="258"/>
      <c r="H1049" s="261"/>
      <c r="I1049" s="243"/>
    </row>
    <row r="1050" spans="1:9">
      <c r="A1050" s="246"/>
      <c r="B1050" s="249"/>
      <c r="C1050" s="252"/>
      <c r="D1050" s="270"/>
      <c r="E1050" s="255"/>
      <c r="F1050" s="255"/>
      <c r="G1050" s="258"/>
      <c r="H1050" s="261"/>
      <c r="I1050" s="243"/>
    </row>
    <row r="1051" spans="1:9">
      <c r="A1051" s="246"/>
      <c r="B1051" s="249"/>
      <c r="C1051" s="252"/>
      <c r="D1051" s="270"/>
      <c r="E1051" s="255"/>
      <c r="F1051" s="255"/>
      <c r="G1051" s="258"/>
      <c r="H1051" s="261"/>
      <c r="I1051" s="243"/>
    </row>
    <row r="1052" spans="1:9" ht="15.75" thickBot="1">
      <c r="A1052" s="247"/>
      <c r="B1052" s="250"/>
      <c r="C1052" s="253"/>
      <c r="D1052" s="271"/>
      <c r="E1052" s="256"/>
      <c r="F1052" s="256"/>
      <c r="G1052" s="259"/>
      <c r="H1052" s="262"/>
      <c r="I1052" s="244"/>
    </row>
    <row r="1053" spans="1:9">
      <c r="A1053" s="245">
        <v>210</v>
      </c>
      <c r="B1053" s="248" t="str">
        <f>CONCATENATE(VLOOKUP(A1053,Especificações,2,FALSE),(VLOOKUP(A1053,Especificações,3,FALSE)),(VLOOKUP(A1053,Especificações,4,FALSE)),(VLOOKUP(A1053,Especificações,5,FALSE)),(VLOOKUP(A1053,Especificações,6,FALSE)),(VLOOKUP(A1053,Especificações,7,FALSE)),(VLOOKUP(A1053,Especificações,8,FALSE)),(VLOOKUP(A1053,Especificações,9,FALSE)),(VLOOKUP(A1053,Especificações,10,FALSE)),(VLOOKUP(A1053,Especificações,11,FALSE)),(VLOOKUP(A1053,Especificações,12,FALSE)),(VLOOKUP(A1053,Especificações,13,FALSE)),(VLOOKUP(A1053,Especificações,14,FALSE)),(VLOOKUP(A1053,Especificações,15,FALSE)),(VLOOKUP(A1053,Especificações,16,FALSE)),(VLOOKUP(A1053,Especificações,17,FALSE)),(VLOOKUP(A1053,Especificações,18,FALSE)),(VLOOKUP(A1053,Especificações,19,FALSE)),(VLOOKUP(A1053,Especificações,20,FALSE)),(VLOOKUP(A1053,Especificações,21,FALSE)))</f>
        <v xml:space="preserve">ARTE FINAL E DIAGRAMAÇÃO - Finalização de arquivo; Formato1: 94x64cm; </v>
      </c>
      <c r="C1053" s="251">
        <f>VLOOKUP(A1053,Especificações,22,FALSE)</f>
        <v>1</v>
      </c>
      <c r="D1053" s="147" t="s">
        <v>46</v>
      </c>
      <c r="E1053" s="154"/>
      <c r="F1053" s="254">
        <f>IF(ISERROR(AVERAGE(E1053:E1057)),0,AVERAGE(E1053:E1057))</f>
        <v>0</v>
      </c>
      <c r="G1053" s="257">
        <v>500</v>
      </c>
      <c r="H1053" s="260">
        <f>C1053*F1053</f>
        <v>0</v>
      </c>
      <c r="I1053" s="242">
        <f>G1053*H1053</f>
        <v>0</v>
      </c>
    </row>
    <row r="1054" spans="1:9">
      <c r="A1054" s="246"/>
      <c r="B1054" s="249"/>
      <c r="C1054" s="252"/>
      <c r="D1054" s="148" t="s">
        <v>47</v>
      </c>
      <c r="E1054" s="169"/>
      <c r="F1054" s="255"/>
      <c r="G1054" s="258"/>
      <c r="H1054" s="261"/>
      <c r="I1054" s="243"/>
    </row>
    <row r="1055" spans="1:9">
      <c r="A1055" s="246"/>
      <c r="B1055" s="249"/>
      <c r="C1055" s="252"/>
      <c r="D1055" s="149" t="s">
        <v>45</v>
      </c>
      <c r="E1055" s="169"/>
      <c r="F1055" s="255"/>
      <c r="G1055" s="258"/>
      <c r="H1055" s="261"/>
      <c r="I1055" s="243"/>
    </row>
    <row r="1056" spans="1:9">
      <c r="A1056" s="246"/>
      <c r="B1056" s="249"/>
      <c r="C1056" s="252"/>
      <c r="D1056" s="149" t="s">
        <v>43</v>
      </c>
      <c r="E1056" s="169"/>
      <c r="F1056" s="255"/>
      <c r="G1056" s="258"/>
      <c r="H1056" s="261"/>
      <c r="I1056" s="243"/>
    </row>
    <row r="1057" spans="1:9" ht="15.75" thickBot="1">
      <c r="A1057" s="247"/>
      <c r="B1057" s="250"/>
      <c r="C1057" s="253"/>
      <c r="D1057" s="150" t="s">
        <v>44</v>
      </c>
      <c r="E1057" s="170"/>
      <c r="F1057" s="256"/>
      <c r="G1057" s="259"/>
      <c r="H1057" s="262"/>
      <c r="I1057" s="244"/>
    </row>
    <row r="1058" spans="1:9">
      <c r="A1058" s="245">
        <v>211</v>
      </c>
      <c r="B1058" s="248" t="str">
        <f>CONCATENATE(VLOOKUP(A1058,Especificações,2,FALSE),(VLOOKUP(A1058,Especificações,3,FALSE)),(VLOOKUP(A1058,Especificações,4,FALSE)),(VLOOKUP(A1058,Especificações,5,FALSE)),(VLOOKUP(A1058,Especificações,6,FALSE)),(VLOOKUP(A1058,Especificações,7,FALSE)),(VLOOKUP(A1058,Especificações,8,FALSE)),(VLOOKUP(A1058,Especificações,9,FALSE)),(VLOOKUP(A1058,Especificações,10,FALSE)),(VLOOKUP(A1058,Especificações,11,FALSE)),(VLOOKUP(A1058,Especificações,12,FALSE)),(VLOOKUP(A1058,Especificações,13,FALSE)),(VLOOKUP(A1058,Especificações,14,FALSE)),(VLOOKUP(A1058,Especificações,15,FALSE)),(VLOOKUP(A1058,Especificações,16,FALSE)),(VLOOKUP(A1058,Especificações,17,FALSE)),(VLOOKUP(A1058,Especificações,18,FALSE)),(VLOOKUP(A1058,Especificações,19,FALSE)),(VLOOKUP(A1058,Especificações,20,FALSE)),(VLOOKUP(A1058,Especificações,21,FALSE)))</f>
        <v xml:space="preserve">ARTE FINAL E DIAGRAMAÇÃO - Finalização de arquivo; Formato2: 46x64cm; </v>
      </c>
      <c r="C1058" s="251">
        <f>VLOOKUP(A1058,Especificações,22,FALSE)</f>
        <v>1</v>
      </c>
      <c r="D1058" s="147" t="s">
        <v>46</v>
      </c>
      <c r="E1058" s="154"/>
      <c r="F1058" s="254">
        <f>IF(ISERROR(AVERAGE(E1058:E1062)),0,AVERAGE(E1058:E1062))</f>
        <v>0</v>
      </c>
      <c r="G1058" s="257">
        <v>500</v>
      </c>
      <c r="H1058" s="260">
        <f>C1058*F1058</f>
        <v>0</v>
      </c>
      <c r="I1058" s="242">
        <f>G1058*H1058</f>
        <v>0</v>
      </c>
    </row>
    <row r="1059" spans="1:9">
      <c r="A1059" s="246"/>
      <c r="B1059" s="249"/>
      <c r="C1059" s="252"/>
      <c r="D1059" s="148" t="s">
        <v>47</v>
      </c>
      <c r="E1059" s="169"/>
      <c r="F1059" s="255"/>
      <c r="G1059" s="258"/>
      <c r="H1059" s="261"/>
      <c r="I1059" s="243"/>
    </row>
    <row r="1060" spans="1:9">
      <c r="A1060" s="246"/>
      <c r="B1060" s="249"/>
      <c r="C1060" s="252"/>
      <c r="D1060" s="149" t="s">
        <v>45</v>
      </c>
      <c r="E1060" s="169"/>
      <c r="F1060" s="255"/>
      <c r="G1060" s="258"/>
      <c r="H1060" s="261"/>
      <c r="I1060" s="243"/>
    </row>
    <row r="1061" spans="1:9">
      <c r="A1061" s="246"/>
      <c r="B1061" s="249"/>
      <c r="C1061" s="252"/>
      <c r="D1061" s="149" t="s">
        <v>43</v>
      </c>
      <c r="E1061" s="169"/>
      <c r="F1061" s="255"/>
      <c r="G1061" s="258"/>
      <c r="H1061" s="261"/>
      <c r="I1061" s="243"/>
    </row>
    <row r="1062" spans="1:9" ht="15.75" thickBot="1">
      <c r="A1062" s="247"/>
      <c r="B1062" s="250"/>
      <c r="C1062" s="253"/>
      <c r="D1062" s="150" t="s">
        <v>44</v>
      </c>
      <c r="E1062" s="170"/>
      <c r="F1062" s="256"/>
      <c r="G1062" s="259"/>
      <c r="H1062" s="262"/>
      <c r="I1062" s="244"/>
    </row>
    <row r="1063" spans="1:9">
      <c r="A1063" s="245">
        <v>212</v>
      </c>
      <c r="B1063" s="248" t="str">
        <f>CONCATENATE(VLOOKUP(A1063,Especificações,2,FALSE),(VLOOKUP(A1063,Especificações,3,FALSE)),(VLOOKUP(A1063,Especificações,4,FALSE)),(VLOOKUP(A1063,Especificações,5,FALSE)),(VLOOKUP(A1063,Especificações,6,FALSE)),(VLOOKUP(A1063,Especificações,7,FALSE)),(VLOOKUP(A1063,Especificações,8,FALSE)),(VLOOKUP(A1063,Especificações,9,FALSE)),(VLOOKUP(A1063,Especificações,10,FALSE)),(VLOOKUP(A1063,Especificações,11,FALSE)),(VLOOKUP(A1063,Especificações,12,FALSE)),(VLOOKUP(A1063,Especificações,13,FALSE)),(VLOOKUP(A1063,Especificações,14,FALSE)),(VLOOKUP(A1063,Especificações,15,FALSE)),(VLOOKUP(A1063,Especificações,16,FALSE)),(VLOOKUP(A1063,Especificações,17,FALSE)),(VLOOKUP(A1063,Especificações,18,FALSE)),(VLOOKUP(A1063,Especificações,19,FALSE)),(VLOOKUP(A1063,Especificações,20,FALSE)),(VLOOKUP(A1063,Especificações,21,FALSE)))</f>
        <v xml:space="preserve">ARTE FINAL E DIAGRAMAÇÃO - Finalização de arquivo; Formato4: 31,5x46cm; </v>
      </c>
      <c r="C1063" s="251">
        <f>VLOOKUP(A1063,Especificações,22,FALSE)</f>
        <v>1</v>
      </c>
      <c r="D1063" s="147" t="s">
        <v>46</v>
      </c>
      <c r="E1063" s="154"/>
      <c r="F1063" s="254">
        <f>IF(ISERROR(AVERAGE(E1063:E1067)),0,AVERAGE(E1063:E1067))</f>
        <v>0</v>
      </c>
      <c r="G1063" s="257">
        <v>1000</v>
      </c>
      <c r="H1063" s="260">
        <f>C1063*F1063</f>
        <v>0</v>
      </c>
      <c r="I1063" s="242">
        <f>G1063*H1063</f>
        <v>0</v>
      </c>
    </row>
    <row r="1064" spans="1:9">
      <c r="A1064" s="246"/>
      <c r="B1064" s="249"/>
      <c r="C1064" s="252"/>
      <c r="D1064" s="148" t="s">
        <v>47</v>
      </c>
      <c r="E1064" s="169"/>
      <c r="F1064" s="255"/>
      <c r="G1064" s="258"/>
      <c r="H1064" s="261"/>
      <c r="I1064" s="243"/>
    </row>
    <row r="1065" spans="1:9">
      <c r="A1065" s="246"/>
      <c r="B1065" s="249"/>
      <c r="C1065" s="252"/>
      <c r="D1065" s="149" t="s">
        <v>45</v>
      </c>
      <c r="E1065" s="169"/>
      <c r="F1065" s="255"/>
      <c r="G1065" s="258"/>
      <c r="H1065" s="261"/>
      <c r="I1065" s="243"/>
    </row>
    <row r="1066" spans="1:9">
      <c r="A1066" s="246"/>
      <c r="B1066" s="249"/>
      <c r="C1066" s="252"/>
      <c r="D1066" s="149" t="s">
        <v>43</v>
      </c>
      <c r="E1066" s="169"/>
      <c r="F1066" s="255"/>
      <c r="G1066" s="258"/>
      <c r="H1066" s="261"/>
      <c r="I1066" s="243"/>
    </row>
    <row r="1067" spans="1:9" ht="15.75" thickBot="1">
      <c r="A1067" s="247"/>
      <c r="B1067" s="250"/>
      <c r="C1067" s="253"/>
      <c r="D1067" s="150" t="s">
        <v>44</v>
      </c>
      <c r="E1067" s="170"/>
      <c r="F1067" s="256"/>
      <c r="G1067" s="259"/>
      <c r="H1067" s="262"/>
      <c r="I1067" s="244"/>
    </row>
    <row r="1068" spans="1:9">
      <c r="A1068" s="245">
        <v>213</v>
      </c>
      <c r="B1068" s="248" t="str">
        <f>CONCATENATE(VLOOKUP(A1068,Especificações,2,FALSE),(VLOOKUP(A1068,Especificações,3,FALSE)),(VLOOKUP(A1068,Especificações,4,FALSE)),(VLOOKUP(A1068,Especificações,5,FALSE)),(VLOOKUP(A1068,Especificações,6,FALSE)),(VLOOKUP(A1068,Especificações,7,FALSE)),(VLOOKUP(A1068,Especificações,8,FALSE)),(VLOOKUP(A1068,Especificações,9,FALSE)),(VLOOKUP(A1068,Especificações,10,FALSE)),(VLOOKUP(A1068,Especificações,11,FALSE)),(VLOOKUP(A1068,Especificações,12,FALSE)),(VLOOKUP(A1068,Especificações,13,FALSE)),(VLOOKUP(A1068,Especificações,14,FALSE)),(VLOOKUP(A1068,Especificações,15,FALSE)),(VLOOKUP(A1068,Especificações,16,FALSE)),(VLOOKUP(A1068,Especificações,17,FALSE)),(VLOOKUP(A1068,Especificações,18,FALSE)),(VLOOKUP(A1068,Especificações,19,FALSE)),(VLOOKUP(A1068,Especificações,20,FALSE)),(VLOOKUP(A1068,Especificações,21,FALSE)))</f>
        <v xml:space="preserve">ARTE FINAL E DIAGRAMAÇÃO - Finalização de arquivo; Formato8: 21x29,7cm; </v>
      </c>
      <c r="C1068" s="251">
        <f>VLOOKUP(A1068,Especificações,22,FALSE)</f>
        <v>1</v>
      </c>
      <c r="D1068" s="147" t="s">
        <v>46</v>
      </c>
      <c r="E1068" s="154"/>
      <c r="F1068" s="254">
        <f>IF(ISERROR(AVERAGE(E1068:E1072)),0,AVERAGE(E1068:E1072))</f>
        <v>0</v>
      </c>
      <c r="G1068" s="257">
        <v>3000</v>
      </c>
      <c r="H1068" s="260">
        <f>C1068*F1068</f>
        <v>0</v>
      </c>
      <c r="I1068" s="242">
        <f>G1068*H1068</f>
        <v>0</v>
      </c>
    </row>
    <row r="1069" spans="1:9">
      <c r="A1069" s="246"/>
      <c r="B1069" s="249"/>
      <c r="C1069" s="252"/>
      <c r="D1069" s="148" t="s">
        <v>47</v>
      </c>
      <c r="E1069" s="169"/>
      <c r="F1069" s="255"/>
      <c r="G1069" s="258"/>
      <c r="H1069" s="261"/>
      <c r="I1069" s="243"/>
    </row>
    <row r="1070" spans="1:9">
      <c r="A1070" s="246"/>
      <c r="B1070" s="249"/>
      <c r="C1070" s="252"/>
      <c r="D1070" s="149" t="s">
        <v>45</v>
      </c>
      <c r="E1070" s="169"/>
      <c r="F1070" s="255"/>
      <c r="G1070" s="258"/>
      <c r="H1070" s="261"/>
      <c r="I1070" s="243"/>
    </row>
    <row r="1071" spans="1:9">
      <c r="A1071" s="246"/>
      <c r="B1071" s="249"/>
      <c r="C1071" s="252"/>
      <c r="D1071" s="149" t="s">
        <v>43</v>
      </c>
      <c r="E1071" s="169"/>
      <c r="F1071" s="255"/>
      <c r="G1071" s="258"/>
      <c r="H1071" s="261"/>
      <c r="I1071" s="243"/>
    </row>
    <row r="1072" spans="1:9" ht="15.75" thickBot="1">
      <c r="A1072" s="247"/>
      <c r="B1072" s="250"/>
      <c r="C1072" s="253"/>
      <c r="D1072" s="150" t="s">
        <v>44</v>
      </c>
      <c r="E1072" s="170"/>
      <c r="F1072" s="256"/>
      <c r="G1072" s="259"/>
      <c r="H1072" s="262"/>
      <c r="I1072" s="244"/>
    </row>
    <row r="1073" spans="1:9">
      <c r="A1073" s="245">
        <v>214</v>
      </c>
      <c r="B1073" s="248" t="str">
        <f>CONCATENATE(VLOOKUP(A1073,Especificações,2,FALSE),(VLOOKUP(A1073,Especificações,3,FALSE)),(VLOOKUP(A1073,Especificações,4,FALSE)),(VLOOKUP(A1073,Especificações,5,FALSE)),(VLOOKUP(A1073,Especificações,6,FALSE)),(VLOOKUP(A1073,Especificações,7,FALSE)),(VLOOKUP(A1073,Especificações,8,FALSE)),(VLOOKUP(A1073,Especificações,9,FALSE)),(VLOOKUP(A1073,Especificações,10,FALSE)),(VLOOKUP(A1073,Especificações,11,FALSE)),(VLOOKUP(A1073,Especificações,12,FALSE)),(VLOOKUP(A1073,Especificações,13,FALSE)),(VLOOKUP(A1073,Especificações,14,FALSE)),(VLOOKUP(A1073,Especificações,15,FALSE)),(VLOOKUP(A1073,Especificações,16,FALSE)),(VLOOKUP(A1073,Especificações,17,FALSE)),(VLOOKUP(A1073,Especificações,18,FALSE)),(VLOOKUP(A1073,Especificações,19,FALSE)),(VLOOKUP(A1073,Especificações,20,FALSE)),(VLOOKUP(A1073,Especificações,21,FALSE)))</f>
        <v xml:space="preserve">ARTE FINAL E DIAGRAMAÇÃO - Finalização de arquivo; Formato12: 20,5x23cm; </v>
      </c>
      <c r="C1073" s="251">
        <f>VLOOKUP(A1073,Especificações,22,FALSE)</f>
        <v>1</v>
      </c>
      <c r="D1073" s="147" t="s">
        <v>46</v>
      </c>
      <c r="E1073" s="154"/>
      <c r="F1073" s="254">
        <f>IF(ISERROR(AVERAGE(E1073:E1077)),0,AVERAGE(E1073:E1077))</f>
        <v>0</v>
      </c>
      <c r="G1073" s="257">
        <v>2000</v>
      </c>
      <c r="H1073" s="260">
        <f>C1073*F1073</f>
        <v>0</v>
      </c>
      <c r="I1073" s="242">
        <f>G1073*H1073</f>
        <v>0</v>
      </c>
    </row>
    <row r="1074" spans="1:9">
      <c r="A1074" s="246"/>
      <c r="B1074" s="249"/>
      <c r="C1074" s="252"/>
      <c r="D1074" s="148" t="s">
        <v>47</v>
      </c>
      <c r="E1074" s="169"/>
      <c r="F1074" s="255"/>
      <c r="G1074" s="258"/>
      <c r="H1074" s="261"/>
      <c r="I1074" s="243"/>
    </row>
    <row r="1075" spans="1:9">
      <c r="A1075" s="246"/>
      <c r="B1075" s="249"/>
      <c r="C1075" s="252"/>
      <c r="D1075" s="149" t="s">
        <v>45</v>
      </c>
      <c r="E1075" s="169"/>
      <c r="F1075" s="255"/>
      <c r="G1075" s="258"/>
      <c r="H1075" s="261"/>
      <c r="I1075" s="243"/>
    </row>
    <row r="1076" spans="1:9">
      <c r="A1076" s="246"/>
      <c r="B1076" s="249"/>
      <c r="C1076" s="252"/>
      <c r="D1076" s="149" t="s">
        <v>43</v>
      </c>
      <c r="E1076" s="169"/>
      <c r="F1076" s="255"/>
      <c r="G1076" s="258"/>
      <c r="H1076" s="261"/>
      <c r="I1076" s="243"/>
    </row>
    <row r="1077" spans="1:9" ht="15.75" thickBot="1">
      <c r="A1077" s="247"/>
      <c r="B1077" s="250"/>
      <c r="C1077" s="253"/>
      <c r="D1077" s="150" t="s">
        <v>44</v>
      </c>
      <c r="E1077" s="170"/>
      <c r="F1077" s="256"/>
      <c r="G1077" s="259"/>
      <c r="H1077" s="262"/>
      <c r="I1077" s="244"/>
    </row>
    <row r="1078" spans="1:9">
      <c r="A1078" s="245">
        <v>215</v>
      </c>
      <c r="B1078" s="248" t="str">
        <f>CONCATENATE(VLOOKUP(A1078,Especificações,2,FALSE),(VLOOKUP(A1078,Especificações,3,FALSE)),(VLOOKUP(A1078,Especificações,4,FALSE)),(VLOOKUP(A1078,Especificações,5,FALSE)),(VLOOKUP(A1078,Especificações,6,FALSE)),(VLOOKUP(A1078,Especificações,7,FALSE)),(VLOOKUP(A1078,Especificações,8,FALSE)),(VLOOKUP(A1078,Especificações,9,FALSE)),(VLOOKUP(A1078,Especificações,10,FALSE)),(VLOOKUP(A1078,Especificações,11,FALSE)),(VLOOKUP(A1078,Especificações,12,FALSE)),(VLOOKUP(A1078,Especificações,13,FALSE)),(VLOOKUP(A1078,Especificações,14,FALSE)),(VLOOKUP(A1078,Especificações,15,FALSE)),(VLOOKUP(A1078,Especificações,16,FALSE)),(VLOOKUP(A1078,Especificações,17,FALSE)),(VLOOKUP(A1078,Especificações,18,FALSE)),(VLOOKUP(A1078,Especificações,19,FALSE)),(VLOOKUP(A1078,Especificações,20,FALSE)),(VLOOKUP(A1078,Especificações,21,FALSE)))</f>
        <v xml:space="preserve">ARTE FINAL E DIAGRAMAÇÃO - Finalização de arquivo; Formato16: 15x21cm; </v>
      </c>
      <c r="C1078" s="251">
        <f>VLOOKUP(A1078,Especificações,22,FALSE)</f>
        <v>1</v>
      </c>
      <c r="D1078" s="147" t="s">
        <v>46</v>
      </c>
      <c r="E1078" s="154"/>
      <c r="F1078" s="254">
        <f>IF(ISERROR(AVERAGE(E1078:E1082)),0,AVERAGE(E1078:E1082))</f>
        <v>0</v>
      </c>
      <c r="G1078" s="257">
        <v>2000</v>
      </c>
      <c r="H1078" s="260">
        <f>C1078*F1078</f>
        <v>0</v>
      </c>
      <c r="I1078" s="242">
        <f>G1078*H1078</f>
        <v>0</v>
      </c>
    </row>
    <row r="1079" spans="1:9">
      <c r="A1079" s="246"/>
      <c r="B1079" s="249"/>
      <c r="C1079" s="252"/>
      <c r="D1079" s="148" t="s">
        <v>47</v>
      </c>
      <c r="E1079" s="169"/>
      <c r="F1079" s="255"/>
      <c r="G1079" s="258"/>
      <c r="H1079" s="261"/>
      <c r="I1079" s="243"/>
    </row>
    <row r="1080" spans="1:9">
      <c r="A1080" s="246"/>
      <c r="B1080" s="249"/>
      <c r="C1080" s="252"/>
      <c r="D1080" s="149" t="s">
        <v>45</v>
      </c>
      <c r="E1080" s="169"/>
      <c r="F1080" s="255"/>
      <c r="G1080" s="258"/>
      <c r="H1080" s="261"/>
      <c r="I1080" s="243"/>
    </row>
    <row r="1081" spans="1:9">
      <c r="A1081" s="246"/>
      <c r="B1081" s="249"/>
      <c r="C1081" s="252"/>
      <c r="D1081" s="149" t="s">
        <v>43</v>
      </c>
      <c r="E1081" s="169"/>
      <c r="F1081" s="255"/>
      <c r="G1081" s="258"/>
      <c r="H1081" s="261"/>
      <c r="I1081" s="243"/>
    </row>
    <row r="1082" spans="1:9" ht="15.75" thickBot="1">
      <c r="A1082" s="247"/>
      <c r="B1082" s="250"/>
      <c r="C1082" s="253"/>
      <c r="D1082" s="150" t="s">
        <v>44</v>
      </c>
      <c r="E1082" s="170"/>
      <c r="F1082" s="256"/>
      <c r="G1082" s="259"/>
      <c r="H1082" s="262"/>
      <c r="I1082" s="244"/>
    </row>
    <row r="1083" spans="1:9">
      <c r="A1083" s="245">
        <v>216</v>
      </c>
      <c r="B1083" s="248" t="str">
        <f>CONCATENATE(VLOOKUP(A1083,Especificações,2,FALSE),(VLOOKUP(A1083,Especificações,3,FALSE)),(VLOOKUP(A1083,Especificações,4,FALSE)),(VLOOKUP(A1083,Especificações,5,FALSE)),(VLOOKUP(A1083,Especificações,6,FALSE)),(VLOOKUP(A1083,Especificações,7,FALSE)),(VLOOKUP(A1083,Especificações,8,FALSE)),(VLOOKUP(A1083,Especificações,9,FALSE)),(VLOOKUP(A1083,Especificações,10,FALSE)),(VLOOKUP(A1083,Especificações,11,FALSE)),(VLOOKUP(A1083,Especificações,12,FALSE)),(VLOOKUP(A1083,Especificações,13,FALSE)),(VLOOKUP(A1083,Especificações,14,FALSE)),(VLOOKUP(A1083,Especificações,15,FALSE)),(VLOOKUP(A1083,Especificações,16,FALSE)),(VLOOKUP(A1083,Especificações,17,FALSE)),(VLOOKUP(A1083,Especificações,18,FALSE)),(VLOOKUP(A1083,Especificações,19,FALSE)),(VLOOKUP(A1083,Especificações,20,FALSE)),(VLOOKUP(A1083,Especificações,21,FALSE)))</f>
        <v xml:space="preserve">ARTE FINAL E DIAGRAMAÇÃO - Finalização de arquivo; Formato32: 11x15cm; </v>
      </c>
      <c r="C1083" s="251">
        <f>VLOOKUP(A1083,Especificações,22,FALSE)</f>
        <v>1</v>
      </c>
      <c r="D1083" s="147" t="s">
        <v>46</v>
      </c>
      <c r="E1083" s="154"/>
      <c r="F1083" s="254">
        <f>IF(ISERROR(AVERAGE(E1083:E1087)),0,AVERAGE(E1083:E1087))</f>
        <v>0</v>
      </c>
      <c r="G1083" s="257">
        <v>500</v>
      </c>
      <c r="H1083" s="260">
        <f>C1083*F1083</f>
        <v>0</v>
      </c>
      <c r="I1083" s="242">
        <f>G1083*H1083</f>
        <v>0</v>
      </c>
    </row>
    <row r="1084" spans="1:9">
      <c r="A1084" s="246"/>
      <c r="B1084" s="249"/>
      <c r="C1084" s="252"/>
      <c r="D1084" s="148" t="s">
        <v>47</v>
      </c>
      <c r="E1084" s="169"/>
      <c r="F1084" s="255"/>
      <c r="G1084" s="258"/>
      <c r="H1084" s="261"/>
      <c r="I1084" s="243"/>
    </row>
    <row r="1085" spans="1:9">
      <c r="A1085" s="246"/>
      <c r="B1085" s="249"/>
      <c r="C1085" s="252"/>
      <c r="D1085" s="149" t="s">
        <v>45</v>
      </c>
      <c r="E1085" s="169"/>
      <c r="F1085" s="255"/>
      <c r="G1085" s="258"/>
      <c r="H1085" s="261"/>
      <c r="I1085" s="243"/>
    </row>
    <row r="1086" spans="1:9">
      <c r="A1086" s="246"/>
      <c r="B1086" s="249"/>
      <c r="C1086" s="252"/>
      <c r="D1086" s="149" t="s">
        <v>43</v>
      </c>
      <c r="E1086" s="169"/>
      <c r="F1086" s="255"/>
      <c r="G1086" s="258"/>
      <c r="H1086" s="261"/>
      <c r="I1086" s="243"/>
    </row>
    <row r="1087" spans="1:9" ht="15.75" thickBot="1">
      <c r="A1087" s="247"/>
      <c r="B1087" s="250"/>
      <c r="C1087" s="253"/>
      <c r="D1087" s="150" t="s">
        <v>44</v>
      </c>
      <c r="E1087" s="170"/>
      <c r="F1087" s="256"/>
      <c r="G1087" s="259"/>
      <c r="H1087" s="262"/>
      <c r="I1087" s="244"/>
    </row>
    <row r="1088" spans="1:9">
      <c r="A1088" s="245">
        <v>217</v>
      </c>
      <c r="B1088" s="248" t="str">
        <f>CONCATENATE(VLOOKUP(A1088,Especificações,2,FALSE),(VLOOKUP(A1088,Especificações,3,FALSE)),(VLOOKUP(A1088,Especificações,4,FALSE)),(VLOOKUP(A1088,Especificações,5,FALSE)),(VLOOKUP(A1088,Especificações,6,FALSE)),(VLOOKUP(A1088,Especificações,7,FALSE)),(VLOOKUP(A1088,Especificações,8,FALSE)),(VLOOKUP(A1088,Especificações,9,FALSE)),(VLOOKUP(A1088,Especificações,10,FALSE)),(VLOOKUP(A1088,Especificações,11,FALSE)),(VLOOKUP(A1088,Especificações,12,FALSE)),(VLOOKUP(A1088,Especificações,13,FALSE)),(VLOOKUP(A1088,Especificações,14,FALSE)),(VLOOKUP(A1088,Especificações,15,FALSE)),(VLOOKUP(A1088,Especificações,16,FALSE)),(VLOOKUP(A1088,Especificações,17,FALSE)),(VLOOKUP(A1088,Especificações,18,FALSE)),(VLOOKUP(A1088,Especificações,19,FALSE)),(VLOOKUP(A1088,Especificações,20,FALSE)),(VLOOKUP(A1088,Especificações,21,FALSE)))</f>
        <v xml:space="preserve">ARTE FINAL E DIAGRAMAÇÃO - Finalização de arquivo; Formato64: 7,5x10,5cm; </v>
      </c>
      <c r="C1088" s="251">
        <f>VLOOKUP(A1088,Especificações,22,FALSE)</f>
        <v>1</v>
      </c>
      <c r="D1088" s="147" t="s">
        <v>46</v>
      </c>
      <c r="E1088" s="154"/>
      <c r="F1088" s="254">
        <f>IF(ISERROR(AVERAGE(E1088:E1092)),0,AVERAGE(E1088:E1092))</f>
        <v>0</v>
      </c>
      <c r="G1088" s="257">
        <v>500</v>
      </c>
      <c r="H1088" s="260">
        <f>C1088*F1088</f>
        <v>0</v>
      </c>
      <c r="I1088" s="242">
        <f>G1088*H1088</f>
        <v>0</v>
      </c>
    </row>
    <row r="1089" spans="1:9">
      <c r="A1089" s="246"/>
      <c r="B1089" s="249"/>
      <c r="C1089" s="252"/>
      <c r="D1089" s="148" t="s">
        <v>47</v>
      </c>
      <c r="E1089" s="169"/>
      <c r="F1089" s="255"/>
      <c r="G1089" s="258"/>
      <c r="H1089" s="261"/>
      <c r="I1089" s="243"/>
    </row>
    <row r="1090" spans="1:9">
      <c r="A1090" s="246"/>
      <c r="B1090" s="249"/>
      <c r="C1090" s="252"/>
      <c r="D1090" s="149" t="s">
        <v>45</v>
      </c>
      <c r="E1090" s="169"/>
      <c r="F1090" s="255"/>
      <c r="G1090" s="258"/>
      <c r="H1090" s="261"/>
      <c r="I1090" s="243"/>
    </row>
    <row r="1091" spans="1:9">
      <c r="A1091" s="246"/>
      <c r="B1091" s="249"/>
      <c r="C1091" s="252"/>
      <c r="D1091" s="149" t="s">
        <v>43</v>
      </c>
      <c r="E1091" s="169"/>
      <c r="F1091" s="255"/>
      <c r="G1091" s="258"/>
      <c r="H1091" s="261"/>
      <c r="I1091" s="243"/>
    </row>
    <row r="1092" spans="1:9" ht="15.75" thickBot="1">
      <c r="A1092" s="247"/>
      <c r="B1092" s="250"/>
      <c r="C1092" s="253"/>
      <c r="D1092" s="150" t="s">
        <v>44</v>
      </c>
      <c r="E1092" s="170"/>
      <c r="F1092" s="256"/>
      <c r="G1092" s="259"/>
      <c r="H1092" s="262"/>
      <c r="I1092" s="244"/>
    </row>
    <row r="1093" spans="1:9">
      <c r="A1093" s="245">
        <v>218</v>
      </c>
      <c r="B1093" s="248" t="str">
        <f>CONCATENATE(VLOOKUP(A1093,Especificações,2,FALSE),(VLOOKUP(A1093,Especificações,3,FALSE)),(VLOOKUP(A1093,Especificações,4,FALSE)),(VLOOKUP(A1093,Especificações,5,FALSE)),(VLOOKUP(A1093,Especificações,6,FALSE)),(VLOOKUP(A1093,Especificações,7,FALSE)),(VLOOKUP(A1093,Especificações,8,FALSE)),(VLOOKUP(A1093,Especificações,9,FALSE)),(VLOOKUP(A1093,Especificações,10,FALSE)),(VLOOKUP(A1093,Especificações,11,FALSE)),(VLOOKUP(A1093,Especificações,12,FALSE)),(VLOOKUP(A1093,Especificações,13,FALSE)),(VLOOKUP(A1093,Especificações,14,FALSE)),(VLOOKUP(A1093,Especificações,15,FALSE)),(VLOOKUP(A1093,Especificações,16,FALSE)),(VLOOKUP(A1093,Especificações,17,FALSE)),(VLOOKUP(A1093,Especificações,18,FALSE)),(VLOOKUP(A1093,Especificações,19,FALSE)),(VLOOKUP(A1093,Especificações,20,FALSE)),(VLOOKUP(A1093,Especificações,21,FALSE)))</f>
        <v xml:space="preserve">REVISÃO - Lauda (1200/ 1800 toques); Português/outro Idioma; </v>
      </c>
      <c r="C1093" s="251">
        <f>VLOOKUP(A1093,Especificações,22,FALSE)</f>
        <v>1</v>
      </c>
      <c r="D1093" s="272" t="s">
        <v>233</v>
      </c>
      <c r="E1093" s="254"/>
      <c r="F1093" s="254">
        <f>IF(ISERROR(AVERAGE(E1093:E1097)),0,AVERAGE(E1093:E1097))</f>
        <v>0</v>
      </c>
      <c r="G1093" s="257">
        <v>7000</v>
      </c>
      <c r="H1093" s="260">
        <f>C1093*F1093</f>
        <v>0</v>
      </c>
      <c r="I1093" s="242">
        <f>G1093*H1093</f>
        <v>0</v>
      </c>
    </row>
    <row r="1094" spans="1:9">
      <c r="A1094" s="246"/>
      <c r="B1094" s="249"/>
      <c r="C1094" s="252"/>
      <c r="D1094" s="273"/>
      <c r="E1094" s="255"/>
      <c r="F1094" s="255"/>
      <c r="G1094" s="258"/>
      <c r="H1094" s="261"/>
      <c r="I1094" s="243"/>
    </row>
    <row r="1095" spans="1:9">
      <c r="A1095" s="246"/>
      <c r="B1095" s="249"/>
      <c r="C1095" s="252"/>
      <c r="D1095" s="273"/>
      <c r="E1095" s="255"/>
      <c r="F1095" s="255"/>
      <c r="G1095" s="258"/>
      <c r="H1095" s="261"/>
      <c r="I1095" s="243"/>
    </row>
    <row r="1096" spans="1:9">
      <c r="A1096" s="246"/>
      <c r="B1096" s="249"/>
      <c r="C1096" s="252"/>
      <c r="D1096" s="273"/>
      <c r="E1096" s="255"/>
      <c r="F1096" s="255"/>
      <c r="G1096" s="258"/>
      <c r="H1096" s="261"/>
      <c r="I1096" s="243"/>
    </row>
    <row r="1097" spans="1:9" ht="15.75" thickBot="1">
      <c r="A1097" s="247"/>
      <c r="B1097" s="250"/>
      <c r="C1097" s="253"/>
      <c r="D1097" s="274"/>
      <c r="E1097" s="256"/>
      <c r="F1097" s="256"/>
      <c r="G1097" s="259"/>
      <c r="H1097" s="262"/>
      <c r="I1097" s="244"/>
    </row>
    <row r="1098" spans="1:9">
      <c r="A1098" s="245">
        <v>219</v>
      </c>
      <c r="B1098" s="248" t="str">
        <f>CONCATENATE(VLOOKUP(A1098,Especificações,2,FALSE),(VLOOKUP(A1098,Especificações,3,FALSE)),(VLOOKUP(A1098,Especificações,4,FALSE)),(VLOOKUP(A1098,Especificações,5,FALSE)),(VLOOKUP(A1098,Especificações,6,FALSE)),(VLOOKUP(A1098,Especificações,7,FALSE)),(VLOOKUP(A1098,Especificações,8,FALSE)),(VLOOKUP(A1098,Especificações,9,FALSE)),(VLOOKUP(A1098,Especificações,10,FALSE)),(VLOOKUP(A1098,Especificações,11,FALSE)),(VLOOKUP(A1098,Especificações,12,FALSE)),(VLOOKUP(A1098,Especificações,13,FALSE)),(VLOOKUP(A1098,Especificações,14,FALSE)),(VLOOKUP(A1098,Especificações,15,FALSE)),(VLOOKUP(A1098,Especificações,16,FALSE)),(VLOOKUP(A1098,Especificações,17,FALSE)),(VLOOKUP(A1098,Especificações,18,FALSE)),(VLOOKUP(A1098,Especificações,19,FALSE)),(VLOOKUP(A1098,Especificações,20,FALSE)),(VLOOKUP(A1098,Especificações,21,FALSE)))</f>
        <v xml:space="preserve">REVISÃO - Lauda (1200/ 1800 toques); Outro idioma/Português;  </v>
      </c>
      <c r="C1098" s="251">
        <f>VLOOKUP(A1098,Especificações,22,FALSE)</f>
        <v>1</v>
      </c>
      <c r="D1098" s="269" t="s">
        <v>233</v>
      </c>
      <c r="E1098" s="254"/>
      <c r="F1098" s="254">
        <f>IF(ISERROR(AVERAGE(E1098:E1102)),0,AVERAGE(E1098:E1102))</f>
        <v>0</v>
      </c>
      <c r="G1098" s="257">
        <v>3000</v>
      </c>
      <c r="H1098" s="260">
        <f>C1098*F1098</f>
        <v>0</v>
      </c>
      <c r="I1098" s="242">
        <f>G1098*H1098</f>
        <v>0</v>
      </c>
    </row>
    <row r="1099" spans="1:9">
      <c r="A1099" s="246"/>
      <c r="B1099" s="249"/>
      <c r="C1099" s="252"/>
      <c r="D1099" s="270"/>
      <c r="E1099" s="255"/>
      <c r="F1099" s="255"/>
      <c r="G1099" s="258"/>
      <c r="H1099" s="261"/>
      <c r="I1099" s="243"/>
    </row>
    <row r="1100" spans="1:9">
      <c r="A1100" s="246"/>
      <c r="B1100" s="249"/>
      <c r="C1100" s="252"/>
      <c r="D1100" s="270"/>
      <c r="E1100" s="255"/>
      <c r="F1100" s="255"/>
      <c r="G1100" s="258"/>
      <c r="H1100" s="261"/>
      <c r="I1100" s="243"/>
    </row>
    <row r="1101" spans="1:9">
      <c r="A1101" s="246"/>
      <c r="B1101" s="249"/>
      <c r="C1101" s="252"/>
      <c r="D1101" s="270"/>
      <c r="E1101" s="255"/>
      <c r="F1101" s="255"/>
      <c r="G1101" s="258"/>
      <c r="H1101" s="261"/>
      <c r="I1101" s="243"/>
    </row>
    <row r="1102" spans="1:9" ht="15.75" thickBot="1">
      <c r="A1102" s="247"/>
      <c r="B1102" s="250"/>
      <c r="C1102" s="253"/>
      <c r="D1102" s="271"/>
      <c r="E1102" s="256"/>
      <c r="F1102" s="256"/>
      <c r="G1102" s="259"/>
      <c r="H1102" s="262"/>
      <c r="I1102" s="244"/>
    </row>
    <row r="1103" spans="1:9">
      <c r="A1103" s="245">
        <v>220</v>
      </c>
      <c r="B1103" s="248" t="str">
        <f>CONCATENATE(VLOOKUP(A1103,Especificações,2,FALSE),(VLOOKUP(A1103,Especificações,3,FALSE)),(VLOOKUP(A1103,Especificações,4,FALSE)),(VLOOKUP(A1103,Especificações,5,FALSE)),(VLOOKUP(A1103,Especificações,6,FALSE)),(VLOOKUP(A1103,Especificações,7,FALSE)),(VLOOKUP(A1103,Especificações,8,FALSE)),(VLOOKUP(A1103,Especificações,9,FALSE)),(VLOOKUP(A1103,Especificações,10,FALSE)),(VLOOKUP(A1103,Especificações,11,FALSE)),(VLOOKUP(A1103,Especificações,12,FALSE)),(VLOOKUP(A1103,Especificações,13,FALSE)),(VLOOKUP(A1103,Especificações,14,FALSE)),(VLOOKUP(A1103,Especificações,15,FALSE)),(VLOOKUP(A1103,Especificações,16,FALSE)),(VLOOKUP(A1103,Especificações,17,FALSE)),(VLOOKUP(A1103,Especificações,18,FALSE)),(VLOOKUP(A1103,Especificações,19,FALSE)),(VLOOKUP(A1103,Especificações,20,FALSE)),(VLOOKUP(A1103,Especificações,21,FALSE)))</f>
        <v xml:space="preserve">TRADUÇÃO - Lauda (1200/ 1800 toques); Português/Outro Idioma; </v>
      </c>
      <c r="C1103" s="251">
        <f>VLOOKUP(A1103,Especificações,22,FALSE)</f>
        <v>1</v>
      </c>
      <c r="D1103" s="269" t="s">
        <v>233</v>
      </c>
      <c r="E1103" s="254"/>
      <c r="F1103" s="254">
        <f>IF(ISERROR(AVERAGE(E1103:E1107)),0,AVERAGE(E1103:E1107))</f>
        <v>0</v>
      </c>
      <c r="G1103" s="257">
        <v>1500</v>
      </c>
      <c r="H1103" s="260">
        <f>C1103*F1103</f>
        <v>0</v>
      </c>
      <c r="I1103" s="242">
        <f>G1103*H1103</f>
        <v>0</v>
      </c>
    </row>
    <row r="1104" spans="1:9">
      <c r="A1104" s="246"/>
      <c r="B1104" s="249"/>
      <c r="C1104" s="252"/>
      <c r="D1104" s="270"/>
      <c r="E1104" s="255"/>
      <c r="F1104" s="255"/>
      <c r="G1104" s="258"/>
      <c r="H1104" s="261"/>
      <c r="I1104" s="243"/>
    </row>
    <row r="1105" spans="1:9">
      <c r="A1105" s="246"/>
      <c r="B1105" s="249"/>
      <c r="C1105" s="252"/>
      <c r="D1105" s="270"/>
      <c r="E1105" s="255"/>
      <c r="F1105" s="255"/>
      <c r="G1105" s="258"/>
      <c r="H1105" s="261"/>
      <c r="I1105" s="243"/>
    </row>
    <row r="1106" spans="1:9">
      <c r="A1106" s="246"/>
      <c r="B1106" s="249"/>
      <c r="C1106" s="252"/>
      <c r="D1106" s="270"/>
      <c r="E1106" s="255"/>
      <c r="F1106" s="255"/>
      <c r="G1106" s="258"/>
      <c r="H1106" s="261"/>
      <c r="I1106" s="243"/>
    </row>
    <row r="1107" spans="1:9" ht="15.75" thickBot="1">
      <c r="A1107" s="247"/>
      <c r="B1107" s="250"/>
      <c r="C1107" s="253"/>
      <c r="D1107" s="271"/>
      <c r="E1107" s="256"/>
      <c r="F1107" s="256"/>
      <c r="G1107" s="259"/>
      <c r="H1107" s="262"/>
      <c r="I1107" s="244"/>
    </row>
    <row r="1108" spans="1:9">
      <c r="A1108" s="245">
        <v>221</v>
      </c>
      <c r="B1108" s="248" t="str">
        <f>CONCATENATE(VLOOKUP(A1108,Especificações,2,FALSE),(VLOOKUP(A1108,Especificações,3,FALSE)),(VLOOKUP(A1108,Especificações,4,FALSE)),(VLOOKUP(A1108,Especificações,5,FALSE)),(VLOOKUP(A1108,Especificações,6,FALSE)),(VLOOKUP(A1108,Especificações,7,FALSE)),(VLOOKUP(A1108,Especificações,8,FALSE)),(VLOOKUP(A1108,Especificações,9,FALSE)),(VLOOKUP(A1108,Especificações,10,FALSE)),(VLOOKUP(A1108,Especificações,11,FALSE)),(VLOOKUP(A1108,Especificações,12,FALSE)),(VLOOKUP(A1108,Especificações,13,FALSE)),(VLOOKUP(A1108,Especificações,14,FALSE)),(VLOOKUP(A1108,Especificações,15,FALSE)),(VLOOKUP(A1108,Especificações,16,FALSE)),(VLOOKUP(A1108,Especificações,17,FALSE)),(VLOOKUP(A1108,Especificações,18,FALSE)),(VLOOKUP(A1108,Especificações,19,FALSE)),(VLOOKUP(A1108,Especificações,20,FALSE)),(VLOOKUP(A1108,Especificações,21,FALSE)))</f>
        <v xml:space="preserve">TRADUÇÃO - Lauda (1200/ 1800 toques); Outro idioma/Português;  </v>
      </c>
      <c r="C1108" s="251">
        <f>VLOOKUP(A1108,Especificações,22,FALSE)</f>
        <v>1</v>
      </c>
      <c r="D1108" s="269" t="s">
        <v>233</v>
      </c>
      <c r="E1108" s="254"/>
      <c r="F1108" s="254">
        <f>IF(ISERROR(AVERAGE(E1108:E1112)),0,AVERAGE(E1108:E1112))</f>
        <v>0</v>
      </c>
      <c r="G1108" s="257">
        <v>3500</v>
      </c>
      <c r="H1108" s="260">
        <f>C1108*F1108</f>
        <v>0</v>
      </c>
      <c r="I1108" s="242">
        <f>G1108*H1108</f>
        <v>0</v>
      </c>
    </row>
    <row r="1109" spans="1:9">
      <c r="A1109" s="246"/>
      <c r="B1109" s="249"/>
      <c r="C1109" s="252"/>
      <c r="D1109" s="270"/>
      <c r="E1109" s="255"/>
      <c r="F1109" s="255"/>
      <c r="G1109" s="258"/>
      <c r="H1109" s="261"/>
      <c r="I1109" s="243"/>
    </row>
    <row r="1110" spans="1:9">
      <c r="A1110" s="246"/>
      <c r="B1110" s="249"/>
      <c r="C1110" s="252"/>
      <c r="D1110" s="270"/>
      <c r="E1110" s="255"/>
      <c r="F1110" s="255"/>
      <c r="G1110" s="258"/>
      <c r="H1110" s="261"/>
      <c r="I1110" s="243"/>
    </row>
    <row r="1111" spans="1:9">
      <c r="A1111" s="246"/>
      <c r="B1111" s="249"/>
      <c r="C1111" s="252"/>
      <c r="D1111" s="270"/>
      <c r="E1111" s="255"/>
      <c r="F1111" s="255"/>
      <c r="G1111" s="258"/>
      <c r="H1111" s="261"/>
      <c r="I1111" s="243"/>
    </row>
    <row r="1112" spans="1:9" ht="15.75" thickBot="1">
      <c r="A1112" s="247"/>
      <c r="B1112" s="250"/>
      <c r="C1112" s="253"/>
      <c r="D1112" s="271"/>
      <c r="E1112" s="256"/>
      <c r="F1112" s="256"/>
      <c r="G1112" s="259"/>
      <c r="H1112" s="262"/>
      <c r="I1112" s="244"/>
    </row>
    <row r="1113" spans="1:9">
      <c r="A1113" s="245">
        <v>222</v>
      </c>
      <c r="B1113" s="248" t="str">
        <f>CONCATENATE(VLOOKUP(A1113,Especificações,2,FALSE),(VLOOKUP(A1113,Especificações,3,FALSE)),(VLOOKUP(A1113,Especificações,4,FALSE)),(VLOOKUP(A1113,Especificações,5,FALSE)),(VLOOKUP(A1113,Especificações,6,FALSE)),(VLOOKUP(A1113,Especificações,7,FALSE)),(VLOOKUP(A1113,Especificações,8,FALSE)),(VLOOKUP(A1113,Especificações,9,FALSE)),(VLOOKUP(A1113,Especificações,10,FALSE)),(VLOOKUP(A1113,Especificações,11,FALSE)),(VLOOKUP(A1113,Especificações,12,FALSE)),(VLOOKUP(A1113,Especificações,13,FALSE)),(VLOOKUP(A1113,Especificações,14,FALSE)),(VLOOKUP(A1113,Especificações,15,FALSE)),(VLOOKUP(A1113,Especificações,16,FALSE)),(VLOOKUP(A1113,Especificações,17,FALSE)),(VLOOKUP(A1113,Especificações,18,FALSE)),(VLOOKUP(A1113,Especificações,19,FALSE)),(VLOOKUP(A1113,Especificações,20,FALSE)),(VLOOKUP(A1113,Especificações,21,FALSE)))</f>
        <v xml:space="preserve">IDENTIDADE VISUAL - Criação de Arte: Desenho/ Ilustração/ Gráfico; </v>
      </c>
      <c r="C1113" s="251">
        <f>VLOOKUP(A1113,Especificações,22,FALSE)</f>
        <v>1</v>
      </c>
      <c r="D1113" s="272" t="s">
        <v>343</v>
      </c>
      <c r="E1113" s="254"/>
      <c r="F1113" s="254">
        <f>IF(ISERROR(AVERAGE(E1113:E1117)),0,AVERAGE(E1113:E1117))</f>
        <v>0</v>
      </c>
      <c r="G1113" s="257">
        <v>1000</v>
      </c>
      <c r="H1113" s="260">
        <f>C1113*F1113</f>
        <v>0</v>
      </c>
      <c r="I1113" s="242">
        <f>G1113*H1113</f>
        <v>0</v>
      </c>
    </row>
    <row r="1114" spans="1:9">
      <c r="A1114" s="246"/>
      <c r="B1114" s="249"/>
      <c r="C1114" s="252"/>
      <c r="D1114" s="273"/>
      <c r="E1114" s="255"/>
      <c r="F1114" s="255"/>
      <c r="G1114" s="258"/>
      <c r="H1114" s="261"/>
      <c r="I1114" s="243"/>
    </row>
    <row r="1115" spans="1:9">
      <c r="A1115" s="246"/>
      <c r="B1115" s="249"/>
      <c r="C1115" s="252"/>
      <c r="D1115" s="273"/>
      <c r="E1115" s="255"/>
      <c r="F1115" s="255"/>
      <c r="G1115" s="258"/>
      <c r="H1115" s="261"/>
      <c r="I1115" s="243"/>
    </row>
    <row r="1116" spans="1:9">
      <c r="A1116" s="246"/>
      <c r="B1116" s="249"/>
      <c r="C1116" s="252"/>
      <c r="D1116" s="273"/>
      <c r="E1116" s="255"/>
      <c r="F1116" s="255"/>
      <c r="G1116" s="258"/>
      <c r="H1116" s="261"/>
      <c r="I1116" s="243"/>
    </row>
    <row r="1117" spans="1:9" ht="15.75" thickBot="1">
      <c r="A1117" s="247"/>
      <c r="B1117" s="250"/>
      <c r="C1117" s="253"/>
      <c r="D1117" s="274"/>
      <c r="E1117" s="256"/>
      <c r="F1117" s="256"/>
      <c r="G1117" s="259"/>
      <c r="H1117" s="262"/>
      <c r="I1117" s="244"/>
    </row>
    <row r="1118" spans="1:9">
      <c r="A1118" s="245">
        <v>223</v>
      </c>
      <c r="B1118" s="248" t="str">
        <f>CONCATENATE(VLOOKUP(A1118,Especificações,2,FALSE),(VLOOKUP(A1118,Especificações,3,FALSE)),(VLOOKUP(A1118,Especificações,4,FALSE)),(VLOOKUP(A1118,Especificações,5,FALSE)),(VLOOKUP(A1118,Especificações,6,FALSE)),(VLOOKUP(A1118,Especificações,7,FALSE)),(VLOOKUP(A1118,Especificações,8,FALSE)),(VLOOKUP(A1118,Especificações,9,FALSE)),(VLOOKUP(A1118,Especificações,10,FALSE)),(VLOOKUP(A1118,Especificações,11,FALSE)),(VLOOKUP(A1118,Especificações,12,FALSE)),(VLOOKUP(A1118,Especificações,13,FALSE)),(VLOOKUP(A1118,Especificações,14,FALSE)),(VLOOKUP(A1118,Especificações,15,FALSE)),(VLOOKUP(A1118,Especificações,16,FALSE)),(VLOOKUP(A1118,Especificações,17,FALSE)),(VLOOKUP(A1118,Especificações,18,FALSE)),(VLOOKUP(A1118,Especificações,19,FALSE)),(VLOOKUP(A1118,Especificações,20,FALSE)),(VLOOKUP(A1118,Especificações,21,FALSE)))</f>
        <v xml:space="preserve">SCANEAMENTO E TRATAMENTO DE IMAGEM - Foto, Cromo e Gravura em alta resolução; cm²; </v>
      </c>
      <c r="C1118" s="251">
        <f>VLOOKUP(A1118,Especificações,22,FALSE)</f>
        <v>1</v>
      </c>
      <c r="D1118" s="272" t="s">
        <v>335</v>
      </c>
      <c r="E1118" s="254"/>
      <c r="F1118" s="254">
        <f>IF(ISERROR(AVERAGE(E1118:E1122)),0,AVERAGE(E1118:E1122))</f>
        <v>0</v>
      </c>
      <c r="G1118" s="257">
        <v>2000</v>
      </c>
      <c r="H1118" s="260">
        <f>C1118*F1118</f>
        <v>0</v>
      </c>
      <c r="I1118" s="242">
        <f>G1118*H1118</f>
        <v>0</v>
      </c>
    </row>
    <row r="1119" spans="1:9">
      <c r="A1119" s="246"/>
      <c r="B1119" s="249"/>
      <c r="C1119" s="252"/>
      <c r="D1119" s="273"/>
      <c r="E1119" s="255"/>
      <c r="F1119" s="255"/>
      <c r="G1119" s="258"/>
      <c r="H1119" s="261"/>
      <c r="I1119" s="243"/>
    </row>
    <row r="1120" spans="1:9">
      <c r="A1120" s="246"/>
      <c r="B1120" s="249"/>
      <c r="C1120" s="252"/>
      <c r="D1120" s="273"/>
      <c r="E1120" s="255"/>
      <c r="F1120" s="255"/>
      <c r="G1120" s="258"/>
      <c r="H1120" s="261"/>
      <c r="I1120" s="243"/>
    </row>
    <row r="1121" spans="1:9">
      <c r="A1121" s="246"/>
      <c r="B1121" s="249"/>
      <c r="C1121" s="252"/>
      <c r="D1121" s="273"/>
      <c r="E1121" s="255"/>
      <c r="F1121" s="255"/>
      <c r="G1121" s="258"/>
      <c r="H1121" s="261"/>
      <c r="I1121" s="243"/>
    </row>
    <row r="1122" spans="1:9" ht="15.75" thickBot="1">
      <c r="A1122" s="247"/>
      <c r="B1122" s="250"/>
      <c r="C1122" s="253"/>
      <c r="D1122" s="274"/>
      <c r="E1122" s="256"/>
      <c r="F1122" s="256"/>
      <c r="G1122" s="259"/>
      <c r="H1122" s="262"/>
      <c r="I1122" s="244"/>
    </row>
    <row r="1123" spans="1:9" ht="15" customHeight="1">
      <c r="A1123" s="245">
        <v>224</v>
      </c>
      <c r="B1123" s="248" t="str">
        <f>CONCATENATE(VLOOKUP(A1123,Especificações,2,FALSE),(VLOOKUP(A1123,Especificações,3,FALSE)),(VLOOKUP(A1123,Especificações,4,FALSE)),(VLOOKUP(A1123,Especificações,5,FALSE)),(VLOOKUP(A1123,Especificações,6,FALSE)),(VLOOKUP(A1123,Especificações,7,FALSE)),(VLOOKUP(A1123,Especificações,8,FALSE)),(VLOOKUP(A1123,Especificações,9,FALSE)),(VLOOKUP(A1123,Especificações,10,FALSE)),(VLOOKUP(A1123,Especificações,11,FALSE)),(VLOOKUP(A1123,Especificações,12,FALSE)),(VLOOKUP(A1123,Especificações,13,FALSE)),(VLOOKUP(A1123,Especificações,14,FALSE)),(VLOOKUP(A1123,Especificações,15,FALSE)),(VLOOKUP(A1123,Especificações,16,FALSE)),(VLOOKUP(A1123,Especificações,17,FALSE)),(VLOOKUP(A1123,Especificações,18,FALSE)),(VLOOKUP(A1123,Especificações,19,FALSE)),(VLOOKUP(A1123,Especificações,20,FALSE)),(VLOOKUP(A1123,Especificações,21,FALSE)))</f>
        <v xml:space="preserve">TRANSCRIÇÃO PARA BRAILE - Conversão de texto convencional em texto em braile (página braile); </v>
      </c>
      <c r="C1123" s="251">
        <f>VLOOKUP(A1123,Especificações,22,FALSE)</f>
        <v>1</v>
      </c>
      <c r="D1123" s="272" t="s">
        <v>344</v>
      </c>
      <c r="E1123" s="254"/>
      <c r="F1123" s="254">
        <f>IF(ISERROR(AVERAGE(E1123:E1127)),0,AVERAGE(E1123:E1127))</f>
        <v>0</v>
      </c>
      <c r="G1123" s="257">
        <v>3000</v>
      </c>
      <c r="H1123" s="260">
        <f>C1123*F1123</f>
        <v>0</v>
      </c>
      <c r="I1123" s="242">
        <f>G1123*H1123</f>
        <v>0</v>
      </c>
    </row>
    <row r="1124" spans="1:9">
      <c r="A1124" s="246"/>
      <c r="B1124" s="249"/>
      <c r="C1124" s="252"/>
      <c r="D1124" s="273"/>
      <c r="E1124" s="255"/>
      <c r="F1124" s="255"/>
      <c r="G1124" s="258"/>
      <c r="H1124" s="261"/>
      <c r="I1124" s="243"/>
    </row>
    <row r="1125" spans="1:9">
      <c r="A1125" s="246"/>
      <c r="B1125" s="249"/>
      <c r="C1125" s="252"/>
      <c r="D1125" s="273"/>
      <c r="E1125" s="255"/>
      <c r="F1125" s="255"/>
      <c r="G1125" s="258"/>
      <c r="H1125" s="261"/>
      <c r="I1125" s="243"/>
    </row>
    <row r="1126" spans="1:9">
      <c r="A1126" s="246"/>
      <c r="B1126" s="249"/>
      <c r="C1126" s="252"/>
      <c r="D1126" s="273"/>
      <c r="E1126" s="255"/>
      <c r="F1126" s="255"/>
      <c r="G1126" s="258"/>
      <c r="H1126" s="261"/>
      <c r="I1126" s="243"/>
    </row>
    <row r="1127" spans="1:9" ht="15.75" thickBot="1">
      <c r="A1127" s="247"/>
      <c r="B1127" s="250"/>
      <c r="C1127" s="253"/>
      <c r="D1127" s="274"/>
      <c r="E1127" s="256"/>
      <c r="F1127" s="256"/>
      <c r="G1127" s="259"/>
      <c r="H1127" s="262"/>
      <c r="I1127" s="244"/>
    </row>
    <row r="1128" spans="1:9" ht="15.75" hidden="1" thickBot="1">
      <c r="A1128" s="27" t="s">
        <v>175</v>
      </c>
      <c r="B1128" s="28"/>
      <c r="C1128" s="151"/>
      <c r="D1128" s="29"/>
      <c r="E1128" s="29"/>
      <c r="F1128" s="29"/>
      <c r="G1128" s="29"/>
      <c r="H1128" s="29"/>
      <c r="I1128" s="30">
        <f>SUM(I8:I1122)</f>
        <v>0</v>
      </c>
    </row>
  </sheetData>
  <sheetProtection password="DE9E" sheet="1" objects="1" scenarios="1"/>
  <autoFilter ref="A7:I1128"/>
  <mergeCells count="1619">
    <mergeCell ref="H1123:H1127"/>
    <mergeCell ref="I1123:I1127"/>
    <mergeCell ref="G1118:G1122"/>
    <mergeCell ref="H1118:H1122"/>
    <mergeCell ref="I1118:I1122"/>
    <mergeCell ref="A1123:A1127"/>
    <mergeCell ref="B1123:B1127"/>
    <mergeCell ref="C1123:C1127"/>
    <mergeCell ref="D1123:D1127"/>
    <mergeCell ref="E1123:E1127"/>
    <mergeCell ref="F1123:F1127"/>
    <mergeCell ref="G1123:G1127"/>
    <mergeCell ref="A1118:A1122"/>
    <mergeCell ref="B1118:B1122"/>
    <mergeCell ref="C1118:C1122"/>
    <mergeCell ref="D1118:D1122"/>
    <mergeCell ref="E1118:E1122"/>
    <mergeCell ref="F1118:F1122"/>
    <mergeCell ref="I1108:I1112"/>
    <mergeCell ref="A1113:A1117"/>
    <mergeCell ref="B1113:B1117"/>
    <mergeCell ref="C1113:C1117"/>
    <mergeCell ref="D1113:D1117"/>
    <mergeCell ref="E1113:E1117"/>
    <mergeCell ref="F1113:F1117"/>
    <mergeCell ref="G1113:G1117"/>
    <mergeCell ref="H1113:H1117"/>
    <mergeCell ref="I1113:I1117"/>
    <mergeCell ref="H1103:H1107"/>
    <mergeCell ref="I1103:I1107"/>
    <mergeCell ref="A1108:A1112"/>
    <mergeCell ref="B1108:B1112"/>
    <mergeCell ref="C1108:C1112"/>
    <mergeCell ref="D1108:D1112"/>
    <mergeCell ref="E1108:E1112"/>
    <mergeCell ref="F1108:F1112"/>
    <mergeCell ref="G1108:G1112"/>
    <mergeCell ref="H1108:H1112"/>
    <mergeCell ref="G1098:G1102"/>
    <mergeCell ref="H1098:H1102"/>
    <mergeCell ref="I1098:I1102"/>
    <mergeCell ref="A1103:A1107"/>
    <mergeCell ref="B1103:B1107"/>
    <mergeCell ref="C1103:C1107"/>
    <mergeCell ref="D1103:D1107"/>
    <mergeCell ref="E1103:E1107"/>
    <mergeCell ref="F1103:F1107"/>
    <mergeCell ref="G1103:G1107"/>
    <mergeCell ref="A1098:A1102"/>
    <mergeCell ref="B1098:B1102"/>
    <mergeCell ref="C1098:C1102"/>
    <mergeCell ref="D1098:D1102"/>
    <mergeCell ref="E1098:E1102"/>
    <mergeCell ref="F1098:F1102"/>
    <mergeCell ref="I1088:I1092"/>
    <mergeCell ref="A1093:A1097"/>
    <mergeCell ref="B1093:B1097"/>
    <mergeCell ref="C1093:C1097"/>
    <mergeCell ref="D1093:D1097"/>
    <mergeCell ref="E1093:E1097"/>
    <mergeCell ref="F1093:F1097"/>
    <mergeCell ref="G1093:G1097"/>
    <mergeCell ref="H1093:H1097"/>
    <mergeCell ref="I1093:I1097"/>
    <mergeCell ref="A1088:A1092"/>
    <mergeCell ref="B1088:B1092"/>
    <mergeCell ref="C1088:C1092"/>
    <mergeCell ref="F1088:F1092"/>
    <mergeCell ref="G1088:G1092"/>
    <mergeCell ref="H1088:H1092"/>
    <mergeCell ref="I1078:I1082"/>
    <mergeCell ref="A1083:A1087"/>
    <mergeCell ref="B1083:B1087"/>
    <mergeCell ref="C1083:C1087"/>
    <mergeCell ref="F1083:F1087"/>
    <mergeCell ref="G1083:G1087"/>
    <mergeCell ref="H1083:H1087"/>
    <mergeCell ref="I1083:I1087"/>
    <mergeCell ref="A1078:A1082"/>
    <mergeCell ref="B1078:B1082"/>
    <mergeCell ref="C1078:C1082"/>
    <mergeCell ref="F1078:F1082"/>
    <mergeCell ref="G1078:G1082"/>
    <mergeCell ref="H1078:H1082"/>
    <mergeCell ref="I1068:I1072"/>
    <mergeCell ref="A1073:A1077"/>
    <mergeCell ref="B1073:B1077"/>
    <mergeCell ref="C1073:C1077"/>
    <mergeCell ref="F1073:F1077"/>
    <mergeCell ref="G1073:G1077"/>
    <mergeCell ref="H1073:H1077"/>
    <mergeCell ref="I1073:I1077"/>
    <mergeCell ref="A1068:A1072"/>
    <mergeCell ref="B1068:B1072"/>
    <mergeCell ref="C1068:C1072"/>
    <mergeCell ref="F1068:F1072"/>
    <mergeCell ref="G1068:G1072"/>
    <mergeCell ref="H1068:H1072"/>
    <mergeCell ref="I1058:I1062"/>
    <mergeCell ref="A1063:A1067"/>
    <mergeCell ref="B1063:B1067"/>
    <mergeCell ref="C1063:C1067"/>
    <mergeCell ref="F1063:F1067"/>
    <mergeCell ref="G1063:G1067"/>
    <mergeCell ref="H1063:H1067"/>
    <mergeCell ref="I1063:I1067"/>
    <mergeCell ref="A1058:A1062"/>
    <mergeCell ref="B1058:B1062"/>
    <mergeCell ref="C1058:C1062"/>
    <mergeCell ref="F1058:F1062"/>
    <mergeCell ref="G1058:G1062"/>
    <mergeCell ref="H1058:H1062"/>
    <mergeCell ref="H1048:H1052"/>
    <mergeCell ref="I1048:I1052"/>
    <mergeCell ref="A1053:A1057"/>
    <mergeCell ref="B1053:B1057"/>
    <mergeCell ref="C1053:C1057"/>
    <mergeCell ref="F1053:F1057"/>
    <mergeCell ref="G1053:G1057"/>
    <mergeCell ref="H1053:H1057"/>
    <mergeCell ref="I1053:I1057"/>
    <mergeCell ref="G1043:G1047"/>
    <mergeCell ref="H1043:H1047"/>
    <mergeCell ref="I1043:I1047"/>
    <mergeCell ref="A1048:A1052"/>
    <mergeCell ref="B1048:B1052"/>
    <mergeCell ref="C1048:C1052"/>
    <mergeCell ref="D1048:D1052"/>
    <mergeCell ref="E1048:E1052"/>
    <mergeCell ref="F1048:F1052"/>
    <mergeCell ref="G1048:G1052"/>
    <mergeCell ref="A1043:A1047"/>
    <mergeCell ref="B1043:B1047"/>
    <mergeCell ref="C1043:C1047"/>
    <mergeCell ref="D1043:D1047"/>
    <mergeCell ref="E1043:E1047"/>
    <mergeCell ref="F1043:F1047"/>
    <mergeCell ref="I1033:I1037"/>
    <mergeCell ref="A1038:A1042"/>
    <mergeCell ref="B1038:B1042"/>
    <mergeCell ref="C1038:C1042"/>
    <mergeCell ref="D1038:D1042"/>
    <mergeCell ref="E1038:E1042"/>
    <mergeCell ref="F1038:F1042"/>
    <mergeCell ref="G1038:G1042"/>
    <mergeCell ref="H1038:H1042"/>
    <mergeCell ref="I1038:I1042"/>
    <mergeCell ref="H1028:H1032"/>
    <mergeCell ref="I1028:I1032"/>
    <mergeCell ref="A1033:A1037"/>
    <mergeCell ref="B1033:B1037"/>
    <mergeCell ref="C1033:C1037"/>
    <mergeCell ref="D1033:D1037"/>
    <mergeCell ref="E1033:E1037"/>
    <mergeCell ref="F1033:F1037"/>
    <mergeCell ref="G1033:G1037"/>
    <mergeCell ref="H1033:H1037"/>
    <mergeCell ref="G1023:G1027"/>
    <mergeCell ref="H1023:H1027"/>
    <mergeCell ref="I1023:I1027"/>
    <mergeCell ref="A1028:A1032"/>
    <mergeCell ref="B1028:B1032"/>
    <mergeCell ref="C1028:C1032"/>
    <mergeCell ref="D1028:D1032"/>
    <mergeCell ref="E1028:E1032"/>
    <mergeCell ref="F1028:F1032"/>
    <mergeCell ref="G1028:G1032"/>
    <mergeCell ref="A1023:A1027"/>
    <mergeCell ref="B1023:B1027"/>
    <mergeCell ref="C1023:C1027"/>
    <mergeCell ref="D1023:D1027"/>
    <mergeCell ref="E1023:E1027"/>
    <mergeCell ref="F1023:F1027"/>
    <mergeCell ref="I1013:I1017"/>
    <mergeCell ref="A1018:A1022"/>
    <mergeCell ref="B1018:B1022"/>
    <mergeCell ref="C1018:C1022"/>
    <mergeCell ref="D1018:D1022"/>
    <mergeCell ref="E1018:E1022"/>
    <mergeCell ref="F1018:F1022"/>
    <mergeCell ref="G1018:G1022"/>
    <mergeCell ref="H1018:H1022"/>
    <mergeCell ref="I1018:I1022"/>
    <mergeCell ref="A1013:A1017"/>
    <mergeCell ref="B1013:B1017"/>
    <mergeCell ref="C1013:C1017"/>
    <mergeCell ref="F1013:F1017"/>
    <mergeCell ref="G1013:G1017"/>
    <mergeCell ref="H1013:H1017"/>
    <mergeCell ref="I1003:I1007"/>
    <mergeCell ref="A1008:A1012"/>
    <mergeCell ref="B1008:B1012"/>
    <mergeCell ref="C1008:C1012"/>
    <mergeCell ref="F1008:F1012"/>
    <mergeCell ref="G1008:G1012"/>
    <mergeCell ref="H1008:H1012"/>
    <mergeCell ref="I1008:I1012"/>
    <mergeCell ref="A1003:A1007"/>
    <mergeCell ref="B1003:B1007"/>
    <mergeCell ref="C1003:C1007"/>
    <mergeCell ref="F1003:F1007"/>
    <mergeCell ref="G1003:G1007"/>
    <mergeCell ref="H1003:H1007"/>
    <mergeCell ref="G993:G997"/>
    <mergeCell ref="H993:H997"/>
    <mergeCell ref="I993:I997"/>
    <mergeCell ref="A998:A1002"/>
    <mergeCell ref="B998:B1002"/>
    <mergeCell ref="C998:C1002"/>
    <mergeCell ref="F998:F1002"/>
    <mergeCell ref="G998:G1002"/>
    <mergeCell ref="H998:H1002"/>
    <mergeCell ref="I998:I1002"/>
    <mergeCell ref="A993:A997"/>
    <mergeCell ref="B993:B997"/>
    <mergeCell ref="C993:C997"/>
    <mergeCell ref="D993:D997"/>
    <mergeCell ref="E993:E997"/>
    <mergeCell ref="F993:F997"/>
    <mergeCell ref="I983:I987"/>
    <mergeCell ref="A988:A992"/>
    <mergeCell ref="B988:B992"/>
    <mergeCell ref="C988:C992"/>
    <mergeCell ref="D988:D992"/>
    <mergeCell ref="E988:E992"/>
    <mergeCell ref="F988:F992"/>
    <mergeCell ref="G988:G992"/>
    <mergeCell ref="H988:H992"/>
    <mergeCell ref="I988:I992"/>
    <mergeCell ref="H978:H982"/>
    <mergeCell ref="I978:I982"/>
    <mergeCell ref="A983:A987"/>
    <mergeCell ref="B983:B987"/>
    <mergeCell ref="C983:C987"/>
    <mergeCell ref="D983:D987"/>
    <mergeCell ref="E983:E987"/>
    <mergeCell ref="F983:F987"/>
    <mergeCell ref="G983:G987"/>
    <mergeCell ref="H983:H987"/>
    <mergeCell ref="G973:G977"/>
    <mergeCell ref="H973:H977"/>
    <mergeCell ref="I973:I977"/>
    <mergeCell ref="A978:A982"/>
    <mergeCell ref="B978:B982"/>
    <mergeCell ref="C978:C982"/>
    <mergeCell ref="D978:D982"/>
    <mergeCell ref="E978:E982"/>
    <mergeCell ref="F978:F982"/>
    <mergeCell ref="G978:G982"/>
    <mergeCell ref="A973:A977"/>
    <mergeCell ref="B973:B977"/>
    <mergeCell ref="C973:C977"/>
    <mergeCell ref="D973:D977"/>
    <mergeCell ref="E973:E977"/>
    <mergeCell ref="F973:F977"/>
    <mergeCell ref="I963:I967"/>
    <mergeCell ref="A968:A972"/>
    <mergeCell ref="B968:B972"/>
    <mergeCell ref="C968:C972"/>
    <mergeCell ref="D968:D972"/>
    <mergeCell ref="E968:E972"/>
    <mergeCell ref="F968:F972"/>
    <mergeCell ref="G968:G972"/>
    <mergeCell ref="H968:H972"/>
    <mergeCell ref="I968:I972"/>
    <mergeCell ref="H958:H962"/>
    <mergeCell ref="I958:I962"/>
    <mergeCell ref="A963:A967"/>
    <mergeCell ref="B963:B967"/>
    <mergeCell ref="C963:C967"/>
    <mergeCell ref="D963:D967"/>
    <mergeCell ref="E963:E967"/>
    <mergeCell ref="F963:F967"/>
    <mergeCell ref="G963:G967"/>
    <mergeCell ref="H963:H967"/>
    <mergeCell ref="G953:G957"/>
    <mergeCell ref="H953:H957"/>
    <mergeCell ref="I953:I957"/>
    <mergeCell ref="A958:A962"/>
    <mergeCell ref="B958:B962"/>
    <mergeCell ref="C958:C962"/>
    <mergeCell ref="D958:D962"/>
    <mergeCell ref="E958:E962"/>
    <mergeCell ref="F958:F962"/>
    <mergeCell ref="G958:G962"/>
    <mergeCell ref="A953:A957"/>
    <mergeCell ref="B953:B957"/>
    <mergeCell ref="C953:C957"/>
    <mergeCell ref="D953:D957"/>
    <mergeCell ref="E953:E957"/>
    <mergeCell ref="F953:F957"/>
    <mergeCell ref="I943:I947"/>
    <mergeCell ref="A948:A952"/>
    <mergeCell ref="B948:B952"/>
    <mergeCell ref="C948:C952"/>
    <mergeCell ref="D948:D952"/>
    <mergeCell ref="E948:E952"/>
    <mergeCell ref="F948:F952"/>
    <mergeCell ref="G948:G952"/>
    <mergeCell ref="H948:H952"/>
    <mergeCell ref="I948:I952"/>
    <mergeCell ref="A943:A947"/>
    <mergeCell ref="B943:B947"/>
    <mergeCell ref="C943:C947"/>
    <mergeCell ref="F943:F947"/>
    <mergeCell ref="G943:G947"/>
    <mergeCell ref="H943:H947"/>
    <mergeCell ref="I933:I937"/>
    <mergeCell ref="A938:A942"/>
    <mergeCell ref="B938:B942"/>
    <mergeCell ref="C938:C942"/>
    <mergeCell ref="F938:F942"/>
    <mergeCell ref="G938:G942"/>
    <mergeCell ref="H938:H942"/>
    <mergeCell ref="I938:I942"/>
    <mergeCell ref="A933:A937"/>
    <mergeCell ref="B933:B937"/>
    <mergeCell ref="C933:C937"/>
    <mergeCell ref="F933:F937"/>
    <mergeCell ref="G933:G937"/>
    <mergeCell ref="H933:H937"/>
    <mergeCell ref="I923:I927"/>
    <mergeCell ref="A928:A932"/>
    <mergeCell ref="B928:B932"/>
    <mergeCell ref="C928:C932"/>
    <mergeCell ref="F928:F932"/>
    <mergeCell ref="G928:G932"/>
    <mergeCell ref="H928:H932"/>
    <mergeCell ref="I928:I932"/>
    <mergeCell ref="A923:A927"/>
    <mergeCell ref="B923:B927"/>
    <mergeCell ref="C923:C927"/>
    <mergeCell ref="F923:F927"/>
    <mergeCell ref="G923:G927"/>
    <mergeCell ref="H923:H927"/>
    <mergeCell ref="I913:I917"/>
    <mergeCell ref="A918:A922"/>
    <mergeCell ref="B918:B922"/>
    <mergeCell ref="C918:C922"/>
    <mergeCell ref="F918:F922"/>
    <mergeCell ref="G918:G922"/>
    <mergeCell ref="H918:H922"/>
    <mergeCell ref="I918:I922"/>
    <mergeCell ref="A913:A917"/>
    <mergeCell ref="B913:B917"/>
    <mergeCell ref="C913:C917"/>
    <mergeCell ref="F913:F917"/>
    <mergeCell ref="G913:G917"/>
    <mergeCell ref="H913:H917"/>
    <mergeCell ref="I903:I907"/>
    <mergeCell ref="A908:A912"/>
    <mergeCell ref="B908:B912"/>
    <mergeCell ref="C908:C912"/>
    <mergeCell ref="F908:F912"/>
    <mergeCell ref="G908:G912"/>
    <mergeCell ref="H908:H912"/>
    <mergeCell ref="I908:I912"/>
    <mergeCell ref="A903:A907"/>
    <mergeCell ref="B903:B907"/>
    <mergeCell ref="C903:C907"/>
    <mergeCell ref="F903:F907"/>
    <mergeCell ref="G903:G907"/>
    <mergeCell ref="H903:H907"/>
    <mergeCell ref="I893:I897"/>
    <mergeCell ref="A898:A902"/>
    <mergeCell ref="B898:B902"/>
    <mergeCell ref="C898:C902"/>
    <mergeCell ref="F898:F902"/>
    <mergeCell ref="G898:G902"/>
    <mergeCell ref="H898:H902"/>
    <mergeCell ref="I898:I902"/>
    <mergeCell ref="A893:A897"/>
    <mergeCell ref="B893:B897"/>
    <mergeCell ref="C893:C897"/>
    <mergeCell ref="F893:F897"/>
    <mergeCell ref="G893:G897"/>
    <mergeCell ref="H893:H897"/>
    <mergeCell ref="I883:I887"/>
    <mergeCell ref="A888:A892"/>
    <mergeCell ref="B888:B892"/>
    <mergeCell ref="C888:C892"/>
    <mergeCell ref="F888:F892"/>
    <mergeCell ref="G888:G892"/>
    <mergeCell ref="H888:H892"/>
    <mergeCell ref="I888:I892"/>
    <mergeCell ref="A883:A887"/>
    <mergeCell ref="B883:B887"/>
    <mergeCell ref="C883:C887"/>
    <mergeCell ref="F883:F887"/>
    <mergeCell ref="G883:G887"/>
    <mergeCell ref="H883:H887"/>
    <mergeCell ref="I873:I877"/>
    <mergeCell ref="A878:A882"/>
    <mergeCell ref="B878:B882"/>
    <mergeCell ref="C878:C882"/>
    <mergeCell ref="F878:F882"/>
    <mergeCell ref="G878:G882"/>
    <mergeCell ref="H878:H882"/>
    <mergeCell ref="I878:I882"/>
    <mergeCell ref="A873:A877"/>
    <mergeCell ref="B873:B877"/>
    <mergeCell ref="C873:C877"/>
    <mergeCell ref="F873:F877"/>
    <mergeCell ref="G873:G877"/>
    <mergeCell ref="H873:H877"/>
    <mergeCell ref="I863:I867"/>
    <mergeCell ref="A868:A872"/>
    <mergeCell ref="B868:B872"/>
    <mergeCell ref="C868:C872"/>
    <mergeCell ref="F868:F872"/>
    <mergeCell ref="G868:G872"/>
    <mergeCell ref="H868:H872"/>
    <mergeCell ref="I868:I872"/>
    <mergeCell ref="A863:A867"/>
    <mergeCell ref="B863:B867"/>
    <mergeCell ref="C863:C867"/>
    <mergeCell ref="F863:F867"/>
    <mergeCell ref="G863:G867"/>
    <mergeCell ref="H863:H867"/>
    <mergeCell ref="I853:I857"/>
    <mergeCell ref="A858:A862"/>
    <mergeCell ref="B858:B862"/>
    <mergeCell ref="C858:C862"/>
    <mergeCell ref="F858:F862"/>
    <mergeCell ref="G858:G862"/>
    <mergeCell ref="H858:H862"/>
    <mergeCell ref="I858:I862"/>
    <mergeCell ref="A853:A857"/>
    <mergeCell ref="B853:B857"/>
    <mergeCell ref="C853:C857"/>
    <mergeCell ref="F853:F857"/>
    <mergeCell ref="G853:G857"/>
    <mergeCell ref="H853:H857"/>
    <mergeCell ref="I843:I847"/>
    <mergeCell ref="A848:A852"/>
    <mergeCell ref="B848:B852"/>
    <mergeCell ref="C848:C852"/>
    <mergeCell ref="F848:F852"/>
    <mergeCell ref="G848:G852"/>
    <mergeCell ref="H848:H852"/>
    <mergeCell ref="I848:I852"/>
    <mergeCell ref="A843:A847"/>
    <mergeCell ref="B843:B847"/>
    <mergeCell ref="C843:C847"/>
    <mergeCell ref="F843:F847"/>
    <mergeCell ref="G843:G847"/>
    <mergeCell ref="H843:H847"/>
    <mergeCell ref="I833:I837"/>
    <mergeCell ref="A838:A842"/>
    <mergeCell ref="B838:B842"/>
    <mergeCell ref="C838:C842"/>
    <mergeCell ref="F838:F842"/>
    <mergeCell ref="G838:G842"/>
    <mergeCell ref="H838:H842"/>
    <mergeCell ref="I838:I842"/>
    <mergeCell ref="A833:A837"/>
    <mergeCell ref="B833:B837"/>
    <mergeCell ref="C833:C837"/>
    <mergeCell ref="F833:F837"/>
    <mergeCell ref="G833:G837"/>
    <mergeCell ref="H833:H837"/>
    <mergeCell ref="I823:I827"/>
    <mergeCell ref="A828:A832"/>
    <mergeCell ref="B828:B832"/>
    <mergeCell ref="C828:C832"/>
    <mergeCell ref="F828:F832"/>
    <mergeCell ref="G828:G832"/>
    <mergeCell ref="H828:H832"/>
    <mergeCell ref="I828:I832"/>
    <mergeCell ref="A823:A827"/>
    <mergeCell ref="B823:B827"/>
    <mergeCell ref="C823:C827"/>
    <mergeCell ref="F823:F827"/>
    <mergeCell ref="G823:G827"/>
    <mergeCell ref="H823:H827"/>
    <mergeCell ref="I813:I817"/>
    <mergeCell ref="A818:A822"/>
    <mergeCell ref="B818:B822"/>
    <mergeCell ref="C818:C822"/>
    <mergeCell ref="F818:F822"/>
    <mergeCell ref="G818:G822"/>
    <mergeCell ref="H818:H822"/>
    <mergeCell ref="I818:I822"/>
    <mergeCell ref="A813:A817"/>
    <mergeCell ref="B813:B817"/>
    <mergeCell ref="C813:C817"/>
    <mergeCell ref="F813:F817"/>
    <mergeCell ref="G813:G817"/>
    <mergeCell ref="H813:H817"/>
    <mergeCell ref="I803:I807"/>
    <mergeCell ref="A808:A812"/>
    <mergeCell ref="B808:B812"/>
    <mergeCell ref="C808:C812"/>
    <mergeCell ref="F808:F812"/>
    <mergeCell ref="G808:G812"/>
    <mergeCell ref="H808:H812"/>
    <mergeCell ref="I808:I812"/>
    <mergeCell ref="A803:A807"/>
    <mergeCell ref="B803:B807"/>
    <mergeCell ref="C803:C807"/>
    <mergeCell ref="F803:F807"/>
    <mergeCell ref="G803:G807"/>
    <mergeCell ref="H803:H807"/>
    <mergeCell ref="I793:I797"/>
    <mergeCell ref="A798:A802"/>
    <mergeCell ref="B798:B802"/>
    <mergeCell ref="C798:C802"/>
    <mergeCell ref="F798:F802"/>
    <mergeCell ref="G798:G802"/>
    <mergeCell ref="H798:H802"/>
    <mergeCell ref="I798:I802"/>
    <mergeCell ref="A793:A797"/>
    <mergeCell ref="B793:B797"/>
    <mergeCell ref="C793:C797"/>
    <mergeCell ref="F793:F797"/>
    <mergeCell ref="G793:G797"/>
    <mergeCell ref="H793:H797"/>
    <mergeCell ref="I783:I787"/>
    <mergeCell ref="A788:A792"/>
    <mergeCell ref="B788:B792"/>
    <mergeCell ref="C788:C792"/>
    <mergeCell ref="F788:F792"/>
    <mergeCell ref="G788:G792"/>
    <mergeCell ref="H788:H792"/>
    <mergeCell ref="I788:I792"/>
    <mergeCell ref="A783:A787"/>
    <mergeCell ref="B783:B787"/>
    <mergeCell ref="C783:C787"/>
    <mergeCell ref="F783:F787"/>
    <mergeCell ref="G783:G787"/>
    <mergeCell ref="H783:H787"/>
    <mergeCell ref="I773:I777"/>
    <mergeCell ref="A778:A782"/>
    <mergeCell ref="B778:B782"/>
    <mergeCell ref="C778:C782"/>
    <mergeCell ref="F778:F782"/>
    <mergeCell ref="G778:G782"/>
    <mergeCell ref="H778:H782"/>
    <mergeCell ref="I778:I782"/>
    <mergeCell ref="A773:A777"/>
    <mergeCell ref="B773:B777"/>
    <mergeCell ref="C773:C777"/>
    <mergeCell ref="F773:F777"/>
    <mergeCell ref="G773:G777"/>
    <mergeCell ref="H773:H777"/>
    <mergeCell ref="I763:I767"/>
    <mergeCell ref="A768:A772"/>
    <mergeCell ref="B768:B772"/>
    <mergeCell ref="C768:C772"/>
    <mergeCell ref="F768:F772"/>
    <mergeCell ref="G768:G772"/>
    <mergeCell ref="H768:H772"/>
    <mergeCell ref="I768:I772"/>
    <mergeCell ref="A763:A767"/>
    <mergeCell ref="B763:B767"/>
    <mergeCell ref="C763:C767"/>
    <mergeCell ref="F763:F767"/>
    <mergeCell ref="G763:G767"/>
    <mergeCell ref="H763:H767"/>
    <mergeCell ref="I753:I757"/>
    <mergeCell ref="A758:A762"/>
    <mergeCell ref="B758:B762"/>
    <mergeCell ref="C758:C762"/>
    <mergeCell ref="F758:F762"/>
    <mergeCell ref="G758:G762"/>
    <mergeCell ref="H758:H762"/>
    <mergeCell ref="I758:I762"/>
    <mergeCell ref="A753:A757"/>
    <mergeCell ref="B753:B757"/>
    <mergeCell ref="C753:C757"/>
    <mergeCell ref="F753:F757"/>
    <mergeCell ref="G753:G757"/>
    <mergeCell ref="H753:H757"/>
    <mergeCell ref="I743:I747"/>
    <mergeCell ref="A748:A752"/>
    <mergeCell ref="B748:B752"/>
    <mergeCell ref="C748:C752"/>
    <mergeCell ref="F748:F752"/>
    <mergeCell ref="G748:G752"/>
    <mergeCell ref="H748:H752"/>
    <mergeCell ref="I748:I752"/>
    <mergeCell ref="A743:A747"/>
    <mergeCell ref="B743:B747"/>
    <mergeCell ref="C743:C747"/>
    <mergeCell ref="F743:F747"/>
    <mergeCell ref="G743:G747"/>
    <mergeCell ref="H743:H747"/>
    <mergeCell ref="I733:I737"/>
    <mergeCell ref="A738:A742"/>
    <mergeCell ref="B738:B742"/>
    <mergeCell ref="C738:C742"/>
    <mergeCell ref="F738:F742"/>
    <mergeCell ref="G738:G742"/>
    <mergeCell ref="H738:H742"/>
    <mergeCell ref="I738:I742"/>
    <mergeCell ref="A733:A737"/>
    <mergeCell ref="B733:B737"/>
    <mergeCell ref="C733:C737"/>
    <mergeCell ref="F733:F737"/>
    <mergeCell ref="G733:G737"/>
    <mergeCell ref="H733:H737"/>
    <mergeCell ref="I723:I727"/>
    <mergeCell ref="A728:A732"/>
    <mergeCell ref="B728:B732"/>
    <mergeCell ref="C728:C732"/>
    <mergeCell ref="F728:F732"/>
    <mergeCell ref="G728:G732"/>
    <mergeCell ref="H728:H732"/>
    <mergeCell ref="I728:I732"/>
    <mergeCell ref="A723:A727"/>
    <mergeCell ref="B723:B727"/>
    <mergeCell ref="C723:C727"/>
    <mergeCell ref="F723:F727"/>
    <mergeCell ref="G723:G727"/>
    <mergeCell ref="H723:H727"/>
    <mergeCell ref="I713:I717"/>
    <mergeCell ref="A718:A722"/>
    <mergeCell ref="B718:B722"/>
    <mergeCell ref="C718:C722"/>
    <mergeCell ref="F718:F722"/>
    <mergeCell ref="G718:G722"/>
    <mergeCell ref="H718:H722"/>
    <mergeCell ref="I718:I722"/>
    <mergeCell ref="A713:A717"/>
    <mergeCell ref="B713:B717"/>
    <mergeCell ref="C713:C717"/>
    <mergeCell ref="F713:F717"/>
    <mergeCell ref="G713:G717"/>
    <mergeCell ref="H713:H717"/>
    <mergeCell ref="I703:I707"/>
    <mergeCell ref="A708:A712"/>
    <mergeCell ref="B708:B712"/>
    <mergeCell ref="C708:C712"/>
    <mergeCell ref="F708:F712"/>
    <mergeCell ref="G708:G712"/>
    <mergeCell ref="H708:H712"/>
    <mergeCell ref="I708:I712"/>
    <mergeCell ref="A703:A707"/>
    <mergeCell ref="B703:B707"/>
    <mergeCell ref="C703:C707"/>
    <mergeCell ref="F703:F707"/>
    <mergeCell ref="G703:G707"/>
    <mergeCell ref="H703:H707"/>
    <mergeCell ref="I693:I697"/>
    <mergeCell ref="A698:A702"/>
    <mergeCell ref="B698:B702"/>
    <mergeCell ref="C698:C702"/>
    <mergeCell ref="F698:F702"/>
    <mergeCell ref="G698:G702"/>
    <mergeCell ref="H698:H702"/>
    <mergeCell ref="I698:I702"/>
    <mergeCell ref="A693:A697"/>
    <mergeCell ref="B693:B697"/>
    <mergeCell ref="C693:C697"/>
    <mergeCell ref="F693:F697"/>
    <mergeCell ref="G693:G697"/>
    <mergeCell ref="H693:H697"/>
    <mergeCell ref="I683:I687"/>
    <mergeCell ref="A688:A692"/>
    <mergeCell ref="B688:B692"/>
    <mergeCell ref="C688:C692"/>
    <mergeCell ref="F688:F692"/>
    <mergeCell ref="G688:G692"/>
    <mergeCell ref="H688:H692"/>
    <mergeCell ref="I688:I692"/>
    <mergeCell ref="A683:A687"/>
    <mergeCell ref="B683:B687"/>
    <mergeCell ref="C683:C687"/>
    <mergeCell ref="F683:F687"/>
    <mergeCell ref="G683:G687"/>
    <mergeCell ref="H683:H687"/>
    <mergeCell ref="I673:I677"/>
    <mergeCell ref="A678:A682"/>
    <mergeCell ref="B678:B682"/>
    <mergeCell ref="C678:C682"/>
    <mergeCell ref="F678:F682"/>
    <mergeCell ref="G678:G682"/>
    <mergeCell ref="H678:H682"/>
    <mergeCell ref="I678:I682"/>
    <mergeCell ref="A673:A677"/>
    <mergeCell ref="B673:B677"/>
    <mergeCell ref="C673:C677"/>
    <mergeCell ref="F673:F677"/>
    <mergeCell ref="G673:G677"/>
    <mergeCell ref="H673:H677"/>
    <mergeCell ref="I663:I667"/>
    <mergeCell ref="A668:A672"/>
    <mergeCell ref="B668:B672"/>
    <mergeCell ref="C668:C672"/>
    <mergeCell ref="F668:F672"/>
    <mergeCell ref="G668:G672"/>
    <mergeCell ref="H668:H672"/>
    <mergeCell ref="I668:I672"/>
    <mergeCell ref="A663:A667"/>
    <mergeCell ref="B663:B667"/>
    <mergeCell ref="C663:C667"/>
    <mergeCell ref="F663:F667"/>
    <mergeCell ref="G663:G667"/>
    <mergeCell ref="H663:H667"/>
    <mergeCell ref="I653:I657"/>
    <mergeCell ref="A658:A662"/>
    <mergeCell ref="B658:B662"/>
    <mergeCell ref="C658:C662"/>
    <mergeCell ref="F658:F662"/>
    <mergeCell ref="G658:G662"/>
    <mergeCell ref="H658:H662"/>
    <mergeCell ref="I658:I662"/>
    <mergeCell ref="A653:A657"/>
    <mergeCell ref="B653:B657"/>
    <mergeCell ref="C653:C657"/>
    <mergeCell ref="F653:F657"/>
    <mergeCell ref="G653:G657"/>
    <mergeCell ref="H653:H657"/>
    <mergeCell ref="I643:I647"/>
    <mergeCell ref="A648:A652"/>
    <mergeCell ref="B648:B652"/>
    <mergeCell ref="C648:C652"/>
    <mergeCell ref="F648:F652"/>
    <mergeCell ref="G648:G652"/>
    <mergeCell ref="H648:H652"/>
    <mergeCell ref="I648:I652"/>
    <mergeCell ref="A643:A647"/>
    <mergeCell ref="B643:B647"/>
    <mergeCell ref="C643:C647"/>
    <mergeCell ref="F643:F647"/>
    <mergeCell ref="G643:G647"/>
    <mergeCell ref="H643:H647"/>
    <mergeCell ref="I633:I637"/>
    <mergeCell ref="A638:A642"/>
    <mergeCell ref="B638:B642"/>
    <mergeCell ref="C638:C642"/>
    <mergeCell ref="F638:F642"/>
    <mergeCell ref="G638:G642"/>
    <mergeCell ref="H638:H642"/>
    <mergeCell ref="I638:I642"/>
    <mergeCell ref="A633:A637"/>
    <mergeCell ref="B633:B637"/>
    <mergeCell ref="C633:C637"/>
    <mergeCell ref="F633:F637"/>
    <mergeCell ref="G633:G637"/>
    <mergeCell ref="H633:H637"/>
    <mergeCell ref="I623:I627"/>
    <mergeCell ref="A628:A632"/>
    <mergeCell ref="B628:B632"/>
    <mergeCell ref="C628:C632"/>
    <mergeCell ref="F628:F632"/>
    <mergeCell ref="G628:G632"/>
    <mergeCell ref="H628:H632"/>
    <mergeCell ref="I628:I632"/>
    <mergeCell ref="A623:A627"/>
    <mergeCell ref="B623:B627"/>
    <mergeCell ref="C623:C627"/>
    <mergeCell ref="F623:F627"/>
    <mergeCell ref="G623:G627"/>
    <mergeCell ref="H623:H627"/>
    <mergeCell ref="I613:I617"/>
    <mergeCell ref="A618:A622"/>
    <mergeCell ref="B618:B622"/>
    <mergeCell ref="C618:C622"/>
    <mergeCell ref="F618:F622"/>
    <mergeCell ref="G618:G622"/>
    <mergeCell ref="H618:H622"/>
    <mergeCell ref="I618:I622"/>
    <mergeCell ref="A613:A617"/>
    <mergeCell ref="B613:B617"/>
    <mergeCell ref="C613:C617"/>
    <mergeCell ref="F613:F617"/>
    <mergeCell ref="G613:G617"/>
    <mergeCell ref="H613:H617"/>
    <mergeCell ref="I603:I607"/>
    <mergeCell ref="A608:A612"/>
    <mergeCell ref="B608:B612"/>
    <mergeCell ref="C608:C612"/>
    <mergeCell ref="F608:F612"/>
    <mergeCell ref="G608:G612"/>
    <mergeCell ref="H608:H612"/>
    <mergeCell ref="I608:I612"/>
    <mergeCell ref="A603:A607"/>
    <mergeCell ref="B603:B607"/>
    <mergeCell ref="C603:C607"/>
    <mergeCell ref="F603:F607"/>
    <mergeCell ref="G603:G607"/>
    <mergeCell ref="H603:H607"/>
    <mergeCell ref="I593:I597"/>
    <mergeCell ref="A598:A602"/>
    <mergeCell ref="B598:B602"/>
    <mergeCell ref="C598:C602"/>
    <mergeCell ref="F598:F602"/>
    <mergeCell ref="G598:G602"/>
    <mergeCell ref="H598:H602"/>
    <mergeCell ref="I598:I602"/>
    <mergeCell ref="A593:A597"/>
    <mergeCell ref="B593:B597"/>
    <mergeCell ref="C593:C597"/>
    <mergeCell ref="F593:F597"/>
    <mergeCell ref="G593:G597"/>
    <mergeCell ref="H593:H597"/>
    <mergeCell ref="I583:I587"/>
    <mergeCell ref="A588:A592"/>
    <mergeCell ref="B588:B592"/>
    <mergeCell ref="C588:C592"/>
    <mergeCell ref="F588:F592"/>
    <mergeCell ref="G588:G592"/>
    <mergeCell ref="H588:H592"/>
    <mergeCell ref="I588:I592"/>
    <mergeCell ref="A583:A587"/>
    <mergeCell ref="B583:B587"/>
    <mergeCell ref="C583:C587"/>
    <mergeCell ref="F583:F587"/>
    <mergeCell ref="G583:G587"/>
    <mergeCell ref="H583:H587"/>
    <mergeCell ref="I573:I577"/>
    <mergeCell ref="A578:A582"/>
    <mergeCell ref="B578:B582"/>
    <mergeCell ref="C578:C582"/>
    <mergeCell ref="F578:F582"/>
    <mergeCell ref="G578:G582"/>
    <mergeCell ref="H578:H582"/>
    <mergeCell ref="I578:I582"/>
    <mergeCell ref="A573:A577"/>
    <mergeCell ref="B573:B577"/>
    <mergeCell ref="C573:C577"/>
    <mergeCell ref="F573:F577"/>
    <mergeCell ref="G573:G577"/>
    <mergeCell ref="H573:H577"/>
    <mergeCell ref="I563:I567"/>
    <mergeCell ref="A568:A572"/>
    <mergeCell ref="B568:B572"/>
    <mergeCell ref="C568:C572"/>
    <mergeCell ref="F568:F572"/>
    <mergeCell ref="G568:G572"/>
    <mergeCell ref="H568:H572"/>
    <mergeCell ref="I568:I572"/>
    <mergeCell ref="A563:A567"/>
    <mergeCell ref="B563:B567"/>
    <mergeCell ref="C563:C567"/>
    <mergeCell ref="F563:F567"/>
    <mergeCell ref="G563:G567"/>
    <mergeCell ref="H563:H567"/>
    <mergeCell ref="I553:I557"/>
    <mergeCell ref="A558:A562"/>
    <mergeCell ref="B558:B562"/>
    <mergeCell ref="C558:C562"/>
    <mergeCell ref="F558:F562"/>
    <mergeCell ref="G558:G562"/>
    <mergeCell ref="H558:H562"/>
    <mergeCell ref="I558:I562"/>
    <mergeCell ref="A553:A557"/>
    <mergeCell ref="B553:B557"/>
    <mergeCell ref="C553:C557"/>
    <mergeCell ref="F553:F557"/>
    <mergeCell ref="G553:G557"/>
    <mergeCell ref="H553:H557"/>
    <mergeCell ref="I543:I547"/>
    <mergeCell ref="A548:A552"/>
    <mergeCell ref="B548:B552"/>
    <mergeCell ref="C548:C552"/>
    <mergeCell ref="F548:F552"/>
    <mergeCell ref="G548:G552"/>
    <mergeCell ref="H548:H552"/>
    <mergeCell ref="I548:I552"/>
    <mergeCell ref="A543:A547"/>
    <mergeCell ref="B543:B547"/>
    <mergeCell ref="C543:C547"/>
    <mergeCell ref="F543:F547"/>
    <mergeCell ref="G543:G547"/>
    <mergeCell ref="H543:H547"/>
    <mergeCell ref="I533:I537"/>
    <mergeCell ref="A538:A542"/>
    <mergeCell ref="B538:B542"/>
    <mergeCell ref="C538:C542"/>
    <mergeCell ref="F538:F542"/>
    <mergeCell ref="G538:G542"/>
    <mergeCell ref="H538:H542"/>
    <mergeCell ref="I538:I542"/>
    <mergeCell ref="A533:A537"/>
    <mergeCell ref="B533:B537"/>
    <mergeCell ref="C533:C537"/>
    <mergeCell ref="F533:F537"/>
    <mergeCell ref="G533:G537"/>
    <mergeCell ref="H533:H537"/>
    <mergeCell ref="I523:I527"/>
    <mergeCell ref="A528:A532"/>
    <mergeCell ref="B528:B532"/>
    <mergeCell ref="C528:C532"/>
    <mergeCell ref="F528:F532"/>
    <mergeCell ref="G528:G532"/>
    <mergeCell ref="H528:H532"/>
    <mergeCell ref="I528:I532"/>
    <mergeCell ref="A523:A527"/>
    <mergeCell ref="B523:B527"/>
    <mergeCell ref="C523:C527"/>
    <mergeCell ref="F523:F527"/>
    <mergeCell ref="G523:G527"/>
    <mergeCell ref="H523:H527"/>
    <mergeCell ref="I513:I517"/>
    <mergeCell ref="A518:A522"/>
    <mergeCell ref="B518:B522"/>
    <mergeCell ref="C518:C522"/>
    <mergeCell ref="F518:F522"/>
    <mergeCell ref="G518:G522"/>
    <mergeCell ref="H518:H522"/>
    <mergeCell ref="I518:I522"/>
    <mergeCell ref="A513:A517"/>
    <mergeCell ref="B513:B517"/>
    <mergeCell ref="C513:C517"/>
    <mergeCell ref="F513:F517"/>
    <mergeCell ref="G513:G517"/>
    <mergeCell ref="H513:H517"/>
    <mergeCell ref="I503:I507"/>
    <mergeCell ref="A508:A512"/>
    <mergeCell ref="B508:B512"/>
    <mergeCell ref="C508:C512"/>
    <mergeCell ref="F508:F512"/>
    <mergeCell ref="G508:G512"/>
    <mergeCell ref="H508:H512"/>
    <mergeCell ref="I508:I512"/>
    <mergeCell ref="A503:A507"/>
    <mergeCell ref="B503:B507"/>
    <mergeCell ref="C503:C507"/>
    <mergeCell ref="F503:F507"/>
    <mergeCell ref="G503:G507"/>
    <mergeCell ref="H503:H507"/>
    <mergeCell ref="I493:I497"/>
    <mergeCell ref="A498:A502"/>
    <mergeCell ref="B498:B502"/>
    <mergeCell ref="C498:C502"/>
    <mergeCell ref="F498:F502"/>
    <mergeCell ref="G498:G502"/>
    <mergeCell ref="H498:H502"/>
    <mergeCell ref="I498:I502"/>
    <mergeCell ref="A493:A497"/>
    <mergeCell ref="B493:B497"/>
    <mergeCell ref="C493:C497"/>
    <mergeCell ref="F493:F497"/>
    <mergeCell ref="G493:G497"/>
    <mergeCell ref="H493:H497"/>
    <mergeCell ref="I483:I487"/>
    <mergeCell ref="A488:A492"/>
    <mergeCell ref="B488:B492"/>
    <mergeCell ref="C488:C492"/>
    <mergeCell ref="F488:F492"/>
    <mergeCell ref="G488:G492"/>
    <mergeCell ref="H488:H492"/>
    <mergeCell ref="I488:I492"/>
    <mergeCell ref="A483:A487"/>
    <mergeCell ref="B483:B487"/>
    <mergeCell ref="C483:C487"/>
    <mergeCell ref="F483:F487"/>
    <mergeCell ref="G483:G487"/>
    <mergeCell ref="H483:H487"/>
    <mergeCell ref="I473:I477"/>
    <mergeCell ref="A478:A482"/>
    <mergeCell ref="B478:B482"/>
    <mergeCell ref="C478:C482"/>
    <mergeCell ref="F478:F482"/>
    <mergeCell ref="G478:G482"/>
    <mergeCell ref="H478:H482"/>
    <mergeCell ref="I478:I482"/>
    <mergeCell ref="A473:A477"/>
    <mergeCell ref="B473:B477"/>
    <mergeCell ref="C473:C477"/>
    <mergeCell ref="F473:F477"/>
    <mergeCell ref="G473:G477"/>
    <mergeCell ref="H473:H477"/>
    <mergeCell ref="I463:I467"/>
    <mergeCell ref="A468:A472"/>
    <mergeCell ref="B468:B472"/>
    <mergeCell ref="C468:C472"/>
    <mergeCell ref="F468:F472"/>
    <mergeCell ref="G468:G472"/>
    <mergeCell ref="H468:H472"/>
    <mergeCell ref="I468:I472"/>
    <mergeCell ref="A463:A467"/>
    <mergeCell ref="B463:B467"/>
    <mergeCell ref="C463:C467"/>
    <mergeCell ref="F463:F467"/>
    <mergeCell ref="G463:G467"/>
    <mergeCell ref="H463:H467"/>
    <mergeCell ref="I453:I457"/>
    <mergeCell ref="A458:A462"/>
    <mergeCell ref="B458:B462"/>
    <mergeCell ref="C458:C462"/>
    <mergeCell ref="F458:F462"/>
    <mergeCell ref="G458:G462"/>
    <mergeCell ref="H458:H462"/>
    <mergeCell ref="I458:I462"/>
    <mergeCell ref="A453:A457"/>
    <mergeCell ref="B453:B457"/>
    <mergeCell ref="C453:C457"/>
    <mergeCell ref="F453:F457"/>
    <mergeCell ref="G453:G457"/>
    <mergeCell ref="H453:H457"/>
    <mergeCell ref="I443:I447"/>
    <mergeCell ref="A448:A452"/>
    <mergeCell ref="B448:B452"/>
    <mergeCell ref="C448:C452"/>
    <mergeCell ref="F448:F452"/>
    <mergeCell ref="G448:G452"/>
    <mergeCell ref="H448:H452"/>
    <mergeCell ref="I448:I452"/>
    <mergeCell ref="A443:A447"/>
    <mergeCell ref="B443:B447"/>
    <mergeCell ref="C443:C447"/>
    <mergeCell ref="F443:F447"/>
    <mergeCell ref="G443:G447"/>
    <mergeCell ref="H443:H447"/>
    <mergeCell ref="I433:I437"/>
    <mergeCell ref="A438:A442"/>
    <mergeCell ref="B438:B442"/>
    <mergeCell ref="C438:C442"/>
    <mergeCell ref="F438:F442"/>
    <mergeCell ref="G438:G442"/>
    <mergeCell ref="H438:H442"/>
    <mergeCell ref="I438:I442"/>
    <mergeCell ref="A433:A437"/>
    <mergeCell ref="B433:B437"/>
    <mergeCell ref="C433:C437"/>
    <mergeCell ref="F433:F437"/>
    <mergeCell ref="G433:G437"/>
    <mergeCell ref="H433:H437"/>
    <mergeCell ref="I423:I427"/>
    <mergeCell ref="A428:A432"/>
    <mergeCell ref="B428:B432"/>
    <mergeCell ref="C428:C432"/>
    <mergeCell ref="F428:F432"/>
    <mergeCell ref="G428:G432"/>
    <mergeCell ref="H428:H432"/>
    <mergeCell ref="I428:I432"/>
    <mergeCell ref="A423:A427"/>
    <mergeCell ref="B423:B427"/>
    <mergeCell ref="C423:C427"/>
    <mergeCell ref="F423:F427"/>
    <mergeCell ref="G423:G427"/>
    <mergeCell ref="H423:H427"/>
    <mergeCell ref="I413:I417"/>
    <mergeCell ref="A418:A422"/>
    <mergeCell ref="B418:B422"/>
    <mergeCell ref="C418:C422"/>
    <mergeCell ref="F418:F422"/>
    <mergeCell ref="G418:G422"/>
    <mergeCell ref="H418:H422"/>
    <mergeCell ref="I418:I422"/>
    <mergeCell ref="A413:A417"/>
    <mergeCell ref="B413:B417"/>
    <mergeCell ref="C413:C417"/>
    <mergeCell ref="F413:F417"/>
    <mergeCell ref="G413:G417"/>
    <mergeCell ref="H413:H417"/>
    <mergeCell ref="I403:I407"/>
    <mergeCell ref="A408:A412"/>
    <mergeCell ref="B408:B412"/>
    <mergeCell ref="C408:C412"/>
    <mergeCell ref="F408:F412"/>
    <mergeCell ref="G408:G412"/>
    <mergeCell ref="H408:H412"/>
    <mergeCell ref="I408:I412"/>
    <mergeCell ref="A403:A407"/>
    <mergeCell ref="B403:B407"/>
    <mergeCell ref="C403:C407"/>
    <mergeCell ref="F403:F407"/>
    <mergeCell ref="G403:G407"/>
    <mergeCell ref="H403:H407"/>
    <mergeCell ref="I393:I397"/>
    <mergeCell ref="A398:A402"/>
    <mergeCell ref="B398:B402"/>
    <mergeCell ref="C398:C402"/>
    <mergeCell ref="F398:F402"/>
    <mergeCell ref="G398:G402"/>
    <mergeCell ref="H398:H402"/>
    <mergeCell ref="I398:I402"/>
    <mergeCell ref="A393:A397"/>
    <mergeCell ref="B393:B397"/>
    <mergeCell ref="C393:C397"/>
    <mergeCell ref="F393:F397"/>
    <mergeCell ref="G393:G397"/>
    <mergeCell ref="H393:H397"/>
    <mergeCell ref="I383:I387"/>
    <mergeCell ref="A388:A392"/>
    <mergeCell ref="B388:B392"/>
    <mergeCell ref="C388:C392"/>
    <mergeCell ref="F388:F392"/>
    <mergeCell ref="G388:G392"/>
    <mergeCell ref="H388:H392"/>
    <mergeCell ref="I388:I392"/>
    <mergeCell ref="A383:A387"/>
    <mergeCell ref="B383:B387"/>
    <mergeCell ref="C383:C387"/>
    <mergeCell ref="F383:F387"/>
    <mergeCell ref="G383:G387"/>
    <mergeCell ref="H383:H387"/>
    <mergeCell ref="I373:I377"/>
    <mergeCell ref="A378:A382"/>
    <mergeCell ref="B378:B382"/>
    <mergeCell ref="C378:C382"/>
    <mergeCell ref="F378:F382"/>
    <mergeCell ref="G378:G382"/>
    <mergeCell ref="H378:H382"/>
    <mergeCell ref="I378:I382"/>
    <mergeCell ref="A373:A377"/>
    <mergeCell ref="B373:B377"/>
    <mergeCell ref="C373:C377"/>
    <mergeCell ref="F373:F377"/>
    <mergeCell ref="G373:G377"/>
    <mergeCell ref="H373:H377"/>
    <mergeCell ref="I363:I367"/>
    <mergeCell ref="A368:A372"/>
    <mergeCell ref="B368:B372"/>
    <mergeCell ref="C368:C372"/>
    <mergeCell ref="F368:F372"/>
    <mergeCell ref="G368:G372"/>
    <mergeCell ref="H368:H372"/>
    <mergeCell ref="I368:I372"/>
    <mergeCell ref="A363:A367"/>
    <mergeCell ref="B363:B367"/>
    <mergeCell ref="C363:C367"/>
    <mergeCell ref="F363:F367"/>
    <mergeCell ref="G363:G367"/>
    <mergeCell ref="H363:H367"/>
    <mergeCell ref="I353:I357"/>
    <mergeCell ref="A358:A362"/>
    <mergeCell ref="B358:B362"/>
    <mergeCell ref="C358:C362"/>
    <mergeCell ref="F358:F362"/>
    <mergeCell ref="G358:G362"/>
    <mergeCell ref="H358:H362"/>
    <mergeCell ref="I358:I362"/>
    <mergeCell ref="A353:A357"/>
    <mergeCell ref="B353:B357"/>
    <mergeCell ref="C353:C357"/>
    <mergeCell ref="F353:F357"/>
    <mergeCell ref="G353:G357"/>
    <mergeCell ref="H353:H357"/>
    <mergeCell ref="I343:I347"/>
    <mergeCell ref="A348:A352"/>
    <mergeCell ref="B348:B352"/>
    <mergeCell ref="C348:C352"/>
    <mergeCell ref="F348:F352"/>
    <mergeCell ref="G348:G352"/>
    <mergeCell ref="H348:H352"/>
    <mergeCell ref="I348:I352"/>
    <mergeCell ref="A343:A347"/>
    <mergeCell ref="B343:B347"/>
    <mergeCell ref="C343:C347"/>
    <mergeCell ref="F343:F347"/>
    <mergeCell ref="G343:G347"/>
    <mergeCell ref="H343:H347"/>
    <mergeCell ref="I333:I337"/>
    <mergeCell ref="A338:A342"/>
    <mergeCell ref="B338:B342"/>
    <mergeCell ref="C338:C342"/>
    <mergeCell ref="F338:F342"/>
    <mergeCell ref="G338:G342"/>
    <mergeCell ref="H338:H342"/>
    <mergeCell ref="I338:I342"/>
    <mergeCell ref="A333:A337"/>
    <mergeCell ref="B333:B337"/>
    <mergeCell ref="C333:C337"/>
    <mergeCell ref="F333:F337"/>
    <mergeCell ref="G333:G337"/>
    <mergeCell ref="H333:H337"/>
    <mergeCell ref="I323:I327"/>
    <mergeCell ref="A328:A332"/>
    <mergeCell ref="B328:B332"/>
    <mergeCell ref="C328:C332"/>
    <mergeCell ref="F328:F332"/>
    <mergeCell ref="G328:G332"/>
    <mergeCell ref="H328:H332"/>
    <mergeCell ref="I328:I332"/>
    <mergeCell ref="A323:A327"/>
    <mergeCell ref="B323:B327"/>
    <mergeCell ref="C323:C327"/>
    <mergeCell ref="F323:F327"/>
    <mergeCell ref="G323:G327"/>
    <mergeCell ref="H323:H327"/>
    <mergeCell ref="I313:I317"/>
    <mergeCell ref="A318:A322"/>
    <mergeCell ref="B318:B322"/>
    <mergeCell ref="C318:C322"/>
    <mergeCell ref="F318:F322"/>
    <mergeCell ref="G318:G322"/>
    <mergeCell ref="H318:H322"/>
    <mergeCell ref="I318:I322"/>
    <mergeCell ref="A313:A317"/>
    <mergeCell ref="B313:B317"/>
    <mergeCell ref="C313:C317"/>
    <mergeCell ref="F313:F317"/>
    <mergeCell ref="G313:G317"/>
    <mergeCell ref="H313:H317"/>
    <mergeCell ref="I303:I307"/>
    <mergeCell ref="A308:A312"/>
    <mergeCell ref="B308:B312"/>
    <mergeCell ref="C308:C312"/>
    <mergeCell ref="F308:F312"/>
    <mergeCell ref="G308:G312"/>
    <mergeCell ref="H308:H312"/>
    <mergeCell ref="I308:I312"/>
    <mergeCell ref="A303:A307"/>
    <mergeCell ref="B303:B307"/>
    <mergeCell ref="C303:C307"/>
    <mergeCell ref="F303:F307"/>
    <mergeCell ref="G303:G307"/>
    <mergeCell ref="H303:H307"/>
    <mergeCell ref="I293:I297"/>
    <mergeCell ref="A298:A302"/>
    <mergeCell ref="B298:B302"/>
    <mergeCell ref="C298:C302"/>
    <mergeCell ref="F298:F302"/>
    <mergeCell ref="G298:G302"/>
    <mergeCell ref="H298:H302"/>
    <mergeCell ref="I298:I302"/>
    <mergeCell ref="A293:A297"/>
    <mergeCell ref="B293:B297"/>
    <mergeCell ref="C293:C297"/>
    <mergeCell ref="F293:F297"/>
    <mergeCell ref="G293:G297"/>
    <mergeCell ref="H293:H297"/>
    <mergeCell ref="I283:I287"/>
    <mergeCell ref="A288:A292"/>
    <mergeCell ref="B288:B292"/>
    <mergeCell ref="C288:C292"/>
    <mergeCell ref="F288:F292"/>
    <mergeCell ref="G288:G292"/>
    <mergeCell ref="H288:H292"/>
    <mergeCell ref="I288:I292"/>
    <mergeCell ref="A283:A287"/>
    <mergeCell ref="B283:B287"/>
    <mergeCell ref="C283:C287"/>
    <mergeCell ref="F283:F287"/>
    <mergeCell ref="G283:G287"/>
    <mergeCell ref="H283:H287"/>
    <mergeCell ref="I273:I277"/>
    <mergeCell ref="A278:A282"/>
    <mergeCell ref="B278:B282"/>
    <mergeCell ref="C278:C282"/>
    <mergeCell ref="F278:F282"/>
    <mergeCell ref="G278:G282"/>
    <mergeCell ref="H278:H282"/>
    <mergeCell ref="I278:I282"/>
    <mergeCell ref="A273:A277"/>
    <mergeCell ref="B273:B277"/>
    <mergeCell ref="C273:C277"/>
    <mergeCell ref="F273:F277"/>
    <mergeCell ref="G273:G277"/>
    <mergeCell ref="H273:H277"/>
    <mergeCell ref="I263:I267"/>
    <mergeCell ref="A268:A272"/>
    <mergeCell ref="B268:B272"/>
    <mergeCell ref="C268:C272"/>
    <mergeCell ref="F268:F272"/>
    <mergeCell ref="G268:G272"/>
    <mergeCell ref="H268:H272"/>
    <mergeCell ref="I268:I272"/>
    <mergeCell ref="A263:A267"/>
    <mergeCell ref="B263:B267"/>
    <mergeCell ref="C263:C267"/>
    <mergeCell ref="F263:F267"/>
    <mergeCell ref="G263:G267"/>
    <mergeCell ref="H263:H267"/>
    <mergeCell ref="I253:I257"/>
    <mergeCell ref="A258:A262"/>
    <mergeCell ref="B258:B262"/>
    <mergeCell ref="C258:C262"/>
    <mergeCell ref="F258:F262"/>
    <mergeCell ref="G258:G262"/>
    <mergeCell ref="H258:H262"/>
    <mergeCell ref="I258:I262"/>
    <mergeCell ref="A253:A257"/>
    <mergeCell ref="B253:B257"/>
    <mergeCell ref="C253:C257"/>
    <mergeCell ref="F253:F257"/>
    <mergeCell ref="G253:G257"/>
    <mergeCell ref="H253:H257"/>
    <mergeCell ref="I243:I247"/>
    <mergeCell ref="A248:A252"/>
    <mergeCell ref="B248:B252"/>
    <mergeCell ref="C248:C252"/>
    <mergeCell ref="F248:F252"/>
    <mergeCell ref="G248:G252"/>
    <mergeCell ref="H248:H252"/>
    <mergeCell ref="I248:I252"/>
    <mergeCell ref="A243:A247"/>
    <mergeCell ref="B243:B247"/>
    <mergeCell ref="C243:C247"/>
    <mergeCell ref="F243:F247"/>
    <mergeCell ref="G243:G247"/>
    <mergeCell ref="H243:H247"/>
    <mergeCell ref="I233:I237"/>
    <mergeCell ref="A238:A242"/>
    <mergeCell ref="B238:B242"/>
    <mergeCell ref="C238:C242"/>
    <mergeCell ref="F238:F242"/>
    <mergeCell ref="G238:G242"/>
    <mergeCell ref="H238:H242"/>
    <mergeCell ref="I238:I242"/>
    <mergeCell ref="A233:A237"/>
    <mergeCell ref="B233:B237"/>
    <mergeCell ref="C233:C237"/>
    <mergeCell ref="F233:F237"/>
    <mergeCell ref="G233:G237"/>
    <mergeCell ref="H233:H237"/>
    <mergeCell ref="I223:I227"/>
    <mergeCell ref="A228:A232"/>
    <mergeCell ref="B228:B232"/>
    <mergeCell ref="C228:C232"/>
    <mergeCell ref="F228:F232"/>
    <mergeCell ref="G228:G232"/>
    <mergeCell ref="H228:H232"/>
    <mergeCell ref="I228:I232"/>
    <mergeCell ref="A223:A227"/>
    <mergeCell ref="B223:B227"/>
    <mergeCell ref="C223:C227"/>
    <mergeCell ref="F223:F227"/>
    <mergeCell ref="G223:G227"/>
    <mergeCell ref="H223:H227"/>
    <mergeCell ref="I213:I217"/>
    <mergeCell ref="A218:A222"/>
    <mergeCell ref="B218:B222"/>
    <mergeCell ref="C218:C222"/>
    <mergeCell ref="F218:F222"/>
    <mergeCell ref="G218:G222"/>
    <mergeCell ref="H218:H222"/>
    <mergeCell ref="I218:I222"/>
    <mergeCell ref="A213:A217"/>
    <mergeCell ref="B213:B217"/>
    <mergeCell ref="C213:C217"/>
    <mergeCell ref="F213:F217"/>
    <mergeCell ref="G213:G217"/>
    <mergeCell ref="H213:H217"/>
    <mergeCell ref="I203:I207"/>
    <mergeCell ref="A208:A212"/>
    <mergeCell ref="B208:B212"/>
    <mergeCell ref="C208:C212"/>
    <mergeCell ref="F208:F212"/>
    <mergeCell ref="G208:G212"/>
    <mergeCell ref="H208:H212"/>
    <mergeCell ref="I208:I212"/>
    <mergeCell ref="A203:A207"/>
    <mergeCell ref="B203:B207"/>
    <mergeCell ref="C203:C207"/>
    <mergeCell ref="F203:F207"/>
    <mergeCell ref="G203:G207"/>
    <mergeCell ref="H203:H207"/>
    <mergeCell ref="I193:I197"/>
    <mergeCell ref="A198:A202"/>
    <mergeCell ref="B198:B202"/>
    <mergeCell ref="C198:C202"/>
    <mergeCell ref="F198:F202"/>
    <mergeCell ref="G198:G202"/>
    <mergeCell ref="H198:H202"/>
    <mergeCell ref="I198:I202"/>
    <mergeCell ref="A193:A197"/>
    <mergeCell ref="B193:B197"/>
    <mergeCell ref="C193:C197"/>
    <mergeCell ref="F193:F197"/>
    <mergeCell ref="G193:G197"/>
    <mergeCell ref="H193:H197"/>
    <mergeCell ref="I183:I187"/>
    <mergeCell ref="A188:A192"/>
    <mergeCell ref="B188:B192"/>
    <mergeCell ref="C188:C192"/>
    <mergeCell ref="F188:F192"/>
    <mergeCell ref="G188:G192"/>
    <mergeCell ref="H188:H192"/>
    <mergeCell ref="I188:I192"/>
    <mergeCell ref="A183:A187"/>
    <mergeCell ref="B183:B187"/>
    <mergeCell ref="C183:C187"/>
    <mergeCell ref="F183:F187"/>
    <mergeCell ref="G183:G187"/>
    <mergeCell ref="H183:H187"/>
    <mergeCell ref="I173:I177"/>
    <mergeCell ref="A178:A182"/>
    <mergeCell ref="B178:B182"/>
    <mergeCell ref="C178:C182"/>
    <mergeCell ref="F178:F182"/>
    <mergeCell ref="G178:G182"/>
    <mergeCell ref="H178:H182"/>
    <mergeCell ref="I178:I182"/>
    <mergeCell ref="A173:A177"/>
    <mergeCell ref="B173:B177"/>
    <mergeCell ref="C173:C177"/>
    <mergeCell ref="F173:F177"/>
    <mergeCell ref="G173:G177"/>
    <mergeCell ref="H173:H177"/>
    <mergeCell ref="I163:I167"/>
    <mergeCell ref="A168:A172"/>
    <mergeCell ref="B168:B172"/>
    <mergeCell ref="C168:C172"/>
    <mergeCell ref="F168:F172"/>
    <mergeCell ref="G168:G172"/>
    <mergeCell ref="H168:H172"/>
    <mergeCell ref="I168:I172"/>
    <mergeCell ref="A163:A167"/>
    <mergeCell ref="B163:B167"/>
    <mergeCell ref="C163:C167"/>
    <mergeCell ref="F163:F167"/>
    <mergeCell ref="G163:G167"/>
    <mergeCell ref="H163:H167"/>
    <mergeCell ref="I153:I157"/>
    <mergeCell ref="A158:A162"/>
    <mergeCell ref="B158:B162"/>
    <mergeCell ref="C158:C162"/>
    <mergeCell ref="F158:F162"/>
    <mergeCell ref="G158:G162"/>
    <mergeCell ref="H158:H162"/>
    <mergeCell ref="I158:I162"/>
    <mergeCell ref="A153:A157"/>
    <mergeCell ref="B153:B157"/>
    <mergeCell ref="C153:C157"/>
    <mergeCell ref="F153:F157"/>
    <mergeCell ref="G153:G157"/>
    <mergeCell ref="H153:H157"/>
    <mergeCell ref="I143:I147"/>
    <mergeCell ref="A148:A152"/>
    <mergeCell ref="B148:B152"/>
    <mergeCell ref="C148:C152"/>
    <mergeCell ref="F148:F152"/>
    <mergeCell ref="G148:G152"/>
    <mergeCell ref="H148:H152"/>
    <mergeCell ref="I148:I152"/>
    <mergeCell ref="A143:A147"/>
    <mergeCell ref="B143:B147"/>
    <mergeCell ref="C143:C147"/>
    <mergeCell ref="F143:F147"/>
    <mergeCell ref="G143:G147"/>
    <mergeCell ref="H143:H147"/>
    <mergeCell ref="I133:I137"/>
    <mergeCell ref="A138:A142"/>
    <mergeCell ref="B138:B142"/>
    <mergeCell ref="C138:C142"/>
    <mergeCell ref="F138:F142"/>
    <mergeCell ref="G138:G142"/>
    <mergeCell ref="H138:H142"/>
    <mergeCell ref="I138:I142"/>
    <mergeCell ref="A133:A137"/>
    <mergeCell ref="B133:B137"/>
    <mergeCell ref="C133:C137"/>
    <mergeCell ref="F133:F137"/>
    <mergeCell ref="G133:G137"/>
    <mergeCell ref="H133:H137"/>
    <mergeCell ref="I123:I127"/>
    <mergeCell ref="A128:A132"/>
    <mergeCell ref="B128:B132"/>
    <mergeCell ref="C128:C132"/>
    <mergeCell ref="F128:F132"/>
    <mergeCell ref="G128:G132"/>
    <mergeCell ref="H128:H132"/>
    <mergeCell ref="I128:I132"/>
    <mergeCell ref="A123:A127"/>
    <mergeCell ref="B123:B127"/>
    <mergeCell ref="C123:C127"/>
    <mergeCell ref="F123:F127"/>
    <mergeCell ref="G123:G127"/>
    <mergeCell ref="H123:H127"/>
    <mergeCell ref="I113:I117"/>
    <mergeCell ref="A118:A122"/>
    <mergeCell ref="B118:B122"/>
    <mergeCell ref="C118:C122"/>
    <mergeCell ref="F118:F122"/>
    <mergeCell ref="G118:G122"/>
    <mergeCell ref="H118:H122"/>
    <mergeCell ref="I118:I122"/>
    <mergeCell ref="A113:A117"/>
    <mergeCell ref="B113:B117"/>
    <mergeCell ref="C113:C117"/>
    <mergeCell ref="F113:F117"/>
    <mergeCell ref="G113:G117"/>
    <mergeCell ref="H113:H117"/>
    <mergeCell ref="I103:I107"/>
    <mergeCell ref="A108:A112"/>
    <mergeCell ref="B108:B112"/>
    <mergeCell ref="C108:C112"/>
    <mergeCell ref="F108:F112"/>
    <mergeCell ref="G108:G112"/>
    <mergeCell ref="H108:H112"/>
    <mergeCell ref="I108:I112"/>
    <mergeCell ref="A103:A107"/>
    <mergeCell ref="B103:B107"/>
    <mergeCell ref="C103:C107"/>
    <mergeCell ref="F103:F107"/>
    <mergeCell ref="G103:G107"/>
    <mergeCell ref="H103:H107"/>
    <mergeCell ref="I93:I97"/>
    <mergeCell ref="A98:A102"/>
    <mergeCell ref="B98:B102"/>
    <mergeCell ref="C98:C102"/>
    <mergeCell ref="F98:F102"/>
    <mergeCell ref="G98:G102"/>
    <mergeCell ref="H98:H102"/>
    <mergeCell ref="I98:I102"/>
    <mergeCell ref="A93:A97"/>
    <mergeCell ref="B93:B97"/>
    <mergeCell ref="C93:C97"/>
    <mergeCell ref="F93:F97"/>
    <mergeCell ref="G93:G97"/>
    <mergeCell ref="H93:H97"/>
    <mergeCell ref="I83:I87"/>
    <mergeCell ref="A88:A92"/>
    <mergeCell ref="B88:B92"/>
    <mergeCell ref="C88:C92"/>
    <mergeCell ref="F88:F92"/>
    <mergeCell ref="G88:G92"/>
    <mergeCell ref="H88:H92"/>
    <mergeCell ref="I88:I92"/>
    <mergeCell ref="A83:A87"/>
    <mergeCell ref="B83:B87"/>
    <mergeCell ref="C83:C87"/>
    <mergeCell ref="F83:F87"/>
    <mergeCell ref="G83:G87"/>
    <mergeCell ref="H83:H87"/>
    <mergeCell ref="I73:I77"/>
    <mergeCell ref="A78:A82"/>
    <mergeCell ref="B78:B82"/>
    <mergeCell ref="C78:C82"/>
    <mergeCell ref="F78:F82"/>
    <mergeCell ref="G78:G82"/>
    <mergeCell ref="H78:H82"/>
    <mergeCell ref="I78:I82"/>
    <mergeCell ref="A73:A77"/>
    <mergeCell ref="B73:B77"/>
    <mergeCell ref="C73:C77"/>
    <mergeCell ref="F73:F77"/>
    <mergeCell ref="G73:G77"/>
    <mergeCell ref="H73:H77"/>
    <mergeCell ref="I63:I67"/>
    <mergeCell ref="A68:A72"/>
    <mergeCell ref="B68:B72"/>
    <mergeCell ref="C68:C72"/>
    <mergeCell ref="F68:F72"/>
    <mergeCell ref="G68:G72"/>
    <mergeCell ref="H68:H72"/>
    <mergeCell ref="I68:I72"/>
    <mergeCell ref="A63:A67"/>
    <mergeCell ref="B63:B67"/>
    <mergeCell ref="C63:C67"/>
    <mergeCell ref="F63:F67"/>
    <mergeCell ref="G63:G67"/>
    <mergeCell ref="H63:H67"/>
    <mergeCell ref="I53:I57"/>
    <mergeCell ref="A58:A62"/>
    <mergeCell ref="B58:B62"/>
    <mergeCell ref="C58:C62"/>
    <mergeCell ref="F58:F62"/>
    <mergeCell ref="G58:G62"/>
    <mergeCell ref="H58:H62"/>
    <mergeCell ref="I58:I62"/>
    <mergeCell ref="A53:A57"/>
    <mergeCell ref="B53:B57"/>
    <mergeCell ref="C53:C57"/>
    <mergeCell ref="F53:F57"/>
    <mergeCell ref="G53:G57"/>
    <mergeCell ref="H53:H57"/>
    <mergeCell ref="I43:I47"/>
    <mergeCell ref="A48:A52"/>
    <mergeCell ref="B48:B52"/>
    <mergeCell ref="C48:C52"/>
    <mergeCell ref="F48:F52"/>
    <mergeCell ref="G48:G52"/>
    <mergeCell ref="H48:H52"/>
    <mergeCell ref="I48:I52"/>
    <mergeCell ref="A43:A47"/>
    <mergeCell ref="B43:B47"/>
    <mergeCell ref="C43:C47"/>
    <mergeCell ref="F43:F47"/>
    <mergeCell ref="G43:G47"/>
    <mergeCell ref="H43:H47"/>
    <mergeCell ref="I33:I37"/>
    <mergeCell ref="A38:A42"/>
    <mergeCell ref="B38:B42"/>
    <mergeCell ref="C38:C42"/>
    <mergeCell ref="F38:F42"/>
    <mergeCell ref="G38:G42"/>
    <mergeCell ref="H38:H42"/>
    <mergeCell ref="I38:I42"/>
    <mergeCell ref="A33:A37"/>
    <mergeCell ref="B33:B37"/>
    <mergeCell ref="C33:C37"/>
    <mergeCell ref="F33:F37"/>
    <mergeCell ref="G33:G37"/>
    <mergeCell ref="H33:H37"/>
    <mergeCell ref="I23:I27"/>
    <mergeCell ref="A28:A32"/>
    <mergeCell ref="B28:B32"/>
    <mergeCell ref="C28:C32"/>
    <mergeCell ref="F28:F32"/>
    <mergeCell ref="G28:G32"/>
    <mergeCell ref="H28:H32"/>
    <mergeCell ref="I28:I32"/>
    <mergeCell ref="A23:A27"/>
    <mergeCell ref="B23:B27"/>
    <mergeCell ref="C23:C27"/>
    <mergeCell ref="F23:F27"/>
    <mergeCell ref="G23:G27"/>
    <mergeCell ref="H23:H27"/>
    <mergeCell ref="I13:I17"/>
    <mergeCell ref="A18:A22"/>
    <mergeCell ref="B18:B22"/>
    <mergeCell ref="C18:C22"/>
    <mergeCell ref="F18:F22"/>
    <mergeCell ref="G18:G22"/>
    <mergeCell ref="H18:H22"/>
    <mergeCell ref="I18:I22"/>
    <mergeCell ref="A13:A17"/>
    <mergeCell ref="B13:B17"/>
    <mergeCell ref="C13:C17"/>
    <mergeCell ref="F13:F17"/>
    <mergeCell ref="G13:G17"/>
    <mergeCell ref="H13:H17"/>
    <mergeCell ref="A1:I1"/>
    <mergeCell ref="A3:I3"/>
    <mergeCell ref="A5:I5"/>
    <mergeCell ref="A8:A12"/>
    <mergeCell ref="B8:B12"/>
    <mergeCell ref="C8:C12"/>
    <mergeCell ref="F8:F12"/>
    <mergeCell ref="G8:G12"/>
    <mergeCell ref="H8:H12"/>
    <mergeCell ref="I8:I12"/>
  </mergeCells>
  <conditionalFormatting sqref="E9:E12 E879:E882">
    <cfRule type="cellIs" dxfId="1023" priority="400" operator="equal">
      <formula>0</formula>
    </cfRule>
    <cfRule type="cellIs" dxfId="1022" priority="401" operator="greaterThanOrEqual">
      <formula>E8</formula>
    </cfRule>
  </conditionalFormatting>
  <conditionalFormatting sqref="J9:J12">
    <cfRule type="cellIs" dxfId="1021" priority="399" operator="greaterThan">
      <formula>0</formula>
    </cfRule>
  </conditionalFormatting>
  <conditionalFormatting sqref="E14:E17">
    <cfRule type="cellIs" dxfId="1020" priority="397" operator="equal">
      <formula>0</formula>
    </cfRule>
    <cfRule type="cellIs" dxfId="1019" priority="398" operator="greaterThanOrEqual">
      <formula>E13</formula>
    </cfRule>
  </conditionalFormatting>
  <conditionalFormatting sqref="E19:E22">
    <cfRule type="cellIs" dxfId="1018" priority="395" operator="equal">
      <formula>0</formula>
    </cfRule>
    <cfRule type="cellIs" dxfId="1017" priority="396" operator="greaterThanOrEqual">
      <formula>E18</formula>
    </cfRule>
  </conditionalFormatting>
  <conditionalFormatting sqref="E24:E27">
    <cfRule type="cellIs" dxfId="1016" priority="393" operator="equal">
      <formula>0</formula>
    </cfRule>
    <cfRule type="cellIs" dxfId="1015" priority="394" operator="greaterThanOrEqual">
      <formula>E23</formula>
    </cfRule>
  </conditionalFormatting>
  <conditionalFormatting sqref="E29:E32">
    <cfRule type="cellIs" dxfId="1014" priority="391" operator="equal">
      <formula>0</formula>
    </cfRule>
    <cfRule type="cellIs" dxfId="1013" priority="392" operator="greaterThanOrEqual">
      <formula>E28</formula>
    </cfRule>
  </conditionalFormatting>
  <conditionalFormatting sqref="E34:E37">
    <cfRule type="cellIs" dxfId="1012" priority="389" operator="equal">
      <formula>0</formula>
    </cfRule>
    <cfRule type="cellIs" dxfId="1011" priority="390" operator="greaterThanOrEqual">
      <formula>E33</formula>
    </cfRule>
  </conditionalFormatting>
  <conditionalFormatting sqref="E39:E42">
    <cfRule type="cellIs" dxfId="1010" priority="387" operator="equal">
      <formula>0</formula>
    </cfRule>
    <cfRule type="cellIs" dxfId="1009" priority="388" operator="greaterThanOrEqual">
      <formula>E38</formula>
    </cfRule>
  </conditionalFormatting>
  <conditionalFormatting sqref="E44:E47">
    <cfRule type="cellIs" dxfId="1008" priority="385" operator="equal">
      <formula>0</formula>
    </cfRule>
    <cfRule type="cellIs" dxfId="1007" priority="386" operator="greaterThanOrEqual">
      <formula>E43</formula>
    </cfRule>
  </conditionalFormatting>
  <conditionalFormatting sqref="E49:E52">
    <cfRule type="cellIs" dxfId="1006" priority="383" operator="equal">
      <formula>0</formula>
    </cfRule>
    <cfRule type="cellIs" dxfId="1005" priority="384" operator="greaterThanOrEqual">
      <formula>E48</formula>
    </cfRule>
  </conditionalFormatting>
  <conditionalFormatting sqref="E54:E57">
    <cfRule type="cellIs" dxfId="1004" priority="381" operator="equal">
      <formula>0</formula>
    </cfRule>
    <cfRule type="cellIs" dxfId="1003" priority="382" operator="greaterThanOrEqual">
      <formula>E53</formula>
    </cfRule>
  </conditionalFormatting>
  <conditionalFormatting sqref="E59:E62">
    <cfRule type="cellIs" dxfId="1002" priority="379" operator="equal">
      <formula>0</formula>
    </cfRule>
    <cfRule type="cellIs" dxfId="1001" priority="380" operator="greaterThanOrEqual">
      <formula>E58</formula>
    </cfRule>
  </conditionalFormatting>
  <conditionalFormatting sqref="E64:E67">
    <cfRule type="cellIs" dxfId="1000" priority="377" operator="equal">
      <formula>0</formula>
    </cfRule>
    <cfRule type="cellIs" dxfId="999" priority="378" operator="greaterThanOrEqual">
      <formula>E63</formula>
    </cfRule>
  </conditionalFormatting>
  <conditionalFormatting sqref="E69:E72">
    <cfRule type="cellIs" dxfId="998" priority="375" operator="equal">
      <formula>0</formula>
    </cfRule>
    <cfRule type="cellIs" dxfId="997" priority="376" operator="greaterThanOrEqual">
      <formula>E68</formula>
    </cfRule>
  </conditionalFormatting>
  <conditionalFormatting sqref="E74:E77">
    <cfRule type="cellIs" dxfId="996" priority="373" operator="equal">
      <formula>0</formula>
    </cfRule>
    <cfRule type="cellIs" dxfId="995" priority="374" operator="greaterThanOrEqual">
      <formula>E73</formula>
    </cfRule>
  </conditionalFormatting>
  <conditionalFormatting sqref="E79:E82">
    <cfRule type="cellIs" dxfId="994" priority="371" operator="equal">
      <formula>0</formula>
    </cfRule>
    <cfRule type="cellIs" dxfId="993" priority="372" operator="greaterThanOrEqual">
      <formula>E78</formula>
    </cfRule>
  </conditionalFormatting>
  <conditionalFormatting sqref="E84:E87">
    <cfRule type="cellIs" dxfId="992" priority="369" operator="equal">
      <formula>0</formula>
    </cfRule>
    <cfRule type="cellIs" dxfId="991" priority="370" operator="greaterThanOrEqual">
      <formula>E83</formula>
    </cfRule>
  </conditionalFormatting>
  <conditionalFormatting sqref="E89:E92">
    <cfRule type="cellIs" dxfId="990" priority="367" operator="equal">
      <formula>0</formula>
    </cfRule>
    <cfRule type="cellIs" dxfId="989" priority="368" operator="greaterThanOrEqual">
      <formula>E88</formula>
    </cfRule>
  </conditionalFormatting>
  <conditionalFormatting sqref="E94:E97">
    <cfRule type="cellIs" dxfId="988" priority="365" operator="equal">
      <formula>0</formula>
    </cfRule>
    <cfRule type="cellIs" dxfId="987" priority="366" operator="greaterThanOrEqual">
      <formula>E93</formula>
    </cfRule>
  </conditionalFormatting>
  <conditionalFormatting sqref="E99:E102">
    <cfRule type="cellIs" dxfId="986" priority="363" operator="equal">
      <formula>0</formula>
    </cfRule>
    <cfRule type="cellIs" dxfId="985" priority="364" operator="greaterThanOrEqual">
      <formula>E98</formula>
    </cfRule>
  </conditionalFormatting>
  <conditionalFormatting sqref="E104:E107">
    <cfRule type="cellIs" dxfId="984" priority="361" operator="equal">
      <formula>0</formula>
    </cfRule>
    <cfRule type="cellIs" dxfId="983" priority="362" operator="greaterThanOrEqual">
      <formula>E103</formula>
    </cfRule>
  </conditionalFormatting>
  <conditionalFormatting sqref="E109:E112">
    <cfRule type="cellIs" dxfId="982" priority="359" operator="equal">
      <formula>0</formula>
    </cfRule>
    <cfRule type="cellIs" dxfId="981" priority="360" operator="greaterThanOrEqual">
      <formula>E108</formula>
    </cfRule>
  </conditionalFormatting>
  <conditionalFormatting sqref="E114:E117">
    <cfRule type="cellIs" dxfId="980" priority="357" operator="equal">
      <formula>0</formula>
    </cfRule>
    <cfRule type="cellIs" dxfId="979" priority="358" operator="greaterThanOrEqual">
      <formula>E113</formula>
    </cfRule>
  </conditionalFormatting>
  <conditionalFormatting sqref="E119:E122">
    <cfRule type="cellIs" dxfId="978" priority="355" operator="equal">
      <formula>0</formula>
    </cfRule>
    <cfRule type="cellIs" dxfId="977" priority="356" operator="greaterThanOrEqual">
      <formula>E118</formula>
    </cfRule>
  </conditionalFormatting>
  <conditionalFormatting sqref="E124:E127">
    <cfRule type="cellIs" dxfId="976" priority="353" operator="equal">
      <formula>0</formula>
    </cfRule>
    <cfRule type="cellIs" dxfId="975" priority="354" operator="greaterThanOrEqual">
      <formula>E123</formula>
    </cfRule>
  </conditionalFormatting>
  <conditionalFormatting sqref="E129:E132">
    <cfRule type="cellIs" dxfId="974" priority="351" operator="equal">
      <formula>0</formula>
    </cfRule>
    <cfRule type="cellIs" dxfId="973" priority="352" operator="greaterThanOrEqual">
      <formula>E128</formula>
    </cfRule>
  </conditionalFormatting>
  <conditionalFormatting sqref="E134:E137">
    <cfRule type="cellIs" dxfId="972" priority="349" operator="equal">
      <formula>0</formula>
    </cfRule>
    <cfRule type="cellIs" dxfId="971" priority="350" operator="greaterThanOrEqual">
      <formula>E133</formula>
    </cfRule>
  </conditionalFormatting>
  <conditionalFormatting sqref="E139:E142">
    <cfRule type="cellIs" dxfId="970" priority="347" operator="equal">
      <formula>0</formula>
    </cfRule>
    <cfRule type="cellIs" dxfId="969" priority="348" operator="greaterThanOrEqual">
      <formula>E138</formula>
    </cfRule>
  </conditionalFormatting>
  <conditionalFormatting sqref="E144:E147">
    <cfRule type="cellIs" dxfId="968" priority="345" operator="equal">
      <formula>0</formula>
    </cfRule>
    <cfRule type="cellIs" dxfId="967" priority="346" operator="greaterThanOrEqual">
      <formula>E143</formula>
    </cfRule>
  </conditionalFormatting>
  <conditionalFormatting sqref="E149:E152">
    <cfRule type="cellIs" dxfId="966" priority="343" operator="equal">
      <formula>0</formula>
    </cfRule>
    <cfRule type="cellIs" dxfId="965" priority="344" operator="greaterThanOrEqual">
      <formula>E148</formula>
    </cfRule>
  </conditionalFormatting>
  <conditionalFormatting sqref="E154:E157">
    <cfRule type="cellIs" dxfId="964" priority="341" operator="equal">
      <formula>0</formula>
    </cfRule>
    <cfRule type="cellIs" dxfId="963" priority="342" operator="greaterThanOrEqual">
      <formula>E153</formula>
    </cfRule>
  </conditionalFormatting>
  <conditionalFormatting sqref="E159:E162">
    <cfRule type="cellIs" dxfId="962" priority="339" operator="equal">
      <formula>0</formula>
    </cfRule>
    <cfRule type="cellIs" dxfId="961" priority="340" operator="greaterThanOrEqual">
      <formula>E158</formula>
    </cfRule>
  </conditionalFormatting>
  <conditionalFormatting sqref="E164:E167">
    <cfRule type="cellIs" dxfId="960" priority="337" operator="equal">
      <formula>0</formula>
    </cfRule>
    <cfRule type="cellIs" dxfId="959" priority="338" operator="greaterThanOrEqual">
      <formula>E163</formula>
    </cfRule>
  </conditionalFormatting>
  <conditionalFormatting sqref="E169:E172">
    <cfRule type="cellIs" dxfId="958" priority="335" operator="equal">
      <formula>0</formula>
    </cfRule>
    <cfRule type="cellIs" dxfId="957" priority="336" operator="greaterThanOrEqual">
      <formula>E168</formula>
    </cfRule>
  </conditionalFormatting>
  <conditionalFormatting sqref="E174:E177">
    <cfRule type="cellIs" dxfId="956" priority="333" operator="equal">
      <formula>0</formula>
    </cfRule>
    <cfRule type="cellIs" dxfId="955" priority="334" operator="greaterThanOrEqual">
      <formula>E173</formula>
    </cfRule>
  </conditionalFormatting>
  <conditionalFormatting sqref="E179:E182">
    <cfRule type="cellIs" dxfId="954" priority="331" operator="equal">
      <formula>0</formula>
    </cfRule>
    <cfRule type="cellIs" dxfId="953" priority="332" operator="greaterThanOrEqual">
      <formula>E178</formula>
    </cfRule>
  </conditionalFormatting>
  <conditionalFormatting sqref="E184:E187">
    <cfRule type="cellIs" dxfId="952" priority="329" operator="equal">
      <formula>0</formula>
    </cfRule>
    <cfRule type="cellIs" dxfId="951" priority="330" operator="greaterThanOrEqual">
      <formula>E183</formula>
    </cfRule>
  </conditionalFormatting>
  <conditionalFormatting sqref="E189:E192">
    <cfRule type="cellIs" dxfId="950" priority="327" operator="equal">
      <formula>0</formula>
    </cfRule>
    <cfRule type="cellIs" dxfId="949" priority="328" operator="greaterThanOrEqual">
      <formula>E188</formula>
    </cfRule>
  </conditionalFormatting>
  <conditionalFormatting sqref="E194:E197">
    <cfRule type="cellIs" dxfId="948" priority="325" operator="equal">
      <formula>0</formula>
    </cfRule>
    <cfRule type="cellIs" dxfId="947" priority="326" operator="greaterThanOrEqual">
      <formula>E193</formula>
    </cfRule>
  </conditionalFormatting>
  <conditionalFormatting sqref="E199:E202">
    <cfRule type="cellIs" dxfId="946" priority="323" operator="equal">
      <formula>0</formula>
    </cfRule>
    <cfRule type="cellIs" dxfId="945" priority="324" operator="greaterThanOrEqual">
      <formula>E198</formula>
    </cfRule>
  </conditionalFormatting>
  <conditionalFormatting sqref="E204:E207">
    <cfRule type="cellIs" dxfId="944" priority="321" operator="equal">
      <formula>0</formula>
    </cfRule>
    <cfRule type="cellIs" dxfId="943" priority="322" operator="greaterThanOrEqual">
      <formula>E203</formula>
    </cfRule>
  </conditionalFormatting>
  <conditionalFormatting sqref="E209:E212">
    <cfRule type="cellIs" dxfId="942" priority="319" operator="equal">
      <formula>0</formula>
    </cfRule>
    <cfRule type="cellIs" dxfId="941" priority="320" operator="greaterThanOrEqual">
      <formula>E208</formula>
    </cfRule>
  </conditionalFormatting>
  <conditionalFormatting sqref="E214:E217">
    <cfRule type="cellIs" dxfId="940" priority="317" operator="equal">
      <formula>0</formula>
    </cfRule>
    <cfRule type="cellIs" dxfId="939" priority="318" operator="greaterThanOrEqual">
      <formula>E213</formula>
    </cfRule>
  </conditionalFormatting>
  <conditionalFormatting sqref="E219:E222">
    <cfRule type="cellIs" dxfId="938" priority="315" operator="equal">
      <formula>0</formula>
    </cfRule>
    <cfRule type="cellIs" dxfId="937" priority="316" operator="greaterThanOrEqual">
      <formula>E218</formula>
    </cfRule>
  </conditionalFormatting>
  <conditionalFormatting sqref="E224:E227">
    <cfRule type="cellIs" dxfId="936" priority="313" operator="equal">
      <formula>0</formula>
    </cfRule>
    <cfRule type="cellIs" dxfId="935" priority="314" operator="greaterThanOrEqual">
      <formula>E223</formula>
    </cfRule>
  </conditionalFormatting>
  <conditionalFormatting sqref="E229:E232">
    <cfRule type="cellIs" dxfId="934" priority="311" operator="equal">
      <formula>0</formula>
    </cfRule>
    <cfRule type="cellIs" dxfId="933" priority="312" operator="greaterThanOrEqual">
      <formula>E228</formula>
    </cfRule>
  </conditionalFormatting>
  <conditionalFormatting sqref="E234:E237">
    <cfRule type="cellIs" dxfId="932" priority="309" operator="equal">
      <formula>0</formula>
    </cfRule>
    <cfRule type="cellIs" dxfId="931" priority="310" operator="greaterThanOrEqual">
      <formula>E233</formula>
    </cfRule>
  </conditionalFormatting>
  <conditionalFormatting sqref="E239:E242">
    <cfRule type="cellIs" dxfId="930" priority="307" operator="equal">
      <formula>0</formula>
    </cfRule>
    <cfRule type="cellIs" dxfId="929" priority="308" operator="greaterThanOrEqual">
      <formula>E238</formula>
    </cfRule>
  </conditionalFormatting>
  <conditionalFormatting sqref="E244:E247">
    <cfRule type="cellIs" dxfId="928" priority="305" operator="equal">
      <formula>0</formula>
    </cfRule>
    <cfRule type="cellIs" dxfId="927" priority="306" operator="greaterThanOrEqual">
      <formula>E243</formula>
    </cfRule>
  </conditionalFormatting>
  <conditionalFormatting sqref="E249:E252">
    <cfRule type="cellIs" dxfId="926" priority="303" operator="equal">
      <formula>0</formula>
    </cfRule>
    <cfRule type="cellIs" dxfId="925" priority="304" operator="greaterThanOrEqual">
      <formula>E248</formula>
    </cfRule>
  </conditionalFormatting>
  <conditionalFormatting sqref="E254:E257">
    <cfRule type="cellIs" dxfId="924" priority="301" operator="equal">
      <formula>0</formula>
    </cfRule>
    <cfRule type="cellIs" dxfId="923" priority="302" operator="greaterThanOrEqual">
      <formula>E253</formula>
    </cfRule>
  </conditionalFormatting>
  <conditionalFormatting sqref="E259:E262">
    <cfRule type="cellIs" dxfId="922" priority="299" operator="equal">
      <formula>0</formula>
    </cfRule>
    <cfRule type="cellIs" dxfId="921" priority="300" operator="greaterThanOrEqual">
      <formula>E258</formula>
    </cfRule>
  </conditionalFormatting>
  <conditionalFormatting sqref="E264:E267">
    <cfRule type="cellIs" dxfId="920" priority="297" operator="equal">
      <formula>0</formula>
    </cfRule>
    <cfRule type="cellIs" dxfId="919" priority="298" operator="greaterThanOrEqual">
      <formula>E263</formula>
    </cfRule>
  </conditionalFormatting>
  <conditionalFormatting sqref="E269:E272">
    <cfRule type="cellIs" dxfId="918" priority="295" operator="equal">
      <formula>0</formula>
    </cfRule>
    <cfRule type="cellIs" dxfId="917" priority="296" operator="greaterThanOrEqual">
      <formula>E268</formula>
    </cfRule>
  </conditionalFormatting>
  <conditionalFormatting sqref="E274:E277">
    <cfRule type="cellIs" dxfId="916" priority="293" operator="equal">
      <formula>0</formula>
    </cfRule>
    <cfRule type="cellIs" dxfId="915" priority="294" operator="greaterThanOrEqual">
      <formula>E273</formula>
    </cfRule>
  </conditionalFormatting>
  <conditionalFormatting sqref="E279:E282">
    <cfRule type="cellIs" dxfId="914" priority="291" operator="equal">
      <formula>0</formula>
    </cfRule>
    <cfRule type="cellIs" dxfId="913" priority="292" operator="greaterThanOrEqual">
      <formula>E278</formula>
    </cfRule>
  </conditionalFormatting>
  <conditionalFormatting sqref="E284:E287">
    <cfRule type="cellIs" dxfId="912" priority="289" operator="equal">
      <formula>0</formula>
    </cfRule>
    <cfRule type="cellIs" dxfId="911" priority="290" operator="greaterThanOrEqual">
      <formula>E283</formula>
    </cfRule>
  </conditionalFormatting>
  <conditionalFormatting sqref="E289:E292">
    <cfRule type="cellIs" dxfId="910" priority="287" operator="equal">
      <formula>0</formula>
    </cfRule>
    <cfRule type="cellIs" dxfId="909" priority="288" operator="greaterThanOrEqual">
      <formula>E288</formula>
    </cfRule>
  </conditionalFormatting>
  <conditionalFormatting sqref="E294:E297">
    <cfRule type="cellIs" dxfId="908" priority="285" operator="equal">
      <formula>0</formula>
    </cfRule>
    <cfRule type="cellIs" dxfId="907" priority="286" operator="greaterThanOrEqual">
      <formula>E293</formula>
    </cfRule>
  </conditionalFormatting>
  <conditionalFormatting sqref="E299:E302">
    <cfRule type="cellIs" dxfId="906" priority="283" operator="equal">
      <formula>0</formula>
    </cfRule>
    <cfRule type="cellIs" dxfId="905" priority="284" operator="greaterThanOrEqual">
      <formula>E298</formula>
    </cfRule>
  </conditionalFormatting>
  <conditionalFormatting sqref="E304:E307">
    <cfRule type="cellIs" dxfId="904" priority="281" operator="equal">
      <formula>0</formula>
    </cfRule>
    <cfRule type="cellIs" dxfId="903" priority="282" operator="greaterThanOrEqual">
      <formula>E303</formula>
    </cfRule>
  </conditionalFormatting>
  <conditionalFormatting sqref="E309:E312">
    <cfRule type="cellIs" dxfId="902" priority="279" operator="equal">
      <formula>0</formula>
    </cfRule>
    <cfRule type="cellIs" dxfId="901" priority="280" operator="greaterThanOrEqual">
      <formula>E308</formula>
    </cfRule>
  </conditionalFormatting>
  <conditionalFormatting sqref="E314:E317">
    <cfRule type="cellIs" dxfId="900" priority="277" operator="equal">
      <formula>0</formula>
    </cfRule>
    <cfRule type="cellIs" dxfId="899" priority="278" operator="greaterThanOrEqual">
      <formula>E313</formula>
    </cfRule>
  </conditionalFormatting>
  <conditionalFormatting sqref="E319:E322">
    <cfRule type="cellIs" dxfId="898" priority="275" operator="equal">
      <formula>0</formula>
    </cfRule>
    <cfRule type="cellIs" dxfId="897" priority="276" operator="greaterThanOrEqual">
      <formula>E318</formula>
    </cfRule>
  </conditionalFormatting>
  <conditionalFormatting sqref="E324:E327">
    <cfRule type="cellIs" dxfId="896" priority="273" operator="equal">
      <formula>0</formula>
    </cfRule>
    <cfRule type="cellIs" dxfId="895" priority="274" operator="greaterThanOrEqual">
      <formula>E323</formula>
    </cfRule>
  </conditionalFormatting>
  <conditionalFormatting sqref="E329:E332">
    <cfRule type="cellIs" dxfId="894" priority="271" operator="equal">
      <formula>0</formula>
    </cfRule>
    <cfRule type="cellIs" dxfId="893" priority="272" operator="greaterThanOrEqual">
      <formula>E328</formula>
    </cfRule>
  </conditionalFormatting>
  <conditionalFormatting sqref="E334:E337">
    <cfRule type="cellIs" dxfId="892" priority="269" operator="equal">
      <formula>0</formula>
    </cfRule>
    <cfRule type="cellIs" dxfId="891" priority="270" operator="greaterThanOrEqual">
      <formula>E333</formula>
    </cfRule>
  </conditionalFormatting>
  <conditionalFormatting sqref="E339:E342">
    <cfRule type="cellIs" dxfId="890" priority="267" operator="equal">
      <formula>0</formula>
    </cfRule>
    <cfRule type="cellIs" dxfId="889" priority="268" operator="greaterThanOrEqual">
      <formula>E338</formula>
    </cfRule>
  </conditionalFormatting>
  <conditionalFormatting sqref="E344:E347">
    <cfRule type="cellIs" dxfId="888" priority="265" operator="equal">
      <formula>0</formula>
    </cfRule>
    <cfRule type="cellIs" dxfId="887" priority="266" operator="greaterThanOrEqual">
      <formula>E343</formula>
    </cfRule>
  </conditionalFormatting>
  <conditionalFormatting sqref="E349:E352">
    <cfRule type="cellIs" dxfId="886" priority="263" operator="equal">
      <formula>0</formula>
    </cfRule>
    <cfRule type="cellIs" dxfId="885" priority="264" operator="greaterThanOrEqual">
      <formula>E348</formula>
    </cfRule>
  </conditionalFormatting>
  <conditionalFormatting sqref="E354:E357">
    <cfRule type="cellIs" dxfId="884" priority="261" operator="equal">
      <formula>0</formula>
    </cfRule>
    <cfRule type="cellIs" dxfId="883" priority="262" operator="greaterThanOrEqual">
      <formula>E353</formula>
    </cfRule>
  </conditionalFormatting>
  <conditionalFormatting sqref="E359:E362">
    <cfRule type="cellIs" dxfId="882" priority="259" operator="equal">
      <formula>0</formula>
    </cfRule>
    <cfRule type="cellIs" dxfId="881" priority="260" operator="greaterThanOrEqual">
      <formula>E358</formula>
    </cfRule>
  </conditionalFormatting>
  <conditionalFormatting sqref="E364:E367">
    <cfRule type="cellIs" dxfId="880" priority="257" operator="equal">
      <formula>0</formula>
    </cfRule>
    <cfRule type="cellIs" dxfId="879" priority="258" operator="greaterThanOrEqual">
      <formula>E363</formula>
    </cfRule>
  </conditionalFormatting>
  <conditionalFormatting sqref="E369:E372">
    <cfRule type="cellIs" dxfId="878" priority="255" operator="equal">
      <formula>0</formula>
    </cfRule>
    <cfRule type="cellIs" dxfId="877" priority="256" operator="greaterThanOrEqual">
      <formula>E368</formula>
    </cfRule>
  </conditionalFormatting>
  <conditionalFormatting sqref="E374:E377">
    <cfRule type="cellIs" dxfId="876" priority="253" operator="equal">
      <formula>0</formula>
    </cfRule>
    <cfRule type="cellIs" dxfId="875" priority="254" operator="greaterThanOrEqual">
      <formula>E373</formula>
    </cfRule>
  </conditionalFormatting>
  <conditionalFormatting sqref="E379:E382">
    <cfRule type="cellIs" dxfId="874" priority="251" operator="equal">
      <formula>0</formula>
    </cfRule>
    <cfRule type="cellIs" dxfId="873" priority="252" operator="greaterThanOrEqual">
      <formula>E378</formula>
    </cfRule>
  </conditionalFormatting>
  <conditionalFormatting sqref="E384:E387">
    <cfRule type="cellIs" dxfId="872" priority="249" operator="equal">
      <formula>0</formula>
    </cfRule>
    <cfRule type="cellIs" dxfId="871" priority="250" operator="greaterThanOrEqual">
      <formula>E383</formula>
    </cfRule>
  </conditionalFormatting>
  <conditionalFormatting sqref="E389:E392">
    <cfRule type="cellIs" dxfId="870" priority="247" operator="equal">
      <formula>0</formula>
    </cfRule>
    <cfRule type="cellIs" dxfId="869" priority="248" operator="greaterThanOrEqual">
      <formula>E388</formula>
    </cfRule>
  </conditionalFormatting>
  <conditionalFormatting sqref="E394:E397">
    <cfRule type="cellIs" dxfId="868" priority="245" operator="equal">
      <formula>0</formula>
    </cfRule>
    <cfRule type="cellIs" dxfId="867" priority="246" operator="greaterThanOrEqual">
      <formula>E393</formula>
    </cfRule>
  </conditionalFormatting>
  <conditionalFormatting sqref="E399:E402">
    <cfRule type="cellIs" dxfId="866" priority="243" operator="equal">
      <formula>0</formula>
    </cfRule>
    <cfRule type="cellIs" dxfId="865" priority="244" operator="greaterThanOrEqual">
      <formula>E398</formula>
    </cfRule>
  </conditionalFormatting>
  <conditionalFormatting sqref="E404:E407">
    <cfRule type="cellIs" dxfId="864" priority="241" operator="equal">
      <formula>0</formula>
    </cfRule>
    <cfRule type="cellIs" dxfId="863" priority="242" operator="greaterThanOrEqual">
      <formula>E403</formula>
    </cfRule>
  </conditionalFormatting>
  <conditionalFormatting sqref="E409:E412">
    <cfRule type="cellIs" dxfId="862" priority="239" operator="equal">
      <formula>0</formula>
    </cfRule>
    <cfRule type="cellIs" dxfId="861" priority="240" operator="greaterThanOrEqual">
      <formula>E408</formula>
    </cfRule>
  </conditionalFormatting>
  <conditionalFormatting sqref="E414:E417">
    <cfRule type="cellIs" dxfId="860" priority="237" operator="equal">
      <formula>0</formula>
    </cfRule>
    <cfRule type="cellIs" dxfId="859" priority="238" operator="greaterThanOrEqual">
      <formula>E413</formula>
    </cfRule>
  </conditionalFormatting>
  <conditionalFormatting sqref="E419:E422">
    <cfRule type="cellIs" dxfId="858" priority="235" operator="equal">
      <formula>0</formula>
    </cfRule>
    <cfRule type="cellIs" dxfId="857" priority="236" operator="greaterThanOrEqual">
      <formula>E418</formula>
    </cfRule>
  </conditionalFormatting>
  <conditionalFormatting sqref="E424:E427">
    <cfRule type="cellIs" dxfId="856" priority="233" operator="equal">
      <formula>0</formula>
    </cfRule>
    <cfRule type="cellIs" dxfId="855" priority="234" operator="greaterThanOrEqual">
      <formula>E423</formula>
    </cfRule>
  </conditionalFormatting>
  <conditionalFormatting sqref="E429:E432">
    <cfRule type="cellIs" dxfId="854" priority="231" operator="equal">
      <formula>0</formula>
    </cfRule>
    <cfRule type="cellIs" dxfId="853" priority="232" operator="greaterThanOrEqual">
      <formula>E428</formula>
    </cfRule>
  </conditionalFormatting>
  <conditionalFormatting sqref="E434:E437">
    <cfRule type="cellIs" dxfId="852" priority="229" operator="equal">
      <formula>0</formula>
    </cfRule>
    <cfRule type="cellIs" dxfId="851" priority="230" operator="greaterThanOrEqual">
      <formula>E433</formula>
    </cfRule>
  </conditionalFormatting>
  <conditionalFormatting sqref="E439:E442">
    <cfRule type="cellIs" dxfId="850" priority="227" operator="equal">
      <formula>0</formula>
    </cfRule>
    <cfRule type="cellIs" dxfId="849" priority="228" operator="greaterThanOrEqual">
      <formula>E438</formula>
    </cfRule>
  </conditionalFormatting>
  <conditionalFormatting sqref="E444:E447">
    <cfRule type="cellIs" dxfId="848" priority="225" operator="equal">
      <formula>0</formula>
    </cfRule>
    <cfRule type="cellIs" dxfId="847" priority="226" operator="greaterThanOrEqual">
      <formula>E443</formula>
    </cfRule>
  </conditionalFormatting>
  <conditionalFormatting sqref="E449:E452">
    <cfRule type="cellIs" dxfId="846" priority="223" operator="equal">
      <formula>0</formula>
    </cfRule>
    <cfRule type="cellIs" dxfId="845" priority="224" operator="greaterThanOrEqual">
      <formula>E448</formula>
    </cfRule>
  </conditionalFormatting>
  <conditionalFormatting sqref="E454:E457">
    <cfRule type="cellIs" dxfId="844" priority="221" operator="equal">
      <formula>0</formula>
    </cfRule>
    <cfRule type="cellIs" dxfId="843" priority="222" operator="greaterThanOrEqual">
      <formula>E453</formula>
    </cfRule>
  </conditionalFormatting>
  <conditionalFormatting sqref="E459:E462">
    <cfRule type="cellIs" dxfId="842" priority="219" operator="equal">
      <formula>0</formula>
    </cfRule>
    <cfRule type="cellIs" dxfId="841" priority="220" operator="greaterThanOrEqual">
      <formula>E458</formula>
    </cfRule>
  </conditionalFormatting>
  <conditionalFormatting sqref="E464:E467">
    <cfRule type="cellIs" dxfId="840" priority="217" operator="equal">
      <formula>0</formula>
    </cfRule>
    <cfRule type="cellIs" dxfId="839" priority="218" operator="greaterThanOrEqual">
      <formula>E463</formula>
    </cfRule>
  </conditionalFormatting>
  <conditionalFormatting sqref="E469:E472">
    <cfRule type="cellIs" dxfId="838" priority="215" operator="equal">
      <formula>0</formula>
    </cfRule>
    <cfRule type="cellIs" dxfId="837" priority="216" operator="greaterThanOrEqual">
      <formula>E468</formula>
    </cfRule>
  </conditionalFormatting>
  <conditionalFormatting sqref="E474:E477">
    <cfRule type="cellIs" dxfId="836" priority="213" operator="equal">
      <formula>0</formula>
    </cfRule>
    <cfRule type="cellIs" dxfId="835" priority="214" operator="greaterThanOrEqual">
      <formula>E473</formula>
    </cfRule>
  </conditionalFormatting>
  <conditionalFormatting sqref="E539:E542">
    <cfRule type="cellIs" dxfId="834" priority="211" operator="equal">
      <formula>0</formula>
    </cfRule>
    <cfRule type="cellIs" dxfId="833" priority="212" operator="greaterThanOrEqual">
      <formula>E538</formula>
    </cfRule>
  </conditionalFormatting>
  <conditionalFormatting sqref="E544:E547">
    <cfRule type="cellIs" dxfId="832" priority="209" operator="equal">
      <formula>0</formula>
    </cfRule>
    <cfRule type="cellIs" dxfId="831" priority="210" operator="greaterThanOrEqual">
      <formula>E543</formula>
    </cfRule>
  </conditionalFormatting>
  <conditionalFormatting sqref="E549:E552">
    <cfRule type="cellIs" dxfId="830" priority="207" operator="equal">
      <formula>0</formula>
    </cfRule>
    <cfRule type="cellIs" dxfId="829" priority="208" operator="greaterThanOrEqual">
      <formula>E548</formula>
    </cfRule>
  </conditionalFormatting>
  <conditionalFormatting sqref="E554:E557">
    <cfRule type="cellIs" dxfId="828" priority="205" operator="equal">
      <formula>0</formula>
    </cfRule>
    <cfRule type="cellIs" dxfId="827" priority="206" operator="greaterThanOrEqual">
      <formula>E553</formula>
    </cfRule>
  </conditionalFormatting>
  <conditionalFormatting sqref="E559:E562">
    <cfRule type="cellIs" dxfId="826" priority="203" operator="equal">
      <formula>0</formula>
    </cfRule>
    <cfRule type="cellIs" dxfId="825" priority="204" operator="greaterThanOrEqual">
      <formula>E558</formula>
    </cfRule>
  </conditionalFormatting>
  <conditionalFormatting sqref="E564:E567">
    <cfRule type="cellIs" dxfId="824" priority="201" operator="equal">
      <formula>0</formula>
    </cfRule>
    <cfRule type="cellIs" dxfId="823" priority="202" operator="greaterThanOrEqual">
      <formula>E563</formula>
    </cfRule>
  </conditionalFormatting>
  <conditionalFormatting sqref="E569:E572">
    <cfRule type="cellIs" dxfId="822" priority="199" operator="equal">
      <formula>0</formula>
    </cfRule>
    <cfRule type="cellIs" dxfId="821" priority="200" operator="greaterThanOrEqual">
      <formula>E568</formula>
    </cfRule>
  </conditionalFormatting>
  <conditionalFormatting sqref="E574:E577">
    <cfRule type="cellIs" dxfId="820" priority="197" operator="equal">
      <formula>0</formula>
    </cfRule>
    <cfRule type="cellIs" dxfId="819" priority="198" operator="greaterThanOrEqual">
      <formula>E573</formula>
    </cfRule>
  </conditionalFormatting>
  <conditionalFormatting sqref="E579:E582">
    <cfRule type="cellIs" dxfId="818" priority="195" operator="equal">
      <formula>0</formula>
    </cfRule>
    <cfRule type="cellIs" dxfId="817" priority="196" operator="greaterThanOrEqual">
      <formula>E578</formula>
    </cfRule>
  </conditionalFormatting>
  <conditionalFormatting sqref="E584:E587">
    <cfRule type="cellIs" dxfId="816" priority="193" operator="equal">
      <formula>0</formula>
    </cfRule>
    <cfRule type="cellIs" dxfId="815" priority="194" operator="greaterThanOrEqual">
      <formula>E583</formula>
    </cfRule>
  </conditionalFormatting>
  <conditionalFormatting sqref="E589:E592">
    <cfRule type="cellIs" dxfId="814" priority="191" operator="equal">
      <formula>0</formula>
    </cfRule>
    <cfRule type="cellIs" dxfId="813" priority="192" operator="greaterThanOrEqual">
      <formula>E588</formula>
    </cfRule>
  </conditionalFormatting>
  <conditionalFormatting sqref="E594:E597">
    <cfRule type="cellIs" dxfId="812" priority="189" operator="equal">
      <formula>0</formula>
    </cfRule>
    <cfRule type="cellIs" dxfId="811" priority="190" operator="greaterThanOrEqual">
      <formula>E593</formula>
    </cfRule>
  </conditionalFormatting>
  <conditionalFormatting sqref="E599:E602">
    <cfRule type="cellIs" dxfId="810" priority="187" operator="equal">
      <formula>0</formula>
    </cfRule>
    <cfRule type="cellIs" dxfId="809" priority="188" operator="greaterThanOrEqual">
      <formula>E598</formula>
    </cfRule>
  </conditionalFormatting>
  <conditionalFormatting sqref="E604:E607">
    <cfRule type="cellIs" dxfId="808" priority="185" operator="equal">
      <formula>0</formula>
    </cfRule>
    <cfRule type="cellIs" dxfId="807" priority="186" operator="greaterThanOrEqual">
      <formula>E603</formula>
    </cfRule>
  </conditionalFormatting>
  <conditionalFormatting sqref="E609:E612">
    <cfRule type="cellIs" dxfId="806" priority="183" operator="equal">
      <formula>0</formula>
    </cfRule>
    <cfRule type="cellIs" dxfId="805" priority="184" operator="greaterThanOrEqual">
      <formula>E608</formula>
    </cfRule>
  </conditionalFormatting>
  <conditionalFormatting sqref="E614:E617">
    <cfRule type="cellIs" dxfId="804" priority="181" operator="equal">
      <formula>0</formula>
    </cfRule>
    <cfRule type="cellIs" dxfId="803" priority="182" operator="greaterThanOrEqual">
      <formula>E613</formula>
    </cfRule>
  </conditionalFormatting>
  <conditionalFormatting sqref="E619:E622">
    <cfRule type="cellIs" dxfId="802" priority="179" operator="equal">
      <formula>0</formula>
    </cfRule>
    <cfRule type="cellIs" dxfId="801" priority="180" operator="greaterThanOrEqual">
      <formula>E618</formula>
    </cfRule>
  </conditionalFormatting>
  <conditionalFormatting sqref="E624:E627">
    <cfRule type="cellIs" dxfId="800" priority="177" operator="equal">
      <formula>0</formula>
    </cfRule>
    <cfRule type="cellIs" dxfId="799" priority="178" operator="greaterThanOrEqual">
      <formula>E623</formula>
    </cfRule>
  </conditionalFormatting>
  <conditionalFormatting sqref="E629:E632">
    <cfRule type="cellIs" dxfId="798" priority="175" operator="equal">
      <formula>0</formula>
    </cfRule>
    <cfRule type="cellIs" dxfId="797" priority="176" operator="greaterThanOrEqual">
      <formula>E628</formula>
    </cfRule>
  </conditionalFormatting>
  <conditionalFormatting sqref="E634:E637">
    <cfRule type="cellIs" dxfId="796" priority="173" operator="equal">
      <formula>0</formula>
    </cfRule>
    <cfRule type="cellIs" dxfId="795" priority="174" operator="greaterThanOrEqual">
      <formula>E633</formula>
    </cfRule>
  </conditionalFormatting>
  <conditionalFormatting sqref="E639:E642">
    <cfRule type="cellIs" dxfId="794" priority="171" operator="equal">
      <formula>0</formula>
    </cfRule>
    <cfRule type="cellIs" dxfId="793" priority="172" operator="greaterThanOrEqual">
      <formula>E638</formula>
    </cfRule>
  </conditionalFormatting>
  <conditionalFormatting sqref="E644:E647">
    <cfRule type="cellIs" dxfId="792" priority="169" operator="equal">
      <formula>0</formula>
    </cfRule>
    <cfRule type="cellIs" dxfId="791" priority="170" operator="greaterThanOrEqual">
      <formula>E643</formula>
    </cfRule>
  </conditionalFormatting>
  <conditionalFormatting sqref="E649:E652">
    <cfRule type="cellIs" dxfId="790" priority="167" operator="equal">
      <formula>0</formula>
    </cfRule>
    <cfRule type="cellIs" dxfId="789" priority="168" operator="greaterThanOrEqual">
      <formula>E648</formula>
    </cfRule>
  </conditionalFormatting>
  <conditionalFormatting sqref="E654:E657">
    <cfRule type="cellIs" dxfId="788" priority="165" operator="equal">
      <formula>0</formula>
    </cfRule>
    <cfRule type="cellIs" dxfId="787" priority="166" operator="greaterThanOrEqual">
      <formula>E653</formula>
    </cfRule>
  </conditionalFormatting>
  <conditionalFormatting sqref="E659:E662">
    <cfRule type="cellIs" dxfId="786" priority="163" operator="equal">
      <formula>0</formula>
    </cfRule>
    <cfRule type="cellIs" dxfId="785" priority="164" operator="greaterThanOrEqual">
      <formula>E658</formula>
    </cfRule>
  </conditionalFormatting>
  <conditionalFormatting sqref="E664:E667">
    <cfRule type="cellIs" dxfId="784" priority="161" operator="equal">
      <formula>0</formula>
    </cfRule>
    <cfRule type="cellIs" dxfId="783" priority="162" operator="greaterThanOrEqual">
      <formula>E663</formula>
    </cfRule>
  </conditionalFormatting>
  <conditionalFormatting sqref="E669:E672">
    <cfRule type="cellIs" dxfId="782" priority="159" operator="equal">
      <formula>0</formula>
    </cfRule>
    <cfRule type="cellIs" dxfId="781" priority="160" operator="greaterThanOrEqual">
      <formula>E668</formula>
    </cfRule>
  </conditionalFormatting>
  <conditionalFormatting sqref="E674:E677">
    <cfRule type="cellIs" dxfId="780" priority="157" operator="equal">
      <formula>0</formula>
    </cfRule>
    <cfRule type="cellIs" dxfId="779" priority="158" operator="greaterThanOrEqual">
      <formula>E673</formula>
    </cfRule>
  </conditionalFormatting>
  <conditionalFormatting sqref="E679:E682">
    <cfRule type="cellIs" dxfId="778" priority="155" operator="equal">
      <formula>0</formula>
    </cfRule>
    <cfRule type="cellIs" dxfId="777" priority="156" operator="greaterThanOrEqual">
      <formula>E678</formula>
    </cfRule>
  </conditionalFormatting>
  <conditionalFormatting sqref="E684:E687">
    <cfRule type="cellIs" dxfId="776" priority="153" operator="equal">
      <formula>0</formula>
    </cfRule>
    <cfRule type="cellIs" dxfId="775" priority="154" operator="greaterThanOrEqual">
      <formula>E683</formula>
    </cfRule>
  </conditionalFormatting>
  <conditionalFormatting sqref="E689:E692">
    <cfRule type="cellIs" dxfId="774" priority="151" operator="equal">
      <formula>0</formula>
    </cfRule>
    <cfRule type="cellIs" dxfId="773" priority="152" operator="greaterThanOrEqual">
      <formula>E688</formula>
    </cfRule>
  </conditionalFormatting>
  <conditionalFormatting sqref="E694:E697">
    <cfRule type="cellIs" dxfId="772" priority="149" operator="equal">
      <formula>0</formula>
    </cfRule>
    <cfRule type="cellIs" dxfId="771" priority="150" operator="greaterThanOrEqual">
      <formula>E693</formula>
    </cfRule>
  </conditionalFormatting>
  <conditionalFormatting sqref="E699:E702">
    <cfRule type="cellIs" dxfId="770" priority="147" operator="equal">
      <formula>0</formula>
    </cfRule>
    <cfRule type="cellIs" dxfId="769" priority="148" operator="greaterThanOrEqual">
      <formula>E698</formula>
    </cfRule>
  </conditionalFormatting>
  <conditionalFormatting sqref="E704:E707">
    <cfRule type="cellIs" dxfId="768" priority="145" operator="equal">
      <formula>0</formula>
    </cfRule>
    <cfRule type="cellIs" dxfId="767" priority="146" operator="greaterThanOrEqual">
      <formula>E703</formula>
    </cfRule>
  </conditionalFormatting>
  <conditionalFormatting sqref="E709:E712">
    <cfRule type="cellIs" dxfId="766" priority="143" operator="equal">
      <formula>0</formula>
    </cfRule>
    <cfRule type="cellIs" dxfId="765" priority="144" operator="greaterThanOrEqual">
      <formula>E708</formula>
    </cfRule>
  </conditionalFormatting>
  <conditionalFormatting sqref="E714:E717">
    <cfRule type="cellIs" dxfId="764" priority="141" operator="equal">
      <formula>0</formula>
    </cfRule>
    <cfRule type="cellIs" dxfId="763" priority="142" operator="greaterThanOrEqual">
      <formula>E713</formula>
    </cfRule>
  </conditionalFormatting>
  <conditionalFormatting sqref="E719:E722">
    <cfRule type="cellIs" dxfId="762" priority="139" operator="equal">
      <formula>0</formula>
    </cfRule>
    <cfRule type="cellIs" dxfId="761" priority="140" operator="greaterThanOrEqual">
      <formula>E718</formula>
    </cfRule>
  </conditionalFormatting>
  <conditionalFormatting sqref="E724:E727">
    <cfRule type="cellIs" dxfId="760" priority="137" operator="equal">
      <formula>0</formula>
    </cfRule>
    <cfRule type="cellIs" dxfId="759" priority="138" operator="greaterThanOrEqual">
      <formula>E723</formula>
    </cfRule>
  </conditionalFormatting>
  <conditionalFormatting sqref="E729:E732">
    <cfRule type="cellIs" dxfId="758" priority="135" operator="equal">
      <formula>0</formula>
    </cfRule>
    <cfRule type="cellIs" dxfId="757" priority="136" operator="greaterThanOrEqual">
      <formula>E728</formula>
    </cfRule>
  </conditionalFormatting>
  <conditionalFormatting sqref="E734:E737">
    <cfRule type="cellIs" dxfId="756" priority="133" operator="equal">
      <formula>0</formula>
    </cfRule>
    <cfRule type="cellIs" dxfId="755" priority="134" operator="greaterThanOrEqual">
      <formula>E733</formula>
    </cfRule>
  </conditionalFormatting>
  <conditionalFormatting sqref="E739:E742">
    <cfRule type="cellIs" dxfId="754" priority="131" operator="equal">
      <formula>0</formula>
    </cfRule>
    <cfRule type="cellIs" dxfId="753" priority="132" operator="greaterThanOrEqual">
      <formula>E738</formula>
    </cfRule>
  </conditionalFormatting>
  <conditionalFormatting sqref="E744:E747">
    <cfRule type="cellIs" dxfId="752" priority="129" operator="equal">
      <formula>0</formula>
    </cfRule>
    <cfRule type="cellIs" dxfId="751" priority="130" operator="greaterThanOrEqual">
      <formula>E743</formula>
    </cfRule>
  </conditionalFormatting>
  <conditionalFormatting sqref="E749:E752">
    <cfRule type="cellIs" dxfId="750" priority="127" operator="equal">
      <formula>0</formula>
    </cfRule>
    <cfRule type="cellIs" dxfId="749" priority="128" operator="greaterThanOrEqual">
      <formula>E748</formula>
    </cfRule>
  </conditionalFormatting>
  <conditionalFormatting sqref="E754:E757">
    <cfRule type="cellIs" dxfId="748" priority="125" operator="equal">
      <formula>0</formula>
    </cfRule>
    <cfRule type="cellIs" dxfId="747" priority="126" operator="greaterThanOrEqual">
      <formula>E753</formula>
    </cfRule>
  </conditionalFormatting>
  <conditionalFormatting sqref="E759:E762">
    <cfRule type="cellIs" dxfId="746" priority="123" operator="equal">
      <formula>0</formula>
    </cfRule>
    <cfRule type="cellIs" dxfId="745" priority="124" operator="greaterThanOrEqual">
      <formula>E758</formula>
    </cfRule>
  </conditionalFormatting>
  <conditionalFormatting sqref="E764:E767">
    <cfRule type="cellIs" dxfId="744" priority="121" operator="equal">
      <formula>0</formula>
    </cfRule>
    <cfRule type="cellIs" dxfId="743" priority="122" operator="greaterThanOrEqual">
      <formula>E763</formula>
    </cfRule>
  </conditionalFormatting>
  <conditionalFormatting sqref="E769:E772">
    <cfRule type="cellIs" dxfId="742" priority="119" operator="equal">
      <formula>0</formula>
    </cfRule>
    <cfRule type="cellIs" dxfId="741" priority="120" operator="greaterThanOrEqual">
      <formula>E768</formula>
    </cfRule>
  </conditionalFormatting>
  <conditionalFormatting sqref="E774:E777">
    <cfRule type="cellIs" dxfId="740" priority="117" operator="equal">
      <formula>0</formula>
    </cfRule>
    <cfRule type="cellIs" dxfId="739" priority="118" operator="greaterThanOrEqual">
      <formula>E773</formula>
    </cfRule>
  </conditionalFormatting>
  <conditionalFormatting sqref="E779:E782">
    <cfRule type="cellIs" dxfId="738" priority="115" operator="equal">
      <formula>0</formula>
    </cfRule>
    <cfRule type="cellIs" dxfId="737" priority="116" operator="greaterThanOrEqual">
      <formula>E778</formula>
    </cfRule>
  </conditionalFormatting>
  <conditionalFormatting sqref="E784:E787">
    <cfRule type="cellIs" dxfId="736" priority="113" operator="equal">
      <formula>0</formula>
    </cfRule>
    <cfRule type="cellIs" dxfId="735" priority="114" operator="greaterThanOrEqual">
      <formula>E783</formula>
    </cfRule>
  </conditionalFormatting>
  <conditionalFormatting sqref="E789:E792">
    <cfRule type="cellIs" dxfId="734" priority="111" operator="equal">
      <formula>0</formula>
    </cfRule>
    <cfRule type="cellIs" dxfId="733" priority="112" operator="greaterThanOrEqual">
      <formula>E788</formula>
    </cfRule>
  </conditionalFormatting>
  <conditionalFormatting sqref="E794:E797">
    <cfRule type="cellIs" dxfId="732" priority="109" operator="equal">
      <formula>0</formula>
    </cfRule>
    <cfRule type="cellIs" dxfId="731" priority="110" operator="greaterThanOrEqual">
      <formula>E793</formula>
    </cfRule>
  </conditionalFormatting>
  <conditionalFormatting sqref="E799:E802">
    <cfRule type="cellIs" dxfId="730" priority="107" operator="equal">
      <formula>0</formula>
    </cfRule>
    <cfRule type="cellIs" dxfId="729" priority="108" operator="greaterThanOrEqual">
      <formula>E798</formula>
    </cfRule>
  </conditionalFormatting>
  <conditionalFormatting sqref="E804:E807">
    <cfRule type="cellIs" dxfId="728" priority="105" operator="equal">
      <formula>0</formula>
    </cfRule>
    <cfRule type="cellIs" dxfId="727" priority="106" operator="greaterThanOrEqual">
      <formula>E803</formula>
    </cfRule>
  </conditionalFormatting>
  <conditionalFormatting sqref="E809:E812">
    <cfRule type="cellIs" dxfId="726" priority="103" operator="equal">
      <formula>0</formula>
    </cfRule>
    <cfRule type="cellIs" dxfId="725" priority="104" operator="greaterThanOrEqual">
      <formula>E808</formula>
    </cfRule>
  </conditionalFormatting>
  <conditionalFormatting sqref="E849:E852">
    <cfRule type="cellIs" dxfId="724" priority="101" operator="equal">
      <formula>0</formula>
    </cfRule>
    <cfRule type="cellIs" dxfId="723" priority="102" operator="greaterThanOrEqual">
      <formula>E848</formula>
    </cfRule>
  </conditionalFormatting>
  <conditionalFormatting sqref="E854:E857">
    <cfRule type="cellIs" dxfId="722" priority="99" operator="equal">
      <formula>0</formula>
    </cfRule>
    <cfRule type="cellIs" dxfId="721" priority="100" operator="greaterThanOrEqual">
      <formula>E853</formula>
    </cfRule>
  </conditionalFormatting>
  <conditionalFormatting sqref="E859:E862">
    <cfRule type="cellIs" dxfId="720" priority="97" operator="equal">
      <formula>0</formula>
    </cfRule>
    <cfRule type="cellIs" dxfId="719" priority="98" operator="greaterThanOrEqual">
      <formula>E858</formula>
    </cfRule>
  </conditionalFormatting>
  <conditionalFormatting sqref="E814:E817">
    <cfRule type="cellIs" dxfId="718" priority="95" operator="equal">
      <formula>0</formula>
    </cfRule>
    <cfRule type="cellIs" dxfId="717" priority="96" operator="greaterThanOrEqual">
      <formula>E813</formula>
    </cfRule>
  </conditionalFormatting>
  <conditionalFormatting sqref="E819:E822">
    <cfRule type="cellIs" dxfId="716" priority="93" operator="equal">
      <formula>0</formula>
    </cfRule>
    <cfRule type="cellIs" dxfId="715" priority="94" operator="greaterThanOrEqual">
      <formula>E818</formula>
    </cfRule>
  </conditionalFormatting>
  <conditionalFormatting sqref="E824:E827">
    <cfRule type="cellIs" dxfId="714" priority="91" operator="equal">
      <formula>0</formula>
    </cfRule>
    <cfRule type="cellIs" dxfId="713" priority="92" operator="greaterThanOrEqual">
      <formula>E823</formula>
    </cfRule>
  </conditionalFormatting>
  <conditionalFormatting sqref="E829:E832">
    <cfRule type="cellIs" dxfId="712" priority="89" operator="equal">
      <formula>0</formula>
    </cfRule>
    <cfRule type="cellIs" dxfId="711" priority="90" operator="greaterThanOrEqual">
      <formula>E828</formula>
    </cfRule>
  </conditionalFormatting>
  <conditionalFormatting sqref="E834:E837">
    <cfRule type="cellIs" dxfId="710" priority="87" operator="equal">
      <formula>0</formula>
    </cfRule>
    <cfRule type="cellIs" dxfId="709" priority="88" operator="greaterThanOrEqual">
      <formula>E833</formula>
    </cfRule>
  </conditionalFormatting>
  <conditionalFormatting sqref="E839:E842">
    <cfRule type="cellIs" dxfId="708" priority="85" operator="equal">
      <formula>0</formula>
    </cfRule>
    <cfRule type="cellIs" dxfId="707" priority="86" operator="greaterThanOrEqual">
      <formula>E838</formula>
    </cfRule>
  </conditionalFormatting>
  <conditionalFormatting sqref="E844:E847">
    <cfRule type="cellIs" dxfId="706" priority="83" operator="equal">
      <formula>0</formula>
    </cfRule>
    <cfRule type="cellIs" dxfId="705" priority="84" operator="greaterThanOrEqual">
      <formula>E843</formula>
    </cfRule>
  </conditionalFormatting>
  <conditionalFormatting sqref="E864:E867">
    <cfRule type="cellIs" dxfId="704" priority="81" operator="equal">
      <formula>0</formula>
    </cfRule>
    <cfRule type="cellIs" dxfId="703" priority="82" operator="greaterThanOrEqual">
      <formula>E863</formula>
    </cfRule>
  </conditionalFormatting>
  <conditionalFormatting sqref="E869:E872">
    <cfRule type="cellIs" dxfId="702" priority="79" operator="equal">
      <formula>0</formula>
    </cfRule>
    <cfRule type="cellIs" dxfId="701" priority="80" operator="greaterThanOrEqual">
      <formula>E868</formula>
    </cfRule>
  </conditionalFormatting>
  <conditionalFormatting sqref="E874:E877">
    <cfRule type="cellIs" dxfId="700" priority="77" operator="equal">
      <formula>0</formula>
    </cfRule>
    <cfRule type="cellIs" dxfId="699" priority="78" operator="greaterThanOrEqual">
      <formula>E873</formula>
    </cfRule>
  </conditionalFormatting>
  <conditionalFormatting sqref="E884:E887">
    <cfRule type="cellIs" dxfId="698" priority="75" operator="equal">
      <formula>0</formula>
    </cfRule>
    <cfRule type="cellIs" dxfId="697" priority="76" operator="greaterThanOrEqual">
      <formula>E883</formula>
    </cfRule>
  </conditionalFormatting>
  <conditionalFormatting sqref="E889:E892">
    <cfRule type="cellIs" dxfId="696" priority="73" operator="equal">
      <formula>0</formula>
    </cfRule>
    <cfRule type="cellIs" dxfId="695" priority="74" operator="greaterThanOrEqual">
      <formula>E888</formula>
    </cfRule>
  </conditionalFormatting>
  <conditionalFormatting sqref="E894:E897">
    <cfRule type="cellIs" dxfId="694" priority="71" operator="equal">
      <formula>0</formula>
    </cfRule>
    <cfRule type="cellIs" dxfId="693" priority="72" operator="greaterThanOrEqual">
      <formula>E893</formula>
    </cfRule>
  </conditionalFormatting>
  <conditionalFormatting sqref="E899:E902">
    <cfRule type="cellIs" dxfId="692" priority="69" operator="equal">
      <formula>0</formula>
    </cfRule>
    <cfRule type="cellIs" dxfId="691" priority="70" operator="greaterThanOrEqual">
      <formula>E898</formula>
    </cfRule>
  </conditionalFormatting>
  <conditionalFormatting sqref="E904:E907">
    <cfRule type="cellIs" dxfId="690" priority="67" operator="equal">
      <formula>0</formula>
    </cfRule>
    <cfRule type="cellIs" dxfId="689" priority="68" operator="greaterThanOrEqual">
      <formula>E903</formula>
    </cfRule>
  </conditionalFormatting>
  <conditionalFormatting sqref="E909:E912">
    <cfRule type="cellIs" dxfId="688" priority="65" operator="equal">
      <formula>0</formula>
    </cfRule>
    <cfRule type="cellIs" dxfId="687" priority="66" operator="greaterThanOrEqual">
      <formula>E908</formula>
    </cfRule>
  </conditionalFormatting>
  <conditionalFormatting sqref="E914:E917">
    <cfRule type="cellIs" dxfId="686" priority="63" operator="equal">
      <formula>0</formula>
    </cfRule>
    <cfRule type="cellIs" dxfId="685" priority="64" operator="greaterThanOrEqual">
      <formula>E913</formula>
    </cfRule>
  </conditionalFormatting>
  <conditionalFormatting sqref="E919:E922">
    <cfRule type="cellIs" dxfId="684" priority="61" operator="equal">
      <formula>0</formula>
    </cfRule>
    <cfRule type="cellIs" dxfId="683" priority="62" operator="greaterThanOrEqual">
      <formula>E918</formula>
    </cfRule>
  </conditionalFormatting>
  <conditionalFormatting sqref="E924:E927">
    <cfRule type="cellIs" dxfId="682" priority="59" operator="equal">
      <formula>0</formula>
    </cfRule>
    <cfRule type="cellIs" dxfId="681" priority="60" operator="greaterThanOrEqual">
      <formula>E923</formula>
    </cfRule>
  </conditionalFormatting>
  <conditionalFormatting sqref="E929:E932">
    <cfRule type="cellIs" dxfId="680" priority="57" operator="equal">
      <formula>0</formula>
    </cfRule>
    <cfRule type="cellIs" dxfId="679" priority="58" operator="greaterThanOrEqual">
      <formula>E928</formula>
    </cfRule>
  </conditionalFormatting>
  <conditionalFormatting sqref="E934:E937">
    <cfRule type="cellIs" dxfId="678" priority="55" operator="equal">
      <formula>0</formula>
    </cfRule>
    <cfRule type="cellIs" dxfId="677" priority="56" operator="greaterThanOrEqual">
      <formula>E933</formula>
    </cfRule>
  </conditionalFormatting>
  <conditionalFormatting sqref="E939:E942">
    <cfRule type="cellIs" dxfId="676" priority="53" operator="equal">
      <formula>0</formula>
    </cfRule>
    <cfRule type="cellIs" dxfId="675" priority="54" operator="greaterThanOrEqual">
      <formula>E938</formula>
    </cfRule>
  </conditionalFormatting>
  <conditionalFormatting sqref="E944:E947">
    <cfRule type="cellIs" dxfId="674" priority="51" operator="equal">
      <formula>0</formula>
    </cfRule>
    <cfRule type="cellIs" dxfId="673" priority="52" operator="greaterThanOrEqual">
      <formula>E943</formula>
    </cfRule>
  </conditionalFormatting>
  <conditionalFormatting sqref="E999:E1002">
    <cfRule type="cellIs" dxfId="672" priority="49" operator="equal">
      <formula>0</formula>
    </cfRule>
    <cfRule type="cellIs" dxfId="671" priority="50" operator="greaterThanOrEqual">
      <formula>E998</formula>
    </cfRule>
  </conditionalFormatting>
  <conditionalFormatting sqref="E1004:E1007">
    <cfRule type="cellIs" dxfId="670" priority="47" operator="equal">
      <formula>0</formula>
    </cfRule>
    <cfRule type="cellIs" dxfId="669" priority="48" operator="greaterThanOrEqual">
      <formula>E1003</formula>
    </cfRule>
  </conditionalFormatting>
  <conditionalFormatting sqref="E1009:E1012">
    <cfRule type="cellIs" dxfId="668" priority="45" operator="equal">
      <formula>0</formula>
    </cfRule>
    <cfRule type="cellIs" dxfId="667" priority="46" operator="greaterThanOrEqual">
      <formula>E1008</formula>
    </cfRule>
  </conditionalFormatting>
  <conditionalFormatting sqref="E1014:E1017">
    <cfRule type="cellIs" dxfId="666" priority="43" operator="equal">
      <formula>0</formula>
    </cfRule>
    <cfRule type="cellIs" dxfId="665" priority="44" operator="greaterThanOrEqual">
      <formula>E1013</formula>
    </cfRule>
  </conditionalFormatting>
  <conditionalFormatting sqref="E1054:E1057">
    <cfRule type="cellIs" dxfId="664" priority="41" operator="equal">
      <formula>0</formula>
    </cfRule>
    <cfRule type="cellIs" dxfId="663" priority="42" operator="greaterThanOrEqual">
      <formula>E1053</formula>
    </cfRule>
  </conditionalFormatting>
  <conditionalFormatting sqref="E1059:E1062">
    <cfRule type="cellIs" dxfId="662" priority="39" operator="equal">
      <formula>0</formula>
    </cfRule>
    <cfRule type="cellIs" dxfId="661" priority="40" operator="greaterThanOrEqual">
      <formula>E1058</formula>
    </cfRule>
  </conditionalFormatting>
  <conditionalFormatting sqref="E1064:E1067">
    <cfRule type="cellIs" dxfId="660" priority="37" operator="equal">
      <formula>0</formula>
    </cfRule>
    <cfRule type="cellIs" dxfId="659" priority="38" operator="greaterThanOrEqual">
      <formula>E1063</formula>
    </cfRule>
  </conditionalFormatting>
  <conditionalFormatting sqref="E1069:E1072">
    <cfRule type="cellIs" dxfId="658" priority="35" operator="equal">
      <formula>0</formula>
    </cfRule>
    <cfRule type="cellIs" dxfId="657" priority="36" operator="greaterThanOrEqual">
      <formula>E1068</formula>
    </cfRule>
  </conditionalFormatting>
  <conditionalFormatting sqref="E1074:E1077">
    <cfRule type="cellIs" dxfId="656" priority="33" operator="equal">
      <formula>0</formula>
    </cfRule>
    <cfRule type="cellIs" dxfId="655" priority="34" operator="greaterThanOrEqual">
      <formula>E1073</formula>
    </cfRule>
  </conditionalFormatting>
  <conditionalFormatting sqref="E1079:E1082">
    <cfRule type="cellIs" dxfId="654" priority="31" operator="equal">
      <formula>0</formula>
    </cfRule>
    <cfRule type="cellIs" dxfId="653" priority="32" operator="greaterThanOrEqual">
      <formula>E1078</formula>
    </cfRule>
  </conditionalFormatting>
  <conditionalFormatting sqref="E1084:E1087">
    <cfRule type="cellIs" dxfId="652" priority="29" operator="equal">
      <formula>0</formula>
    </cfRule>
    <cfRule type="cellIs" dxfId="651" priority="30" operator="greaterThanOrEqual">
      <formula>E1083</formula>
    </cfRule>
  </conditionalFormatting>
  <conditionalFormatting sqref="E1089:E1092">
    <cfRule type="cellIs" dxfId="650" priority="27" operator="equal">
      <formula>0</formula>
    </cfRule>
    <cfRule type="cellIs" dxfId="649" priority="28" operator="greaterThanOrEqual">
      <formula>E1088</formula>
    </cfRule>
  </conditionalFormatting>
  <conditionalFormatting sqref="D1093">
    <cfRule type="cellIs" dxfId="648" priority="26" operator="equal">
      <formula>0</formula>
    </cfRule>
  </conditionalFormatting>
  <conditionalFormatting sqref="J14:J17">
    <cfRule type="cellIs" dxfId="647" priority="25" operator="greaterThan">
      <formula>0</formula>
    </cfRule>
  </conditionalFormatting>
  <conditionalFormatting sqref="E479:E482">
    <cfRule type="cellIs" dxfId="646" priority="23" operator="equal">
      <formula>0</formula>
    </cfRule>
    <cfRule type="cellIs" dxfId="645" priority="24" operator="greaterThanOrEqual">
      <formula>E478</formula>
    </cfRule>
  </conditionalFormatting>
  <conditionalFormatting sqref="E484:E487">
    <cfRule type="cellIs" dxfId="644" priority="21" operator="equal">
      <formula>0</formula>
    </cfRule>
    <cfRule type="cellIs" dxfId="643" priority="22" operator="greaterThanOrEqual">
      <formula>E483</formula>
    </cfRule>
  </conditionalFormatting>
  <conditionalFormatting sqref="E489:E492">
    <cfRule type="cellIs" dxfId="642" priority="19" operator="equal">
      <formula>0</formula>
    </cfRule>
    <cfRule type="cellIs" dxfId="641" priority="20" operator="greaterThanOrEqual">
      <formula>E488</formula>
    </cfRule>
  </conditionalFormatting>
  <conditionalFormatting sqref="E494:E497">
    <cfRule type="cellIs" dxfId="640" priority="17" operator="equal">
      <formula>0</formula>
    </cfRule>
    <cfRule type="cellIs" dxfId="639" priority="18" operator="greaterThanOrEqual">
      <formula>E493</formula>
    </cfRule>
  </conditionalFormatting>
  <conditionalFormatting sqref="E499:E502">
    <cfRule type="cellIs" dxfId="638" priority="15" operator="equal">
      <formula>0</formula>
    </cfRule>
    <cfRule type="cellIs" dxfId="637" priority="16" operator="greaterThanOrEqual">
      <formula>E498</formula>
    </cfRule>
  </conditionalFormatting>
  <conditionalFormatting sqref="E504:E507">
    <cfRule type="cellIs" dxfId="636" priority="13" operator="equal">
      <formula>0</formula>
    </cfRule>
    <cfRule type="cellIs" dxfId="635" priority="14" operator="greaterThanOrEqual">
      <formula>E503</formula>
    </cfRule>
  </conditionalFormatting>
  <conditionalFormatting sqref="E509:E512">
    <cfRule type="cellIs" dxfId="634" priority="11" operator="equal">
      <formula>0</formula>
    </cfRule>
    <cfRule type="cellIs" dxfId="633" priority="12" operator="greaterThanOrEqual">
      <formula>E508</formula>
    </cfRule>
  </conditionalFormatting>
  <conditionalFormatting sqref="E514:E517">
    <cfRule type="cellIs" dxfId="632" priority="9" operator="equal">
      <formula>0</formula>
    </cfRule>
    <cfRule type="cellIs" dxfId="631" priority="10" operator="greaterThanOrEqual">
      <formula>E513</formula>
    </cfRule>
  </conditionalFormatting>
  <conditionalFormatting sqref="E519:E522">
    <cfRule type="cellIs" dxfId="630" priority="7" operator="equal">
      <formula>0</formula>
    </cfRule>
    <cfRule type="cellIs" dxfId="629" priority="8" operator="greaterThanOrEqual">
      <formula>E518</formula>
    </cfRule>
  </conditionalFormatting>
  <conditionalFormatting sqref="E524:E527">
    <cfRule type="cellIs" dxfId="628" priority="5" operator="equal">
      <formula>0</formula>
    </cfRule>
    <cfRule type="cellIs" dxfId="627" priority="6" operator="greaterThanOrEqual">
      <formula>E523</formula>
    </cfRule>
  </conditionalFormatting>
  <conditionalFormatting sqref="E529:E532">
    <cfRule type="cellIs" dxfId="626" priority="3" operator="equal">
      <formula>0</formula>
    </cfRule>
    <cfRule type="cellIs" dxfId="625" priority="4" operator="greaterThanOrEqual">
      <formula>E528</formula>
    </cfRule>
  </conditionalFormatting>
  <conditionalFormatting sqref="E534:E537">
    <cfRule type="cellIs" dxfId="624" priority="1" operator="equal">
      <formula>0</formula>
    </cfRule>
    <cfRule type="cellIs" dxfId="623" priority="2" operator="greaterThanOrEqual">
      <formula>E533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2" orientation="landscape" r:id="rId1"/>
  <rowBreaks count="27" manualBreakCount="27">
    <brk id="32" max="8" man="1"/>
    <brk id="62" max="8" man="1"/>
    <brk id="92" max="8" man="1"/>
    <brk id="122" max="8" man="1"/>
    <brk id="152" max="8" man="1"/>
    <brk id="182" max="8" man="1"/>
    <brk id="212" max="8" man="1"/>
    <brk id="242" max="8" man="1"/>
    <brk id="272" max="8" man="1"/>
    <brk id="302" max="8" man="1"/>
    <brk id="332" max="8" man="1"/>
    <brk id="362" max="8" man="1"/>
    <brk id="392" max="8" man="1"/>
    <brk id="422" max="8" man="1"/>
    <brk id="452" max="8" man="1"/>
    <brk id="482" max="8" man="1"/>
    <brk id="512" max="8" man="1"/>
    <brk id="542" max="8" man="1"/>
    <brk id="572" max="8" man="1"/>
    <brk id="602" max="8" man="1"/>
    <brk id="632" max="8" man="1"/>
    <brk id="662" max="8" man="1"/>
    <brk id="692" max="8" man="1"/>
    <brk id="722" max="8" man="1"/>
    <brk id="752" max="8" man="1"/>
    <brk id="782" max="8" man="1"/>
    <brk id="8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1"/>
  <sheetViews>
    <sheetView zoomScaleNormal="100" workbookViewId="0">
      <selection activeCell="C7" sqref="C7"/>
    </sheetView>
  </sheetViews>
  <sheetFormatPr defaultRowHeight="15"/>
  <cols>
    <col min="1" max="1" width="3.7109375" customWidth="1"/>
    <col min="2" max="2" width="40.140625" customWidth="1"/>
    <col min="6" max="6" width="14.140625" customWidth="1"/>
  </cols>
  <sheetData>
    <row r="1" spans="2:9" ht="18.75">
      <c r="B1" s="275" t="s">
        <v>377</v>
      </c>
      <c r="C1" s="276"/>
      <c r="D1" s="276"/>
      <c r="E1" s="276"/>
      <c r="F1" s="276"/>
      <c r="G1" s="276"/>
      <c r="H1" s="276"/>
      <c r="I1" s="276"/>
    </row>
    <row r="2" spans="2:9" ht="18.75">
      <c r="B2" s="157"/>
      <c r="C2" s="173"/>
      <c r="D2" s="173"/>
      <c r="E2" s="173"/>
      <c r="F2" s="173"/>
      <c r="G2" s="173"/>
      <c r="H2" s="173"/>
      <c r="I2" s="173"/>
    </row>
    <row r="3" spans="2:9" ht="15.75">
      <c r="B3" s="277" t="s">
        <v>380</v>
      </c>
      <c r="C3" s="277"/>
      <c r="D3" s="277"/>
      <c r="E3" s="277"/>
      <c r="F3" s="277"/>
      <c r="G3" s="277"/>
      <c r="H3" s="277"/>
      <c r="I3" s="277"/>
    </row>
    <row r="4" spans="2:9" ht="15.75" thickBot="1"/>
    <row r="5" spans="2:9" ht="15.75">
      <c r="B5" s="306" t="s">
        <v>298</v>
      </c>
      <c r="C5" s="301" t="s">
        <v>36</v>
      </c>
      <c r="D5" s="301" t="s">
        <v>299</v>
      </c>
      <c r="E5" s="301" t="s">
        <v>299</v>
      </c>
      <c r="F5" s="301" t="s">
        <v>300</v>
      </c>
      <c r="G5" s="304" t="s">
        <v>301</v>
      </c>
      <c r="H5" s="304"/>
      <c r="I5" s="305"/>
    </row>
    <row r="6" spans="2:9" ht="63.75" thickBot="1">
      <c r="B6" s="307"/>
      <c r="C6" s="302"/>
      <c r="D6" s="302"/>
      <c r="E6" s="302"/>
      <c r="F6" s="302"/>
      <c r="G6" s="102" t="s">
        <v>302</v>
      </c>
      <c r="H6" s="102" t="s">
        <v>303</v>
      </c>
      <c r="I6" s="103" t="s">
        <v>304</v>
      </c>
    </row>
    <row r="7" spans="2:9" ht="79.5" thickBot="1">
      <c r="B7" s="104" t="s">
        <v>305</v>
      </c>
      <c r="C7" s="105">
        <v>1</v>
      </c>
      <c r="D7" s="105" t="s">
        <v>306</v>
      </c>
      <c r="E7" s="105" t="s">
        <v>307</v>
      </c>
      <c r="F7" s="105" t="s">
        <v>306</v>
      </c>
      <c r="G7" s="105" t="s">
        <v>306</v>
      </c>
      <c r="H7" s="105" t="s">
        <v>307</v>
      </c>
      <c r="I7" s="106" t="s">
        <v>308</v>
      </c>
    </row>
    <row r="8" spans="2:9" ht="15.75">
      <c r="B8" s="294" t="s">
        <v>309</v>
      </c>
      <c r="C8" s="107" t="s">
        <v>310</v>
      </c>
      <c r="D8" s="107" t="s">
        <v>306</v>
      </c>
      <c r="E8" s="107" t="s">
        <v>307</v>
      </c>
      <c r="F8" s="107" t="s">
        <v>306</v>
      </c>
      <c r="G8" s="107" t="s">
        <v>307</v>
      </c>
      <c r="H8" s="107" t="s">
        <v>311</v>
      </c>
      <c r="I8" s="108" t="s">
        <v>312</v>
      </c>
    </row>
    <row r="9" spans="2:9" ht="31.5">
      <c r="B9" s="295"/>
      <c r="C9" s="109" t="s">
        <v>313</v>
      </c>
      <c r="D9" s="109" t="s">
        <v>307</v>
      </c>
      <c r="E9" s="109" t="s">
        <v>308</v>
      </c>
      <c r="F9" s="109" t="s">
        <v>307</v>
      </c>
      <c r="G9" s="109" t="s">
        <v>308</v>
      </c>
      <c r="H9" s="109" t="s">
        <v>311</v>
      </c>
      <c r="I9" s="110" t="s">
        <v>312</v>
      </c>
    </row>
    <row r="10" spans="2:9" ht="32.25" thickBot="1">
      <c r="B10" s="296"/>
      <c r="C10" s="111" t="s">
        <v>314</v>
      </c>
      <c r="D10" s="111" t="s">
        <v>315</v>
      </c>
      <c r="E10" s="111" t="s">
        <v>311</v>
      </c>
      <c r="F10" s="111" t="s">
        <v>308</v>
      </c>
      <c r="G10" s="111" t="s">
        <v>308</v>
      </c>
      <c r="H10" s="111" t="s">
        <v>311</v>
      </c>
      <c r="I10" s="112" t="s">
        <v>312</v>
      </c>
    </row>
    <row r="12" spans="2:9" ht="15.75">
      <c r="B12" s="278" t="s">
        <v>316</v>
      </c>
      <c r="C12" s="278"/>
      <c r="D12" s="278"/>
      <c r="E12" s="278"/>
      <c r="F12" s="278"/>
      <c r="G12" s="278"/>
      <c r="H12" s="278"/>
      <c r="I12" s="278"/>
    </row>
    <row r="13" spans="2:9" ht="15.75">
      <c r="B13" s="278" t="s">
        <v>317</v>
      </c>
      <c r="C13" s="278"/>
      <c r="D13" s="278"/>
      <c r="E13" s="278"/>
      <c r="F13" s="278"/>
      <c r="G13" s="278"/>
      <c r="H13" s="278"/>
      <c r="I13" s="278"/>
    </row>
    <row r="14" spans="2:9" ht="15.75" thickBot="1"/>
    <row r="15" spans="2:9" ht="15.75">
      <c r="B15" s="299" t="s">
        <v>229</v>
      </c>
      <c r="C15" s="301" t="s">
        <v>36</v>
      </c>
      <c r="D15" s="301" t="s">
        <v>318</v>
      </c>
      <c r="E15" s="301" t="s">
        <v>319</v>
      </c>
      <c r="F15" s="301" t="s">
        <v>300</v>
      </c>
      <c r="G15" s="304" t="s">
        <v>301</v>
      </c>
      <c r="H15" s="304"/>
      <c r="I15" s="305"/>
    </row>
    <row r="16" spans="2:9" ht="63.75" thickBot="1">
      <c r="B16" s="300"/>
      <c r="C16" s="302"/>
      <c r="D16" s="303"/>
      <c r="E16" s="302"/>
      <c r="F16" s="303"/>
      <c r="G16" s="113" t="s">
        <v>302</v>
      </c>
      <c r="H16" s="102" t="s">
        <v>303</v>
      </c>
      <c r="I16" s="103" t="s">
        <v>304</v>
      </c>
    </row>
    <row r="17" spans="2:9" ht="79.5" thickBot="1">
      <c r="B17" s="114" t="s">
        <v>305</v>
      </c>
      <c r="C17" s="115">
        <v>1</v>
      </c>
      <c r="D17" s="116" t="s">
        <v>320</v>
      </c>
      <c r="E17" s="105" t="s">
        <v>306</v>
      </c>
      <c r="F17" s="116" t="s">
        <v>320</v>
      </c>
      <c r="G17" s="116" t="s">
        <v>320</v>
      </c>
      <c r="H17" s="115" t="s">
        <v>306</v>
      </c>
      <c r="I17" s="106" t="s">
        <v>307</v>
      </c>
    </row>
    <row r="18" spans="2:9" ht="15.75">
      <c r="B18" s="294" t="s">
        <v>309</v>
      </c>
      <c r="C18" s="117" t="s">
        <v>310</v>
      </c>
      <c r="D18" s="117" t="s">
        <v>306</v>
      </c>
      <c r="E18" s="107" t="s">
        <v>307</v>
      </c>
      <c r="F18" s="117" t="s">
        <v>306</v>
      </c>
      <c r="G18" s="117" t="s">
        <v>307</v>
      </c>
      <c r="H18" s="117" t="s">
        <v>311</v>
      </c>
      <c r="I18" s="108" t="s">
        <v>312</v>
      </c>
    </row>
    <row r="19" spans="2:9" ht="31.5">
      <c r="B19" s="295"/>
      <c r="C19" s="109" t="s">
        <v>313</v>
      </c>
      <c r="D19" s="109" t="s">
        <v>307</v>
      </c>
      <c r="E19" s="109" t="s">
        <v>308</v>
      </c>
      <c r="F19" s="109" t="s">
        <v>307</v>
      </c>
      <c r="G19" s="109" t="s">
        <v>308</v>
      </c>
      <c r="H19" s="109" t="s">
        <v>311</v>
      </c>
      <c r="I19" s="110" t="s">
        <v>312</v>
      </c>
    </row>
    <row r="20" spans="2:9" ht="32.25" thickBot="1">
      <c r="B20" s="296"/>
      <c r="C20" s="111" t="s">
        <v>314</v>
      </c>
      <c r="D20" s="111" t="s">
        <v>315</v>
      </c>
      <c r="E20" s="111" t="s">
        <v>311</v>
      </c>
      <c r="F20" s="111" t="s">
        <v>315</v>
      </c>
      <c r="G20" s="111" t="s">
        <v>308</v>
      </c>
      <c r="H20" s="111" t="s">
        <v>311</v>
      </c>
      <c r="I20" s="112" t="s">
        <v>312</v>
      </c>
    </row>
    <row r="21" spans="2:9" ht="15.75">
      <c r="B21" s="118"/>
      <c r="C21" s="118"/>
      <c r="D21" s="119"/>
      <c r="E21" s="119"/>
      <c r="F21" s="119"/>
      <c r="G21" s="118"/>
      <c r="H21" s="119"/>
      <c r="I21" s="119"/>
    </row>
    <row r="22" spans="2:9" ht="15.75">
      <c r="B22" s="278" t="s">
        <v>316</v>
      </c>
      <c r="C22" s="278"/>
      <c r="D22" s="278"/>
      <c r="E22" s="278"/>
      <c r="F22" s="278"/>
      <c r="G22" s="278"/>
      <c r="H22" s="278"/>
      <c r="I22" s="278"/>
    </row>
    <row r="23" spans="2:9" ht="15.75">
      <c r="B23" s="278" t="s">
        <v>317</v>
      </c>
      <c r="C23" s="278"/>
      <c r="D23" s="278"/>
      <c r="E23" s="278"/>
      <c r="F23" s="278"/>
      <c r="G23" s="278"/>
      <c r="H23" s="278"/>
      <c r="I23" s="278"/>
    </row>
    <row r="24" spans="2:9" ht="15.75" thickBot="1">
      <c r="B24" s="120"/>
      <c r="C24" s="120"/>
      <c r="D24" s="121"/>
      <c r="G24" s="121"/>
      <c r="H24" s="121"/>
      <c r="I24" s="121"/>
    </row>
    <row r="25" spans="2:9" ht="16.5" thickBot="1">
      <c r="B25" s="297" t="s">
        <v>226</v>
      </c>
      <c r="C25" s="298" t="s">
        <v>36</v>
      </c>
      <c r="D25" s="298" t="s">
        <v>299</v>
      </c>
      <c r="E25" s="298" t="s">
        <v>321</v>
      </c>
      <c r="F25" s="298" t="s">
        <v>300</v>
      </c>
      <c r="G25" s="297" t="s">
        <v>301</v>
      </c>
      <c r="H25" s="297"/>
      <c r="I25" s="297"/>
    </row>
    <row r="26" spans="2:9" ht="63.75" thickBot="1">
      <c r="B26" s="297"/>
      <c r="C26" s="298"/>
      <c r="D26" s="298"/>
      <c r="E26" s="298"/>
      <c r="F26" s="298"/>
      <c r="G26" s="172" t="s">
        <v>302</v>
      </c>
      <c r="H26" s="172" t="s">
        <v>303</v>
      </c>
      <c r="I26" s="172" t="s">
        <v>304</v>
      </c>
    </row>
    <row r="27" spans="2:9" ht="48" thickBot="1">
      <c r="B27" s="114" t="s">
        <v>322</v>
      </c>
      <c r="C27" s="122">
        <v>1</v>
      </c>
      <c r="D27" s="105" t="s">
        <v>306</v>
      </c>
      <c r="E27" s="105" t="s">
        <v>307</v>
      </c>
      <c r="F27" s="105" t="s">
        <v>320</v>
      </c>
      <c r="G27" s="105" t="s">
        <v>306</v>
      </c>
      <c r="H27" s="105" t="s">
        <v>306</v>
      </c>
      <c r="I27" s="106" t="s">
        <v>306</v>
      </c>
    </row>
    <row r="28" spans="2:9" ht="15.75">
      <c r="B28" s="294" t="s">
        <v>309</v>
      </c>
      <c r="C28" s="107" t="s">
        <v>310</v>
      </c>
      <c r="D28" s="107" t="s">
        <v>306</v>
      </c>
      <c r="E28" s="107" t="s">
        <v>307</v>
      </c>
      <c r="F28" s="107" t="s">
        <v>306</v>
      </c>
      <c r="G28" s="107" t="s">
        <v>308</v>
      </c>
      <c r="H28" s="107" t="s">
        <v>308</v>
      </c>
      <c r="I28" s="108" t="s">
        <v>308</v>
      </c>
    </row>
    <row r="29" spans="2:9" ht="31.5">
      <c r="B29" s="295"/>
      <c r="C29" s="109" t="s">
        <v>313</v>
      </c>
      <c r="D29" s="109" t="s">
        <v>307</v>
      </c>
      <c r="E29" s="109" t="s">
        <v>308</v>
      </c>
      <c r="F29" s="109" t="s">
        <v>307</v>
      </c>
      <c r="G29" s="109" t="s">
        <v>311</v>
      </c>
      <c r="H29" s="109" t="s">
        <v>311</v>
      </c>
      <c r="I29" s="110" t="s">
        <v>311</v>
      </c>
    </row>
    <row r="30" spans="2:9" ht="32.25" thickBot="1">
      <c r="B30" s="296"/>
      <c r="C30" s="111" t="s">
        <v>314</v>
      </c>
      <c r="D30" s="111" t="s">
        <v>315</v>
      </c>
      <c r="E30" s="111" t="s">
        <v>311</v>
      </c>
      <c r="F30" s="111" t="s">
        <v>315</v>
      </c>
      <c r="G30" s="111" t="s">
        <v>312</v>
      </c>
      <c r="H30" s="111" t="s">
        <v>312</v>
      </c>
      <c r="I30" s="112" t="s">
        <v>312</v>
      </c>
    </row>
    <row r="31" spans="2:9">
      <c r="C31" s="125"/>
      <c r="D31" s="125"/>
      <c r="E31" s="125"/>
      <c r="F31" s="125"/>
    </row>
    <row r="32" spans="2:9" ht="15.75">
      <c r="B32" s="278" t="s">
        <v>316</v>
      </c>
      <c r="C32" s="278"/>
      <c r="D32" s="278"/>
      <c r="E32" s="278"/>
      <c r="F32" s="278"/>
      <c r="G32" s="278"/>
      <c r="H32" s="278"/>
      <c r="I32" s="278"/>
    </row>
    <row r="33" spans="2:9" ht="15.75">
      <c r="B33" s="278" t="s">
        <v>317</v>
      </c>
      <c r="C33" s="278"/>
      <c r="D33" s="278"/>
      <c r="E33" s="278"/>
      <c r="F33" s="278"/>
      <c r="G33" s="278"/>
      <c r="H33" s="278"/>
      <c r="I33" s="278"/>
    </row>
    <row r="34" spans="2:9" ht="15.75" thickBot="1">
      <c r="G34" s="121"/>
    </row>
    <row r="35" spans="2:9" ht="15.75">
      <c r="B35" s="280" t="s">
        <v>281</v>
      </c>
      <c r="C35" s="282" t="s">
        <v>36</v>
      </c>
      <c r="D35" s="282" t="s">
        <v>299</v>
      </c>
      <c r="E35" s="282" t="s">
        <v>321</v>
      </c>
      <c r="F35" s="282" t="s">
        <v>300</v>
      </c>
      <c r="G35" s="284" t="s">
        <v>301</v>
      </c>
      <c r="H35" s="285"/>
      <c r="I35" s="286"/>
    </row>
    <row r="36" spans="2:9" ht="63.75" thickBot="1">
      <c r="B36" s="281"/>
      <c r="C36" s="293"/>
      <c r="D36" s="283"/>
      <c r="E36" s="283"/>
      <c r="F36" s="283"/>
      <c r="G36" s="126" t="s">
        <v>302</v>
      </c>
      <c r="H36" s="127" t="s">
        <v>303</v>
      </c>
      <c r="I36" s="139" t="s">
        <v>304</v>
      </c>
    </row>
    <row r="37" spans="2:9" ht="32.25" thickBot="1">
      <c r="B37" s="114" t="s">
        <v>323</v>
      </c>
      <c r="C37" s="105">
        <v>1</v>
      </c>
      <c r="D37" s="105" t="s">
        <v>324</v>
      </c>
      <c r="E37" s="105" t="s">
        <v>307</v>
      </c>
      <c r="F37" s="105" t="s">
        <v>324</v>
      </c>
      <c r="G37" s="105" t="s">
        <v>307</v>
      </c>
      <c r="H37" s="105" t="s">
        <v>308</v>
      </c>
      <c r="I37" s="106" t="s">
        <v>311</v>
      </c>
    </row>
    <row r="38" spans="2:9" ht="31.5">
      <c r="B38" s="290" t="s">
        <v>309</v>
      </c>
      <c r="C38" s="128" t="s">
        <v>310</v>
      </c>
      <c r="D38" s="123" t="s">
        <v>324</v>
      </c>
      <c r="E38" s="123" t="s">
        <v>308</v>
      </c>
      <c r="F38" s="123" t="s">
        <v>324</v>
      </c>
      <c r="G38" s="123">
        <v>120</v>
      </c>
      <c r="H38" s="123" t="s">
        <v>325</v>
      </c>
      <c r="I38" s="129" t="s">
        <v>326</v>
      </c>
    </row>
    <row r="39" spans="2:9" ht="31.5">
      <c r="B39" s="291"/>
      <c r="C39" s="109" t="s">
        <v>313</v>
      </c>
      <c r="D39" s="109" t="s">
        <v>324</v>
      </c>
      <c r="E39" s="109" t="s">
        <v>311</v>
      </c>
      <c r="F39" s="130" t="s">
        <v>324</v>
      </c>
      <c r="G39" s="109" t="s">
        <v>326</v>
      </c>
      <c r="H39" s="119" t="s">
        <v>327</v>
      </c>
      <c r="I39" s="140" t="s">
        <v>328</v>
      </c>
    </row>
    <row r="40" spans="2:9" ht="32.25" thickBot="1">
      <c r="B40" s="292"/>
      <c r="C40" s="111" t="s">
        <v>314</v>
      </c>
      <c r="D40" s="111" t="s">
        <v>324</v>
      </c>
      <c r="E40" s="111" t="s">
        <v>312</v>
      </c>
      <c r="F40" s="111" t="s">
        <v>324</v>
      </c>
      <c r="G40" s="111" t="s">
        <v>327</v>
      </c>
      <c r="H40" s="112" t="s">
        <v>328</v>
      </c>
      <c r="I40" s="131" t="s">
        <v>329</v>
      </c>
    </row>
    <row r="41" spans="2:9">
      <c r="B41" s="125"/>
      <c r="F41" s="125"/>
      <c r="G41" s="125"/>
    </row>
    <row r="42" spans="2:9" ht="15.75">
      <c r="B42" s="278" t="s">
        <v>316</v>
      </c>
      <c r="C42" s="278"/>
      <c r="D42" s="278"/>
      <c r="E42" s="278"/>
      <c r="F42" s="278"/>
      <c r="G42" s="278"/>
      <c r="H42" s="278"/>
      <c r="I42" s="278"/>
    </row>
    <row r="43" spans="2:9" ht="15.75">
      <c r="B43" s="278" t="s">
        <v>317</v>
      </c>
      <c r="C43" s="278"/>
      <c r="D43" s="278"/>
      <c r="E43" s="278"/>
      <c r="F43" s="278"/>
      <c r="G43" s="278"/>
      <c r="H43" s="278"/>
      <c r="I43" s="278"/>
    </row>
    <row r="44" spans="2:9" ht="15.75" thickBot="1">
      <c r="B44" s="120"/>
    </row>
    <row r="45" spans="2:9" ht="15.75">
      <c r="B45" s="280" t="s">
        <v>330</v>
      </c>
      <c r="C45" s="282" t="s">
        <v>36</v>
      </c>
      <c r="D45" s="282" t="s">
        <v>299</v>
      </c>
      <c r="E45" s="282" t="s">
        <v>321</v>
      </c>
      <c r="F45" s="282" t="s">
        <v>300</v>
      </c>
      <c r="G45" s="284" t="s">
        <v>301</v>
      </c>
      <c r="H45" s="285"/>
      <c r="I45" s="286"/>
    </row>
    <row r="46" spans="2:9" ht="63.75" thickBot="1">
      <c r="B46" s="281"/>
      <c r="C46" s="293"/>
      <c r="D46" s="293"/>
      <c r="E46" s="293"/>
      <c r="F46" s="293"/>
      <c r="G46" s="126" t="s">
        <v>302</v>
      </c>
      <c r="H46" s="102" t="s">
        <v>303</v>
      </c>
      <c r="I46" s="103" t="s">
        <v>304</v>
      </c>
    </row>
    <row r="47" spans="2:9" ht="32.25" thickBot="1">
      <c r="B47" s="114" t="s">
        <v>323</v>
      </c>
      <c r="C47" s="105">
        <v>1</v>
      </c>
      <c r="D47" s="105" t="s">
        <v>324</v>
      </c>
      <c r="E47" s="116" t="s">
        <v>307</v>
      </c>
      <c r="F47" s="105" t="s">
        <v>306</v>
      </c>
      <c r="G47" s="105" t="s">
        <v>307</v>
      </c>
      <c r="H47" s="105" t="s">
        <v>308</v>
      </c>
      <c r="I47" s="106" t="s">
        <v>311</v>
      </c>
    </row>
    <row r="48" spans="2:9" ht="31.5">
      <c r="B48" s="287" t="s">
        <v>309</v>
      </c>
      <c r="C48" s="132" t="s">
        <v>310</v>
      </c>
      <c r="D48" s="107" t="s">
        <v>324</v>
      </c>
      <c r="E48" s="117" t="s">
        <v>308</v>
      </c>
      <c r="F48" s="119" t="s">
        <v>307</v>
      </c>
      <c r="G48" s="107" t="s">
        <v>311</v>
      </c>
      <c r="H48" s="107" t="s">
        <v>312</v>
      </c>
      <c r="I48" s="108" t="s">
        <v>325</v>
      </c>
    </row>
    <row r="49" spans="2:9" ht="31.5">
      <c r="B49" s="288"/>
      <c r="C49" s="124" t="s">
        <v>313</v>
      </c>
      <c r="D49" s="124" t="s">
        <v>324</v>
      </c>
      <c r="E49" s="124" t="s">
        <v>311</v>
      </c>
      <c r="F49" s="124" t="s">
        <v>308</v>
      </c>
      <c r="G49" s="109" t="s">
        <v>325</v>
      </c>
      <c r="H49" s="115" t="s">
        <v>326</v>
      </c>
      <c r="I49" s="141" t="s">
        <v>327</v>
      </c>
    </row>
    <row r="50" spans="2:9" ht="32.25" thickBot="1">
      <c r="B50" s="289"/>
      <c r="C50" s="142" t="s">
        <v>314</v>
      </c>
      <c r="D50" s="138" t="s">
        <v>324</v>
      </c>
      <c r="E50" s="142" t="s">
        <v>312</v>
      </c>
      <c r="F50" s="142" t="s">
        <v>311</v>
      </c>
      <c r="G50" s="111" t="s">
        <v>327</v>
      </c>
      <c r="H50" s="111" t="s">
        <v>331</v>
      </c>
      <c r="I50" s="112" t="s">
        <v>328</v>
      </c>
    </row>
    <row r="51" spans="2:9">
      <c r="C51" s="125"/>
      <c r="D51" s="125"/>
      <c r="E51" s="125"/>
      <c r="F51" s="125"/>
      <c r="G51" s="125"/>
      <c r="H51" s="125"/>
      <c r="I51" s="125"/>
    </row>
    <row r="52" spans="2:9" ht="15.75">
      <c r="B52" s="278" t="s">
        <v>316</v>
      </c>
      <c r="C52" s="278"/>
      <c r="D52" s="278"/>
      <c r="E52" s="278"/>
      <c r="F52" s="278"/>
      <c r="G52" s="278"/>
      <c r="H52" s="278"/>
      <c r="I52" s="278"/>
    </row>
    <row r="53" spans="2:9" ht="15.75">
      <c r="B53" s="278" t="s">
        <v>317</v>
      </c>
      <c r="C53" s="278"/>
      <c r="D53" s="278"/>
      <c r="E53" s="278"/>
      <c r="F53" s="278"/>
      <c r="G53" s="278"/>
      <c r="H53" s="278"/>
      <c r="I53" s="278"/>
    </row>
    <row r="54" spans="2:9" ht="15.75" thickBot="1"/>
    <row r="55" spans="2:9" ht="15.75">
      <c r="B55" s="280" t="s">
        <v>273</v>
      </c>
      <c r="C55" s="282" t="s">
        <v>36</v>
      </c>
      <c r="D55" s="282" t="s">
        <v>299</v>
      </c>
      <c r="E55" s="282" t="s">
        <v>332</v>
      </c>
      <c r="F55" s="282" t="s">
        <v>300</v>
      </c>
      <c r="G55" s="284" t="s">
        <v>301</v>
      </c>
      <c r="H55" s="285"/>
      <c r="I55" s="286"/>
    </row>
    <row r="56" spans="2:9" ht="63.75" thickBot="1">
      <c r="B56" s="281"/>
      <c r="C56" s="283"/>
      <c r="D56" s="283"/>
      <c r="E56" s="283"/>
      <c r="F56" s="283"/>
      <c r="G56" s="102" t="s">
        <v>302</v>
      </c>
      <c r="H56" s="102" t="s">
        <v>303</v>
      </c>
      <c r="I56" s="103" t="s">
        <v>304</v>
      </c>
    </row>
    <row r="57" spans="2:9" ht="16.5" thickBot="1">
      <c r="B57" s="143" t="s">
        <v>333</v>
      </c>
      <c r="C57" s="134">
        <v>1</v>
      </c>
      <c r="D57" s="134" t="s">
        <v>306</v>
      </c>
      <c r="E57" s="134" t="s">
        <v>307</v>
      </c>
      <c r="F57" s="134" t="s">
        <v>306</v>
      </c>
      <c r="G57" s="134" t="s">
        <v>306</v>
      </c>
      <c r="H57" s="134" t="s">
        <v>307</v>
      </c>
      <c r="I57" s="144" t="s">
        <v>308</v>
      </c>
    </row>
    <row r="58" spans="2:9" ht="16.5" thickBot="1">
      <c r="B58" s="114" t="s">
        <v>334</v>
      </c>
      <c r="C58" s="105">
        <v>1</v>
      </c>
      <c r="D58" s="105" t="s">
        <v>306</v>
      </c>
      <c r="E58" s="105" t="s">
        <v>307</v>
      </c>
      <c r="F58" s="105" t="s">
        <v>306</v>
      </c>
      <c r="G58" s="105" t="s">
        <v>306</v>
      </c>
      <c r="H58" s="105" t="s">
        <v>307</v>
      </c>
      <c r="I58" s="106" t="s">
        <v>308</v>
      </c>
    </row>
    <row r="59" spans="2:9">
      <c r="I59" s="125"/>
    </row>
    <row r="60" spans="2:9" ht="15.75">
      <c r="B60" s="278" t="s">
        <v>316</v>
      </c>
      <c r="C60" s="278"/>
      <c r="D60" s="278"/>
      <c r="E60" s="278"/>
      <c r="F60" s="278"/>
      <c r="G60" s="278"/>
      <c r="H60" s="278"/>
      <c r="I60" s="278"/>
    </row>
    <row r="61" spans="2:9" ht="15.75">
      <c r="B61" s="278" t="s">
        <v>317</v>
      </c>
      <c r="C61" s="278"/>
      <c r="D61" s="278"/>
      <c r="E61" s="278"/>
      <c r="F61" s="278"/>
      <c r="G61" s="278"/>
      <c r="H61" s="278"/>
      <c r="I61" s="278"/>
    </row>
    <row r="62" spans="2:9" ht="15.75" thickBot="1"/>
    <row r="63" spans="2:9" ht="15.75">
      <c r="B63" s="280" t="s">
        <v>335</v>
      </c>
      <c r="C63" s="282" t="s">
        <v>336</v>
      </c>
      <c r="D63" s="282" t="s">
        <v>299</v>
      </c>
      <c r="E63" s="282" t="s">
        <v>332</v>
      </c>
      <c r="F63" s="282" t="s">
        <v>300</v>
      </c>
      <c r="G63" s="284" t="s">
        <v>301</v>
      </c>
      <c r="H63" s="285"/>
      <c r="I63" s="286"/>
    </row>
    <row r="64" spans="2:9" ht="63.75" thickBot="1">
      <c r="B64" s="281"/>
      <c r="C64" s="283"/>
      <c r="D64" s="283"/>
      <c r="E64" s="283"/>
      <c r="F64" s="283"/>
      <c r="G64" s="135" t="s">
        <v>302</v>
      </c>
      <c r="H64" s="133" t="s">
        <v>303</v>
      </c>
      <c r="I64" s="103" t="s">
        <v>304</v>
      </c>
    </row>
    <row r="65" spans="2:9" ht="32.25" thickBot="1">
      <c r="B65" s="143" t="s">
        <v>337</v>
      </c>
      <c r="C65" s="134" t="s">
        <v>294</v>
      </c>
      <c r="D65" s="134" t="s">
        <v>324</v>
      </c>
      <c r="E65" s="134" t="s">
        <v>306</v>
      </c>
      <c r="F65" s="136" t="s">
        <v>306</v>
      </c>
      <c r="G65" s="134" t="s">
        <v>306</v>
      </c>
      <c r="H65" s="134" t="s">
        <v>307</v>
      </c>
      <c r="I65" s="137" t="s">
        <v>308</v>
      </c>
    </row>
    <row r="66" spans="2:9" ht="32.25" thickBot="1">
      <c r="B66" s="114" t="s">
        <v>338</v>
      </c>
      <c r="C66" s="105" t="s">
        <v>294</v>
      </c>
      <c r="D66" s="105" t="s">
        <v>324</v>
      </c>
      <c r="E66" s="105" t="s">
        <v>307</v>
      </c>
      <c r="F66" s="105" t="s">
        <v>306</v>
      </c>
      <c r="G66" s="105">
        <v>48</v>
      </c>
      <c r="H66" s="105" t="s">
        <v>308</v>
      </c>
      <c r="I66" s="145" t="s">
        <v>311</v>
      </c>
    </row>
    <row r="67" spans="2:9">
      <c r="B67" s="125"/>
    </row>
    <row r="68" spans="2:9" ht="15.75">
      <c r="B68" s="278" t="s">
        <v>316</v>
      </c>
      <c r="C68" s="278"/>
      <c r="D68" s="278"/>
      <c r="E68" s="278"/>
      <c r="F68" s="278"/>
      <c r="G68" s="278"/>
      <c r="H68" s="278"/>
      <c r="I68" s="278"/>
    </row>
    <row r="69" spans="2:9" ht="15.75">
      <c r="B69" s="278" t="s">
        <v>317</v>
      </c>
      <c r="C69" s="278"/>
      <c r="D69" s="278"/>
      <c r="E69" s="278"/>
      <c r="F69" s="278"/>
      <c r="G69" s="278"/>
      <c r="H69" s="278"/>
      <c r="I69" s="278"/>
    </row>
    <row r="71" spans="2:9" ht="15.75">
      <c r="B71" s="279" t="s">
        <v>339</v>
      </c>
      <c r="C71" s="279"/>
      <c r="D71" s="279"/>
      <c r="E71" s="279"/>
      <c r="F71" s="279"/>
      <c r="G71" s="279"/>
      <c r="H71" s="279"/>
      <c r="I71" s="279"/>
    </row>
  </sheetData>
  <sheetProtection password="DE9E" sheet="1" objects="1" scenarios="1"/>
  <mergeCells count="64">
    <mergeCell ref="G5:I5"/>
    <mergeCell ref="B5:B6"/>
    <mergeCell ref="C5:C6"/>
    <mergeCell ref="D5:D6"/>
    <mergeCell ref="E5:E6"/>
    <mergeCell ref="F5:F6"/>
    <mergeCell ref="B8:B10"/>
    <mergeCell ref="B12:I12"/>
    <mergeCell ref="B13:I13"/>
    <mergeCell ref="B15:B16"/>
    <mergeCell ref="C15:C16"/>
    <mergeCell ref="D15:D16"/>
    <mergeCell ref="E15:E16"/>
    <mergeCell ref="F15:F16"/>
    <mergeCell ref="G15:I15"/>
    <mergeCell ref="B18:B20"/>
    <mergeCell ref="B22:I22"/>
    <mergeCell ref="B23:I23"/>
    <mergeCell ref="B25:B26"/>
    <mergeCell ref="C25:C26"/>
    <mergeCell ref="D25:D26"/>
    <mergeCell ref="E25:E26"/>
    <mergeCell ref="F25:F26"/>
    <mergeCell ref="G25:I25"/>
    <mergeCell ref="B28:B30"/>
    <mergeCell ref="B32:I32"/>
    <mergeCell ref="B33:I33"/>
    <mergeCell ref="B35:B36"/>
    <mergeCell ref="C35:C36"/>
    <mergeCell ref="D35:D36"/>
    <mergeCell ref="E35:E36"/>
    <mergeCell ref="F35:F36"/>
    <mergeCell ref="G35:I35"/>
    <mergeCell ref="G55:I55"/>
    <mergeCell ref="B38:B40"/>
    <mergeCell ref="B42:I42"/>
    <mergeCell ref="B43:I43"/>
    <mergeCell ref="B45:B46"/>
    <mergeCell ref="C45:C46"/>
    <mergeCell ref="D45:D46"/>
    <mergeCell ref="E45:E46"/>
    <mergeCell ref="F45:F46"/>
    <mergeCell ref="G45:I45"/>
    <mergeCell ref="B55:B56"/>
    <mergeCell ref="C55:C56"/>
    <mergeCell ref="D55:D56"/>
    <mergeCell ref="E55:E56"/>
    <mergeCell ref="F55:F56"/>
    <mergeCell ref="B1:I1"/>
    <mergeCell ref="B3:I3"/>
    <mergeCell ref="B68:I68"/>
    <mergeCell ref="B69:I69"/>
    <mergeCell ref="B71:I71"/>
    <mergeCell ref="B60:I60"/>
    <mergeCell ref="B61:I61"/>
    <mergeCell ref="B63:B64"/>
    <mergeCell ref="C63:C64"/>
    <mergeCell ref="D63:D64"/>
    <mergeCell ref="E63:E64"/>
    <mergeCell ref="F63:F64"/>
    <mergeCell ref="G63:I63"/>
    <mergeCell ref="B48:B50"/>
    <mergeCell ref="B52:I52"/>
    <mergeCell ref="B53:I53"/>
  </mergeCells>
  <pageMargins left="0.511811024" right="0.511811024" top="0.78740157499999996" bottom="0.78740157499999996" header="0.31496062000000002" footer="0.31496062000000002"/>
  <pageSetup paperSize="9" scale="79" orientation="portrait" r:id="rId1"/>
  <rowBreaks count="1" manualBreakCount="1">
    <brk id="3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G17" sqref="G17"/>
    </sheetView>
  </sheetViews>
  <sheetFormatPr defaultRowHeight="15"/>
  <cols>
    <col min="1" max="1" width="6.7109375" style="191" customWidth="1"/>
    <col min="2" max="2" width="9.140625" style="191"/>
    <col min="3" max="3" width="8.42578125" style="191" bestFit="1" customWidth="1"/>
    <col min="4" max="4" width="9.140625" style="191"/>
    <col min="5" max="5" width="9.140625" style="191" customWidth="1"/>
    <col min="6" max="6" width="9.140625" style="191"/>
    <col min="7" max="7" width="8.85546875" style="191" bestFit="1" customWidth="1"/>
    <col min="8" max="8" width="9.28515625" style="191" bestFit="1" customWidth="1"/>
    <col min="9" max="9" width="9.140625" style="191" bestFit="1" customWidth="1"/>
    <col min="10" max="10" width="11.28515625" style="191" bestFit="1" customWidth="1"/>
    <col min="11" max="11" width="10.140625" style="191" bestFit="1" customWidth="1"/>
    <col min="12" max="12" width="11.5703125" style="191" bestFit="1" customWidth="1"/>
    <col min="13" max="13" width="10.7109375" style="191" bestFit="1" customWidth="1"/>
    <col min="14" max="14" width="9.140625" style="191"/>
    <col min="15" max="15" width="10.7109375" style="191" bestFit="1" customWidth="1"/>
    <col min="16" max="256" width="9.140625" style="191"/>
    <col min="257" max="257" width="6.7109375" style="191" customWidth="1"/>
    <col min="258" max="258" width="9.140625" style="191"/>
    <col min="259" max="259" width="8.42578125" style="191" bestFit="1" customWidth="1"/>
    <col min="260" max="260" width="9.140625" style="191"/>
    <col min="261" max="261" width="9.140625" style="191" customWidth="1"/>
    <col min="262" max="262" width="9.140625" style="191"/>
    <col min="263" max="263" width="8.85546875" style="191" bestFit="1" customWidth="1"/>
    <col min="264" max="264" width="9.28515625" style="191" bestFit="1" customWidth="1"/>
    <col min="265" max="265" width="9.140625" style="191" bestFit="1" customWidth="1"/>
    <col min="266" max="266" width="11.28515625" style="191" bestFit="1" customWidth="1"/>
    <col min="267" max="267" width="10.140625" style="191" bestFit="1" customWidth="1"/>
    <col min="268" max="268" width="11.5703125" style="191" bestFit="1" customWidth="1"/>
    <col min="269" max="269" width="10.7109375" style="191" bestFit="1" customWidth="1"/>
    <col min="270" max="270" width="9.140625" style="191"/>
    <col min="271" max="271" width="10.7109375" style="191" bestFit="1" customWidth="1"/>
    <col min="272" max="512" width="9.140625" style="191"/>
    <col min="513" max="513" width="6.7109375" style="191" customWidth="1"/>
    <col min="514" max="514" width="9.140625" style="191"/>
    <col min="515" max="515" width="8.42578125" style="191" bestFit="1" customWidth="1"/>
    <col min="516" max="516" width="9.140625" style="191"/>
    <col min="517" max="517" width="9.140625" style="191" customWidth="1"/>
    <col min="518" max="518" width="9.140625" style="191"/>
    <col min="519" max="519" width="8.85546875" style="191" bestFit="1" customWidth="1"/>
    <col min="520" max="520" width="9.28515625" style="191" bestFit="1" customWidth="1"/>
    <col min="521" max="521" width="9.140625" style="191" bestFit="1" customWidth="1"/>
    <col min="522" max="522" width="11.28515625" style="191" bestFit="1" customWidth="1"/>
    <col min="523" max="523" width="10.140625" style="191" bestFit="1" customWidth="1"/>
    <col min="524" max="524" width="11.5703125" style="191" bestFit="1" customWidth="1"/>
    <col min="525" max="525" width="10.7109375" style="191" bestFit="1" customWidth="1"/>
    <col min="526" max="526" width="9.140625" style="191"/>
    <col min="527" max="527" width="10.7109375" style="191" bestFit="1" customWidth="1"/>
    <col min="528" max="768" width="9.140625" style="191"/>
    <col min="769" max="769" width="6.7109375" style="191" customWidth="1"/>
    <col min="770" max="770" width="9.140625" style="191"/>
    <col min="771" max="771" width="8.42578125" style="191" bestFit="1" customWidth="1"/>
    <col min="772" max="772" width="9.140625" style="191"/>
    <col min="773" max="773" width="9.140625" style="191" customWidth="1"/>
    <col min="774" max="774" width="9.140625" style="191"/>
    <col min="775" max="775" width="8.85546875" style="191" bestFit="1" customWidth="1"/>
    <col min="776" max="776" width="9.28515625" style="191" bestFit="1" customWidth="1"/>
    <col min="777" max="777" width="9.140625" style="191" bestFit="1" customWidth="1"/>
    <col min="778" max="778" width="11.28515625" style="191" bestFit="1" customWidth="1"/>
    <col min="779" max="779" width="10.140625" style="191" bestFit="1" customWidth="1"/>
    <col min="780" max="780" width="11.5703125" style="191" bestFit="1" customWidth="1"/>
    <col min="781" max="781" width="10.7109375" style="191" bestFit="1" customWidth="1"/>
    <col min="782" max="782" width="9.140625" style="191"/>
    <col min="783" max="783" width="10.7109375" style="191" bestFit="1" customWidth="1"/>
    <col min="784" max="1024" width="9.140625" style="191"/>
    <col min="1025" max="1025" width="6.7109375" style="191" customWidth="1"/>
    <col min="1026" max="1026" width="9.140625" style="191"/>
    <col min="1027" max="1027" width="8.42578125" style="191" bestFit="1" customWidth="1"/>
    <col min="1028" max="1028" width="9.140625" style="191"/>
    <col min="1029" max="1029" width="9.140625" style="191" customWidth="1"/>
    <col min="1030" max="1030" width="9.140625" style="191"/>
    <col min="1031" max="1031" width="8.85546875" style="191" bestFit="1" customWidth="1"/>
    <col min="1032" max="1032" width="9.28515625" style="191" bestFit="1" customWidth="1"/>
    <col min="1033" max="1033" width="9.140625" style="191" bestFit="1" customWidth="1"/>
    <col min="1034" max="1034" width="11.28515625" style="191" bestFit="1" customWidth="1"/>
    <col min="1035" max="1035" width="10.140625" style="191" bestFit="1" customWidth="1"/>
    <col min="1036" max="1036" width="11.5703125" style="191" bestFit="1" customWidth="1"/>
    <col min="1037" max="1037" width="10.7109375" style="191" bestFit="1" customWidth="1"/>
    <col min="1038" max="1038" width="9.140625" style="191"/>
    <col min="1039" max="1039" width="10.7109375" style="191" bestFit="1" customWidth="1"/>
    <col min="1040" max="1280" width="9.140625" style="191"/>
    <col min="1281" max="1281" width="6.7109375" style="191" customWidth="1"/>
    <col min="1282" max="1282" width="9.140625" style="191"/>
    <col min="1283" max="1283" width="8.42578125" style="191" bestFit="1" customWidth="1"/>
    <col min="1284" max="1284" width="9.140625" style="191"/>
    <col min="1285" max="1285" width="9.140625" style="191" customWidth="1"/>
    <col min="1286" max="1286" width="9.140625" style="191"/>
    <col min="1287" max="1287" width="8.85546875" style="191" bestFit="1" customWidth="1"/>
    <col min="1288" max="1288" width="9.28515625" style="191" bestFit="1" customWidth="1"/>
    <col min="1289" max="1289" width="9.140625" style="191" bestFit="1" customWidth="1"/>
    <col min="1290" max="1290" width="11.28515625" style="191" bestFit="1" customWidth="1"/>
    <col min="1291" max="1291" width="10.140625" style="191" bestFit="1" customWidth="1"/>
    <col min="1292" max="1292" width="11.5703125" style="191" bestFit="1" customWidth="1"/>
    <col min="1293" max="1293" width="10.7109375" style="191" bestFit="1" customWidth="1"/>
    <col min="1294" max="1294" width="9.140625" style="191"/>
    <col min="1295" max="1295" width="10.7109375" style="191" bestFit="1" customWidth="1"/>
    <col min="1296" max="1536" width="9.140625" style="191"/>
    <col min="1537" max="1537" width="6.7109375" style="191" customWidth="1"/>
    <col min="1538" max="1538" width="9.140625" style="191"/>
    <col min="1539" max="1539" width="8.42578125" style="191" bestFit="1" customWidth="1"/>
    <col min="1540" max="1540" width="9.140625" style="191"/>
    <col min="1541" max="1541" width="9.140625" style="191" customWidth="1"/>
    <col min="1542" max="1542" width="9.140625" style="191"/>
    <col min="1543" max="1543" width="8.85546875" style="191" bestFit="1" customWidth="1"/>
    <col min="1544" max="1544" width="9.28515625" style="191" bestFit="1" customWidth="1"/>
    <col min="1545" max="1545" width="9.140625" style="191" bestFit="1" customWidth="1"/>
    <col min="1546" max="1546" width="11.28515625" style="191" bestFit="1" customWidth="1"/>
    <col min="1547" max="1547" width="10.140625" style="191" bestFit="1" customWidth="1"/>
    <col min="1548" max="1548" width="11.5703125" style="191" bestFit="1" customWidth="1"/>
    <col min="1549" max="1549" width="10.7109375" style="191" bestFit="1" customWidth="1"/>
    <col min="1550" max="1550" width="9.140625" style="191"/>
    <col min="1551" max="1551" width="10.7109375" style="191" bestFit="1" customWidth="1"/>
    <col min="1552" max="1792" width="9.140625" style="191"/>
    <col min="1793" max="1793" width="6.7109375" style="191" customWidth="1"/>
    <col min="1794" max="1794" width="9.140625" style="191"/>
    <col min="1795" max="1795" width="8.42578125" style="191" bestFit="1" customWidth="1"/>
    <col min="1796" max="1796" width="9.140625" style="191"/>
    <col min="1797" max="1797" width="9.140625" style="191" customWidth="1"/>
    <col min="1798" max="1798" width="9.140625" style="191"/>
    <col min="1799" max="1799" width="8.85546875" style="191" bestFit="1" customWidth="1"/>
    <col min="1800" max="1800" width="9.28515625" style="191" bestFit="1" customWidth="1"/>
    <col min="1801" max="1801" width="9.140625" style="191" bestFit="1" customWidth="1"/>
    <col min="1802" max="1802" width="11.28515625" style="191" bestFit="1" customWidth="1"/>
    <col min="1803" max="1803" width="10.140625" style="191" bestFit="1" customWidth="1"/>
    <col min="1804" max="1804" width="11.5703125" style="191" bestFit="1" customWidth="1"/>
    <col min="1805" max="1805" width="10.7109375" style="191" bestFit="1" customWidth="1"/>
    <col min="1806" max="1806" width="9.140625" style="191"/>
    <col min="1807" max="1807" width="10.7109375" style="191" bestFit="1" customWidth="1"/>
    <col min="1808" max="2048" width="9.140625" style="191"/>
    <col min="2049" max="2049" width="6.7109375" style="191" customWidth="1"/>
    <col min="2050" max="2050" width="9.140625" style="191"/>
    <col min="2051" max="2051" width="8.42578125" style="191" bestFit="1" customWidth="1"/>
    <col min="2052" max="2052" width="9.140625" style="191"/>
    <col min="2053" max="2053" width="9.140625" style="191" customWidth="1"/>
    <col min="2054" max="2054" width="9.140625" style="191"/>
    <col min="2055" max="2055" width="8.85546875" style="191" bestFit="1" customWidth="1"/>
    <col min="2056" max="2056" width="9.28515625" style="191" bestFit="1" customWidth="1"/>
    <col min="2057" max="2057" width="9.140625" style="191" bestFit="1" customWidth="1"/>
    <col min="2058" max="2058" width="11.28515625" style="191" bestFit="1" customWidth="1"/>
    <col min="2059" max="2059" width="10.140625" style="191" bestFit="1" customWidth="1"/>
    <col min="2060" max="2060" width="11.5703125" style="191" bestFit="1" customWidth="1"/>
    <col min="2061" max="2061" width="10.7109375" style="191" bestFit="1" customWidth="1"/>
    <col min="2062" max="2062" width="9.140625" style="191"/>
    <col min="2063" max="2063" width="10.7109375" style="191" bestFit="1" customWidth="1"/>
    <col min="2064" max="2304" width="9.140625" style="191"/>
    <col min="2305" max="2305" width="6.7109375" style="191" customWidth="1"/>
    <col min="2306" max="2306" width="9.140625" style="191"/>
    <col min="2307" max="2307" width="8.42578125" style="191" bestFit="1" customWidth="1"/>
    <col min="2308" max="2308" width="9.140625" style="191"/>
    <col min="2309" max="2309" width="9.140625" style="191" customWidth="1"/>
    <col min="2310" max="2310" width="9.140625" style="191"/>
    <col min="2311" max="2311" width="8.85546875" style="191" bestFit="1" customWidth="1"/>
    <col min="2312" max="2312" width="9.28515625" style="191" bestFit="1" customWidth="1"/>
    <col min="2313" max="2313" width="9.140625" style="191" bestFit="1" customWidth="1"/>
    <col min="2314" max="2314" width="11.28515625" style="191" bestFit="1" customWidth="1"/>
    <col min="2315" max="2315" width="10.140625" style="191" bestFit="1" customWidth="1"/>
    <col min="2316" max="2316" width="11.5703125" style="191" bestFit="1" customWidth="1"/>
    <col min="2317" max="2317" width="10.7109375" style="191" bestFit="1" customWidth="1"/>
    <col min="2318" max="2318" width="9.140625" style="191"/>
    <col min="2319" max="2319" width="10.7109375" style="191" bestFit="1" customWidth="1"/>
    <col min="2320" max="2560" width="9.140625" style="191"/>
    <col min="2561" max="2561" width="6.7109375" style="191" customWidth="1"/>
    <col min="2562" max="2562" width="9.140625" style="191"/>
    <col min="2563" max="2563" width="8.42578125" style="191" bestFit="1" customWidth="1"/>
    <col min="2564" max="2564" width="9.140625" style="191"/>
    <col min="2565" max="2565" width="9.140625" style="191" customWidth="1"/>
    <col min="2566" max="2566" width="9.140625" style="191"/>
    <col min="2567" max="2567" width="8.85546875" style="191" bestFit="1" customWidth="1"/>
    <col min="2568" max="2568" width="9.28515625" style="191" bestFit="1" customWidth="1"/>
    <col min="2569" max="2569" width="9.140625" style="191" bestFit="1" customWidth="1"/>
    <col min="2570" max="2570" width="11.28515625" style="191" bestFit="1" customWidth="1"/>
    <col min="2571" max="2571" width="10.140625" style="191" bestFit="1" customWidth="1"/>
    <col min="2572" max="2572" width="11.5703125" style="191" bestFit="1" customWidth="1"/>
    <col min="2573" max="2573" width="10.7109375" style="191" bestFit="1" customWidth="1"/>
    <col min="2574" max="2574" width="9.140625" style="191"/>
    <col min="2575" max="2575" width="10.7109375" style="191" bestFit="1" customWidth="1"/>
    <col min="2576" max="2816" width="9.140625" style="191"/>
    <col min="2817" max="2817" width="6.7109375" style="191" customWidth="1"/>
    <col min="2818" max="2818" width="9.140625" style="191"/>
    <col min="2819" max="2819" width="8.42578125" style="191" bestFit="1" customWidth="1"/>
    <col min="2820" max="2820" width="9.140625" style="191"/>
    <col min="2821" max="2821" width="9.140625" style="191" customWidth="1"/>
    <col min="2822" max="2822" width="9.140625" style="191"/>
    <col min="2823" max="2823" width="8.85546875" style="191" bestFit="1" customWidth="1"/>
    <col min="2824" max="2824" width="9.28515625" style="191" bestFit="1" customWidth="1"/>
    <col min="2825" max="2825" width="9.140625" style="191" bestFit="1" customWidth="1"/>
    <col min="2826" max="2826" width="11.28515625" style="191" bestFit="1" customWidth="1"/>
    <col min="2827" max="2827" width="10.140625" style="191" bestFit="1" customWidth="1"/>
    <col min="2828" max="2828" width="11.5703125" style="191" bestFit="1" customWidth="1"/>
    <col min="2829" max="2829" width="10.7109375" style="191" bestFit="1" customWidth="1"/>
    <col min="2830" max="2830" width="9.140625" style="191"/>
    <col min="2831" max="2831" width="10.7109375" style="191" bestFit="1" customWidth="1"/>
    <col min="2832" max="3072" width="9.140625" style="191"/>
    <col min="3073" max="3073" width="6.7109375" style="191" customWidth="1"/>
    <col min="3074" max="3074" width="9.140625" style="191"/>
    <col min="3075" max="3075" width="8.42578125" style="191" bestFit="1" customWidth="1"/>
    <col min="3076" max="3076" width="9.140625" style="191"/>
    <col min="3077" max="3077" width="9.140625" style="191" customWidth="1"/>
    <col min="3078" max="3078" width="9.140625" style="191"/>
    <col min="3079" max="3079" width="8.85546875" style="191" bestFit="1" customWidth="1"/>
    <col min="3080" max="3080" width="9.28515625" style="191" bestFit="1" customWidth="1"/>
    <col min="3081" max="3081" width="9.140625" style="191" bestFit="1" customWidth="1"/>
    <col min="3082" max="3082" width="11.28515625" style="191" bestFit="1" customWidth="1"/>
    <col min="3083" max="3083" width="10.140625" style="191" bestFit="1" customWidth="1"/>
    <col min="3084" max="3084" width="11.5703125" style="191" bestFit="1" customWidth="1"/>
    <col min="3085" max="3085" width="10.7109375" style="191" bestFit="1" customWidth="1"/>
    <col min="3086" max="3086" width="9.140625" style="191"/>
    <col min="3087" max="3087" width="10.7109375" style="191" bestFit="1" customWidth="1"/>
    <col min="3088" max="3328" width="9.140625" style="191"/>
    <col min="3329" max="3329" width="6.7109375" style="191" customWidth="1"/>
    <col min="3330" max="3330" width="9.140625" style="191"/>
    <col min="3331" max="3331" width="8.42578125" style="191" bestFit="1" customWidth="1"/>
    <col min="3332" max="3332" width="9.140625" style="191"/>
    <col min="3333" max="3333" width="9.140625" style="191" customWidth="1"/>
    <col min="3334" max="3334" width="9.140625" style="191"/>
    <col min="3335" max="3335" width="8.85546875" style="191" bestFit="1" customWidth="1"/>
    <col min="3336" max="3336" width="9.28515625" style="191" bestFit="1" customWidth="1"/>
    <col min="3337" max="3337" width="9.140625" style="191" bestFit="1" customWidth="1"/>
    <col min="3338" max="3338" width="11.28515625" style="191" bestFit="1" customWidth="1"/>
    <col min="3339" max="3339" width="10.140625" style="191" bestFit="1" customWidth="1"/>
    <col min="3340" max="3340" width="11.5703125" style="191" bestFit="1" customWidth="1"/>
    <col min="3341" max="3341" width="10.7109375" style="191" bestFit="1" customWidth="1"/>
    <col min="3342" max="3342" width="9.140625" style="191"/>
    <col min="3343" max="3343" width="10.7109375" style="191" bestFit="1" customWidth="1"/>
    <col min="3344" max="3584" width="9.140625" style="191"/>
    <col min="3585" max="3585" width="6.7109375" style="191" customWidth="1"/>
    <col min="3586" max="3586" width="9.140625" style="191"/>
    <col min="3587" max="3587" width="8.42578125" style="191" bestFit="1" customWidth="1"/>
    <col min="3588" max="3588" width="9.140625" style="191"/>
    <col min="3589" max="3589" width="9.140625" style="191" customWidth="1"/>
    <col min="3590" max="3590" width="9.140625" style="191"/>
    <col min="3591" max="3591" width="8.85546875" style="191" bestFit="1" customWidth="1"/>
    <col min="3592" max="3592" width="9.28515625" style="191" bestFit="1" customWidth="1"/>
    <col min="3593" max="3593" width="9.140625" style="191" bestFit="1" customWidth="1"/>
    <col min="3594" max="3594" width="11.28515625" style="191" bestFit="1" customWidth="1"/>
    <col min="3595" max="3595" width="10.140625" style="191" bestFit="1" customWidth="1"/>
    <col min="3596" max="3596" width="11.5703125" style="191" bestFit="1" customWidth="1"/>
    <col min="3597" max="3597" width="10.7109375" style="191" bestFit="1" customWidth="1"/>
    <col min="3598" max="3598" width="9.140625" style="191"/>
    <col min="3599" max="3599" width="10.7109375" style="191" bestFit="1" customWidth="1"/>
    <col min="3600" max="3840" width="9.140625" style="191"/>
    <col min="3841" max="3841" width="6.7109375" style="191" customWidth="1"/>
    <col min="3842" max="3842" width="9.140625" style="191"/>
    <col min="3843" max="3843" width="8.42578125" style="191" bestFit="1" customWidth="1"/>
    <col min="3844" max="3844" width="9.140625" style="191"/>
    <col min="3845" max="3845" width="9.140625" style="191" customWidth="1"/>
    <col min="3846" max="3846" width="9.140625" style="191"/>
    <col min="3847" max="3847" width="8.85546875" style="191" bestFit="1" customWidth="1"/>
    <col min="3848" max="3848" width="9.28515625" style="191" bestFit="1" customWidth="1"/>
    <col min="3849" max="3849" width="9.140625" style="191" bestFit="1" customWidth="1"/>
    <col min="3850" max="3850" width="11.28515625" style="191" bestFit="1" customWidth="1"/>
    <col min="3851" max="3851" width="10.140625" style="191" bestFit="1" customWidth="1"/>
    <col min="3852" max="3852" width="11.5703125" style="191" bestFit="1" customWidth="1"/>
    <col min="3853" max="3853" width="10.7109375" style="191" bestFit="1" customWidth="1"/>
    <col min="3854" max="3854" width="9.140625" style="191"/>
    <col min="3855" max="3855" width="10.7109375" style="191" bestFit="1" customWidth="1"/>
    <col min="3856" max="4096" width="9.140625" style="191"/>
    <col min="4097" max="4097" width="6.7109375" style="191" customWidth="1"/>
    <col min="4098" max="4098" width="9.140625" style="191"/>
    <col min="4099" max="4099" width="8.42578125" style="191" bestFit="1" customWidth="1"/>
    <col min="4100" max="4100" width="9.140625" style="191"/>
    <col min="4101" max="4101" width="9.140625" style="191" customWidth="1"/>
    <col min="4102" max="4102" width="9.140625" style="191"/>
    <col min="4103" max="4103" width="8.85546875" style="191" bestFit="1" customWidth="1"/>
    <col min="4104" max="4104" width="9.28515625" style="191" bestFit="1" customWidth="1"/>
    <col min="4105" max="4105" width="9.140625" style="191" bestFit="1" customWidth="1"/>
    <col min="4106" max="4106" width="11.28515625" style="191" bestFit="1" customWidth="1"/>
    <col min="4107" max="4107" width="10.140625" style="191" bestFit="1" customWidth="1"/>
    <col min="4108" max="4108" width="11.5703125" style="191" bestFit="1" customWidth="1"/>
    <col min="4109" max="4109" width="10.7109375" style="191" bestFit="1" customWidth="1"/>
    <col min="4110" max="4110" width="9.140625" style="191"/>
    <col min="4111" max="4111" width="10.7109375" style="191" bestFit="1" customWidth="1"/>
    <col min="4112" max="4352" width="9.140625" style="191"/>
    <col min="4353" max="4353" width="6.7109375" style="191" customWidth="1"/>
    <col min="4354" max="4354" width="9.140625" style="191"/>
    <col min="4355" max="4355" width="8.42578125" style="191" bestFit="1" customWidth="1"/>
    <col min="4356" max="4356" width="9.140625" style="191"/>
    <col min="4357" max="4357" width="9.140625" style="191" customWidth="1"/>
    <col min="4358" max="4358" width="9.140625" style="191"/>
    <col min="4359" max="4359" width="8.85546875" style="191" bestFit="1" customWidth="1"/>
    <col min="4360" max="4360" width="9.28515625" style="191" bestFit="1" customWidth="1"/>
    <col min="4361" max="4361" width="9.140625" style="191" bestFit="1" customWidth="1"/>
    <col min="4362" max="4362" width="11.28515625" style="191" bestFit="1" customWidth="1"/>
    <col min="4363" max="4363" width="10.140625" style="191" bestFit="1" customWidth="1"/>
    <col min="4364" max="4364" width="11.5703125" style="191" bestFit="1" customWidth="1"/>
    <col min="4365" max="4365" width="10.7109375" style="191" bestFit="1" customWidth="1"/>
    <col min="4366" max="4366" width="9.140625" style="191"/>
    <col min="4367" max="4367" width="10.7109375" style="191" bestFit="1" customWidth="1"/>
    <col min="4368" max="4608" width="9.140625" style="191"/>
    <col min="4609" max="4609" width="6.7109375" style="191" customWidth="1"/>
    <col min="4610" max="4610" width="9.140625" style="191"/>
    <col min="4611" max="4611" width="8.42578125" style="191" bestFit="1" customWidth="1"/>
    <col min="4612" max="4612" width="9.140625" style="191"/>
    <col min="4613" max="4613" width="9.140625" style="191" customWidth="1"/>
    <col min="4614" max="4614" width="9.140625" style="191"/>
    <col min="4615" max="4615" width="8.85546875" style="191" bestFit="1" customWidth="1"/>
    <col min="4616" max="4616" width="9.28515625" style="191" bestFit="1" customWidth="1"/>
    <col min="4617" max="4617" width="9.140625" style="191" bestFit="1" customWidth="1"/>
    <col min="4618" max="4618" width="11.28515625" style="191" bestFit="1" customWidth="1"/>
    <col min="4619" max="4619" width="10.140625" style="191" bestFit="1" customWidth="1"/>
    <col min="4620" max="4620" width="11.5703125" style="191" bestFit="1" customWidth="1"/>
    <col min="4621" max="4621" width="10.7109375" style="191" bestFit="1" customWidth="1"/>
    <col min="4622" max="4622" width="9.140625" style="191"/>
    <col min="4623" max="4623" width="10.7109375" style="191" bestFit="1" customWidth="1"/>
    <col min="4624" max="4864" width="9.140625" style="191"/>
    <col min="4865" max="4865" width="6.7109375" style="191" customWidth="1"/>
    <col min="4866" max="4866" width="9.140625" style="191"/>
    <col min="4867" max="4867" width="8.42578125" style="191" bestFit="1" customWidth="1"/>
    <col min="4868" max="4868" width="9.140625" style="191"/>
    <col min="4869" max="4869" width="9.140625" style="191" customWidth="1"/>
    <col min="4870" max="4870" width="9.140625" style="191"/>
    <col min="4871" max="4871" width="8.85546875" style="191" bestFit="1" customWidth="1"/>
    <col min="4872" max="4872" width="9.28515625" style="191" bestFit="1" customWidth="1"/>
    <col min="4873" max="4873" width="9.140625" style="191" bestFit="1" customWidth="1"/>
    <col min="4874" max="4874" width="11.28515625" style="191" bestFit="1" customWidth="1"/>
    <col min="4875" max="4875" width="10.140625" style="191" bestFit="1" customWidth="1"/>
    <col min="4876" max="4876" width="11.5703125" style="191" bestFit="1" customWidth="1"/>
    <col min="4877" max="4877" width="10.7109375" style="191" bestFit="1" customWidth="1"/>
    <col min="4878" max="4878" width="9.140625" style="191"/>
    <col min="4879" max="4879" width="10.7109375" style="191" bestFit="1" customWidth="1"/>
    <col min="4880" max="5120" width="9.140625" style="191"/>
    <col min="5121" max="5121" width="6.7109375" style="191" customWidth="1"/>
    <col min="5122" max="5122" width="9.140625" style="191"/>
    <col min="5123" max="5123" width="8.42578125" style="191" bestFit="1" customWidth="1"/>
    <col min="5124" max="5124" width="9.140625" style="191"/>
    <col min="5125" max="5125" width="9.140625" style="191" customWidth="1"/>
    <col min="5126" max="5126" width="9.140625" style="191"/>
    <col min="5127" max="5127" width="8.85546875" style="191" bestFit="1" customWidth="1"/>
    <col min="5128" max="5128" width="9.28515625" style="191" bestFit="1" customWidth="1"/>
    <col min="5129" max="5129" width="9.140625" style="191" bestFit="1" customWidth="1"/>
    <col min="5130" max="5130" width="11.28515625" style="191" bestFit="1" customWidth="1"/>
    <col min="5131" max="5131" width="10.140625" style="191" bestFit="1" customWidth="1"/>
    <col min="5132" max="5132" width="11.5703125" style="191" bestFit="1" customWidth="1"/>
    <col min="5133" max="5133" width="10.7109375" style="191" bestFit="1" customWidth="1"/>
    <col min="5134" max="5134" width="9.140625" style="191"/>
    <col min="5135" max="5135" width="10.7109375" style="191" bestFit="1" customWidth="1"/>
    <col min="5136" max="5376" width="9.140625" style="191"/>
    <col min="5377" max="5377" width="6.7109375" style="191" customWidth="1"/>
    <col min="5378" max="5378" width="9.140625" style="191"/>
    <col min="5379" max="5379" width="8.42578125" style="191" bestFit="1" customWidth="1"/>
    <col min="5380" max="5380" width="9.140625" style="191"/>
    <col min="5381" max="5381" width="9.140625" style="191" customWidth="1"/>
    <col min="5382" max="5382" width="9.140625" style="191"/>
    <col min="5383" max="5383" width="8.85546875" style="191" bestFit="1" customWidth="1"/>
    <col min="5384" max="5384" width="9.28515625" style="191" bestFit="1" customWidth="1"/>
    <col min="5385" max="5385" width="9.140625" style="191" bestFit="1" customWidth="1"/>
    <col min="5386" max="5386" width="11.28515625" style="191" bestFit="1" customWidth="1"/>
    <col min="5387" max="5387" width="10.140625" style="191" bestFit="1" customWidth="1"/>
    <col min="5388" max="5388" width="11.5703125" style="191" bestFit="1" customWidth="1"/>
    <col min="5389" max="5389" width="10.7109375" style="191" bestFit="1" customWidth="1"/>
    <col min="5390" max="5390" width="9.140625" style="191"/>
    <col min="5391" max="5391" width="10.7109375" style="191" bestFit="1" customWidth="1"/>
    <col min="5392" max="5632" width="9.140625" style="191"/>
    <col min="5633" max="5633" width="6.7109375" style="191" customWidth="1"/>
    <col min="5634" max="5634" width="9.140625" style="191"/>
    <col min="5635" max="5635" width="8.42578125" style="191" bestFit="1" customWidth="1"/>
    <col min="5636" max="5636" width="9.140625" style="191"/>
    <col min="5637" max="5637" width="9.140625" style="191" customWidth="1"/>
    <col min="5638" max="5638" width="9.140625" style="191"/>
    <col min="5639" max="5639" width="8.85546875" style="191" bestFit="1" customWidth="1"/>
    <col min="5640" max="5640" width="9.28515625" style="191" bestFit="1" customWidth="1"/>
    <col min="5641" max="5641" width="9.140625" style="191" bestFit="1" customWidth="1"/>
    <col min="5642" max="5642" width="11.28515625" style="191" bestFit="1" customWidth="1"/>
    <col min="5643" max="5643" width="10.140625" style="191" bestFit="1" customWidth="1"/>
    <col min="5644" max="5644" width="11.5703125" style="191" bestFit="1" customWidth="1"/>
    <col min="5645" max="5645" width="10.7109375" style="191" bestFit="1" customWidth="1"/>
    <col min="5646" max="5646" width="9.140625" style="191"/>
    <col min="5647" max="5647" width="10.7109375" style="191" bestFit="1" customWidth="1"/>
    <col min="5648" max="5888" width="9.140625" style="191"/>
    <col min="5889" max="5889" width="6.7109375" style="191" customWidth="1"/>
    <col min="5890" max="5890" width="9.140625" style="191"/>
    <col min="5891" max="5891" width="8.42578125" style="191" bestFit="1" customWidth="1"/>
    <col min="5892" max="5892" width="9.140625" style="191"/>
    <col min="5893" max="5893" width="9.140625" style="191" customWidth="1"/>
    <col min="5894" max="5894" width="9.140625" style="191"/>
    <col min="5895" max="5895" width="8.85546875" style="191" bestFit="1" customWidth="1"/>
    <col min="5896" max="5896" width="9.28515625" style="191" bestFit="1" customWidth="1"/>
    <col min="5897" max="5897" width="9.140625" style="191" bestFit="1" customWidth="1"/>
    <col min="5898" max="5898" width="11.28515625" style="191" bestFit="1" customWidth="1"/>
    <col min="5899" max="5899" width="10.140625" style="191" bestFit="1" customWidth="1"/>
    <col min="5900" max="5900" width="11.5703125" style="191" bestFit="1" customWidth="1"/>
    <col min="5901" max="5901" width="10.7109375" style="191" bestFit="1" customWidth="1"/>
    <col min="5902" max="5902" width="9.140625" style="191"/>
    <col min="5903" max="5903" width="10.7109375" style="191" bestFit="1" customWidth="1"/>
    <col min="5904" max="6144" width="9.140625" style="191"/>
    <col min="6145" max="6145" width="6.7109375" style="191" customWidth="1"/>
    <col min="6146" max="6146" width="9.140625" style="191"/>
    <col min="6147" max="6147" width="8.42578125" style="191" bestFit="1" customWidth="1"/>
    <col min="6148" max="6148" width="9.140625" style="191"/>
    <col min="6149" max="6149" width="9.140625" style="191" customWidth="1"/>
    <col min="6150" max="6150" width="9.140625" style="191"/>
    <col min="6151" max="6151" width="8.85546875" style="191" bestFit="1" customWidth="1"/>
    <col min="6152" max="6152" width="9.28515625" style="191" bestFit="1" customWidth="1"/>
    <col min="6153" max="6153" width="9.140625" style="191" bestFit="1" customWidth="1"/>
    <col min="6154" max="6154" width="11.28515625" style="191" bestFit="1" customWidth="1"/>
    <col min="6155" max="6155" width="10.140625" style="191" bestFit="1" customWidth="1"/>
    <col min="6156" max="6156" width="11.5703125" style="191" bestFit="1" customWidth="1"/>
    <col min="6157" max="6157" width="10.7109375" style="191" bestFit="1" customWidth="1"/>
    <col min="6158" max="6158" width="9.140625" style="191"/>
    <col min="6159" max="6159" width="10.7109375" style="191" bestFit="1" customWidth="1"/>
    <col min="6160" max="6400" width="9.140625" style="191"/>
    <col min="6401" max="6401" width="6.7109375" style="191" customWidth="1"/>
    <col min="6402" max="6402" width="9.140625" style="191"/>
    <col min="6403" max="6403" width="8.42578125" style="191" bestFit="1" customWidth="1"/>
    <col min="6404" max="6404" width="9.140625" style="191"/>
    <col min="6405" max="6405" width="9.140625" style="191" customWidth="1"/>
    <col min="6406" max="6406" width="9.140625" style="191"/>
    <col min="6407" max="6407" width="8.85546875" style="191" bestFit="1" customWidth="1"/>
    <col min="6408" max="6408" width="9.28515625" style="191" bestFit="1" customWidth="1"/>
    <col min="6409" max="6409" width="9.140625" style="191" bestFit="1" customWidth="1"/>
    <col min="6410" max="6410" width="11.28515625" style="191" bestFit="1" customWidth="1"/>
    <col min="6411" max="6411" width="10.140625" style="191" bestFit="1" customWidth="1"/>
    <col min="6412" max="6412" width="11.5703125" style="191" bestFit="1" customWidth="1"/>
    <col min="6413" max="6413" width="10.7109375" style="191" bestFit="1" customWidth="1"/>
    <col min="6414" max="6414" width="9.140625" style="191"/>
    <col min="6415" max="6415" width="10.7109375" style="191" bestFit="1" customWidth="1"/>
    <col min="6416" max="6656" width="9.140625" style="191"/>
    <col min="6657" max="6657" width="6.7109375" style="191" customWidth="1"/>
    <col min="6658" max="6658" width="9.140625" style="191"/>
    <col min="6659" max="6659" width="8.42578125" style="191" bestFit="1" customWidth="1"/>
    <col min="6660" max="6660" width="9.140625" style="191"/>
    <col min="6661" max="6661" width="9.140625" style="191" customWidth="1"/>
    <col min="6662" max="6662" width="9.140625" style="191"/>
    <col min="6663" max="6663" width="8.85546875" style="191" bestFit="1" customWidth="1"/>
    <col min="6664" max="6664" width="9.28515625" style="191" bestFit="1" customWidth="1"/>
    <col min="6665" max="6665" width="9.140625" style="191" bestFit="1" customWidth="1"/>
    <col min="6666" max="6666" width="11.28515625" style="191" bestFit="1" customWidth="1"/>
    <col min="6667" max="6667" width="10.140625" style="191" bestFit="1" customWidth="1"/>
    <col min="6668" max="6668" width="11.5703125" style="191" bestFit="1" customWidth="1"/>
    <col min="6669" max="6669" width="10.7109375" style="191" bestFit="1" customWidth="1"/>
    <col min="6670" max="6670" width="9.140625" style="191"/>
    <col min="6671" max="6671" width="10.7109375" style="191" bestFit="1" customWidth="1"/>
    <col min="6672" max="6912" width="9.140625" style="191"/>
    <col min="6913" max="6913" width="6.7109375" style="191" customWidth="1"/>
    <col min="6914" max="6914" width="9.140625" style="191"/>
    <col min="6915" max="6915" width="8.42578125" style="191" bestFit="1" customWidth="1"/>
    <col min="6916" max="6916" width="9.140625" style="191"/>
    <col min="6917" max="6917" width="9.140625" style="191" customWidth="1"/>
    <col min="6918" max="6918" width="9.140625" style="191"/>
    <col min="6919" max="6919" width="8.85546875" style="191" bestFit="1" customWidth="1"/>
    <col min="6920" max="6920" width="9.28515625" style="191" bestFit="1" customWidth="1"/>
    <col min="6921" max="6921" width="9.140625" style="191" bestFit="1" customWidth="1"/>
    <col min="6922" max="6922" width="11.28515625" style="191" bestFit="1" customWidth="1"/>
    <col min="6923" max="6923" width="10.140625" style="191" bestFit="1" customWidth="1"/>
    <col min="6924" max="6924" width="11.5703125" style="191" bestFit="1" customWidth="1"/>
    <col min="6925" max="6925" width="10.7109375" style="191" bestFit="1" customWidth="1"/>
    <col min="6926" max="6926" width="9.140625" style="191"/>
    <col min="6927" max="6927" width="10.7109375" style="191" bestFit="1" customWidth="1"/>
    <col min="6928" max="7168" width="9.140625" style="191"/>
    <col min="7169" max="7169" width="6.7109375" style="191" customWidth="1"/>
    <col min="7170" max="7170" width="9.140625" style="191"/>
    <col min="7171" max="7171" width="8.42578125" style="191" bestFit="1" customWidth="1"/>
    <col min="7172" max="7172" width="9.140625" style="191"/>
    <col min="7173" max="7173" width="9.140625" style="191" customWidth="1"/>
    <col min="7174" max="7174" width="9.140625" style="191"/>
    <col min="7175" max="7175" width="8.85546875" style="191" bestFit="1" customWidth="1"/>
    <col min="7176" max="7176" width="9.28515625" style="191" bestFit="1" customWidth="1"/>
    <col min="7177" max="7177" width="9.140625" style="191" bestFit="1" customWidth="1"/>
    <col min="7178" max="7178" width="11.28515625" style="191" bestFit="1" customWidth="1"/>
    <col min="7179" max="7179" width="10.140625" style="191" bestFit="1" customWidth="1"/>
    <col min="7180" max="7180" width="11.5703125" style="191" bestFit="1" customWidth="1"/>
    <col min="7181" max="7181" width="10.7109375" style="191" bestFit="1" customWidth="1"/>
    <col min="7182" max="7182" width="9.140625" style="191"/>
    <col min="7183" max="7183" width="10.7109375" style="191" bestFit="1" customWidth="1"/>
    <col min="7184" max="7424" width="9.140625" style="191"/>
    <col min="7425" max="7425" width="6.7109375" style="191" customWidth="1"/>
    <col min="7426" max="7426" width="9.140625" style="191"/>
    <col min="7427" max="7427" width="8.42578125" style="191" bestFit="1" customWidth="1"/>
    <col min="7428" max="7428" width="9.140625" style="191"/>
    <col min="7429" max="7429" width="9.140625" style="191" customWidth="1"/>
    <col min="7430" max="7430" width="9.140625" style="191"/>
    <col min="7431" max="7431" width="8.85546875" style="191" bestFit="1" customWidth="1"/>
    <col min="7432" max="7432" width="9.28515625" style="191" bestFit="1" customWidth="1"/>
    <col min="7433" max="7433" width="9.140625" style="191" bestFit="1" customWidth="1"/>
    <col min="7434" max="7434" width="11.28515625" style="191" bestFit="1" customWidth="1"/>
    <col min="7435" max="7435" width="10.140625" style="191" bestFit="1" customWidth="1"/>
    <col min="7436" max="7436" width="11.5703125" style="191" bestFit="1" customWidth="1"/>
    <col min="7437" max="7437" width="10.7109375" style="191" bestFit="1" customWidth="1"/>
    <col min="7438" max="7438" width="9.140625" style="191"/>
    <col min="7439" max="7439" width="10.7109375" style="191" bestFit="1" customWidth="1"/>
    <col min="7440" max="7680" width="9.140625" style="191"/>
    <col min="7681" max="7681" width="6.7109375" style="191" customWidth="1"/>
    <col min="7682" max="7682" width="9.140625" style="191"/>
    <col min="7683" max="7683" width="8.42578125" style="191" bestFit="1" customWidth="1"/>
    <col min="7684" max="7684" width="9.140625" style="191"/>
    <col min="7685" max="7685" width="9.140625" style="191" customWidth="1"/>
    <col min="7686" max="7686" width="9.140625" style="191"/>
    <col min="7687" max="7687" width="8.85546875" style="191" bestFit="1" customWidth="1"/>
    <col min="7688" max="7688" width="9.28515625" style="191" bestFit="1" customWidth="1"/>
    <col min="7689" max="7689" width="9.140625" style="191" bestFit="1" customWidth="1"/>
    <col min="7690" max="7690" width="11.28515625" style="191" bestFit="1" customWidth="1"/>
    <col min="7691" max="7691" width="10.140625" style="191" bestFit="1" customWidth="1"/>
    <col min="7692" max="7692" width="11.5703125" style="191" bestFit="1" customWidth="1"/>
    <col min="7693" max="7693" width="10.7109375" style="191" bestFit="1" customWidth="1"/>
    <col min="7694" max="7694" width="9.140625" style="191"/>
    <col min="7695" max="7695" width="10.7109375" style="191" bestFit="1" customWidth="1"/>
    <col min="7696" max="7936" width="9.140625" style="191"/>
    <col min="7937" max="7937" width="6.7109375" style="191" customWidth="1"/>
    <col min="7938" max="7938" width="9.140625" style="191"/>
    <col min="7939" max="7939" width="8.42578125" style="191" bestFit="1" customWidth="1"/>
    <col min="7940" max="7940" width="9.140625" style="191"/>
    <col min="7941" max="7941" width="9.140625" style="191" customWidth="1"/>
    <col min="7942" max="7942" width="9.140625" style="191"/>
    <col min="7943" max="7943" width="8.85546875" style="191" bestFit="1" customWidth="1"/>
    <col min="7944" max="7944" width="9.28515625" style="191" bestFit="1" customWidth="1"/>
    <col min="7945" max="7945" width="9.140625" style="191" bestFit="1" customWidth="1"/>
    <col min="7946" max="7946" width="11.28515625" style="191" bestFit="1" customWidth="1"/>
    <col min="7947" max="7947" width="10.140625" style="191" bestFit="1" customWidth="1"/>
    <col min="7948" max="7948" width="11.5703125" style="191" bestFit="1" customWidth="1"/>
    <col min="7949" max="7949" width="10.7109375" style="191" bestFit="1" customWidth="1"/>
    <col min="7950" max="7950" width="9.140625" style="191"/>
    <col min="7951" max="7951" width="10.7109375" style="191" bestFit="1" customWidth="1"/>
    <col min="7952" max="8192" width="9.140625" style="191"/>
    <col min="8193" max="8193" width="6.7109375" style="191" customWidth="1"/>
    <col min="8194" max="8194" width="9.140625" style="191"/>
    <col min="8195" max="8195" width="8.42578125" style="191" bestFit="1" customWidth="1"/>
    <col min="8196" max="8196" width="9.140625" style="191"/>
    <col min="8197" max="8197" width="9.140625" style="191" customWidth="1"/>
    <col min="8198" max="8198" width="9.140625" style="191"/>
    <col min="8199" max="8199" width="8.85546875" style="191" bestFit="1" customWidth="1"/>
    <col min="8200" max="8200" width="9.28515625" style="191" bestFit="1" customWidth="1"/>
    <col min="8201" max="8201" width="9.140625" style="191" bestFit="1" customWidth="1"/>
    <col min="8202" max="8202" width="11.28515625" style="191" bestFit="1" customWidth="1"/>
    <col min="8203" max="8203" width="10.140625" style="191" bestFit="1" customWidth="1"/>
    <col min="8204" max="8204" width="11.5703125" style="191" bestFit="1" customWidth="1"/>
    <col min="8205" max="8205" width="10.7109375" style="191" bestFit="1" customWidth="1"/>
    <col min="8206" max="8206" width="9.140625" style="191"/>
    <col min="8207" max="8207" width="10.7109375" style="191" bestFit="1" customWidth="1"/>
    <col min="8208" max="8448" width="9.140625" style="191"/>
    <col min="8449" max="8449" width="6.7109375" style="191" customWidth="1"/>
    <col min="8450" max="8450" width="9.140625" style="191"/>
    <col min="8451" max="8451" width="8.42578125" style="191" bestFit="1" customWidth="1"/>
    <col min="8452" max="8452" width="9.140625" style="191"/>
    <col min="8453" max="8453" width="9.140625" style="191" customWidth="1"/>
    <col min="8454" max="8454" width="9.140625" style="191"/>
    <col min="8455" max="8455" width="8.85546875" style="191" bestFit="1" customWidth="1"/>
    <col min="8456" max="8456" width="9.28515625" style="191" bestFit="1" customWidth="1"/>
    <col min="8457" max="8457" width="9.140625" style="191" bestFit="1" customWidth="1"/>
    <col min="8458" max="8458" width="11.28515625" style="191" bestFit="1" customWidth="1"/>
    <col min="8459" max="8459" width="10.140625" style="191" bestFit="1" customWidth="1"/>
    <col min="8460" max="8460" width="11.5703125" style="191" bestFit="1" customWidth="1"/>
    <col min="8461" max="8461" width="10.7109375" style="191" bestFit="1" customWidth="1"/>
    <col min="8462" max="8462" width="9.140625" style="191"/>
    <col min="8463" max="8463" width="10.7109375" style="191" bestFit="1" customWidth="1"/>
    <col min="8464" max="8704" width="9.140625" style="191"/>
    <col min="8705" max="8705" width="6.7109375" style="191" customWidth="1"/>
    <col min="8706" max="8706" width="9.140625" style="191"/>
    <col min="8707" max="8707" width="8.42578125" style="191" bestFit="1" customWidth="1"/>
    <col min="8708" max="8708" width="9.140625" style="191"/>
    <col min="8709" max="8709" width="9.140625" style="191" customWidth="1"/>
    <col min="8710" max="8710" width="9.140625" style="191"/>
    <col min="8711" max="8711" width="8.85546875" style="191" bestFit="1" customWidth="1"/>
    <col min="8712" max="8712" width="9.28515625" style="191" bestFit="1" customWidth="1"/>
    <col min="8713" max="8713" width="9.140625" style="191" bestFit="1" customWidth="1"/>
    <col min="8714" max="8714" width="11.28515625" style="191" bestFit="1" customWidth="1"/>
    <col min="8715" max="8715" width="10.140625" style="191" bestFit="1" customWidth="1"/>
    <col min="8716" max="8716" width="11.5703125" style="191" bestFit="1" customWidth="1"/>
    <col min="8717" max="8717" width="10.7109375" style="191" bestFit="1" customWidth="1"/>
    <col min="8718" max="8718" width="9.140625" style="191"/>
    <col min="8719" max="8719" width="10.7109375" style="191" bestFit="1" customWidth="1"/>
    <col min="8720" max="8960" width="9.140625" style="191"/>
    <col min="8961" max="8961" width="6.7109375" style="191" customWidth="1"/>
    <col min="8962" max="8962" width="9.140625" style="191"/>
    <col min="8963" max="8963" width="8.42578125" style="191" bestFit="1" customWidth="1"/>
    <col min="8964" max="8964" width="9.140625" style="191"/>
    <col min="8965" max="8965" width="9.140625" style="191" customWidth="1"/>
    <col min="8966" max="8966" width="9.140625" style="191"/>
    <col min="8967" max="8967" width="8.85546875" style="191" bestFit="1" customWidth="1"/>
    <col min="8968" max="8968" width="9.28515625" style="191" bestFit="1" customWidth="1"/>
    <col min="8969" max="8969" width="9.140625" style="191" bestFit="1" customWidth="1"/>
    <col min="8970" max="8970" width="11.28515625" style="191" bestFit="1" customWidth="1"/>
    <col min="8971" max="8971" width="10.140625" style="191" bestFit="1" customWidth="1"/>
    <col min="8972" max="8972" width="11.5703125" style="191" bestFit="1" customWidth="1"/>
    <col min="8973" max="8973" width="10.7109375" style="191" bestFit="1" customWidth="1"/>
    <col min="8974" max="8974" width="9.140625" style="191"/>
    <col min="8975" max="8975" width="10.7109375" style="191" bestFit="1" customWidth="1"/>
    <col min="8976" max="9216" width="9.140625" style="191"/>
    <col min="9217" max="9217" width="6.7109375" style="191" customWidth="1"/>
    <col min="9218" max="9218" width="9.140625" style="191"/>
    <col min="9219" max="9219" width="8.42578125" style="191" bestFit="1" customWidth="1"/>
    <col min="9220" max="9220" width="9.140625" style="191"/>
    <col min="9221" max="9221" width="9.140625" style="191" customWidth="1"/>
    <col min="9222" max="9222" width="9.140625" style="191"/>
    <col min="9223" max="9223" width="8.85546875" style="191" bestFit="1" customWidth="1"/>
    <col min="9224" max="9224" width="9.28515625" style="191" bestFit="1" customWidth="1"/>
    <col min="9225" max="9225" width="9.140625" style="191" bestFit="1" customWidth="1"/>
    <col min="9226" max="9226" width="11.28515625" style="191" bestFit="1" customWidth="1"/>
    <col min="9227" max="9227" width="10.140625" style="191" bestFit="1" customWidth="1"/>
    <col min="9228" max="9228" width="11.5703125" style="191" bestFit="1" customWidth="1"/>
    <col min="9229" max="9229" width="10.7109375" style="191" bestFit="1" customWidth="1"/>
    <col min="9230" max="9230" width="9.140625" style="191"/>
    <col min="9231" max="9231" width="10.7109375" style="191" bestFit="1" customWidth="1"/>
    <col min="9232" max="9472" width="9.140625" style="191"/>
    <col min="9473" max="9473" width="6.7109375" style="191" customWidth="1"/>
    <col min="9474" max="9474" width="9.140625" style="191"/>
    <col min="9475" max="9475" width="8.42578125" style="191" bestFit="1" customWidth="1"/>
    <col min="9476" max="9476" width="9.140625" style="191"/>
    <col min="9477" max="9477" width="9.140625" style="191" customWidth="1"/>
    <col min="9478" max="9478" width="9.140625" style="191"/>
    <col min="9479" max="9479" width="8.85546875" style="191" bestFit="1" customWidth="1"/>
    <col min="9480" max="9480" width="9.28515625" style="191" bestFit="1" customWidth="1"/>
    <col min="9481" max="9481" width="9.140625" style="191" bestFit="1" customWidth="1"/>
    <col min="9482" max="9482" width="11.28515625" style="191" bestFit="1" customWidth="1"/>
    <col min="9483" max="9483" width="10.140625" style="191" bestFit="1" customWidth="1"/>
    <col min="9484" max="9484" width="11.5703125" style="191" bestFit="1" customWidth="1"/>
    <col min="9485" max="9485" width="10.7109375" style="191" bestFit="1" customWidth="1"/>
    <col min="9486" max="9486" width="9.140625" style="191"/>
    <col min="9487" max="9487" width="10.7109375" style="191" bestFit="1" customWidth="1"/>
    <col min="9488" max="9728" width="9.140625" style="191"/>
    <col min="9729" max="9729" width="6.7109375" style="191" customWidth="1"/>
    <col min="9730" max="9730" width="9.140625" style="191"/>
    <col min="9731" max="9731" width="8.42578125" style="191" bestFit="1" customWidth="1"/>
    <col min="9732" max="9732" width="9.140625" style="191"/>
    <col min="9733" max="9733" width="9.140625" style="191" customWidth="1"/>
    <col min="9734" max="9734" width="9.140625" style="191"/>
    <col min="9735" max="9735" width="8.85546875" style="191" bestFit="1" customWidth="1"/>
    <col min="9736" max="9736" width="9.28515625" style="191" bestFit="1" customWidth="1"/>
    <col min="9737" max="9737" width="9.140625" style="191" bestFit="1" customWidth="1"/>
    <col min="9738" max="9738" width="11.28515625" style="191" bestFit="1" customWidth="1"/>
    <col min="9739" max="9739" width="10.140625" style="191" bestFit="1" customWidth="1"/>
    <col min="9740" max="9740" width="11.5703125" style="191" bestFit="1" customWidth="1"/>
    <col min="9741" max="9741" width="10.7109375" style="191" bestFit="1" customWidth="1"/>
    <col min="9742" max="9742" width="9.140625" style="191"/>
    <col min="9743" max="9743" width="10.7109375" style="191" bestFit="1" customWidth="1"/>
    <col min="9744" max="9984" width="9.140625" style="191"/>
    <col min="9985" max="9985" width="6.7109375" style="191" customWidth="1"/>
    <col min="9986" max="9986" width="9.140625" style="191"/>
    <col min="9987" max="9987" width="8.42578125" style="191" bestFit="1" customWidth="1"/>
    <col min="9988" max="9988" width="9.140625" style="191"/>
    <col min="9989" max="9989" width="9.140625" style="191" customWidth="1"/>
    <col min="9990" max="9990" width="9.140625" style="191"/>
    <col min="9991" max="9991" width="8.85546875" style="191" bestFit="1" customWidth="1"/>
    <col min="9992" max="9992" width="9.28515625" style="191" bestFit="1" customWidth="1"/>
    <col min="9993" max="9993" width="9.140625" style="191" bestFit="1" customWidth="1"/>
    <col min="9994" max="9994" width="11.28515625" style="191" bestFit="1" customWidth="1"/>
    <col min="9995" max="9995" width="10.140625" style="191" bestFit="1" customWidth="1"/>
    <col min="9996" max="9996" width="11.5703125" style="191" bestFit="1" customWidth="1"/>
    <col min="9997" max="9997" width="10.7109375" style="191" bestFit="1" customWidth="1"/>
    <col min="9998" max="9998" width="9.140625" style="191"/>
    <col min="9999" max="9999" width="10.7109375" style="191" bestFit="1" customWidth="1"/>
    <col min="10000" max="10240" width="9.140625" style="191"/>
    <col min="10241" max="10241" width="6.7109375" style="191" customWidth="1"/>
    <col min="10242" max="10242" width="9.140625" style="191"/>
    <col min="10243" max="10243" width="8.42578125" style="191" bestFit="1" customWidth="1"/>
    <col min="10244" max="10244" width="9.140625" style="191"/>
    <col min="10245" max="10245" width="9.140625" style="191" customWidth="1"/>
    <col min="10246" max="10246" width="9.140625" style="191"/>
    <col min="10247" max="10247" width="8.85546875" style="191" bestFit="1" customWidth="1"/>
    <col min="10248" max="10248" width="9.28515625" style="191" bestFit="1" customWidth="1"/>
    <col min="10249" max="10249" width="9.140625" style="191" bestFit="1" customWidth="1"/>
    <col min="10250" max="10250" width="11.28515625" style="191" bestFit="1" customWidth="1"/>
    <col min="10251" max="10251" width="10.140625" style="191" bestFit="1" customWidth="1"/>
    <col min="10252" max="10252" width="11.5703125" style="191" bestFit="1" customWidth="1"/>
    <col min="10253" max="10253" width="10.7109375" style="191" bestFit="1" customWidth="1"/>
    <col min="10254" max="10254" width="9.140625" style="191"/>
    <col min="10255" max="10255" width="10.7109375" style="191" bestFit="1" customWidth="1"/>
    <col min="10256" max="10496" width="9.140625" style="191"/>
    <col min="10497" max="10497" width="6.7109375" style="191" customWidth="1"/>
    <col min="10498" max="10498" width="9.140625" style="191"/>
    <col min="10499" max="10499" width="8.42578125" style="191" bestFit="1" customWidth="1"/>
    <col min="10500" max="10500" width="9.140625" style="191"/>
    <col min="10501" max="10501" width="9.140625" style="191" customWidth="1"/>
    <col min="10502" max="10502" width="9.140625" style="191"/>
    <col min="10503" max="10503" width="8.85546875" style="191" bestFit="1" customWidth="1"/>
    <col min="10504" max="10504" width="9.28515625" style="191" bestFit="1" customWidth="1"/>
    <col min="10505" max="10505" width="9.140625" style="191" bestFit="1" customWidth="1"/>
    <col min="10506" max="10506" width="11.28515625" style="191" bestFit="1" customWidth="1"/>
    <col min="10507" max="10507" width="10.140625" style="191" bestFit="1" customWidth="1"/>
    <col min="10508" max="10508" width="11.5703125" style="191" bestFit="1" customWidth="1"/>
    <col min="10509" max="10509" width="10.7109375" style="191" bestFit="1" customWidth="1"/>
    <col min="10510" max="10510" width="9.140625" style="191"/>
    <col min="10511" max="10511" width="10.7109375" style="191" bestFit="1" customWidth="1"/>
    <col min="10512" max="10752" width="9.140625" style="191"/>
    <col min="10753" max="10753" width="6.7109375" style="191" customWidth="1"/>
    <col min="10754" max="10754" width="9.140625" style="191"/>
    <col min="10755" max="10755" width="8.42578125" style="191" bestFit="1" customWidth="1"/>
    <col min="10756" max="10756" width="9.140625" style="191"/>
    <col min="10757" max="10757" width="9.140625" style="191" customWidth="1"/>
    <col min="10758" max="10758" width="9.140625" style="191"/>
    <col min="10759" max="10759" width="8.85546875" style="191" bestFit="1" customWidth="1"/>
    <col min="10760" max="10760" width="9.28515625" style="191" bestFit="1" customWidth="1"/>
    <col min="10761" max="10761" width="9.140625" style="191" bestFit="1" customWidth="1"/>
    <col min="10762" max="10762" width="11.28515625" style="191" bestFit="1" customWidth="1"/>
    <col min="10763" max="10763" width="10.140625" style="191" bestFit="1" customWidth="1"/>
    <col min="10764" max="10764" width="11.5703125" style="191" bestFit="1" customWidth="1"/>
    <col min="10765" max="10765" width="10.7109375" style="191" bestFit="1" customWidth="1"/>
    <col min="10766" max="10766" width="9.140625" style="191"/>
    <col min="10767" max="10767" width="10.7109375" style="191" bestFit="1" customWidth="1"/>
    <col min="10768" max="11008" width="9.140625" style="191"/>
    <col min="11009" max="11009" width="6.7109375" style="191" customWidth="1"/>
    <col min="11010" max="11010" width="9.140625" style="191"/>
    <col min="11011" max="11011" width="8.42578125" style="191" bestFit="1" customWidth="1"/>
    <col min="11012" max="11012" width="9.140625" style="191"/>
    <col min="11013" max="11013" width="9.140625" style="191" customWidth="1"/>
    <col min="11014" max="11014" width="9.140625" style="191"/>
    <col min="11015" max="11015" width="8.85546875" style="191" bestFit="1" customWidth="1"/>
    <col min="11016" max="11016" width="9.28515625" style="191" bestFit="1" customWidth="1"/>
    <col min="11017" max="11017" width="9.140625" style="191" bestFit="1" customWidth="1"/>
    <col min="11018" max="11018" width="11.28515625" style="191" bestFit="1" customWidth="1"/>
    <col min="11019" max="11019" width="10.140625" style="191" bestFit="1" customWidth="1"/>
    <col min="11020" max="11020" width="11.5703125" style="191" bestFit="1" customWidth="1"/>
    <col min="11021" max="11021" width="10.7109375" style="191" bestFit="1" customWidth="1"/>
    <col min="11022" max="11022" width="9.140625" style="191"/>
    <col min="11023" max="11023" width="10.7109375" style="191" bestFit="1" customWidth="1"/>
    <col min="11024" max="11264" width="9.140625" style="191"/>
    <col min="11265" max="11265" width="6.7109375" style="191" customWidth="1"/>
    <col min="11266" max="11266" width="9.140625" style="191"/>
    <col min="11267" max="11267" width="8.42578125" style="191" bestFit="1" customWidth="1"/>
    <col min="11268" max="11268" width="9.140625" style="191"/>
    <col min="11269" max="11269" width="9.140625" style="191" customWidth="1"/>
    <col min="11270" max="11270" width="9.140625" style="191"/>
    <col min="11271" max="11271" width="8.85546875" style="191" bestFit="1" customWidth="1"/>
    <col min="11272" max="11272" width="9.28515625" style="191" bestFit="1" customWidth="1"/>
    <col min="11273" max="11273" width="9.140625" style="191" bestFit="1" customWidth="1"/>
    <col min="11274" max="11274" width="11.28515625" style="191" bestFit="1" customWidth="1"/>
    <col min="11275" max="11275" width="10.140625" style="191" bestFit="1" customWidth="1"/>
    <col min="11276" max="11276" width="11.5703125" style="191" bestFit="1" customWidth="1"/>
    <col min="11277" max="11277" width="10.7109375" style="191" bestFit="1" customWidth="1"/>
    <col min="11278" max="11278" width="9.140625" style="191"/>
    <col min="11279" max="11279" width="10.7109375" style="191" bestFit="1" customWidth="1"/>
    <col min="11280" max="11520" width="9.140625" style="191"/>
    <col min="11521" max="11521" width="6.7109375" style="191" customWidth="1"/>
    <col min="11522" max="11522" width="9.140625" style="191"/>
    <col min="11523" max="11523" width="8.42578125" style="191" bestFit="1" customWidth="1"/>
    <col min="11524" max="11524" width="9.140625" style="191"/>
    <col min="11525" max="11525" width="9.140625" style="191" customWidth="1"/>
    <col min="11526" max="11526" width="9.140625" style="191"/>
    <col min="11527" max="11527" width="8.85546875" style="191" bestFit="1" customWidth="1"/>
    <col min="11528" max="11528" width="9.28515625" style="191" bestFit="1" customWidth="1"/>
    <col min="11529" max="11529" width="9.140625" style="191" bestFit="1" customWidth="1"/>
    <col min="11530" max="11530" width="11.28515625" style="191" bestFit="1" customWidth="1"/>
    <col min="11531" max="11531" width="10.140625" style="191" bestFit="1" customWidth="1"/>
    <col min="11532" max="11532" width="11.5703125" style="191" bestFit="1" customWidth="1"/>
    <col min="11533" max="11533" width="10.7109375" style="191" bestFit="1" customWidth="1"/>
    <col min="11534" max="11534" width="9.140625" style="191"/>
    <col min="11535" max="11535" width="10.7109375" style="191" bestFit="1" customWidth="1"/>
    <col min="11536" max="11776" width="9.140625" style="191"/>
    <col min="11777" max="11777" width="6.7109375" style="191" customWidth="1"/>
    <col min="11778" max="11778" width="9.140625" style="191"/>
    <col min="11779" max="11779" width="8.42578125" style="191" bestFit="1" customWidth="1"/>
    <col min="11780" max="11780" width="9.140625" style="191"/>
    <col min="11781" max="11781" width="9.140625" style="191" customWidth="1"/>
    <col min="11782" max="11782" width="9.140625" style="191"/>
    <col min="11783" max="11783" width="8.85546875" style="191" bestFit="1" customWidth="1"/>
    <col min="11784" max="11784" width="9.28515625" style="191" bestFit="1" customWidth="1"/>
    <col min="11785" max="11785" width="9.140625" style="191" bestFit="1" customWidth="1"/>
    <col min="11786" max="11786" width="11.28515625" style="191" bestFit="1" customWidth="1"/>
    <col min="11787" max="11787" width="10.140625" style="191" bestFit="1" customWidth="1"/>
    <col min="11788" max="11788" width="11.5703125" style="191" bestFit="1" customWidth="1"/>
    <col min="11789" max="11789" width="10.7109375" style="191" bestFit="1" customWidth="1"/>
    <col min="11790" max="11790" width="9.140625" style="191"/>
    <col min="11791" max="11791" width="10.7109375" style="191" bestFit="1" customWidth="1"/>
    <col min="11792" max="12032" width="9.140625" style="191"/>
    <col min="12033" max="12033" width="6.7109375" style="191" customWidth="1"/>
    <col min="12034" max="12034" width="9.140625" style="191"/>
    <col min="12035" max="12035" width="8.42578125" style="191" bestFit="1" customWidth="1"/>
    <col min="12036" max="12036" width="9.140625" style="191"/>
    <col min="12037" max="12037" width="9.140625" style="191" customWidth="1"/>
    <col min="12038" max="12038" width="9.140625" style="191"/>
    <col min="12039" max="12039" width="8.85546875" style="191" bestFit="1" customWidth="1"/>
    <col min="12040" max="12040" width="9.28515625" style="191" bestFit="1" customWidth="1"/>
    <col min="12041" max="12041" width="9.140625" style="191" bestFit="1" customWidth="1"/>
    <col min="12042" max="12042" width="11.28515625" style="191" bestFit="1" customWidth="1"/>
    <col min="12043" max="12043" width="10.140625" style="191" bestFit="1" customWidth="1"/>
    <col min="12044" max="12044" width="11.5703125" style="191" bestFit="1" customWidth="1"/>
    <col min="12045" max="12045" width="10.7109375" style="191" bestFit="1" customWidth="1"/>
    <col min="12046" max="12046" width="9.140625" style="191"/>
    <col min="12047" max="12047" width="10.7109375" style="191" bestFit="1" customWidth="1"/>
    <col min="12048" max="12288" width="9.140625" style="191"/>
    <col min="12289" max="12289" width="6.7109375" style="191" customWidth="1"/>
    <col min="12290" max="12290" width="9.140625" style="191"/>
    <col min="12291" max="12291" width="8.42578125" style="191" bestFit="1" customWidth="1"/>
    <col min="12292" max="12292" width="9.140625" style="191"/>
    <col min="12293" max="12293" width="9.140625" style="191" customWidth="1"/>
    <col min="12294" max="12294" width="9.140625" style="191"/>
    <col min="12295" max="12295" width="8.85546875" style="191" bestFit="1" customWidth="1"/>
    <col min="12296" max="12296" width="9.28515625" style="191" bestFit="1" customWidth="1"/>
    <col min="12297" max="12297" width="9.140625" style="191" bestFit="1" customWidth="1"/>
    <col min="12298" max="12298" width="11.28515625" style="191" bestFit="1" customWidth="1"/>
    <col min="12299" max="12299" width="10.140625" style="191" bestFit="1" customWidth="1"/>
    <col min="12300" max="12300" width="11.5703125" style="191" bestFit="1" customWidth="1"/>
    <col min="12301" max="12301" width="10.7109375" style="191" bestFit="1" customWidth="1"/>
    <col min="12302" max="12302" width="9.140625" style="191"/>
    <col min="12303" max="12303" width="10.7109375" style="191" bestFit="1" customWidth="1"/>
    <col min="12304" max="12544" width="9.140625" style="191"/>
    <col min="12545" max="12545" width="6.7109375" style="191" customWidth="1"/>
    <col min="12546" max="12546" width="9.140625" style="191"/>
    <col min="12547" max="12547" width="8.42578125" style="191" bestFit="1" customWidth="1"/>
    <col min="12548" max="12548" width="9.140625" style="191"/>
    <col min="12549" max="12549" width="9.140625" style="191" customWidth="1"/>
    <col min="12550" max="12550" width="9.140625" style="191"/>
    <col min="12551" max="12551" width="8.85546875" style="191" bestFit="1" customWidth="1"/>
    <col min="12552" max="12552" width="9.28515625" style="191" bestFit="1" customWidth="1"/>
    <col min="12553" max="12553" width="9.140625" style="191" bestFit="1" customWidth="1"/>
    <col min="12554" max="12554" width="11.28515625" style="191" bestFit="1" customWidth="1"/>
    <col min="12555" max="12555" width="10.140625" style="191" bestFit="1" customWidth="1"/>
    <col min="12556" max="12556" width="11.5703125" style="191" bestFit="1" customWidth="1"/>
    <col min="12557" max="12557" width="10.7109375" style="191" bestFit="1" customWidth="1"/>
    <col min="12558" max="12558" width="9.140625" style="191"/>
    <col min="12559" max="12559" width="10.7109375" style="191" bestFit="1" customWidth="1"/>
    <col min="12560" max="12800" width="9.140625" style="191"/>
    <col min="12801" max="12801" width="6.7109375" style="191" customWidth="1"/>
    <col min="12802" max="12802" width="9.140625" style="191"/>
    <col min="12803" max="12803" width="8.42578125" style="191" bestFit="1" customWidth="1"/>
    <col min="12804" max="12804" width="9.140625" style="191"/>
    <col min="12805" max="12805" width="9.140625" style="191" customWidth="1"/>
    <col min="12806" max="12806" width="9.140625" style="191"/>
    <col min="12807" max="12807" width="8.85546875" style="191" bestFit="1" customWidth="1"/>
    <col min="12808" max="12808" width="9.28515625" style="191" bestFit="1" customWidth="1"/>
    <col min="12809" max="12809" width="9.140625" style="191" bestFit="1" customWidth="1"/>
    <col min="12810" max="12810" width="11.28515625" style="191" bestFit="1" customWidth="1"/>
    <col min="12811" max="12811" width="10.140625" style="191" bestFit="1" customWidth="1"/>
    <col min="12812" max="12812" width="11.5703125" style="191" bestFit="1" customWidth="1"/>
    <col min="12813" max="12813" width="10.7109375" style="191" bestFit="1" customWidth="1"/>
    <col min="12814" max="12814" width="9.140625" style="191"/>
    <col min="12815" max="12815" width="10.7109375" style="191" bestFit="1" customWidth="1"/>
    <col min="12816" max="13056" width="9.140625" style="191"/>
    <col min="13057" max="13057" width="6.7109375" style="191" customWidth="1"/>
    <col min="13058" max="13058" width="9.140625" style="191"/>
    <col min="13059" max="13059" width="8.42578125" style="191" bestFit="1" customWidth="1"/>
    <col min="13060" max="13060" width="9.140625" style="191"/>
    <col min="13061" max="13061" width="9.140625" style="191" customWidth="1"/>
    <col min="13062" max="13062" width="9.140625" style="191"/>
    <col min="13063" max="13063" width="8.85546875" style="191" bestFit="1" customWidth="1"/>
    <col min="13064" max="13064" width="9.28515625" style="191" bestFit="1" customWidth="1"/>
    <col min="13065" max="13065" width="9.140625" style="191" bestFit="1" customWidth="1"/>
    <col min="13066" max="13066" width="11.28515625" style="191" bestFit="1" customWidth="1"/>
    <col min="13067" max="13067" width="10.140625" style="191" bestFit="1" customWidth="1"/>
    <col min="13068" max="13068" width="11.5703125" style="191" bestFit="1" customWidth="1"/>
    <col min="13069" max="13069" width="10.7109375" style="191" bestFit="1" customWidth="1"/>
    <col min="13070" max="13070" width="9.140625" style="191"/>
    <col min="13071" max="13071" width="10.7109375" style="191" bestFit="1" customWidth="1"/>
    <col min="13072" max="13312" width="9.140625" style="191"/>
    <col min="13313" max="13313" width="6.7109375" style="191" customWidth="1"/>
    <col min="13314" max="13314" width="9.140625" style="191"/>
    <col min="13315" max="13315" width="8.42578125" style="191" bestFit="1" customWidth="1"/>
    <col min="13316" max="13316" width="9.140625" style="191"/>
    <col min="13317" max="13317" width="9.140625" style="191" customWidth="1"/>
    <col min="13318" max="13318" width="9.140625" style="191"/>
    <col min="13319" max="13319" width="8.85546875" style="191" bestFit="1" customWidth="1"/>
    <col min="13320" max="13320" width="9.28515625" style="191" bestFit="1" customWidth="1"/>
    <col min="13321" max="13321" width="9.140625" style="191" bestFit="1" customWidth="1"/>
    <col min="13322" max="13322" width="11.28515625" style="191" bestFit="1" customWidth="1"/>
    <col min="13323" max="13323" width="10.140625" style="191" bestFit="1" customWidth="1"/>
    <col min="13324" max="13324" width="11.5703125" style="191" bestFit="1" customWidth="1"/>
    <col min="13325" max="13325" width="10.7109375" style="191" bestFit="1" customWidth="1"/>
    <col min="13326" max="13326" width="9.140625" style="191"/>
    <col min="13327" max="13327" width="10.7109375" style="191" bestFit="1" customWidth="1"/>
    <col min="13328" max="13568" width="9.140625" style="191"/>
    <col min="13569" max="13569" width="6.7109375" style="191" customWidth="1"/>
    <col min="13570" max="13570" width="9.140625" style="191"/>
    <col min="13571" max="13571" width="8.42578125" style="191" bestFit="1" customWidth="1"/>
    <col min="13572" max="13572" width="9.140625" style="191"/>
    <col min="13573" max="13573" width="9.140625" style="191" customWidth="1"/>
    <col min="13574" max="13574" width="9.140625" style="191"/>
    <col min="13575" max="13575" width="8.85546875" style="191" bestFit="1" customWidth="1"/>
    <col min="13576" max="13576" width="9.28515625" style="191" bestFit="1" customWidth="1"/>
    <col min="13577" max="13577" width="9.140625" style="191" bestFit="1" customWidth="1"/>
    <col min="13578" max="13578" width="11.28515625" style="191" bestFit="1" customWidth="1"/>
    <col min="13579" max="13579" width="10.140625" style="191" bestFit="1" customWidth="1"/>
    <col min="13580" max="13580" width="11.5703125" style="191" bestFit="1" customWidth="1"/>
    <col min="13581" max="13581" width="10.7109375" style="191" bestFit="1" customWidth="1"/>
    <col min="13582" max="13582" width="9.140625" style="191"/>
    <col min="13583" max="13583" width="10.7109375" style="191" bestFit="1" customWidth="1"/>
    <col min="13584" max="13824" width="9.140625" style="191"/>
    <col min="13825" max="13825" width="6.7109375" style="191" customWidth="1"/>
    <col min="13826" max="13826" width="9.140625" style="191"/>
    <col min="13827" max="13827" width="8.42578125" style="191" bestFit="1" customWidth="1"/>
    <col min="13828" max="13828" width="9.140625" style="191"/>
    <col min="13829" max="13829" width="9.140625" style="191" customWidth="1"/>
    <col min="13830" max="13830" width="9.140625" style="191"/>
    <col min="13831" max="13831" width="8.85546875" style="191" bestFit="1" customWidth="1"/>
    <col min="13832" max="13832" width="9.28515625" style="191" bestFit="1" customWidth="1"/>
    <col min="13833" max="13833" width="9.140625" style="191" bestFit="1" customWidth="1"/>
    <col min="13834" max="13834" width="11.28515625" style="191" bestFit="1" customWidth="1"/>
    <col min="13835" max="13835" width="10.140625" style="191" bestFit="1" customWidth="1"/>
    <col min="13836" max="13836" width="11.5703125" style="191" bestFit="1" customWidth="1"/>
    <col min="13837" max="13837" width="10.7109375" style="191" bestFit="1" customWidth="1"/>
    <col min="13838" max="13838" width="9.140625" style="191"/>
    <col min="13839" max="13839" width="10.7109375" style="191" bestFit="1" customWidth="1"/>
    <col min="13840" max="14080" width="9.140625" style="191"/>
    <col min="14081" max="14081" width="6.7109375" style="191" customWidth="1"/>
    <col min="14082" max="14082" width="9.140625" style="191"/>
    <col min="14083" max="14083" width="8.42578125" style="191" bestFit="1" customWidth="1"/>
    <col min="14084" max="14084" width="9.140625" style="191"/>
    <col min="14085" max="14085" width="9.140625" style="191" customWidth="1"/>
    <col min="14086" max="14086" width="9.140625" style="191"/>
    <col min="14087" max="14087" width="8.85546875" style="191" bestFit="1" customWidth="1"/>
    <col min="14088" max="14088" width="9.28515625" style="191" bestFit="1" customWidth="1"/>
    <col min="14089" max="14089" width="9.140625" style="191" bestFit="1" customWidth="1"/>
    <col min="14090" max="14090" width="11.28515625" style="191" bestFit="1" customWidth="1"/>
    <col min="14091" max="14091" width="10.140625" style="191" bestFit="1" customWidth="1"/>
    <col min="14092" max="14092" width="11.5703125" style="191" bestFit="1" customWidth="1"/>
    <col min="14093" max="14093" width="10.7109375" style="191" bestFit="1" customWidth="1"/>
    <col min="14094" max="14094" width="9.140625" style="191"/>
    <col min="14095" max="14095" width="10.7109375" style="191" bestFit="1" customWidth="1"/>
    <col min="14096" max="14336" width="9.140625" style="191"/>
    <col min="14337" max="14337" width="6.7109375" style="191" customWidth="1"/>
    <col min="14338" max="14338" width="9.140625" style="191"/>
    <col min="14339" max="14339" width="8.42578125" style="191" bestFit="1" customWidth="1"/>
    <col min="14340" max="14340" width="9.140625" style="191"/>
    <col min="14341" max="14341" width="9.140625" style="191" customWidth="1"/>
    <col min="14342" max="14342" width="9.140625" style="191"/>
    <col min="14343" max="14343" width="8.85546875" style="191" bestFit="1" customWidth="1"/>
    <col min="14344" max="14344" width="9.28515625" style="191" bestFit="1" customWidth="1"/>
    <col min="14345" max="14345" width="9.140625" style="191" bestFit="1" customWidth="1"/>
    <col min="14346" max="14346" width="11.28515625" style="191" bestFit="1" customWidth="1"/>
    <col min="14347" max="14347" width="10.140625" style="191" bestFit="1" customWidth="1"/>
    <col min="14348" max="14348" width="11.5703125" style="191" bestFit="1" customWidth="1"/>
    <col min="14349" max="14349" width="10.7109375" style="191" bestFit="1" customWidth="1"/>
    <col min="14350" max="14350" width="9.140625" style="191"/>
    <col min="14351" max="14351" width="10.7109375" style="191" bestFit="1" customWidth="1"/>
    <col min="14352" max="14592" width="9.140625" style="191"/>
    <col min="14593" max="14593" width="6.7109375" style="191" customWidth="1"/>
    <col min="14594" max="14594" width="9.140625" style="191"/>
    <col min="14595" max="14595" width="8.42578125" style="191" bestFit="1" customWidth="1"/>
    <col min="14596" max="14596" width="9.140625" style="191"/>
    <col min="14597" max="14597" width="9.140625" style="191" customWidth="1"/>
    <col min="14598" max="14598" width="9.140625" style="191"/>
    <col min="14599" max="14599" width="8.85546875" style="191" bestFit="1" customWidth="1"/>
    <col min="14600" max="14600" width="9.28515625" style="191" bestFit="1" customWidth="1"/>
    <col min="14601" max="14601" width="9.140625" style="191" bestFit="1" customWidth="1"/>
    <col min="14602" max="14602" width="11.28515625" style="191" bestFit="1" customWidth="1"/>
    <col min="14603" max="14603" width="10.140625" style="191" bestFit="1" customWidth="1"/>
    <col min="14604" max="14604" width="11.5703125" style="191" bestFit="1" customWidth="1"/>
    <col min="14605" max="14605" width="10.7109375" style="191" bestFit="1" customWidth="1"/>
    <col min="14606" max="14606" width="9.140625" style="191"/>
    <col min="14607" max="14607" width="10.7109375" style="191" bestFit="1" customWidth="1"/>
    <col min="14608" max="14848" width="9.140625" style="191"/>
    <col min="14849" max="14849" width="6.7109375" style="191" customWidth="1"/>
    <col min="14850" max="14850" width="9.140625" style="191"/>
    <col min="14851" max="14851" width="8.42578125" style="191" bestFit="1" customWidth="1"/>
    <col min="14852" max="14852" width="9.140625" style="191"/>
    <col min="14853" max="14853" width="9.140625" style="191" customWidth="1"/>
    <col min="14854" max="14854" width="9.140625" style="191"/>
    <col min="14855" max="14855" width="8.85546875" style="191" bestFit="1" customWidth="1"/>
    <col min="14856" max="14856" width="9.28515625" style="191" bestFit="1" customWidth="1"/>
    <col min="14857" max="14857" width="9.140625" style="191" bestFit="1" customWidth="1"/>
    <col min="14858" max="14858" width="11.28515625" style="191" bestFit="1" customWidth="1"/>
    <col min="14859" max="14859" width="10.140625" style="191" bestFit="1" customWidth="1"/>
    <col min="14860" max="14860" width="11.5703125" style="191" bestFit="1" customWidth="1"/>
    <col min="14861" max="14861" width="10.7109375" style="191" bestFit="1" customWidth="1"/>
    <col min="14862" max="14862" width="9.140625" style="191"/>
    <col min="14863" max="14863" width="10.7109375" style="191" bestFit="1" customWidth="1"/>
    <col min="14864" max="15104" width="9.140625" style="191"/>
    <col min="15105" max="15105" width="6.7109375" style="191" customWidth="1"/>
    <col min="15106" max="15106" width="9.140625" style="191"/>
    <col min="15107" max="15107" width="8.42578125" style="191" bestFit="1" customWidth="1"/>
    <col min="15108" max="15108" width="9.140625" style="191"/>
    <col min="15109" max="15109" width="9.140625" style="191" customWidth="1"/>
    <col min="15110" max="15110" width="9.140625" style="191"/>
    <col min="15111" max="15111" width="8.85546875" style="191" bestFit="1" customWidth="1"/>
    <col min="15112" max="15112" width="9.28515625" style="191" bestFit="1" customWidth="1"/>
    <col min="15113" max="15113" width="9.140625" style="191" bestFit="1" customWidth="1"/>
    <col min="15114" max="15114" width="11.28515625" style="191" bestFit="1" customWidth="1"/>
    <col min="15115" max="15115" width="10.140625" style="191" bestFit="1" customWidth="1"/>
    <col min="15116" max="15116" width="11.5703125" style="191" bestFit="1" customWidth="1"/>
    <col min="15117" max="15117" width="10.7109375" style="191" bestFit="1" customWidth="1"/>
    <col min="15118" max="15118" width="9.140625" style="191"/>
    <col min="15119" max="15119" width="10.7109375" style="191" bestFit="1" customWidth="1"/>
    <col min="15120" max="15360" width="9.140625" style="191"/>
    <col min="15361" max="15361" width="6.7109375" style="191" customWidth="1"/>
    <col min="15362" max="15362" width="9.140625" style="191"/>
    <col min="15363" max="15363" width="8.42578125" style="191" bestFit="1" customWidth="1"/>
    <col min="15364" max="15364" width="9.140625" style="191"/>
    <col min="15365" max="15365" width="9.140625" style="191" customWidth="1"/>
    <col min="15366" max="15366" width="9.140625" style="191"/>
    <col min="15367" max="15367" width="8.85546875" style="191" bestFit="1" customWidth="1"/>
    <col min="15368" max="15368" width="9.28515625" style="191" bestFit="1" customWidth="1"/>
    <col min="15369" max="15369" width="9.140625" style="191" bestFit="1" customWidth="1"/>
    <col min="15370" max="15370" width="11.28515625" style="191" bestFit="1" customWidth="1"/>
    <col min="15371" max="15371" width="10.140625" style="191" bestFit="1" customWidth="1"/>
    <col min="15372" max="15372" width="11.5703125" style="191" bestFit="1" customWidth="1"/>
    <col min="15373" max="15373" width="10.7109375" style="191" bestFit="1" customWidth="1"/>
    <col min="15374" max="15374" width="9.140625" style="191"/>
    <col min="15375" max="15375" width="10.7109375" style="191" bestFit="1" customWidth="1"/>
    <col min="15376" max="15616" width="9.140625" style="191"/>
    <col min="15617" max="15617" width="6.7109375" style="191" customWidth="1"/>
    <col min="15618" max="15618" width="9.140625" style="191"/>
    <col min="15619" max="15619" width="8.42578125" style="191" bestFit="1" customWidth="1"/>
    <col min="15620" max="15620" width="9.140625" style="191"/>
    <col min="15621" max="15621" width="9.140625" style="191" customWidth="1"/>
    <col min="15622" max="15622" width="9.140625" style="191"/>
    <col min="15623" max="15623" width="8.85546875" style="191" bestFit="1" customWidth="1"/>
    <col min="15624" max="15624" width="9.28515625" style="191" bestFit="1" customWidth="1"/>
    <col min="15625" max="15625" width="9.140625" style="191" bestFit="1" customWidth="1"/>
    <col min="15626" max="15626" width="11.28515625" style="191" bestFit="1" customWidth="1"/>
    <col min="15627" max="15627" width="10.140625" style="191" bestFit="1" customWidth="1"/>
    <col min="15628" max="15628" width="11.5703125" style="191" bestFit="1" customWidth="1"/>
    <col min="15629" max="15629" width="10.7109375" style="191" bestFit="1" customWidth="1"/>
    <col min="15630" max="15630" width="9.140625" style="191"/>
    <col min="15631" max="15631" width="10.7109375" style="191" bestFit="1" customWidth="1"/>
    <col min="15632" max="15872" width="9.140625" style="191"/>
    <col min="15873" max="15873" width="6.7109375" style="191" customWidth="1"/>
    <col min="15874" max="15874" width="9.140625" style="191"/>
    <col min="15875" max="15875" width="8.42578125" style="191" bestFit="1" customWidth="1"/>
    <col min="15876" max="15876" width="9.140625" style="191"/>
    <col min="15877" max="15877" width="9.140625" style="191" customWidth="1"/>
    <col min="15878" max="15878" width="9.140625" style="191"/>
    <col min="15879" max="15879" width="8.85546875" style="191" bestFit="1" customWidth="1"/>
    <col min="15880" max="15880" width="9.28515625" style="191" bestFit="1" customWidth="1"/>
    <col min="15881" max="15881" width="9.140625" style="191" bestFit="1" customWidth="1"/>
    <col min="15882" max="15882" width="11.28515625" style="191" bestFit="1" customWidth="1"/>
    <col min="15883" max="15883" width="10.140625" style="191" bestFit="1" customWidth="1"/>
    <col min="15884" max="15884" width="11.5703125" style="191" bestFit="1" customWidth="1"/>
    <col min="15885" max="15885" width="10.7109375" style="191" bestFit="1" customWidth="1"/>
    <col min="15886" max="15886" width="9.140625" style="191"/>
    <col min="15887" max="15887" width="10.7109375" style="191" bestFit="1" customWidth="1"/>
    <col min="15888" max="16128" width="9.140625" style="191"/>
    <col min="16129" max="16129" width="6.7109375" style="191" customWidth="1"/>
    <col min="16130" max="16130" width="9.140625" style="191"/>
    <col min="16131" max="16131" width="8.42578125" style="191" bestFit="1" customWidth="1"/>
    <col min="16132" max="16132" width="9.140625" style="191"/>
    <col min="16133" max="16133" width="9.140625" style="191" customWidth="1"/>
    <col min="16134" max="16134" width="9.140625" style="191"/>
    <col min="16135" max="16135" width="8.85546875" style="191" bestFit="1" customWidth="1"/>
    <col min="16136" max="16136" width="9.28515625" style="191" bestFit="1" customWidth="1"/>
    <col min="16137" max="16137" width="9.140625" style="191" bestFit="1" customWidth="1"/>
    <col min="16138" max="16138" width="11.28515625" style="191" bestFit="1" customWidth="1"/>
    <col min="16139" max="16139" width="10.140625" style="191" bestFit="1" customWidth="1"/>
    <col min="16140" max="16140" width="11.5703125" style="191" bestFit="1" customWidth="1"/>
    <col min="16141" max="16141" width="10.7109375" style="191" bestFit="1" customWidth="1"/>
    <col min="16142" max="16142" width="9.140625" style="191"/>
    <col min="16143" max="16143" width="10.7109375" style="191" bestFit="1" customWidth="1"/>
    <col min="16144" max="16384" width="9.140625" style="191"/>
  </cols>
  <sheetData>
    <row r="1" spans="1:13" ht="15.75" thickTop="1">
      <c r="A1" s="185"/>
      <c r="B1" s="186"/>
      <c r="C1" s="187"/>
      <c r="D1" s="188"/>
      <c r="E1" s="189"/>
      <c r="F1" s="189"/>
      <c r="G1" s="189"/>
      <c r="H1" s="189"/>
      <c r="I1" s="189"/>
      <c r="J1" s="190"/>
    </row>
    <row r="2" spans="1:13">
      <c r="A2" s="192"/>
      <c r="B2" s="193"/>
      <c r="C2" s="194" t="s">
        <v>396</v>
      </c>
      <c r="D2" s="195"/>
      <c r="E2" s="196"/>
      <c r="F2" s="196"/>
      <c r="G2" s="196"/>
      <c r="H2" s="196"/>
      <c r="I2" s="196"/>
      <c r="J2" s="197"/>
    </row>
    <row r="3" spans="1:13">
      <c r="A3" s="192"/>
      <c r="B3" s="193"/>
      <c r="C3" s="194" t="s">
        <v>397</v>
      </c>
      <c r="D3" s="195"/>
      <c r="E3" s="196"/>
      <c r="F3" s="196"/>
      <c r="G3" s="196"/>
      <c r="H3" s="196"/>
      <c r="I3" s="196"/>
      <c r="J3" s="197"/>
    </row>
    <row r="4" spans="1:13">
      <c r="A4" s="192"/>
      <c r="B4" s="193"/>
      <c r="C4" s="194" t="s">
        <v>398</v>
      </c>
      <c r="D4" s="195"/>
      <c r="E4" s="196"/>
      <c r="F4" s="196"/>
      <c r="G4" s="196"/>
      <c r="H4" s="196"/>
      <c r="I4" s="196"/>
      <c r="J4" s="197"/>
    </row>
    <row r="5" spans="1:13">
      <c r="A5" s="192"/>
      <c r="B5" s="193"/>
      <c r="C5" s="198" t="s">
        <v>399</v>
      </c>
      <c r="D5" s="195"/>
      <c r="E5" s="198"/>
      <c r="F5" s="198"/>
      <c r="G5" s="198"/>
      <c r="H5" s="198"/>
      <c r="I5" s="198"/>
      <c r="J5" s="199"/>
    </row>
    <row r="6" spans="1:13">
      <c r="A6" s="192"/>
      <c r="B6" s="193"/>
      <c r="C6" s="198" t="s">
        <v>400</v>
      </c>
      <c r="D6" s="195"/>
      <c r="E6" s="198"/>
      <c r="F6" s="198"/>
      <c r="G6" s="198"/>
      <c r="H6" s="198"/>
      <c r="I6" s="198"/>
      <c r="J6" s="199"/>
    </row>
    <row r="7" spans="1:13">
      <c r="A7" s="200"/>
      <c r="B7" s="201"/>
      <c r="C7" s="202"/>
      <c r="D7" s="203"/>
      <c r="E7" s="202"/>
      <c r="F7" s="202"/>
      <c r="G7" s="202"/>
      <c r="H7" s="202"/>
      <c r="I7" s="202"/>
      <c r="J7" s="204"/>
    </row>
    <row r="8" spans="1:13" ht="22.5">
      <c r="A8" s="311" t="s">
        <v>401</v>
      </c>
      <c r="B8" s="312"/>
      <c r="C8" s="312"/>
      <c r="D8" s="312"/>
      <c r="E8" s="312"/>
      <c r="F8" s="312"/>
      <c r="G8" s="312"/>
      <c r="H8" s="312"/>
      <c r="I8" s="312"/>
      <c r="J8" s="313"/>
    </row>
    <row r="9" spans="1:13" ht="16.5" customHeight="1">
      <c r="A9" s="205" t="s">
        <v>420</v>
      </c>
      <c r="B9" s="206"/>
      <c r="C9" s="206"/>
      <c r="D9" s="206"/>
      <c r="E9" s="206"/>
      <c r="F9" s="206"/>
      <c r="G9" s="206"/>
      <c r="H9" s="206"/>
      <c r="I9" s="206"/>
      <c r="J9" s="207"/>
    </row>
    <row r="10" spans="1:13">
      <c r="A10" s="314" t="s">
        <v>402</v>
      </c>
      <c r="B10" s="315"/>
      <c r="C10" s="315"/>
      <c r="D10" s="315"/>
      <c r="E10" s="315"/>
      <c r="F10" s="315"/>
      <c r="G10" s="315"/>
      <c r="H10" s="315"/>
      <c r="I10" s="315"/>
      <c r="J10" s="316"/>
    </row>
    <row r="11" spans="1:13" ht="15" customHeight="1">
      <c r="A11" s="317" t="s">
        <v>403</v>
      </c>
      <c r="B11" s="318"/>
      <c r="C11" s="208"/>
      <c r="D11" s="319" t="s">
        <v>404</v>
      </c>
      <c r="E11" s="318"/>
      <c r="F11" s="320"/>
      <c r="G11" s="321"/>
      <c r="H11" s="319" t="s">
        <v>405</v>
      </c>
      <c r="I11" s="318"/>
      <c r="J11" s="209"/>
    </row>
    <row r="12" spans="1:13" ht="15.75" customHeight="1">
      <c r="A12" s="317" t="s">
        <v>406</v>
      </c>
      <c r="B12" s="318"/>
      <c r="C12" s="322"/>
      <c r="D12" s="323"/>
      <c r="E12" s="323"/>
      <c r="F12" s="323"/>
      <c r="G12" s="324"/>
      <c r="H12" s="319" t="s">
        <v>407</v>
      </c>
      <c r="I12" s="318"/>
      <c r="J12" s="210"/>
    </row>
    <row r="13" spans="1:13">
      <c r="A13" s="325" t="s">
        <v>425</v>
      </c>
      <c r="B13" s="326"/>
      <c r="C13" s="326"/>
      <c r="D13" s="326"/>
      <c r="E13" s="326"/>
      <c r="F13" s="326"/>
      <c r="G13" s="326"/>
      <c r="H13" s="326"/>
      <c r="I13" s="326"/>
      <c r="J13" s="327"/>
    </row>
    <row r="14" spans="1:13" ht="25.5" customHeight="1">
      <c r="A14" s="211" t="s">
        <v>17</v>
      </c>
      <c r="B14" s="328">
        <f>IF(COUNTA(H15:H24)=1,"SERVIÇO/PRODUTO = 1 item",COUNTA(H15:H24))</f>
        <v>0</v>
      </c>
      <c r="C14" s="329"/>
      <c r="D14" s="329"/>
      <c r="E14" s="329"/>
      <c r="F14" s="330"/>
      <c r="G14" s="212" t="s">
        <v>343</v>
      </c>
      <c r="H14" s="213" t="s">
        <v>408</v>
      </c>
      <c r="I14" s="214" t="s">
        <v>409</v>
      </c>
      <c r="J14" s="215" t="s">
        <v>410</v>
      </c>
    </row>
    <row r="15" spans="1:13">
      <c r="A15" s="216"/>
      <c r="B15" s="308"/>
      <c r="C15" s="309"/>
      <c r="D15" s="309"/>
      <c r="E15" s="309"/>
      <c r="F15" s="310"/>
      <c r="G15" s="217"/>
      <c r="H15" s="218"/>
      <c r="I15" s="218"/>
      <c r="J15" s="219">
        <f>I15*H15</f>
        <v>0</v>
      </c>
      <c r="M15" s="220"/>
    </row>
    <row r="16" spans="1:13">
      <c r="A16" s="216"/>
      <c r="B16" s="239"/>
      <c r="C16" s="240"/>
      <c r="D16" s="240"/>
      <c r="E16" s="240"/>
      <c r="F16" s="241"/>
      <c r="G16" s="217"/>
      <c r="H16" s="218"/>
      <c r="I16" s="218"/>
      <c r="J16" s="219"/>
      <c r="M16" s="220"/>
    </row>
    <row r="17" spans="1:13">
      <c r="A17" s="216"/>
      <c r="B17" s="239"/>
      <c r="C17" s="240"/>
      <c r="D17" s="240"/>
      <c r="E17" s="240"/>
      <c r="F17" s="241"/>
      <c r="G17" s="217"/>
      <c r="H17" s="218"/>
      <c r="I17" s="218"/>
      <c r="J17" s="219"/>
      <c r="M17" s="220"/>
    </row>
    <row r="18" spans="1:13">
      <c r="A18" s="216"/>
      <c r="B18" s="239"/>
      <c r="C18" s="240"/>
      <c r="D18" s="240"/>
      <c r="E18" s="240"/>
      <c r="F18" s="241"/>
      <c r="G18" s="217"/>
      <c r="H18" s="218"/>
      <c r="I18" s="218"/>
      <c r="J18" s="219"/>
      <c r="M18" s="220"/>
    </row>
    <row r="19" spans="1:13">
      <c r="A19" s="216"/>
      <c r="B19" s="239"/>
      <c r="C19" s="240"/>
      <c r="D19" s="240"/>
      <c r="E19" s="240"/>
      <c r="F19" s="241"/>
      <c r="G19" s="217"/>
      <c r="H19" s="218"/>
      <c r="I19" s="218"/>
      <c r="J19" s="219"/>
      <c r="M19" s="220"/>
    </row>
    <row r="20" spans="1:13">
      <c r="A20" s="216"/>
      <c r="B20" s="239"/>
      <c r="C20" s="240"/>
      <c r="D20" s="240"/>
      <c r="E20" s="240"/>
      <c r="F20" s="241"/>
      <c r="G20" s="217"/>
      <c r="H20" s="218"/>
      <c r="I20" s="218"/>
      <c r="J20" s="219"/>
      <c r="M20" s="220"/>
    </row>
    <row r="21" spans="1:13">
      <c r="A21" s="216"/>
      <c r="B21" s="239"/>
      <c r="C21" s="240"/>
      <c r="D21" s="240"/>
      <c r="E21" s="240"/>
      <c r="F21" s="241"/>
      <c r="G21" s="217"/>
      <c r="H21" s="218"/>
      <c r="I21" s="218"/>
      <c r="J21" s="219"/>
      <c r="M21" s="220"/>
    </row>
    <row r="22" spans="1:13">
      <c r="A22" s="216"/>
      <c r="B22" s="239"/>
      <c r="C22" s="240"/>
      <c r="D22" s="240"/>
      <c r="E22" s="240"/>
      <c r="F22" s="241"/>
      <c r="G22" s="217"/>
      <c r="H22" s="218"/>
      <c r="I22" s="218"/>
      <c r="J22" s="219"/>
      <c r="M22" s="220"/>
    </row>
    <row r="23" spans="1:13">
      <c r="A23" s="216"/>
      <c r="B23" s="239"/>
      <c r="C23" s="240"/>
      <c r="D23" s="240"/>
      <c r="E23" s="240"/>
      <c r="F23" s="241"/>
      <c r="G23" s="217"/>
      <c r="H23" s="218"/>
      <c r="I23" s="218"/>
      <c r="J23" s="219"/>
      <c r="M23" s="220"/>
    </row>
    <row r="24" spans="1:13">
      <c r="A24" s="216"/>
      <c r="B24" s="308"/>
      <c r="C24" s="309"/>
      <c r="D24" s="309"/>
      <c r="E24" s="309"/>
      <c r="F24" s="310"/>
      <c r="G24" s="217"/>
      <c r="H24" s="221"/>
      <c r="I24" s="221"/>
      <c r="J24" s="219">
        <f>I24*H24</f>
        <v>0</v>
      </c>
    </row>
    <row r="25" spans="1:13" ht="15" customHeight="1">
      <c r="A25" s="331" t="s">
        <v>411</v>
      </c>
      <c r="B25" s="332"/>
      <c r="C25" s="332"/>
      <c r="D25" s="332"/>
      <c r="E25" s="332"/>
      <c r="F25" s="333"/>
      <c r="G25" s="340" t="s">
        <v>412</v>
      </c>
      <c r="H25" s="341"/>
      <c r="I25" s="342"/>
      <c r="J25" s="222">
        <f>SUM(J15:J24)</f>
        <v>0</v>
      </c>
    </row>
    <row r="26" spans="1:13" ht="15" customHeight="1">
      <c r="A26" s="334"/>
      <c r="B26" s="335"/>
      <c r="C26" s="335"/>
      <c r="D26" s="335"/>
      <c r="E26" s="335"/>
      <c r="F26" s="336"/>
      <c r="G26" s="343" t="s">
        <v>413</v>
      </c>
      <c r="H26" s="344"/>
      <c r="I26" s="345"/>
      <c r="J26" s="223"/>
    </row>
    <row r="27" spans="1:13" ht="15" customHeight="1">
      <c r="A27" s="334"/>
      <c r="B27" s="335"/>
      <c r="C27" s="335"/>
      <c r="D27" s="335"/>
      <c r="E27" s="335"/>
      <c r="F27" s="336"/>
      <c r="G27" s="343" t="s">
        <v>414</v>
      </c>
      <c r="H27" s="344"/>
      <c r="I27" s="345"/>
      <c r="J27" s="224"/>
      <c r="L27" s="225"/>
    </row>
    <row r="28" spans="1:13">
      <c r="A28" s="337"/>
      <c r="B28" s="338"/>
      <c r="C28" s="338"/>
      <c r="D28" s="338"/>
      <c r="E28" s="338"/>
      <c r="F28" s="339"/>
      <c r="G28" s="343" t="s">
        <v>415</v>
      </c>
      <c r="H28" s="344"/>
      <c r="I28" s="345"/>
      <c r="J28" s="226">
        <f>J27-J25</f>
        <v>0</v>
      </c>
      <c r="K28" s="225"/>
    </row>
    <row r="29" spans="1:13">
      <c r="A29" s="325" t="s">
        <v>416</v>
      </c>
      <c r="B29" s="326"/>
      <c r="C29" s="326"/>
      <c r="D29" s="326"/>
      <c r="E29" s="326"/>
      <c r="F29" s="326"/>
      <c r="G29" s="326"/>
      <c r="H29" s="326"/>
      <c r="I29" s="326"/>
      <c r="J29" s="327"/>
    </row>
    <row r="30" spans="1:13" ht="15.75">
      <c r="A30" s="346"/>
      <c r="B30" s="347"/>
      <c r="C30" s="347"/>
      <c r="D30" s="347"/>
      <c r="E30" s="347"/>
      <c r="F30" s="347"/>
      <c r="G30" s="347"/>
      <c r="H30" s="347"/>
      <c r="I30" s="347"/>
      <c r="J30" s="348"/>
    </row>
    <row r="31" spans="1:13">
      <c r="A31" s="325" t="s">
        <v>417</v>
      </c>
      <c r="B31" s="326"/>
      <c r="C31" s="326"/>
      <c r="D31" s="326"/>
      <c r="E31" s="326"/>
      <c r="F31" s="326"/>
      <c r="G31" s="326"/>
      <c r="H31" s="326"/>
      <c r="I31" s="326"/>
      <c r="J31" s="327"/>
    </row>
    <row r="32" spans="1:13" ht="15.75" customHeight="1">
      <c r="A32" s="349" t="s">
        <v>421</v>
      </c>
      <c r="B32" s="350"/>
      <c r="C32" s="350"/>
      <c r="D32" s="350"/>
      <c r="E32" s="350"/>
      <c r="F32" s="350" t="s">
        <v>422</v>
      </c>
      <c r="G32" s="350"/>
      <c r="H32" s="350"/>
      <c r="I32" s="350"/>
      <c r="J32" s="351"/>
    </row>
    <row r="33" spans="1:14" ht="15.75">
      <c r="A33" s="352"/>
      <c r="B33" s="353"/>
      <c r="C33" s="353"/>
      <c r="D33" s="353"/>
      <c r="E33" s="353"/>
      <c r="F33" s="354"/>
      <c r="G33" s="354"/>
      <c r="H33" s="354"/>
      <c r="I33" s="354"/>
      <c r="J33" s="355"/>
    </row>
    <row r="34" spans="1:14">
      <c r="A34" s="325" t="s">
        <v>418</v>
      </c>
      <c r="B34" s="326"/>
      <c r="C34" s="326"/>
      <c r="D34" s="326"/>
      <c r="E34" s="326"/>
      <c r="F34" s="326"/>
      <c r="G34" s="326"/>
      <c r="H34" s="326"/>
      <c r="I34" s="326"/>
      <c r="J34" s="327"/>
    </row>
    <row r="35" spans="1:14">
      <c r="A35" s="233"/>
      <c r="B35" s="234"/>
      <c r="C35" s="234"/>
      <c r="D35" s="234"/>
      <c r="E35" s="234"/>
      <c r="F35" s="234"/>
      <c r="G35" s="234"/>
      <c r="H35" s="234"/>
      <c r="I35" s="234"/>
      <c r="J35" s="235"/>
    </row>
    <row r="36" spans="1:14">
      <c r="A36" s="192"/>
      <c r="B36" s="193"/>
      <c r="C36" s="193"/>
      <c r="D36" s="193"/>
      <c r="E36" s="193"/>
      <c r="F36" s="193"/>
      <c r="G36" s="193"/>
      <c r="H36" s="193"/>
      <c r="I36" s="193"/>
      <c r="J36" s="227"/>
    </row>
    <row r="37" spans="1:14">
      <c r="A37" s="228" t="s">
        <v>419</v>
      </c>
      <c r="B37" s="229"/>
      <c r="C37" s="229"/>
      <c r="D37" s="229"/>
      <c r="E37" s="229"/>
      <c r="F37" s="229"/>
      <c r="G37" s="229"/>
      <c r="H37" s="229"/>
      <c r="I37" s="229"/>
      <c r="J37" s="230"/>
    </row>
    <row r="38" spans="1:14">
      <c r="A38" s="231" t="s">
        <v>423</v>
      </c>
      <c r="B38" s="229"/>
      <c r="C38" s="229"/>
      <c r="D38" s="229"/>
      <c r="E38" s="229"/>
      <c r="F38" s="229"/>
      <c r="G38" s="229"/>
      <c r="H38" s="229"/>
      <c r="I38" s="229"/>
      <c r="J38" s="230"/>
    </row>
    <row r="39" spans="1:14">
      <c r="A39" s="232" t="s">
        <v>424</v>
      </c>
      <c r="B39" s="198"/>
      <c r="C39" s="198"/>
      <c r="D39" s="198"/>
      <c r="E39" s="198"/>
      <c r="F39" s="198"/>
      <c r="G39" s="198"/>
      <c r="H39" s="198"/>
      <c r="I39" s="198"/>
      <c r="J39" s="199"/>
      <c r="N39"/>
    </row>
    <row r="40" spans="1:14" ht="15.75" thickBot="1">
      <c r="A40" s="236"/>
      <c r="B40" s="237"/>
      <c r="C40" s="237"/>
      <c r="D40" s="237"/>
      <c r="E40" s="237"/>
      <c r="F40" s="237"/>
      <c r="G40" s="237"/>
      <c r="H40" s="237"/>
      <c r="I40" s="237"/>
      <c r="J40" s="238"/>
    </row>
    <row r="41" spans="1:14" ht="15.75" thickTop="1"/>
  </sheetData>
  <sheetProtection password="DE9E" sheet="1" objects="1" scenarios="1"/>
  <mergeCells count="26">
    <mergeCell ref="A34:J34"/>
    <mergeCell ref="A29:J29"/>
    <mergeCell ref="A30:J30"/>
    <mergeCell ref="A31:J31"/>
    <mergeCell ref="A32:E32"/>
    <mergeCell ref="F32:J32"/>
    <mergeCell ref="A33:E33"/>
    <mergeCell ref="F33:J33"/>
    <mergeCell ref="B24:F24"/>
    <mergeCell ref="A25:F28"/>
    <mergeCell ref="G25:I25"/>
    <mergeCell ref="G26:I26"/>
    <mergeCell ref="G27:I27"/>
    <mergeCell ref="G28:I28"/>
    <mergeCell ref="B15:F15"/>
    <mergeCell ref="A8:J8"/>
    <mergeCell ref="A10:J10"/>
    <mergeCell ref="A11:B11"/>
    <mergeCell ref="D11:E11"/>
    <mergeCell ref="F11:G11"/>
    <mergeCell ref="H11:I11"/>
    <mergeCell ref="A12:B12"/>
    <mergeCell ref="C12:G12"/>
    <mergeCell ref="H12:I12"/>
    <mergeCell ref="A13:J13"/>
    <mergeCell ref="B14:F14"/>
  </mergeCells>
  <conditionalFormatting sqref="J28">
    <cfRule type="cellIs" dxfId="622" priority="7" stopIfTrue="1" operator="lessThanOrEqual">
      <formula>70000</formula>
    </cfRule>
  </conditionalFormatting>
  <conditionalFormatting sqref="A15:J24">
    <cfRule type="cellIs" dxfId="621" priority="6" stopIfTrue="1" operator="lessThanOrEqual">
      <formula>0</formula>
    </cfRule>
  </conditionalFormatting>
  <conditionalFormatting sqref="M15:M23">
    <cfRule type="timePeriod" dxfId="620" priority="5" stopIfTrue="1" timePeriod="nextMonth">
      <formula>AND(MONTH(M15)=MONTH(EDATE(TODAY(),0+1)),YEAR(M15)=YEAR(EDATE(TODAY(),0+1)))</formula>
    </cfRule>
  </conditionalFormatting>
  <conditionalFormatting sqref="J12">
    <cfRule type="cellIs" dxfId="619" priority="1" operator="equal">
      <formula>0</formula>
    </cfRule>
    <cfRule type="expression" dxfId="618" priority="2" stopIfTrue="1">
      <formula>$J$12&lt;=TODAY()+30</formula>
    </cfRule>
    <cfRule type="expression" dxfId="617" priority="3" stopIfTrue="1">
      <formula>$J$12&lt;=TODAY()+60</formula>
    </cfRule>
    <cfRule type="expression" dxfId="616" priority="4" stopIfTrue="1">
      <formula>$J$12&lt;=TODAY()+120</formula>
    </cfRule>
  </conditionalFormatting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6"/>
  <sheetViews>
    <sheetView topLeftCell="G1" zoomScaleNormal="100" workbookViewId="0">
      <selection activeCell="I9" sqref="I9"/>
    </sheetView>
  </sheetViews>
  <sheetFormatPr defaultRowHeight="15"/>
  <cols>
    <col min="1" max="1" width="2.140625" customWidth="1"/>
    <col min="2" max="2" width="6.42578125" customWidth="1"/>
    <col min="3" max="3" width="6.5703125" customWidth="1"/>
    <col min="4" max="4" width="6.7109375" customWidth="1"/>
    <col min="7" max="7" width="6.85546875" customWidth="1"/>
    <col min="8" max="8" width="7.5703125" customWidth="1"/>
    <col min="9" max="9" width="8.42578125" customWidth="1"/>
    <col min="10" max="10" width="8.28515625" customWidth="1"/>
    <col min="11" max="11" width="8.5703125" customWidth="1"/>
    <col min="12" max="13" width="7.85546875" customWidth="1"/>
    <col min="14" max="14" width="8.28515625" customWidth="1"/>
    <col min="15" max="15" width="7.85546875" customWidth="1"/>
    <col min="16" max="16" width="8.28515625" customWidth="1"/>
  </cols>
  <sheetData>
    <row r="1" spans="2:16" ht="27.75" customHeight="1">
      <c r="B1" s="275" t="s">
        <v>375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3" spans="2:16" ht="15.75">
      <c r="B3" s="277" t="s">
        <v>379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2:16" ht="15.75" thickBot="1"/>
    <row r="5" spans="2:16">
      <c r="B5" s="441" t="s">
        <v>234</v>
      </c>
      <c r="C5" s="442"/>
      <c r="D5" s="442"/>
      <c r="E5" s="442"/>
      <c r="F5" s="442"/>
      <c r="G5" s="443"/>
      <c r="H5" s="373" t="s">
        <v>12</v>
      </c>
      <c r="I5" s="374"/>
      <c r="J5" s="374"/>
      <c r="K5" s="374"/>
      <c r="L5" s="374"/>
      <c r="M5" s="374"/>
      <c r="N5" s="374"/>
      <c r="O5" s="375"/>
      <c r="P5" s="409" t="s">
        <v>185</v>
      </c>
    </row>
    <row r="6" spans="2:16">
      <c r="B6" s="444"/>
      <c r="C6" s="445"/>
      <c r="D6" s="445"/>
      <c r="E6" s="445"/>
      <c r="F6" s="445"/>
      <c r="G6" s="446"/>
      <c r="H6" s="376"/>
      <c r="I6" s="377"/>
      <c r="J6" s="377"/>
      <c r="K6" s="377"/>
      <c r="L6" s="377"/>
      <c r="M6" s="377"/>
      <c r="N6" s="377"/>
      <c r="O6" s="378"/>
      <c r="P6" s="410"/>
    </row>
    <row r="7" spans="2:16">
      <c r="B7" s="447"/>
      <c r="C7" s="448"/>
      <c r="D7" s="448"/>
      <c r="E7" s="448"/>
      <c r="F7" s="448"/>
      <c r="G7" s="449"/>
      <c r="H7" s="436"/>
      <c r="I7" s="436" t="s">
        <v>235</v>
      </c>
      <c r="J7" s="436" t="s">
        <v>236</v>
      </c>
      <c r="K7" s="436" t="s">
        <v>237</v>
      </c>
      <c r="L7" s="436" t="s">
        <v>238</v>
      </c>
      <c r="M7" s="436" t="s">
        <v>239</v>
      </c>
      <c r="N7" s="436" t="s">
        <v>240</v>
      </c>
      <c r="O7" s="436"/>
      <c r="P7" s="410"/>
    </row>
    <row r="8" spans="2:16">
      <c r="B8" s="411" t="s">
        <v>182</v>
      </c>
      <c r="C8" s="412"/>
      <c r="D8" s="412"/>
      <c r="E8" s="37" t="s">
        <v>241</v>
      </c>
      <c r="F8" s="37" t="s">
        <v>242</v>
      </c>
      <c r="G8" s="38"/>
      <c r="H8" s="468"/>
      <c r="I8" s="468"/>
      <c r="J8" s="468"/>
      <c r="K8" s="468"/>
      <c r="L8" s="468"/>
      <c r="M8" s="468"/>
      <c r="N8" s="468"/>
      <c r="O8" s="468"/>
      <c r="P8" s="39" t="s">
        <v>184</v>
      </c>
    </row>
    <row r="9" spans="2:16">
      <c r="B9" s="391">
        <v>30000</v>
      </c>
      <c r="C9" s="413">
        <v>0.6</v>
      </c>
      <c r="D9" s="416">
        <f>B9*C9</f>
        <v>18000</v>
      </c>
      <c r="E9" s="455" t="s">
        <v>243</v>
      </c>
      <c r="F9" s="436" t="s">
        <v>244</v>
      </c>
      <c r="G9" s="40" t="s">
        <v>184</v>
      </c>
      <c r="H9" s="41"/>
      <c r="I9" s="42">
        <v>0.1</v>
      </c>
      <c r="J9" s="40">
        <v>0.1</v>
      </c>
      <c r="K9" s="40">
        <v>0.1</v>
      </c>
      <c r="L9" s="40">
        <v>0.2</v>
      </c>
      <c r="M9" s="40">
        <v>0.4</v>
      </c>
      <c r="N9" s="40">
        <v>0.1</v>
      </c>
      <c r="O9" s="41"/>
      <c r="P9" s="43">
        <f>SUM(H9:O9)*100</f>
        <v>100</v>
      </c>
    </row>
    <row r="10" spans="2:16">
      <c r="B10" s="392"/>
      <c r="C10" s="414"/>
      <c r="D10" s="417"/>
      <c r="E10" s="456"/>
      <c r="F10" s="428"/>
      <c r="G10" s="40">
        <v>1</v>
      </c>
      <c r="H10" s="44"/>
      <c r="I10" s="45">
        <f t="shared" ref="I10:N10" si="0">($D$9*I$9)*$G10</f>
        <v>1800</v>
      </c>
      <c r="J10" s="45">
        <f t="shared" si="0"/>
        <v>1800</v>
      </c>
      <c r="K10" s="45">
        <f t="shared" si="0"/>
        <v>1800</v>
      </c>
      <c r="L10" s="45">
        <f t="shared" si="0"/>
        <v>3600</v>
      </c>
      <c r="M10" s="45">
        <f t="shared" si="0"/>
        <v>7200</v>
      </c>
      <c r="N10" s="45">
        <f t="shared" si="0"/>
        <v>1800</v>
      </c>
      <c r="O10" s="44"/>
      <c r="P10" s="46">
        <f t="shared" ref="P10" si="1">SUM(H10:O10)</f>
        <v>18000</v>
      </c>
    </row>
    <row r="11" spans="2:16" ht="15.75" thickBot="1">
      <c r="B11" s="392"/>
      <c r="C11" s="415"/>
      <c r="D11" s="418"/>
      <c r="E11" s="457"/>
      <c r="F11" s="437"/>
      <c r="G11" s="47"/>
      <c r="H11" s="48"/>
      <c r="I11" s="48"/>
      <c r="J11" s="48"/>
      <c r="K11" s="48"/>
      <c r="L11" s="48"/>
      <c r="M11" s="48"/>
      <c r="N11" s="48"/>
      <c r="O11" s="48"/>
      <c r="P11" s="49"/>
    </row>
    <row r="12" spans="2:16" ht="15.75" thickTop="1">
      <c r="B12" s="392"/>
      <c r="C12" s="395">
        <v>0.4</v>
      </c>
      <c r="D12" s="450">
        <f>B9*C12</f>
        <v>12000</v>
      </c>
      <c r="E12" s="463" t="s">
        <v>243</v>
      </c>
      <c r="F12" s="427" t="s">
        <v>245</v>
      </c>
      <c r="G12" s="175" t="s">
        <v>184</v>
      </c>
      <c r="H12" s="50"/>
      <c r="I12" s="42">
        <v>0.7</v>
      </c>
      <c r="J12" s="40">
        <v>0.15</v>
      </c>
      <c r="K12" s="40"/>
      <c r="L12" s="40"/>
      <c r="M12" s="40"/>
      <c r="N12" s="40">
        <v>0.15</v>
      </c>
      <c r="O12" s="50"/>
      <c r="P12" s="51">
        <f>SUM(H12:O12)*100</f>
        <v>100</v>
      </c>
    </row>
    <row r="13" spans="2:16">
      <c r="B13" s="392"/>
      <c r="C13" s="419"/>
      <c r="D13" s="417"/>
      <c r="E13" s="456"/>
      <c r="F13" s="428"/>
      <c r="G13" s="40">
        <v>1</v>
      </c>
      <c r="H13" s="44"/>
      <c r="I13" s="45">
        <f t="shared" ref="I13:N13" si="2">($D$12*I12)*$G13</f>
        <v>8400</v>
      </c>
      <c r="J13" s="45">
        <f t="shared" si="2"/>
        <v>1800</v>
      </c>
      <c r="K13" s="44"/>
      <c r="L13" s="44"/>
      <c r="M13" s="44"/>
      <c r="N13" s="45">
        <f t="shared" si="2"/>
        <v>1800</v>
      </c>
      <c r="O13" s="44"/>
      <c r="P13" s="46">
        <f>SUM(H13:O13)</f>
        <v>12000</v>
      </c>
    </row>
    <row r="14" spans="2:16" ht="15.75" thickBot="1">
      <c r="B14" s="393"/>
      <c r="C14" s="420"/>
      <c r="D14" s="451"/>
      <c r="E14" s="464"/>
      <c r="F14" s="429"/>
      <c r="G14" s="52"/>
      <c r="H14" s="53"/>
      <c r="I14" s="53"/>
      <c r="J14" s="53"/>
      <c r="K14" s="53"/>
      <c r="L14" s="53"/>
      <c r="M14" s="53"/>
      <c r="N14" s="53"/>
      <c r="O14" s="53"/>
      <c r="P14" s="54"/>
    </row>
    <row r="15" spans="2:16" ht="15.75" thickBot="1">
      <c r="B15" s="55"/>
      <c r="C15" s="56"/>
      <c r="D15" s="57"/>
      <c r="E15" s="58"/>
      <c r="F15" s="59"/>
      <c r="G15" s="60"/>
      <c r="H15" s="61"/>
      <c r="I15" s="61"/>
      <c r="J15" s="61"/>
      <c r="K15" s="61"/>
      <c r="L15" s="61"/>
      <c r="M15" s="61"/>
      <c r="N15" s="61"/>
      <c r="O15" s="61"/>
      <c r="P15" s="62"/>
    </row>
    <row r="16" spans="2:16">
      <c r="B16" s="441" t="s">
        <v>246</v>
      </c>
      <c r="C16" s="442"/>
      <c r="D16" s="442"/>
      <c r="E16" s="442"/>
      <c r="F16" s="442"/>
      <c r="G16" s="443"/>
      <c r="H16" s="373" t="s">
        <v>228</v>
      </c>
      <c r="I16" s="374"/>
      <c r="J16" s="374"/>
      <c r="K16" s="374"/>
      <c r="L16" s="374"/>
      <c r="M16" s="374"/>
      <c r="N16" s="374"/>
      <c r="O16" s="375"/>
      <c r="P16" s="409" t="s">
        <v>185</v>
      </c>
    </row>
    <row r="17" spans="2:16">
      <c r="B17" s="444"/>
      <c r="C17" s="445"/>
      <c r="D17" s="445"/>
      <c r="E17" s="445"/>
      <c r="F17" s="445"/>
      <c r="G17" s="446"/>
      <c r="H17" s="376"/>
      <c r="I17" s="377"/>
      <c r="J17" s="377"/>
      <c r="K17" s="377"/>
      <c r="L17" s="377"/>
      <c r="M17" s="377"/>
      <c r="N17" s="377"/>
      <c r="O17" s="378"/>
      <c r="P17" s="410"/>
    </row>
    <row r="18" spans="2:16">
      <c r="B18" s="447"/>
      <c r="C18" s="448"/>
      <c r="D18" s="448"/>
      <c r="E18" s="448"/>
      <c r="F18" s="448"/>
      <c r="G18" s="449"/>
      <c r="H18" s="382" t="s">
        <v>227</v>
      </c>
      <c r="I18" s="383"/>
      <c r="J18" s="383"/>
      <c r="K18" s="383"/>
      <c r="L18" s="383"/>
      <c r="M18" s="383"/>
      <c r="N18" s="383"/>
      <c r="O18" s="384"/>
      <c r="P18" s="410"/>
    </row>
    <row r="19" spans="2:16">
      <c r="B19" s="411" t="s">
        <v>182</v>
      </c>
      <c r="C19" s="412"/>
      <c r="D19" s="412"/>
      <c r="E19" s="37" t="s">
        <v>241</v>
      </c>
      <c r="F19" s="37" t="s">
        <v>242</v>
      </c>
      <c r="G19" s="38" t="s">
        <v>184</v>
      </c>
      <c r="H19" s="385"/>
      <c r="I19" s="386"/>
      <c r="J19" s="386"/>
      <c r="K19" s="386"/>
      <c r="L19" s="386"/>
      <c r="M19" s="386"/>
      <c r="N19" s="386"/>
      <c r="O19" s="387"/>
      <c r="P19" s="39">
        <f t="shared" ref="P19" si="3">SUM(H19:O19)</f>
        <v>0</v>
      </c>
    </row>
    <row r="20" spans="2:16">
      <c r="B20" s="391">
        <v>1200</v>
      </c>
      <c r="C20" s="413">
        <v>0.35</v>
      </c>
      <c r="D20" s="416">
        <f>B20*C20</f>
        <v>420</v>
      </c>
      <c r="E20" s="455" t="s">
        <v>247</v>
      </c>
      <c r="F20" s="436" t="s">
        <v>244</v>
      </c>
      <c r="G20" s="40">
        <v>1</v>
      </c>
      <c r="H20" s="44"/>
      <c r="I20" s="44"/>
      <c r="J20" s="44"/>
      <c r="K20" s="44"/>
      <c r="L20" s="44"/>
      <c r="M20" s="44"/>
      <c r="N20" s="44"/>
      <c r="O20" s="44"/>
      <c r="P20" s="46">
        <f>D20</f>
        <v>420</v>
      </c>
    </row>
    <row r="21" spans="2:16">
      <c r="B21" s="392"/>
      <c r="C21" s="414"/>
      <c r="D21" s="417"/>
      <c r="E21" s="456"/>
      <c r="F21" s="428"/>
      <c r="G21" s="40"/>
      <c r="H21" s="44"/>
      <c r="I21" s="44"/>
      <c r="J21" s="44"/>
      <c r="K21" s="44"/>
      <c r="L21" s="44"/>
      <c r="M21" s="44"/>
      <c r="N21" s="44"/>
      <c r="O21" s="44"/>
      <c r="P21" s="46"/>
    </row>
    <row r="22" spans="2:16" ht="15.75" thickBot="1">
      <c r="B22" s="392"/>
      <c r="C22" s="415"/>
      <c r="D22" s="418"/>
      <c r="E22" s="457"/>
      <c r="F22" s="437"/>
      <c r="G22" s="47"/>
      <c r="H22" s="48"/>
      <c r="I22" s="48"/>
      <c r="J22" s="48"/>
      <c r="K22" s="48"/>
      <c r="L22" s="48"/>
      <c r="M22" s="48"/>
      <c r="N22" s="48"/>
      <c r="O22" s="48"/>
      <c r="P22" s="49"/>
    </row>
    <row r="23" spans="2:16" ht="15.75" thickTop="1">
      <c r="B23" s="392"/>
      <c r="C23" s="395">
        <v>0.65</v>
      </c>
      <c r="D23" s="450">
        <f>B20*C23</f>
        <v>780</v>
      </c>
      <c r="E23" s="463" t="s">
        <v>247</v>
      </c>
      <c r="F23" s="427" t="s">
        <v>245</v>
      </c>
      <c r="G23" s="175">
        <v>1</v>
      </c>
      <c r="H23" s="63"/>
      <c r="I23" s="63"/>
      <c r="J23" s="63"/>
      <c r="K23" s="63"/>
      <c r="L23" s="63"/>
      <c r="M23" s="63"/>
      <c r="N23" s="63"/>
      <c r="O23" s="63"/>
      <c r="P23" s="64">
        <f>D23</f>
        <v>780</v>
      </c>
    </row>
    <row r="24" spans="2:16">
      <c r="B24" s="392"/>
      <c r="C24" s="419"/>
      <c r="D24" s="417"/>
      <c r="E24" s="456"/>
      <c r="F24" s="428"/>
      <c r="G24" s="40"/>
      <c r="H24" s="44"/>
      <c r="I24" s="44"/>
      <c r="J24" s="44"/>
      <c r="K24" s="44"/>
      <c r="L24" s="44"/>
      <c r="M24" s="44"/>
      <c r="N24" s="44"/>
      <c r="O24" s="44"/>
      <c r="P24" s="46"/>
    </row>
    <row r="25" spans="2:16" ht="15.75" thickBot="1">
      <c r="B25" s="393"/>
      <c r="C25" s="420"/>
      <c r="D25" s="451"/>
      <c r="E25" s="464"/>
      <c r="F25" s="429"/>
      <c r="G25" s="52"/>
      <c r="H25" s="53"/>
      <c r="I25" s="53"/>
      <c r="J25" s="53"/>
      <c r="K25" s="53"/>
      <c r="L25" s="53"/>
      <c r="M25" s="53"/>
      <c r="N25" s="53"/>
      <c r="O25" s="53"/>
      <c r="P25" s="54"/>
    </row>
    <row r="26" spans="2:16" ht="15.75" thickBot="1">
      <c r="B26" s="55"/>
      <c r="C26" s="56"/>
      <c r="D26" s="57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1"/>
      <c r="P26" s="62"/>
    </row>
    <row r="27" spans="2:16">
      <c r="B27" s="364" t="s">
        <v>248</v>
      </c>
      <c r="C27" s="365"/>
      <c r="D27" s="365"/>
      <c r="E27" s="365"/>
      <c r="F27" s="365"/>
      <c r="G27" s="366"/>
      <c r="H27" s="373" t="s">
        <v>228</v>
      </c>
      <c r="I27" s="374"/>
      <c r="J27" s="374"/>
      <c r="K27" s="374"/>
      <c r="L27" s="374"/>
      <c r="M27" s="374"/>
      <c r="N27" s="374"/>
      <c r="O27" s="375"/>
      <c r="P27" s="379" t="s">
        <v>185</v>
      </c>
    </row>
    <row r="28" spans="2:16">
      <c r="B28" s="367"/>
      <c r="C28" s="368"/>
      <c r="D28" s="368"/>
      <c r="E28" s="368"/>
      <c r="F28" s="368"/>
      <c r="G28" s="369"/>
      <c r="H28" s="376"/>
      <c r="I28" s="377"/>
      <c r="J28" s="377"/>
      <c r="K28" s="377"/>
      <c r="L28" s="377"/>
      <c r="M28" s="377"/>
      <c r="N28" s="377"/>
      <c r="O28" s="378"/>
      <c r="P28" s="380"/>
    </row>
    <row r="29" spans="2:16">
      <c r="B29" s="370"/>
      <c r="C29" s="371"/>
      <c r="D29" s="371"/>
      <c r="E29" s="371"/>
      <c r="F29" s="371"/>
      <c r="G29" s="372"/>
      <c r="H29" s="382" t="s">
        <v>227</v>
      </c>
      <c r="I29" s="383"/>
      <c r="J29" s="383"/>
      <c r="K29" s="383"/>
      <c r="L29" s="383"/>
      <c r="M29" s="383"/>
      <c r="N29" s="383"/>
      <c r="O29" s="384"/>
      <c r="P29" s="381"/>
    </row>
    <row r="30" spans="2:16">
      <c r="B30" s="388" t="s">
        <v>182</v>
      </c>
      <c r="C30" s="389"/>
      <c r="D30" s="390"/>
      <c r="E30" s="37" t="s">
        <v>241</v>
      </c>
      <c r="F30" s="37" t="s">
        <v>183</v>
      </c>
      <c r="G30" s="38" t="s">
        <v>184</v>
      </c>
      <c r="H30" s="385"/>
      <c r="I30" s="386"/>
      <c r="J30" s="386"/>
      <c r="K30" s="386"/>
      <c r="L30" s="386"/>
      <c r="M30" s="386"/>
      <c r="N30" s="386"/>
      <c r="O30" s="387"/>
      <c r="P30" s="39">
        <f>G31</f>
        <v>1</v>
      </c>
    </row>
    <row r="31" spans="2:16">
      <c r="B31" s="391">
        <v>3000</v>
      </c>
      <c r="C31" s="394">
        <v>1</v>
      </c>
      <c r="D31" s="397">
        <f>B31*C31</f>
        <v>3000</v>
      </c>
      <c r="E31" s="399" t="s">
        <v>249</v>
      </c>
      <c r="F31" s="65"/>
      <c r="G31" s="40">
        <v>1</v>
      </c>
      <c r="H31" s="44"/>
      <c r="I31" s="66"/>
      <c r="J31" s="66"/>
      <c r="K31" s="66"/>
      <c r="L31" s="66"/>
      <c r="M31" s="66"/>
      <c r="N31" s="66"/>
      <c r="O31" s="44"/>
      <c r="P31" s="46">
        <f>D31</f>
        <v>3000</v>
      </c>
    </row>
    <row r="32" spans="2:16">
      <c r="B32" s="392"/>
      <c r="C32" s="395"/>
      <c r="D32" s="359"/>
      <c r="E32" s="362"/>
      <c r="F32" s="65"/>
      <c r="G32" s="40"/>
      <c r="H32" s="44"/>
      <c r="I32" s="66"/>
      <c r="J32" s="66"/>
      <c r="K32" s="66"/>
      <c r="L32" s="66"/>
      <c r="M32" s="66"/>
      <c r="N32" s="66"/>
      <c r="O32" s="44"/>
      <c r="P32" s="46"/>
    </row>
    <row r="33" spans="2:16" ht="15.75" thickBot="1">
      <c r="B33" s="392"/>
      <c r="C33" s="396"/>
      <c r="D33" s="398"/>
      <c r="E33" s="400"/>
      <c r="F33" s="67"/>
      <c r="G33" s="47"/>
      <c r="H33" s="48"/>
      <c r="I33" s="68"/>
      <c r="J33" s="68"/>
      <c r="K33" s="68"/>
      <c r="L33" s="68"/>
      <c r="M33" s="68"/>
      <c r="N33" s="68"/>
      <c r="O33" s="48"/>
      <c r="P33" s="49"/>
    </row>
    <row r="34" spans="2:16" ht="15.75" thickTop="1">
      <c r="B34" s="392"/>
      <c r="C34" s="401"/>
      <c r="D34" s="358"/>
      <c r="E34" s="361"/>
      <c r="F34" s="174"/>
      <c r="G34" s="175"/>
      <c r="H34" s="63"/>
      <c r="I34" s="66"/>
      <c r="J34" s="66"/>
      <c r="K34" s="66"/>
      <c r="L34" s="66"/>
      <c r="M34" s="66"/>
      <c r="N34" s="66"/>
      <c r="O34" s="63"/>
      <c r="P34" s="64"/>
    </row>
    <row r="35" spans="2:16">
      <c r="B35" s="392"/>
      <c r="C35" s="395"/>
      <c r="D35" s="359"/>
      <c r="E35" s="362"/>
      <c r="F35" s="65"/>
      <c r="G35" s="40"/>
      <c r="H35" s="44"/>
      <c r="I35" s="69"/>
      <c r="J35" s="69"/>
      <c r="K35" s="69"/>
      <c r="L35" s="69"/>
      <c r="M35" s="69"/>
      <c r="N35" s="69"/>
      <c r="O35" s="44"/>
      <c r="P35" s="46"/>
    </row>
    <row r="36" spans="2:16" ht="15.75" thickBot="1">
      <c r="B36" s="393"/>
      <c r="C36" s="402"/>
      <c r="D36" s="360"/>
      <c r="E36" s="363"/>
      <c r="F36" s="70"/>
      <c r="G36" s="52"/>
      <c r="H36" s="53"/>
      <c r="I36" s="71"/>
      <c r="J36" s="71"/>
      <c r="K36" s="71"/>
      <c r="L36" s="71"/>
      <c r="M36" s="71"/>
      <c r="N36" s="71"/>
      <c r="O36" s="53"/>
      <c r="P36" s="54"/>
    </row>
    <row r="37" spans="2:16" ht="15.75" thickBot="1">
      <c r="B37" s="55"/>
      <c r="C37" s="56"/>
      <c r="D37" s="57"/>
      <c r="E37" s="58"/>
      <c r="F37" s="59"/>
      <c r="G37" s="60"/>
      <c r="H37" s="61"/>
      <c r="I37" s="61"/>
      <c r="J37" s="61"/>
      <c r="K37" s="61"/>
      <c r="L37" s="61"/>
      <c r="M37" s="61"/>
      <c r="N37" s="61"/>
      <c r="O37" s="61"/>
      <c r="P37" s="62"/>
    </row>
    <row r="38" spans="2:16">
      <c r="B38" s="441" t="s">
        <v>250</v>
      </c>
      <c r="C38" s="442"/>
      <c r="D38" s="442"/>
      <c r="E38" s="442"/>
      <c r="F38" s="442"/>
      <c r="G38" s="443"/>
      <c r="H38" s="430" t="s">
        <v>12</v>
      </c>
      <c r="I38" s="431"/>
      <c r="J38" s="431"/>
      <c r="K38" s="431"/>
      <c r="L38" s="431"/>
      <c r="M38" s="431"/>
      <c r="N38" s="431"/>
      <c r="O38" s="432"/>
      <c r="P38" s="409" t="s">
        <v>185</v>
      </c>
    </row>
    <row r="39" spans="2:16">
      <c r="B39" s="444"/>
      <c r="C39" s="445"/>
      <c r="D39" s="445"/>
      <c r="E39" s="445"/>
      <c r="F39" s="445"/>
      <c r="G39" s="446"/>
      <c r="H39" s="433"/>
      <c r="I39" s="434"/>
      <c r="J39" s="434"/>
      <c r="K39" s="434"/>
      <c r="L39" s="434"/>
      <c r="M39" s="434"/>
      <c r="N39" s="434"/>
      <c r="O39" s="435"/>
      <c r="P39" s="410"/>
    </row>
    <row r="40" spans="2:16">
      <c r="B40" s="447"/>
      <c r="C40" s="448"/>
      <c r="D40" s="448"/>
      <c r="E40" s="448"/>
      <c r="F40" s="448"/>
      <c r="G40" s="449"/>
      <c r="H40" s="65" t="s">
        <v>251</v>
      </c>
      <c r="I40" s="65" t="s">
        <v>252</v>
      </c>
      <c r="J40" s="65" t="s">
        <v>253</v>
      </c>
      <c r="K40" s="65" t="s">
        <v>254</v>
      </c>
      <c r="L40" s="65" t="s">
        <v>255</v>
      </c>
      <c r="M40" s="65" t="s">
        <v>256</v>
      </c>
      <c r="N40" s="65" t="s">
        <v>257</v>
      </c>
      <c r="O40" s="65"/>
      <c r="P40" s="410"/>
    </row>
    <row r="41" spans="2:16">
      <c r="B41" s="411" t="s">
        <v>182</v>
      </c>
      <c r="C41" s="412"/>
      <c r="D41" s="412"/>
      <c r="E41" s="37" t="s">
        <v>241</v>
      </c>
      <c r="F41" s="37" t="s">
        <v>258</v>
      </c>
      <c r="G41" s="38" t="s">
        <v>184</v>
      </c>
      <c r="H41" s="42">
        <v>0.25</v>
      </c>
      <c r="I41" s="42">
        <v>0.25</v>
      </c>
      <c r="J41" s="40">
        <v>0.1</v>
      </c>
      <c r="K41" s="40">
        <v>0.05</v>
      </c>
      <c r="L41" s="40">
        <v>0.03</v>
      </c>
      <c r="M41" s="40">
        <v>7.0000000000000007E-2</v>
      </c>
      <c r="N41" s="40">
        <v>0.25</v>
      </c>
      <c r="O41" s="65"/>
      <c r="P41" s="39">
        <f>SUM(H41:O41)</f>
        <v>1</v>
      </c>
    </row>
    <row r="42" spans="2:16">
      <c r="B42" s="391">
        <v>4000</v>
      </c>
      <c r="C42" s="413">
        <v>1</v>
      </c>
      <c r="D42" s="416">
        <f>B42*C42</f>
        <v>4000</v>
      </c>
      <c r="E42" s="455" t="s">
        <v>247</v>
      </c>
      <c r="F42" s="72"/>
      <c r="G42" s="40">
        <v>1</v>
      </c>
      <c r="H42" s="45">
        <f t="shared" ref="H42:N42" si="4">($D$42*H$41)*$G42</f>
        <v>1000</v>
      </c>
      <c r="I42" s="45">
        <f t="shared" si="4"/>
        <v>1000</v>
      </c>
      <c r="J42" s="45">
        <f t="shared" si="4"/>
        <v>400</v>
      </c>
      <c r="K42" s="45">
        <f t="shared" si="4"/>
        <v>200</v>
      </c>
      <c r="L42" s="45">
        <f t="shared" si="4"/>
        <v>120</v>
      </c>
      <c r="M42" s="45">
        <f t="shared" si="4"/>
        <v>280</v>
      </c>
      <c r="N42" s="45">
        <f t="shared" si="4"/>
        <v>1000</v>
      </c>
      <c r="O42" s="73"/>
      <c r="P42" s="74">
        <f>SUM(H42:O42)</f>
        <v>4000</v>
      </c>
    </row>
    <row r="43" spans="2:16">
      <c r="B43" s="392"/>
      <c r="C43" s="414"/>
      <c r="D43" s="417"/>
      <c r="E43" s="456"/>
      <c r="F43" s="72"/>
      <c r="G43" s="40"/>
      <c r="H43" s="44"/>
      <c r="I43" s="44"/>
      <c r="J43" s="44"/>
      <c r="K43" s="44"/>
      <c r="L43" s="44"/>
      <c r="M43" s="44"/>
      <c r="N43" s="44"/>
      <c r="O43" s="44"/>
      <c r="P43" s="46"/>
    </row>
    <row r="44" spans="2:16" ht="15.75" thickBot="1">
      <c r="B44" s="392"/>
      <c r="C44" s="415"/>
      <c r="D44" s="418"/>
      <c r="E44" s="457"/>
      <c r="F44" s="47"/>
      <c r="G44" s="47"/>
      <c r="H44" s="48"/>
      <c r="I44" s="48"/>
      <c r="J44" s="48"/>
      <c r="K44" s="48"/>
      <c r="L44" s="48"/>
      <c r="M44" s="48"/>
      <c r="N44" s="48"/>
      <c r="O44" s="48"/>
      <c r="P44" s="49"/>
    </row>
    <row r="45" spans="2:16" ht="15.75" thickTop="1">
      <c r="B45" s="392"/>
      <c r="C45" s="395"/>
      <c r="D45" s="450"/>
      <c r="E45" s="463"/>
      <c r="F45" s="72"/>
      <c r="G45" s="175"/>
      <c r="H45" s="63"/>
      <c r="I45" s="75"/>
      <c r="J45" s="76"/>
      <c r="K45" s="76"/>
      <c r="L45" s="76"/>
      <c r="M45" s="76"/>
      <c r="N45" s="76"/>
      <c r="O45" s="63"/>
      <c r="P45" s="64"/>
    </row>
    <row r="46" spans="2:16">
      <c r="B46" s="392"/>
      <c r="C46" s="419"/>
      <c r="D46" s="417"/>
      <c r="E46" s="456"/>
      <c r="F46" s="72"/>
      <c r="G46" s="40"/>
      <c r="H46" s="44"/>
      <c r="I46" s="44"/>
      <c r="J46" s="44"/>
      <c r="K46" s="44"/>
      <c r="L46" s="44"/>
      <c r="M46" s="44"/>
      <c r="N46" s="44"/>
      <c r="O46" s="44"/>
      <c r="P46" s="46"/>
    </row>
    <row r="47" spans="2:16" ht="15.75" thickBot="1">
      <c r="B47" s="393"/>
      <c r="C47" s="420"/>
      <c r="D47" s="451"/>
      <c r="E47" s="464"/>
      <c r="F47" s="52"/>
      <c r="G47" s="52"/>
      <c r="H47" s="53"/>
      <c r="I47" s="53"/>
      <c r="J47" s="53"/>
      <c r="K47" s="53"/>
      <c r="L47" s="53"/>
      <c r="M47" s="53"/>
      <c r="N47" s="53"/>
      <c r="O47" s="53"/>
      <c r="P47" s="54"/>
    </row>
    <row r="48" spans="2:16" ht="15.75" thickBot="1">
      <c r="B48" s="55"/>
      <c r="C48" s="56"/>
      <c r="D48" s="57"/>
      <c r="E48" s="58"/>
      <c r="F48" s="59"/>
      <c r="G48" s="60"/>
      <c r="H48" s="61"/>
      <c r="I48" s="61"/>
      <c r="J48" s="61"/>
      <c r="K48" s="61"/>
      <c r="L48" s="61"/>
      <c r="M48" s="61"/>
      <c r="N48" s="61"/>
      <c r="O48" s="61"/>
      <c r="P48" s="62"/>
    </row>
    <row r="49" spans="2:16">
      <c r="B49" s="441" t="s">
        <v>259</v>
      </c>
      <c r="C49" s="442"/>
      <c r="D49" s="442"/>
      <c r="E49" s="442"/>
      <c r="F49" s="442"/>
      <c r="G49" s="443"/>
      <c r="H49" s="426" t="s">
        <v>12</v>
      </c>
      <c r="I49" s="426"/>
      <c r="J49" s="426"/>
      <c r="K49" s="426"/>
      <c r="L49" s="426"/>
      <c r="M49" s="426"/>
      <c r="N49" s="426"/>
      <c r="O49" s="426"/>
      <c r="P49" s="409" t="s">
        <v>185</v>
      </c>
    </row>
    <row r="50" spans="2:16">
      <c r="B50" s="444"/>
      <c r="C50" s="445"/>
      <c r="D50" s="445"/>
      <c r="E50" s="445"/>
      <c r="F50" s="445"/>
      <c r="G50" s="446"/>
      <c r="H50" s="65">
        <v>1</v>
      </c>
      <c r="I50" s="65">
        <v>2</v>
      </c>
      <c r="J50" s="65">
        <v>4</v>
      </c>
      <c r="K50" s="65">
        <v>8</v>
      </c>
      <c r="L50" s="65">
        <v>12</v>
      </c>
      <c r="M50" s="65">
        <v>16</v>
      </c>
      <c r="N50" s="65">
        <v>32</v>
      </c>
      <c r="O50" s="65">
        <v>64</v>
      </c>
      <c r="P50" s="410"/>
    </row>
    <row r="51" spans="2:16">
      <c r="B51" s="447"/>
      <c r="C51" s="448"/>
      <c r="D51" s="448"/>
      <c r="E51" s="448"/>
      <c r="F51" s="448"/>
      <c r="G51" s="449"/>
      <c r="H51" s="65" t="s">
        <v>24</v>
      </c>
      <c r="I51" s="65" t="s">
        <v>25</v>
      </c>
      <c r="J51" s="65" t="s">
        <v>26</v>
      </c>
      <c r="K51" s="65" t="s">
        <v>27</v>
      </c>
      <c r="L51" s="65" t="s">
        <v>181</v>
      </c>
      <c r="M51" s="65" t="s">
        <v>28</v>
      </c>
      <c r="N51" s="65" t="s">
        <v>29</v>
      </c>
      <c r="O51" s="65" t="s">
        <v>30</v>
      </c>
      <c r="P51" s="410"/>
    </row>
    <row r="52" spans="2:16">
      <c r="B52" s="411" t="s">
        <v>182</v>
      </c>
      <c r="C52" s="412"/>
      <c r="D52" s="412"/>
      <c r="E52" s="37" t="s">
        <v>180</v>
      </c>
      <c r="F52" s="37" t="s">
        <v>260</v>
      </c>
      <c r="G52" s="38" t="s">
        <v>184</v>
      </c>
      <c r="H52" s="65"/>
      <c r="I52" s="65"/>
      <c r="J52" s="40"/>
      <c r="K52" s="40">
        <v>0.6</v>
      </c>
      <c r="L52" s="40"/>
      <c r="M52" s="40">
        <v>0.25</v>
      </c>
      <c r="N52" s="40">
        <v>0.15</v>
      </c>
      <c r="O52" s="65"/>
      <c r="P52" s="39">
        <f t="shared" ref="P52:P56" si="5">SUM(H52:O52)</f>
        <v>1</v>
      </c>
    </row>
    <row r="53" spans="2:16" ht="30">
      <c r="B53" s="391">
        <v>2500</v>
      </c>
      <c r="C53" s="413">
        <v>0.8</v>
      </c>
      <c r="D53" s="416">
        <f>B53*C53</f>
        <v>2000</v>
      </c>
      <c r="E53" s="77" t="s">
        <v>82</v>
      </c>
      <c r="F53" s="78" t="s">
        <v>261</v>
      </c>
      <c r="G53" s="40">
        <v>0.5</v>
      </c>
      <c r="H53" s="44"/>
      <c r="I53" s="44"/>
      <c r="J53" s="44"/>
      <c r="K53" s="45">
        <f t="shared" ref="K53:N55" si="6">($D$53*K$52)*$G53</f>
        <v>600</v>
      </c>
      <c r="L53" s="44"/>
      <c r="M53" s="45">
        <f t="shared" si="6"/>
        <v>250</v>
      </c>
      <c r="N53" s="45">
        <f t="shared" si="6"/>
        <v>150</v>
      </c>
      <c r="O53" s="44"/>
      <c r="P53" s="46">
        <f t="shared" si="5"/>
        <v>1000</v>
      </c>
    </row>
    <row r="54" spans="2:16" ht="45">
      <c r="B54" s="392"/>
      <c r="C54" s="414"/>
      <c r="D54" s="417"/>
      <c r="E54" s="77" t="s">
        <v>82</v>
      </c>
      <c r="F54" s="78" t="s">
        <v>262</v>
      </c>
      <c r="G54" s="40">
        <v>0.25</v>
      </c>
      <c r="H54" s="44"/>
      <c r="I54" s="44"/>
      <c r="J54" s="44"/>
      <c r="K54" s="45">
        <f t="shared" si="6"/>
        <v>300</v>
      </c>
      <c r="L54" s="44"/>
      <c r="M54" s="45">
        <f t="shared" si="6"/>
        <v>125</v>
      </c>
      <c r="N54" s="45">
        <f t="shared" si="6"/>
        <v>75</v>
      </c>
      <c r="O54" s="44"/>
      <c r="P54" s="46">
        <f t="shared" si="5"/>
        <v>500</v>
      </c>
    </row>
    <row r="55" spans="2:16" ht="30.75" thickBot="1">
      <c r="B55" s="392"/>
      <c r="C55" s="415"/>
      <c r="D55" s="418"/>
      <c r="E55" s="79" t="s">
        <v>75</v>
      </c>
      <c r="F55" s="80" t="s">
        <v>261</v>
      </c>
      <c r="G55" s="47">
        <v>0.25</v>
      </c>
      <c r="H55" s="48"/>
      <c r="I55" s="48"/>
      <c r="J55" s="48"/>
      <c r="K55" s="81">
        <f t="shared" si="6"/>
        <v>300</v>
      </c>
      <c r="L55" s="48"/>
      <c r="M55" s="81">
        <f t="shared" si="6"/>
        <v>125</v>
      </c>
      <c r="N55" s="81">
        <f t="shared" si="6"/>
        <v>75</v>
      </c>
      <c r="O55" s="48"/>
      <c r="P55" s="49">
        <f t="shared" si="5"/>
        <v>500</v>
      </c>
    </row>
    <row r="56" spans="2:16" ht="45.75" thickTop="1">
      <c r="B56" s="392"/>
      <c r="C56" s="395">
        <v>0.2</v>
      </c>
      <c r="D56" s="450">
        <f>B53*C56</f>
        <v>500</v>
      </c>
      <c r="E56" s="82" t="s">
        <v>82</v>
      </c>
      <c r="F56" s="83" t="s">
        <v>263</v>
      </c>
      <c r="G56" s="175">
        <v>1</v>
      </c>
      <c r="H56" s="63"/>
      <c r="I56" s="63"/>
      <c r="J56" s="63"/>
      <c r="K56" s="84">
        <f>($D$56*K$52)*$G56</f>
        <v>300</v>
      </c>
      <c r="L56" s="63"/>
      <c r="M56" s="84">
        <f>($D$56*M$52)*$G56</f>
        <v>125</v>
      </c>
      <c r="N56" s="84">
        <f>($D$56*N$52)*$G56</f>
        <v>75</v>
      </c>
      <c r="O56" s="63"/>
      <c r="P56" s="64">
        <f t="shared" si="5"/>
        <v>500</v>
      </c>
    </row>
    <row r="57" spans="2:16">
      <c r="B57" s="392"/>
      <c r="C57" s="419"/>
      <c r="D57" s="417"/>
      <c r="E57" s="77"/>
      <c r="F57" s="65"/>
      <c r="G57" s="40"/>
      <c r="H57" s="44"/>
      <c r="I57" s="44"/>
      <c r="J57" s="44"/>
      <c r="K57" s="44"/>
      <c r="L57" s="44"/>
      <c r="M57" s="44"/>
      <c r="N57" s="44"/>
      <c r="O57" s="44"/>
      <c r="P57" s="46"/>
    </row>
    <row r="58" spans="2:16" ht="15.75" thickBot="1">
      <c r="B58" s="393"/>
      <c r="C58" s="420"/>
      <c r="D58" s="451"/>
      <c r="E58" s="85"/>
      <c r="F58" s="70"/>
      <c r="G58" s="52"/>
      <c r="H58" s="53"/>
      <c r="I58" s="53"/>
      <c r="J58" s="53"/>
      <c r="K58" s="53"/>
      <c r="L58" s="53"/>
      <c r="M58" s="53"/>
      <c r="N58" s="53"/>
      <c r="O58" s="53"/>
      <c r="P58" s="54"/>
    </row>
    <row r="59" spans="2:16" ht="15.75" thickBot="1">
      <c r="B59" s="55"/>
      <c r="C59" s="56"/>
      <c r="D59" s="57"/>
      <c r="E59" s="58"/>
      <c r="F59" s="59"/>
      <c r="G59" s="60"/>
      <c r="H59" s="61"/>
      <c r="I59" s="61"/>
      <c r="J59" s="61"/>
      <c r="K59" s="61"/>
      <c r="L59" s="61"/>
      <c r="M59" s="61"/>
      <c r="N59" s="61"/>
      <c r="O59" s="61"/>
      <c r="P59" s="62"/>
    </row>
    <row r="60" spans="2:16">
      <c r="B60" s="441" t="s">
        <v>264</v>
      </c>
      <c r="C60" s="442"/>
      <c r="D60" s="442"/>
      <c r="E60" s="442"/>
      <c r="F60" s="442"/>
      <c r="G60" s="443"/>
      <c r="H60" s="373" t="s">
        <v>12</v>
      </c>
      <c r="I60" s="374"/>
      <c r="J60" s="374"/>
      <c r="K60" s="374"/>
      <c r="L60" s="374"/>
      <c r="M60" s="374"/>
      <c r="N60" s="374"/>
      <c r="O60" s="375"/>
      <c r="P60" s="409" t="s">
        <v>185</v>
      </c>
    </row>
    <row r="61" spans="2:16">
      <c r="B61" s="444"/>
      <c r="C61" s="445"/>
      <c r="D61" s="445"/>
      <c r="E61" s="445"/>
      <c r="F61" s="445"/>
      <c r="G61" s="446"/>
      <c r="H61" s="376"/>
      <c r="I61" s="377"/>
      <c r="J61" s="377"/>
      <c r="K61" s="377"/>
      <c r="L61" s="377"/>
      <c r="M61" s="377"/>
      <c r="N61" s="377"/>
      <c r="O61" s="378"/>
      <c r="P61" s="410"/>
    </row>
    <row r="62" spans="2:16">
      <c r="B62" s="447"/>
      <c r="C62" s="448"/>
      <c r="D62" s="448"/>
      <c r="E62" s="448"/>
      <c r="F62" s="448"/>
      <c r="G62" s="449"/>
      <c r="H62" s="65">
        <v>1</v>
      </c>
      <c r="I62" s="65">
        <v>2</v>
      </c>
      <c r="J62" s="65">
        <v>4</v>
      </c>
      <c r="K62" s="65">
        <v>8</v>
      </c>
      <c r="L62" s="65">
        <v>12</v>
      </c>
      <c r="M62" s="65">
        <v>16</v>
      </c>
      <c r="N62" s="65">
        <v>32</v>
      </c>
      <c r="O62" s="65">
        <v>64</v>
      </c>
      <c r="P62" s="410"/>
    </row>
    <row r="63" spans="2:16">
      <c r="B63" s="411" t="s">
        <v>182</v>
      </c>
      <c r="C63" s="412"/>
      <c r="D63" s="412"/>
      <c r="E63" s="37" t="s">
        <v>180</v>
      </c>
      <c r="F63" s="37" t="s">
        <v>242</v>
      </c>
      <c r="G63" s="38"/>
      <c r="H63" s="65" t="s">
        <v>24</v>
      </c>
      <c r="I63" s="65" t="s">
        <v>25</v>
      </c>
      <c r="J63" s="65" t="s">
        <v>26</v>
      </c>
      <c r="K63" s="65" t="s">
        <v>27</v>
      </c>
      <c r="L63" s="65" t="s">
        <v>181</v>
      </c>
      <c r="M63" s="65" t="s">
        <v>28</v>
      </c>
      <c r="N63" s="65" t="s">
        <v>29</v>
      </c>
      <c r="O63" s="65" t="s">
        <v>30</v>
      </c>
      <c r="P63" s="39" t="s">
        <v>184</v>
      </c>
    </row>
    <row r="64" spans="2:16">
      <c r="B64" s="391">
        <v>35000</v>
      </c>
      <c r="C64" s="413">
        <v>0.95</v>
      </c>
      <c r="D64" s="416">
        <f>B64*C64</f>
        <v>33250</v>
      </c>
      <c r="E64" s="455" t="s">
        <v>75</v>
      </c>
      <c r="F64" s="436" t="s">
        <v>265</v>
      </c>
      <c r="G64" s="40" t="s">
        <v>184</v>
      </c>
      <c r="H64" s="42">
        <v>0.65</v>
      </c>
      <c r="I64" s="42">
        <v>0.3</v>
      </c>
      <c r="J64" s="40">
        <v>0.05</v>
      </c>
      <c r="K64" s="40"/>
      <c r="L64" s="40"/>
      <c r="M64" s="40"/>
      <c r="N64" s="40"/>
      <c r="O64" s="41"/>
      <c r="P64" s="43">
        <f>SUM(H64:O64)*100</f>
        <v>100</v>
      </c>
    </row>
    <row r="65" spans="2:16">
      <c r="B65" s="392"/>
      <c r="C65" s="414"/>
      <c r="D65" s="417"/>
      <c r="E65" s="456"/>
      <c r="F65" s="428"/>
      <c r="G65" s="40">
        <v>1</v>
      </c>
      <c r="H65" s="45">
        <f>($D$64*H$64)*$G65</f>
        <v>21612.5</v>
      </c>
      <c r="I65" s="45">
        <f>($D$64*I$64)*$G65</f>
        <v>9975</v>
      </c>
      <c r="J65" s="45">
        <f>($D$64*J$64)*$G65</f>
        <v>1662.5</v>
      </c>
      <c r="K65" s="66"/>
      <c r="L65" s="66"/>
      <c r="M65" s="66"/>
      <c r="N65" s="66"/>
      <c r="O65" s="44"/>
      <c r="P65" s="46">
        <f>SUM(H65:O65)</f>
        <v>33250</v>
      </c>
    </row>
    <row r="66" spans="2:16" ht="15.75" thickBot="1">
      <c r="B66" s="392"/>
      <c r="C66" s="415"/>
      <c r="D66" s="418"/>
      <c r="E66" s="457"/>
      <c r="F66" s="437"/>
      <c r="G66" s="47"/>
      <c r="H66" s="48"/>
      <c r="I66" s="48"/>
      <c r="J66" s="48"/>
      <c r="K66" s="48"/>
      <c r="L66" s="48"/>
      <c r="M66" s="48"/>
      <c r="N66" s="48"/>
      <c r="O66" s="48"/>
      <c r="P66" s="49">
        <f t="shared" ref="P66" si="7">SUM(H66:O66)</f>
        <v>0</v>
      </c>
    </row>
    <row r="67" spans="2:16" ht="15.75" thickTop="1">
      <c r="B67" s="392"/>
      <c r="C67" s="395">
        <v>0.05</v>
      </c>
      <c r="D67" s="450">
        <f>B64*C67</f>
        <v>1750</v>
      </c>
      <c r="E67" s="463" t="s">
        <v>75</v>
      </c>
      <c r="F67" s="427" t="s">
        <v>266</v>
      </c>
      <c r="G67" s="175" t="s">
        <v>184</v>
      </c>
      <c r="H67" s="42">
        <v>0.15</v>
      </c>
      <c r="I67" s="42">
        <v>0.7</v>
      </c>
      <c r="J67" s="40">
        <v>0.15</v>
      </c>
      <c r="K67" s="40"/>
      <c r="L67" s="40"/>
      <c r="M67" s="40"/>
      <c r="N67" s="40"/>
      <c r="O67" s="50"/>
      <c r="P67" s="51">
        <f>SUM(H67:O67)*100</f>
        <v>100</v>
      </c>
    </row>
    <row r="68" spans="2:16">
      <c r="B68" s="392"/>
      <c r="C68" s="419"/>
      <c r="D68" s="417"/>
      <c r="E68" s="456"/>
      <c r="F68" s="428"/>
      <c r="G68" s="40">
        <v>1</v>
      </c>
      <c r="H68" s="45">
        <f>($D$67*H67)*$G68</f>
        <v>262.5</v>
      </c>
      <c r="I68" s="45">
        <f>($D$67*I67)*$G68</f>
        <v>1225</v>
      </c>
      <c r="J68" s="45">
        <f>($D$67*J67)*$G68</f>
        <v>262.5</v>
      </c>
      <c r="K68" s="66"/>
      <c r="L68" s="66"/>
      <c r="M68" s="66"/>
      <c r="N68" s="66"/>
      <c r="O68" s="44"/>
      <c r="P68" s="46">
        <f>SUM(H68:O68)</f>
        <v>1750</v>
      </c>
    </row>
    <row r="69" spans="2:16" ht="15.75" thickBot="1">
      <c r="B69" s="393"/>
      <c r="C69" s="420"/>
      <c r="D69" s="451"/>
      <c r="E69" s="464"/>
      <c r="F69" s="429"/>
      <c r="G69" s="52"/>
      <c r="H69" s="53"/>
      <c r="I69" s="53"/>
      <c r="J69" s="53"/>
      <c r="K69" s="53"/>
      <c r="L69" s="53"/>
      <c r="M69" s="53"/>
      <c r="N69" s="53"/>
      <c r="O69" s="53"/>
      <c r="P69" s="54">
        <f t="shared" ref="P69" si="8">SUM(H69:O69)</f>
        <v>0</v>
      </c>
    </row>
    <row r="70" spans="2:16" ht="15.75" thickBot="1">
      <c r="B70" s="55"/>
      <c r="C70" s="56"/>
      <c r="D70" s="57"/>
      <c r="E70" s="58"/>
      <c r="F70" s="59"/>
      <c r="G70" s="60"/>
      <c r="H70" s="61"/>
      <c r="I70" s="61"/>
      <c r="J70" s="61"/>
      <c r="K70" s="61"/>
      <c r="L70" s="61"/>
      <c r="M70" s="61"/>
      <c r="N70" s="61"/>
      <c r="O70" s="61"/>
      <c r="P70" s="62"/>
    </row>
    <row r="71" spans="2:16">
      <c r="B71" s="441" t="s">
        <v>267</v>
      </c>
      <c r="C71" s="442"/>
      <c r="D71" s="442"/>
      <c r="E71" s="442"/>
      <c r="F71" s="442"/>
      <c r="G71" s="443"/>
      <c r="H71" s="430" t="s">
        <v>268</v>
      </c>
      <c r="I71" s="431"/>
      <c r="J71" s="431"/>
      <c r="K71" s="431"/>
      <c r="L71" s="431"/>
      <c r="M71" s="431"/>
      <c r="N71" s="431"/>
      <c r="O71" s="432"/>
      <c r="P71" s="379" t="s">
        <v>185</v>
      </c>
    </row>
    <row r="72" spans="2:16">
      <c r="B72" s="444"/>
      <c r="C72" s="445"/>
      <c r="D72" s="445"/>
      <c r="E72" s="445"/>
      <c r="F72" s="445"/>
      <c r="G72" s="446"/>
      <c r="H72" s="433"/>
      <c r="I72" s="434"/>
      <c r="J72" s="434"/>
      <c r="K72" s="434"/>
      <c r="L72" s="434"/>
      <c r="M72" s="434"/>
      <c r="N72" s="434"/>
      <c r="O72" s="435"/>
      <c r="P72" s="380"/>
    </row>
    <row r="73" spans="2:16">
      <c r="B73" s="447"/>
      <c r="C73" s="448"/>
      <c r="D73" s="448"/>
      <c r="E73" s="448"/>
      <c r="F73" s="448"/>
      <c r="G73" s="449"/>
      <c r="H73" s="72"/>
      <c r="I73" s="72"/>
      <c r="J73" s="72"/>
      <c r="K73" s="72" t="s">
        <v>269</v>
      </c>
      <c r="L73" s="72" t="s">
        <v>270</v>
      </c>
      <c r="M73" s="72"/>
      <c r="N73" s="72"/>
      <c r="O73" s="72"/>
      <c r="P73" s="381"/>
    </row>
    <row r="74" spans="2:16">
      <c r="B74" s="388" t="s">
        <v>182</v>
      </c>
      <c r="C74" s="389"/>
      <c r="D74" s="390"/>
      <c r="E74" s="37" t="s">
        <v>180</v>
      </c>
      <c r="F74" s="37" t="s">
        <v>260</v>
      </c>
      <c r="G74" s="471" t="s">
        <v>184</v>
      </c>
      <c r="H74" s="428"/>
      <c r="I74" s="428"/>
      <c r="J74" s="428"/>
      <c r="K74" s="453">
        <v>0.5</v>
      </c>
      <c r="L74" s="453">
        <v>0.5</v>
      </c>
      <c r="M74" s="428"/>
      <c r="N74" s="428"/>
      <c r="O74" s="428"/>
      <c r="P74" s="469">
        <v>1</v>
      </c>
    </row>
    <row r="75" spans="2:16">
      <c r="B75" s="391">
        <v>2400</v>
      </c>
      <c r="C75" s="394">
        <v>0.8</v>
      </c>
      <c r="D75" s="397">
        <f>B75*C75</f>
        <v>1920</v>
      </c>
      <c r="E75" s="77"/>
      <c r="F75" s="458" t="s">
        <v>265</v>
      </c>
      <c r="G75" s="472"/>
      <c r="H75" s="468"/>
      <c r="I75" s="468"/>
      <c r="J75" s="468"/>
      <c r="K75" s="467"/>
      <c r="L75" s="467"/>
      <c r="M75" s="468"/>
      <c r="N75" s="468"/>
      <c r="O75" s="468"/>
      <c r="P75" s="470"/>
    </row>
    <row r="76" spans="2:16">
      <c r="B76" s="392"/>
      <c r="C76" s="395"/>
      <c r="D76" s="359"/>
      <c r="E76" s="77" t="s">
        <v>75</v>
      </c>
      <c r="F76" s="459"/>
      <c r="G76" s="40">
        <v>0.5</v>
      </c>
      <c r="H76" s="44"/>
      <c r="I76" s="44"/>
      <c r="J76" s="44"/>
      <c r="K76" s="45">
        <f>($D$75*K$74)*$G76</f>
        <v>480</v>
      </c>
      <c r="L76" s="45">
        <f>($D$75*L$74)*$G76</f>
        <v>480</v>
      </c>
      <c r="M76" s="44"/>
      <c r="N76" s="44"/>
      <c r="O76" s="44"/>
      <c r="P76" s="46">
        <f t="shared" ref="P76:P79" si="9">SUM(H76:O76)</f>
        <v>960</v>
      </c>
    </row>
    <row r="77" spans="2:16" ht="15.75" thickBot="1">
      <c r="B77" s="392"/>
      <c r="C77" s="396"/>
      <c r="D77" s="398"/>
      <c r="E77" s="79" t="s">
        <v>77</v>
      </c>
      <c r="F77" s="460"/>
      <c r="G77" s="40">
        <v>0.5</v>
      </c>
      <c r="H77" s="48"/>
      <c r="I77" s="48"/>
      <c r="J77" s="48"/>
      <c r="K77" s="81">
        <f>($D$75*K$74)*$G77</f>
        <v>480</v>
      </c>
      <c r="L77" s="81">
        <f>($D$75*L$74)*$G77</f>
        <v>480</v>
      </c>
      <c r="M77" s="48"/>
      <c r="N77" s="48"/>
      <c r="O77" s="48"/>
      <c r="P77" s="49">
        <f>SUM(H77:O77)</f>
        <v>960</v>
      </c>
    </row>
    <row r="78" spans="2:16" ht="15.75" thickTop="1">
      <c r="B78" s="392"/>
      <c r="C78" s="401">
        <v>0.2</v>
      </c>
      <c r="D78" s="358">
        <f>B75*C78</f>
        <v>480</v>
      </c>
      <c r="E78" s="82"/>
      <c r="F78" s="465" t="s">
        <v>266</v>
      </c>
      <c r="G78" s="86" t="s">
        <v>184</v>
      </c>
      <c r="H78" s="50"/>
      <c r="I78" s="50"/>
      <c r="J78" s="50"/>
      <c r="K78" s="175">
        <v>1</v>
      </c>
      <c r="L78" s="50"/>
      <c r="M78" s="50"/>
      <c r="N78" s="50"/>
      <c r="O78" s="50"/>
      <c r="P78" s="39">
        <f t="shared" si="9"/>
        <v>1</v>
      </c>
    </row>
    <row r="79" spans="2:16">
      <c r="B79" s="392"/>
      <c r="C79" s="395"/>
      <c r="D79" s="359"/>
      <c r="E79" s="82" t="s">
        <v>75</v>
      </c>
      <c r="F79" s="459"/>
      <c r="G79" s="40">
        <v>0.5</v>
      </c>
      <c r="H79" s="44"/>
      <c r="I79" s="44"/>
      <c r="J79" s="44"/>
      <c r="K79" s="84">
        <f>($D$78*K$78)*$G79</f>
        <v>240</v>
      </c>
      <c r="L79" s="44"/>
      <c r="M79" s="44"/>
      <c r="N79" s="44"/>
      <c r="O79" s="44"/>
      <c r="P79" s="46">
        <f t="shared" si="9"/>
        <v>240</v>
      </c>
    </row>
    <row r="80" spans="2:16" ht="15.75" thickBot="1">
      <c r="B80" s="393"/>
      <c r="C80" s="402"/>
      <c r="D80" s="360"/>
      <c r="E80" s="85" t="s">
        <v>77</v>
      </c>
      <c r="F80" s="466"/>
      <c r="G80" s="52">
        <v>0.5</v>
      </c>
      <c r="H80" s="53"/>
      <c r="I80" s="53"/>
      <c r="J80" s="53"/>
      <c r="K80" s="87">
        <f>($D$78*K$78)*$G80</f>
        <v>240</v>
      </c>
      <c r="L80" s="53"/>
      <c r="M80" s="53"/>
      <c r="N80" s="53"/>
      <c r="O80" s="53"/>
      <c r="P80" s="54">
        <f>SUM(H80:O80)</f>
        <v>240</v>
      </c>
    </row>
    <row r="81" spans="2:16" ht="15.75" thickBot="1">
      <c r="B81" s="55"/>
      <c r="C81" s="56"/>
      <c r="D81" s="57"/>
      <c r="E81" s="58"/>
      <c r="F81" s="59"/>
      <c r="G81" s="60"/>
      <c r="H81" s="61"/>
      <c r="I81" s="61"/>
      <c r="J81" s="61"/>
      <c r="K81" s="61"/>
      <c r="L81" s="88"/>
      <c r="M81" s="61"/>
      <c r="N81" s="61"/>
      <c r="O81" s="61"/>
      <c r="P81" s="62"/>
    </row>
    <row r="82" spans="2:16">
      <c r="B82" s="441" t="s">
        <v>271</v>
      </c>
      <c r="C82" s="442"/>
      <c r="D82" s="442"/>
      <c r="E82" s="442"/>
      <c r="F82" s="442"/>
      <c r="G82" s="443"/>
      <c r="H82" s="426" t="s">
        <v>12</v>
      </c>
      <c r="I82" s="426"/>
      <c r="J82" s="426"/>
      <c r="K82" s="426"/>
      <c r="L82" s="426"/>
      <c r="M82" s="426"/>
      <c r="N82" s="426"/>
      <c r="O82" s="426"/>
      <c r="P82" s="409" t="s">
        <v>185</v>
      </c>
    </row>
    <row r="83" spans="2:16">
      <c r="B83" s="444"/>
      <c r="C83" s="445"/>
      <c r="D83" s="445"/>
      <c r="E83" s="445"/>
      <c r="F83" s="445"/>
      <c r="G83" s="446"/>
      <c r="H83" s="65">
        <v>1</v>
      </c>
      <c r="I83" s="65">
        <v>2</v>
      </c>
      <c r="J83" s="65">
        <v>4</v>
      </c>
      <c r="K83" s="65">
        <v>8</v>
      </c>
      <c r="L83" s="65">
        <v>12</v>
      </c>
      <c r="M83" s="65">
        <v>16</v>
      </c>
      <c r="N83" s="65">
        <v>32</v>
      </c>
      <c r="O83" s="65">
        <v>64</v>
      </c>
      <c r="P83" s="410"/>
    </row>
    <row r="84" spans="2:16">
      <c r="B84" s="447"/>
      <c r="C84" s="448"/>
      <c r="D84" s="448"/>
      <c r="E84" s="448"/>
      <c r="F84" s="448"/>
      <c r="G84" s="449"/>
      <c r="H84" s="65" t="s">
        <v>24</v>
      </c>
      <c r="I84" s="65" t="s">
        <v>25</v>
      </c>
      <c r="J84" s="65" t="s">
        <v>26</v>
      </c>
      <c r="K84" s="65" t="s">
        <v>27</v>
      </c>
      <c r="L84" s="65" t="s">
        <v>181</v>
      </c>
      <c r="M84" s="65" t="s">
        <v>28</v>
      </c>
      <c r="N84" s="65" t="s">
        <v>29</v>
      </c>
      <c r="O84" s="65" t="s">
        <v>30</v>
      </c>
      <c r="P84" s="410"/>
    </row>
    <row r="85" spans="2:16">
      <c r="B85" s="411" t="s">
        <v>182</v>
      </c>
      <c r="C85" s="412"/>
      <c r="D85" s="412"/>
      <c r="E85" s="37" t="s">
        <v>180</v>
      </c>
      <c r="F85" s="37" t="s">
        <v>260</v>
      </c>
      <c r="G85" s="38" t="s">
        <v>184</v>
      </c>
      <c r="H85" s="65"/>
      <c r="I85" s="65"/>
      <c r="J85" s="40"/>
      <c r="K85" s="40"/>
      <c r="L85" s="40"/>
      <c r="M85" s="40"/>
      <c r="N85" s="40">
        <v>0.75</v>
      </c>
      <c r="O85" s="42">
        <v>0.25</v>
      </c>
      <c r="P85" s="39">
        <f t="shared" ref="P85:P89" si="10">SUM(H85:O85)</f>
        <v>1</v>
      </c>
    </row>
    <row r="86" spans="2:16">
      <c r="B86" s="391">
        <v>4600</v>
      </c>
      <c r="C86" s="413">
        <v>0.85</v>
      </c>
      <c r="D86" s="416">
        <f>B86*C86</f>
        <v>3910</v>
      </c>
      <c r="E86" s="455" t="s">
        <v>75</v>
      </c>
      <c r="F86" s="458" t="s">
        <v>265</v>
      </c>
      <c r="G86" s="461">
        <v>1</v>
      </c>
      <c r="H86" s="44"/>
      <c r="I86" s="44"/>
      <c r="J86" s="44"/>
      <c r="K86" s="44"/>
      <c r="L86" s="44"/>
      <c r="M86" s="44"/>
      <c r="N86" s="45">
        <f>($D$86*N$85)*$G86</f>
        <v>2932.5</v>
      </c>
      <c r="O86" s="45">
        <f>($D$86*O$85)*$G86</f>
        <v>977.5</v>
      </c>
      <c r="P86" s="46">
        <f t="shared" si="10"/>
        <v>3910</v>
      </c>
    </row>
    <row r="87" spans="2:16">
      <c r="B87" s="392"/>
      <c r="C87" s="414"/>
      <c r="D87" s="417"/>
      <c r="E87" s="456"/>
      <c r="F87" s="459"/>
      <c r="G87" s="453"/>
      <c r="H87" s="44"/>
      <c r="I87" s="44"/>
      <c r="J87" s="44"/>
      <c r="K87" s="44"/>
      <c r="L87" s="44"/>
      <c r="M87" s="44"/>
      <c r="N87" s="44"/>
      <c r="O87" s="44"/>
      <c r="P87" s="46"/>
    </row>
    <row r="88" spans="2:16" ht="15.75" thickBot="1">
      <c r="B88" s="392"/>
      <c r="C88" s="415"/>
      <c r="D88" s="418"/>
      <c r="E88" s="457"/>
      <c r="F88" s="460"/>
      <c r="G88" s="462"/>
      <c r="H88" s="48"/>
      <c r="I88" s="48"/>
      <c r="J88" s="48"/>
      <c r="K88" s="48"/>
      <c r="L88" s="48"/>
      <c r="M88" s="48"/>
      <c r="N88" s="48"/>
      <c r="O88" s="48"/>
      <c r="P88" s="49"/>
    </row>
    <row r="89" spans="2:16" ht="15.75" thickTop="1">
      <c r="B89" s="392"/>
      <c r="C89" s="395">
        <v>0.15</v>
      </c>
      <c r="D89" s="450">
        <f>B86*C89</f>
        <v>690</v>
      </c>
      <c r="E89" s="463" t="s">
        <v>75</v>
      </c>
      <c r="F89" s="465" t="s">
        <v>266</v>
      </c>
      <c r="G89" s="452">
        <v>1</v>
      </c>
      <c r="H89" s="63"/>
      <c r="I89" s="63"/>
      <c r="J89" s="63"/>
      <c r="K89" s="63"/>
      <c r="L89" s="63"/>
      <c r="M89" s="63"/>
      <c r="N89" s="45">
        <f>($D$89*N$85)*$G89</f>
        <v>517.5</v>
      </c>
      <c r="O89" s="45">
        <f>($D$89*O$85)*$G89</f>
        <v>172.5</v>
      </c>
      <c r="P89" s="64">
        <f t="shared" si="10"/>
        <v>690</v>
      </c>
    </row>
    <row r="90" spans="2:16">
      <c r="B90" s="392"/>
      <c r="C90" s="419"/>
      <c r="D90" s="417"/>
      <c r="E90" s="456"/>
      <c r="F90" s="459"/>
      <c r="G90" s="453"/>
      <c r="H90" s="44"/>
      <c r="I90" s="44"/>
      <c r="J90" s="44"/>
      <c r="K90" s="63"/>
      <c r="L90" s="44"/>
      <c r="M90" s="44"/>
      <c r="N90" s="44"/>
      <c r="O90" s="44"/>
      <c r="P90" s="46"/>
    </row>
    <row r="91" spans="2:16" ht="15.75" thickBot="1">
      <c r="B91" s="393"/>
      <c r="C91" s="420"/>
      <c r="D91" s="451"/>
      <c r="E91" s="464"/>
      <c r="F91" s="466"/>
      <c r="G91" s="454"/>
      <c r="H91" s="53"/>
      <c r="I91" s="53"/>
      <c r="J91" s="53"/>
      <c r="K91" s="53"/>
      <c r="L91" s="53"/>
      <c r="M91" s="53"/>
      <c r="N91" s="53"/>
      <c r="O91" s="53"/>
      <c r="P91" s="54"/>
    </row>
    <row r="92" spans="2:16" ht="15.75" thickBot="1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 spans="2:16">
      <c r="B93" s="441" t="s">
        <v>186</v>
      </c>
      <c r="C93" s="442"/>
      <c r="D93" s="442"/>
      <c r="E93" s="442"/>
      <c r="F93" s="442"/>
      <c r="G93" s="443"/>
      <c r="H93" s="426" t="s">
        <v>12</v>
      </c>
      <c r="I93" s="426"/>
      <c r="J93" s="426"/>
      <c r="K93" s="426"/>
      <c r="L93" s="426"/>
      <c r="M93" s="426"/>
      <c r="N93" s="426"/>
      <c r="O93" s="426"/>
      <c r="P93" s="409" t="s">
        <v>185</v>
      </c>
    </row>
    <row r="94" spans="2:16">
      <c r="B94" s="444"/>
      <c r="C94" s="445"/>
      <c r="D94" s="445"/>
      <c r="E94" s="445"/>
      <c r="F94" s="445"/>
      <c r="G94" s="446"/>
      <c r="H94" s="65">
        <v>1</v>
      </c>
      <c r="I94" s="65">
        <v>2</v>
      </c>
      <c r="J94" s="65">
        <v>4</v>
      </c>
      <c r="K94" s="65">
        <v>8</v>
      </c>
      <c r="L94" s="65">
        <v>12</v>
      </c>
      <c r="M94" s="65">
        <v>16</v>
      </c>
      <c r="N94" s="65">
        <v>32</v>
      </c>
      <c r="O94" s="65">
        <v>64</v>
      </c>
      <c r="P94" s="410"/>
    </row>
    <row r="95" spans="2:16">
      <c r="B95" s="447"/>
      <c r="C95" s="448"/>
      <c r="D95" s="448"/>
      <c r="E95" s="448"/>
      <c r="F95" s="448"/>
      <c r="G95" s="449"/>
      <c r="H95" s="65" t="s">
        <v>24</v>
      </c>
      <c r="I95" s="65" t="s">
        <v>25</v>
      </c>
      <c r="J95" s="65" t="s">
        <v>26</v>
      </c>
      <c r="K95" s="65" t="s">
        <v>27</v>
      </c>
      <c r="L95" s="65" t="s">
        <v>181</v>
      </c>
      <c r="M95" s="65" t="s">
        <v>28</v>
      </c>
      <c r="N95" s="65" t="s">
        <v>29</v>
      </c>
      <c r="O95" s="65" t="s">
        <v>30</v>
      </c>
      <c r="P95" s="410"/>
    </row>
    <row r="96" spans="2:16">
      <c r="B96" s="411" t="s">
        <v>182</v>
      </c>
      <c r="C96" s="412"/>
      <c r="D96" s="412"/>
      <c r="E96" s="37" t="s">
        <v>180</v>
      </c>
      <c r="F96" s="37" t="s">
        <v>183</v>
      </c>
      <c r="G96" s="38" t="s">
        <v>184</v>
      </c>
      <c r="H96" s="65"/>
      <c r="I96" s="65"/>
      <c r="J96" s="40">
        <v>0.1</v>
      </c>
      <c r="K96" s="40">
        <v>0.3</v>
      </c>
      <c r="L96" s="40">
        <v>0.2</v>
      </c>
      <c r="M96" s="40">
        <v>0.3</v>
      </c>
      <c r="N96" s="40">
        <v>0.1</v>
      </c>
      <c r="O96" s="65"/>
      <c r="P96" s="39">
        <f t="shared" ref="P96:P102" si="11">SUM(H96:O96)</f>
        <v>1.0000000000000002</v>
      </c>
    </row>
    <row r="97" spans="2:16">
      <c r="B97" s="391">
        <v>30000</v>
      </c>
      <c r="C97" s="413">
        <v>0.2</v>
      </c>
      <c r="D97" s="416">
        <f>B97*C97</f>
        <v>6000</v>
      </c>
      <c r="E97" s="77" t="s">
        <v>83</v>
      </c>
      <c r="F97" s="65">
        <v>250</v>
      </c>
      <c r="G97" s="40">
        <v>0.8</v>
      </c>
      <c r="H97" s="44"/>
      <c r="I97" s="44"/>
      <c r="J97" s="45">
        <f t="shared" ref="J97:N99" si="12">($D$97*J$96)*$G97</f>
        <v>480</v>
      </c>
      <c r="K97" s="45">
        <f t="shared" si="12"/>
        <v>1440</v>
      </c>
      <c r="L97" s="45">
        <f t="shared" si="12"/>
        <v>960</v>
      </c>
      <c r="M97" s="45">
        <f t="shared" si="12"/>
        <v>1440</v>
      </c>
      <c r="N97" s="45">
        <f t="shared" si="12"/>
        <v>480</v>
      </c>
      <c r="O97" s="44"/>
      <c r="P97" s="46">
        <f t="shared" si="11"/>
        <v>4800</v>
      </c>
    </row>
    <row r="98" spans="2:16">
      <c r="B98" s="392"/>
      <c r="C98" s="414"/>
      <c r="D98" s="417"/>
      <c r="E98" s="77" t="s">
        <v>83</v>
      </c>
      <c r="F98" s="65">
        <v>359</v>
      </c>
      <c r="G98" s="40">
        <v>0.15</v>
      </c>
      <c r="H98" s="44"/>
      <c r="I98" s="44"/>
      <c r="J98" s="45">
        <f t="shared" si="12"/>
        <v>90</v>
      </c>
      <c r="K98" s="45">
        <f t="shared" si="12"/>
        <v>270</v>
      </c>
      <c r="L98" s="45">
        <f t="shared" si="12"/>
        <v>180</v>
      </c>
      <c r="M98" s="45">
        <f t="shared" si="12"/>
        <v>270</v>
      </c>
      <c r="N98" s="45">
        <f t="shared" si="12"/>
        <v>90</v>
      </c>
      <c r="O98" s="44"/>
      <c r="P98" s="46">
        <f t="shared" si="11"/>
        <v>900</v>
      </c>
    </row>
    <row r="99" spans="2:16" ht="15.75" thickBot="1">
      <c r="B99" s="392"/>
      <c r="C99" s="415"/>
      <c r="D99" s="418"/>
      <c r="E99" s="79" t="s">
        <v>83</v>
      </c>
      <c r="F99" s="67">
        <v>400</v>
      </c>
      <c r="G99" s="47">
        <v>0.05</v>
      </c>
      <c r="H99" s="48"/>
      <c r="I99" s="48"/>
      <c r="J99" s="81">
        <f t="shared" si="12"/>
        <v>30</v>
      </c>
      <c r="K99" s="81">
        <f t="shared" si="12"/>
        <v>90</v>
      </c>
      <c r="L99" s="81">
        <f t="shared" si="12"/>
        <v>60</v>
      </c>
      <c r="M99" s="81">
        <f t="shared" si="12"/>
        <v>90</v>
      </c>
      <c r="N99" s="81">
        <f t="shared" si="12"/>
        <v>30</v>
      </c>
      <c r="O99" s="48"/>
      <c r="P99" s="49">
        <f t="shared" si="11"/>
        <v>300</v>
      </c>
    </row>
    <row r="100" spans="2:16" ht="15.75" thickTop="1">
      <c r="B100" s="392"/>
      <c r="C100" s="395">
        <v>0.8</v>
      </c>
      <c r="D100" s="450">
        <f>B97*C100</f>
        <v>24000</v>
      </c>
      <c r="E100" s="82" t="s">
        <v>76</v>
      </c>
      <c r="F100" s="174">
        <v>250</v>
      </c>
      <c r="G100" s="175">
        <v>0.8</v>
      </c>
      <c r="H100" s="63"/>
      <c r="I100" s="63"/>
      <c r="J100" s="84">
        <f t="shared" ref="J100:N102" si="13">($D$100*J$96)*$G100</f>
        <v>1920</v>
      </c>
      <c r="K100" s="84">
        <f t="shared" si="13"/>
        <v>5760</v>
      </c>
      <c r="L100" s="84">
        <f t="shared" si="13"/>
        <v>3840</v>
      </c>
      <c r="M100" s="84">
        <f t="shared" si="13"/>
        <v>5760</v>
      </c>
      <c r="N100" s="84">
        <f t="shared" si="13"/>
        <v>1920</v>
      </c>
      <c r="O100" s="63"/>
      <c r="P100" s="64">
        <f t="shared" si="11"/>
        <v>19200</v>
      </c>
    </row>
    <row r="101" spans="2:16">
      <c r="B101" s="392"/>
      <c r="C101" s="419"/>
      <c r="D101" s="417"/>
      <c r="E101" s="77" t="s">
        <v>76</v>
      </c>
      <c r="F101" s="65">
        <v>359</v>
      </c>
      <c r="G101" s="40">
        <v>0.15</v>
      </c>
      <c r="H101" s="44"/>
      <c r="I101" s="44"/>
      <c r="J101" s="45">
        <f t="shared" si="13"/>
        <v>360</v>
      </c>
      <c r="K101" s="45">
        <f t="shared" si="13"/>
        <v>1080</v>
      </c>
      <c r="L101" s="45">
        <f t="shared" si="13"/>
        <v>720</v>
      </c>
      <c r="M101" s="45">
        <f t="shared" si="13"/>
        <v>1080</v>
      </c>
      <c r="N101" s="45">
        <f t="shared" si="13"/>
        <v>360</v>
      </c>
      <c r="O101" s="44"/>
      <c r="P101" s="46">
        <f t="shared" si="11"/>
        <v>3600</v>
      </c>
    </row>
    <row r="102" spans="2:16" ht="15.75" thickBot="1">
      <c r="B102" s="393"/>
      <c r="C102" s="420"/>
      <c r="D102" s="451"/>
      <c r="E102" s="85" t="s">
        <v>76</v>
      </c>
      <c r="F102" s="70">
        <v>400</v>
      </c>
      <c r="G102" s="52">
        <v>0.05</v>
      </c>
      <c r="H102" s="53"/>
      <c r="I102" s="53"/>
      <c r="J102" s="87">
        <f t="shared" si="13"/>
        <v>120</v>
      </c>
      <c r="K102" s="87">
        <f t="shared" si="13"/>
        <v>360</v>
      </c>
      <c r="L102" s="87">
        <f t="shared" si="13"/>
        <v>240</v>
      </c>
      <c r="M102" s="87">
        <f t="shared" si="13"/>
        <v>360</v>
      </c>
      <c r="N102" s="87">
        <f t="shared" si="13"/>
        <v>120</v>
      </c>
      <c r="O102" s="53"/>
      <c r="P102" s="54">
        <f t="shared" si="11"/>
        <v>1200</v>
      </c>
    </row>
    <row r="103" spans="2:16" ht="15.75" thickBot="1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</row>
    <row r="104" spans="2:16">
      <c r="B104" s="441" t="s">
        <v>222</v>
      </c>
      <c r="C104" s="442"/>
      <c r="D104" s="442"/>
      <c r="E104" s="442"/>
      <c r="F104" s="442"/>
      <c r="G104" s="443"/>
      <c r="H104" s="426" t="s">
        <v>12</v>
      </c>
      <c r="I104" s="426"/>
      <c r="J104" s="426"/>
      <c r="K104" s="426"/>
      <c r="L104" s="426"/>
      <c r="M104" s="426"/>
      <c r="N104" s="426"/>
      <c r="O104" s="426"/>
      <c r="P104" s="409" t="s">
        <v>185</v>
      </c>
    </row>
    <row r="105" spans="2:16">
      <c r="B105" s="444"/>
      <c r="C105" s="445"/>
      <c r="D105" s="445"/>
      <c r="E105" s="445"/>
      <c r="F105" s="445"/>
      <c r="G105" s="446"/>
      <c r="H105" s="65">
        <v>1</v>
      </c>
      <c r="I105" s="65">
        <v>2</v>
      </c>
      <c r="J105" s="65">
        <v>4</v>
      </c>
      <c r="K105" s="65">
        <v>8</v>
      </c>
      <c r="L105" s="65">
        <v>12</v>
      </c>
      <c r="M105" s="65">
        <v>16</v>
      </c>
      <c r="N105" s="65">
        <v>32</v>
      </c>
      <c r="O105" s="65">
        <v>64</v>
      </c>
      <c r="P105" s="410"/>
    </row>
    <row r="106" spans="2:16">
      <c r="B106" s="447"/>
      <c r="C106" s="448"/>
      <c r="D106" s="448"/>
      <c r="E106" s="448"/>
      <c r="F106" s="448"/>
      <c r="G106" s="449"/>
      <c r="H106" s="65" t="s">
        <v>24</v>
      </c>
      <c r="I106" s="65" t="s">
        <v>25</v>
      </c>
      <c r="J106" s="65" t="s">
        <v>26</v>
      </c>
      <c r="K106" s="65" t="s">
        <v>27</v>
      </c>
      <c r="L106" s="65" t="s">
        <v>181</v>
      </c>
      <c r="M106" s="65" t="s">
        <v>28</v>
      </c>
      <c r="N106" s="65" t="s">
        <v>29</v>
      </c>
      <c r="O106" s="65" t="s">
        <v>30</v>
      </c>
      <c r="P106" s="410"/>
    </row>
    <row r="107" spans="2:16">
      <c r="B107" s="411" t="s">
        <v>182</v>
      </c>
      <c r="C107" s="412"/>
      <c r="D107" s="412"/>
      <c r="E107" s="37" t="s">
        <v>180</v>
      </c>
      <c r="F107" s="37" t="s">
        <v>183</v>
      </c>
      <c r="G107" s="38" t="s">
        <v>184</v>
      </c>
      <c r="H107" s="65"/>
      <c r="I107" s="65"/>
      <c r="J107" s="40">
        <v>0.15</v>
      </c>
      <c r="K107" s="40">
        <v>0.3</v>
      </c>
      <c r="L107" s="40">
        <v>0.25</v>
      </c>
      <c r="M107" s="40">
        <v>0.3</v>
      </c>
      <c r="N107" s="40"/>
      <c r="O107" s="65"/>
      <c r="P107" s="39">
        <f t="shared" ref="P107:P113" si="14">SUM(H107:O107)</f>
        <v>1</v>
      </c>
    </row>
    <row r="108" spans="2:16">
      <c r="B108" s="391">
        <v>5000</v>
      </c>
      <c r="C108" s="413">
        <v>0.8</v>
      </c>
      <c r="D108" s="416">
        <f>B108*C108</f>
        <v>4000</v>
      </c>
      <c r="E108" s="77" t="s">
        <v>83</v>
      </c>
      <c r="F108" s="65">
        <v>250</v>
      </c>
      <c r="G108" s="40">
        <v>0.8</v>
      </c>
      <c r="H108" s="44"/>
      <c r="I108" s="44"/>
      <c r="J108" s="45">
        <f>($D$108*J$107)*$G108</f>
        <v>480</v>
      </c>
      <c r="K108" s="45">
        <f t="shared" ref="K108:M110" si="15">($D$108*K$107)*$G108</f>
        <v>960</v>
      </c>
      <c r="L108" s="45">
        <f t="shared" si="15"/>
        <v>800</v>
      </c>
      <c r="M108" s="45">
        <f t="shared" si="15"/>
        <v>960</v>
      </c>
      <c r="N108" s="66"/>
      <c r="O108" s="44"/>
      <c r="P108" s="46">
        <f t="shared" si="14"/>
        <v>3200</v>
      </c>
    </row>
    <row r="109" spans="2:16">
      <c r="B109" s="392"/>
      <c r="C109" s="414"/>
      <c r="D109" s="417"/>
      <c r="E109" s="77" t="s">
        <v>83</v>
      </c>
      <c r="F109" s="65">
        <v>359</v>
      </c>
      <c r="G109" s="40">
        <v>0.15</v>
      </c>
      <c r="H109" s="44"/>
      <c r="I109" s="44"/>
      <c r="J109" s="45">
        <f t="shared" ref="J109:J110" si="16">($D$108*J$107)*$G109</f>
        <v>90</v>
      </c>
      <c r="K109" s="45">
        <f t="shared" si="15"/>
        <v>180</v>
      </c>
      <c r="L109" s="45">
        <f t="shared" si="15"/>
        <v>150</v>
      </c>
      <c r="M109" s="45">
        <f t="shared" si="15"/>
        <v>180</v>
      </c>
      <c r="N109" s="66"/>
      <c r="O109" s="44"/>
      <c r="P109" s="46">
        <f t="shared" si="14"/>
        <v>600</v>
      </c>
    </row>
    <row r="110" spans="2:16" ht="15.75" thickBot="1">
      <c r="B110" s="392"/>
      <c r="C110" s="415"/>
      <c r="D110" s="418"/>
      <c r="E110" s="79" t="s">
        <v>83</v>
      </c>
      <c r="F110" s="67">
        <v>400</v>
      </c>
      <c r="G110" s="47">
        <v>0.05</v>
      </c>
      <c r="H110" s="48"/>
      <c r="I110" s="48"/>
      <c r="J110" s="81">
        <f t="shared" si="16"/>
        <v>30</v>
      </c>
      <c r="K110" s="81">
        <f t="shared" si="15"/>
        <v>60</v>
      </c>
      <c r="L110" s="81">
        <f t="shared" si="15"/>
        <v>50</v>
      </c>
      <c r="M110" s="81">
        <f t="shared" si="15"/>
        <v>60</v>
      </c>
      <c r="N110" s="68"/>
      <c r="O110" s="68"/>
      <c r="P110" s="49">
        <f t="shared" si="14"/>
        <v>200</v>
      </c>
    </row>
    <row r="111" spans="2:16" ht="15.75" thickTop="1">
      <c r="B111" s="392"/>
      <c r="C111" s="395">
        <v>0.2</v>
      </c>
      <c r="D111" s="450">
        <f>B108*C111</f>
        <v>1000</v>
      </c>
      <c r="E111" s="82" t="s">
        <v>76</v>
      </c>
      <c r="F111" s="174">
        <v>250</v>
      </c>
      <c r="G111" s="175">
        <v>0.8</v>
      </c>
      <c r="H111" s="63"/>
      <c r="I111" s="63"/>
      <c r="J111" s="84">
        <f>($D$111*J$107)*$G111</f>
        <v>120</v>
      </c>
      <c r="K111" s="84">
        <f t="shared" ref="K111:M113" si="17">($D$111*K$107)*$G111</f>
        <v>240</v>
      </c>
      <c r="L111" s="84">
        <f t="shared" si="17"/>
        <v>200</v>
      </c>
      <c r="M111" s="84">
        <f t="shared" si="17"/>
        <v>240</v>
      </c>
      <c r="N111" s="69"/>
      <c r="O111" s="63"/>
      <c r="P111" s="64">
        <f t="shared" si="14"/>
        <v>800</v>
      </c>
    </row>
    <row r="112" spans="2:16">
      <c r="B112" s="392"/>
      <c r="C112" s="419"/>
      <c r="D112" s="417"/>
      <c r="E112" s="77" t="s">
        <v>76</v>
      </c>
      <c r="F112" s="65">
        <v>359</v>
      </c>
      <c r="G112" s="40">
        <v>0.15</v>
      </c>
      <c r="H112" s="44"/>
      <c r="I112" s="44"/>
      <c r="J112" s="84">
        <f t="shared" ref="J112:J113" si="18">($D$111*J$107)*$G112</f>
        <v>22.5</v>
      </c>
      <c r="K112" s="84">
        <f t="shared" si="17"/>
        <v>45</v>
      </c>
      <c r="L112" s="84">
        <f t="shared" si="17"/>
        <v>37.5</v>
      </c>
      <c r="M112" s="84">
        <f t="shared" si="17"/>
        <v>45</v>
      </c>
      <c r="N112" s="69"/>
      <c r="O112" s="44"/>
      <c r="P112" s="46">
        <f t="shared" si="14"/>
        <v>150</v>
      </c>
    </row>
    <row r="113" spans="2:16" ht="15.75" thickBot="1">
      <c r="B113" s="393"/>
      <c r="C113" s="420"/>
      <c r="D113" s="451"/>
      <c r="E113" s="85" t="s">
        <v>76</v>
      </c>
      <c r="F113" s="70">
        <v>400</v>
      </c>
      <c r="G113" s="52">
        <v>0.05</v>
      </c>
      <c r="H113" s="53"/>
      <c r="I113" s="53"/>
      <c r="J113" s="90">
        <f t="shared" si="18"/>
        <v>7.5</v>
      </c>
      <c r="K113" s="90">
        <f t="shared" si="17"/>
        <v>15</v>
      </c>
      <c r="L113" s="90">
        <f t="shared" si="17"/>
        <v>12.5</v>
      </c>
      <c r="M113" s="90">
        <f t="shared" si="17"/>
        <v>15</v>
      </c>
      <c r="N113" s="91"/>
      <c r="O113" s="53"/>
      <c r="P113" s="54">
        <f t="shared" si="14"/>
        <v>50</v>
      </c>
    </row>
    <row r="114" spans="2:16" ht="15.75" thickBot="1"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</row>
    <row r="115" spans="2:16">
      <c r="B115" s="364" t="s">
        <v>224</v>
      </c>
      <c r="C115" s="365"/>
      <c r="D115" s="365"/>
      <c r="E115" s="365"/>
      <c r="F115" s="365"/>
      <c r="G115" s="366"/>
      <c r="H115" s="426" t="s">
        <v>12</v>
      </c>
      <c r="I115" s="426"/>
      <c r="J115" s="426"/>
      <c r="K115" s="426"/>
      <c r="L115" s="426"/>
      <c r="M115" s="426"/>
      <c r="N115" s="426"/>
      <c r="O115" s="426"/>
      <c r="P115" s="409" t="s">
        <v>185</v>
      </c>
    </row>
    <row r="116" spans="2:16">
      <c r="B116" s="367"/>
      <c r="C116" s="368"/>
      <c r="D116" s="368"/>
      <c r="E116" s="368"/>
      <c r="F116" s="368"/>
      <c r="G116" s="369"/>
      <c r="H116" s="65">
        <v>1</v>
      </c>
      <c r="I116" s="65">
        <v>2</v>
      </c>
      <c r="J116" s="65">
        <v>4</v>
      </c>
      <c r="K116" s="65">
        <v>8</v>
      </c>
      <c r="L116" s="65">
        <v>12</v>
      </c>
      <c r="M116" s="65">
        <v>16</v>
      </c>
      <c r="N116" s="65">
        <v>32</v>
      </c>
      <c r="O116" s="65">
        <v>64</v>
      </c>
      <c r="P116" s="410"/>
    </row>
    <row r="117" spans="2:16">
      <c r="B117" s="370"/>
      <c r="C117" s="371"/>
      <c r="D117" s="371"/>
      <c r="E117" s="371"/>
      <c r="F117" s="371"/>
      <c r="G117" s="372"/>
      <c r="H117" s="65" t="s">
        <v>24</v>
      </c>
      <c r="I117" s="65" t="s">
        <v>25</v>
      </c>
      <c r="J117" s="65" t="s">
        <v>26</v>
      </c>
      <c r="K117" s="65" t="s">
        <v>27</v>
      </c>
      <c r="L117" s="65" t="s">
        <v>181</v>
      </c>
      <c r="M117" s="65" t="s">
        <v>28</v>
      </c>
      <c r="N117" s="65" t="s">
        <v>29</v>
      </c>
      <c r="O117" s="65" t="s">
        <v>30</v>
      </c>
      <c r="P117" s="410"/>
    </row>
    <row r="118" spans="2:16">
      <c r="B118" s="411" t="s">
        <v>182</v>
      </c>
      <c r="C118" s="412"/>
      <c r="D118" s="412"/>
      <c r="E118" s="37" t="s">
        <v>180</v>
      </c>
      <c r="F118" s="37" t="s">
        <v>183</v>
      </c>
      <c r="G118" s="38" t="s">
        <v>184</v>
      </c>
      <c r="H118" s="65"/>
      <c r="I118" s="65"/>
      <c r="J118" s="40"/>
      <c r="K118" s="40">
        <v>0.3</v>
      </c>
      <c r="L118" s="40">
        <v>0.3</v>
      </c>
      <c r="M118" s="40">
        <v>0.3</v>
      </c>
      <c r="N118" s="40">
        <v>0.1</v>
      </c>
      <c r="O118" s="65"/>
      <c r="P118" s="39">
        <f>SUM(H118:O118)</f>
        <v>0.99999999999999989</v>
      </c>
    </row>
    <row r="119" spans="2:16">
      <c r="B119" s="391">
        <v>40000</v>
      </c>
      <c r="C119" s="413">
        <v>0.1</v>
      </c>
      <c r="D119" s="416">
        <f>B119*C119</f>
        <v>4000</v>
      </c>
      <c r="E119" s="77" t="s">
        <v>83</v>
      </c>
      <c r="F119" s="65">
        <v>54</v>
      </c>
      <c r="G119" s="40">
        <v>0.7</v>
      </c>
      <c r="H119" s="44"/>
      <c r="I119" s="44"/>
      <c r="J119" s="66"/>
      <c r="K119" s="45">
        <f>($D$119*K$118)*$G119</f>
        <v>840</v>
      </c>
      <c r="L119" s="45">
        <f t="shared" ref="L119:N120" si="19">($D$119*L$118)*$G119</f>
        <v>840</v>
      </c>
      <c r="M119" s="45">
        <f t="shared" si="19"/>
        <v>840</v>
      </c>
      <c r="N119" s="45">
        <f t="shared" si="19"/>
        <v>280</v>
      </c>
      <c r="O119" s="44"/>
      <c r="P119" s="46">
        <f>SUM(H119:O119)</f>
        <v>2800</v>
      </c>
    </row>
    <row r="120" spans="2:16">
      <c r="B120" s="392"/>
      <c r="C120" s="414"/>
      <c r="D120" s="417"/>
      <c r="E120" s="77" t="s">
        <v>83</v>
      </c>
      <c r="F120" s="65">
        <v>100</v>
      </c>
      <c r="G120" s="40">
        <v>0.3</v>
      </c>
      <c r="H120" s="44"/>
      <c r="I120" s="44"/>
      <c r="J120" s="66"/>
      <c r="K120" s="45">
        <f>($D$119*K$118)*$G120</f>
        <v>360</v>
      </c>
      <c r="L120" s="45">
        <f t="shared" si="19"/>
        <v>360</v>
      </c>
      <c r="M120" s="45">
        <f t="shared" si="19"/>
        <v>360</v>
      </c>
      <c r="N120" s="45">
        <f t="shared" si="19"/>
        <v>120</v>
      </c>
      <c r="O120" s="44"/>
      <c r="P120" s="46">
        <f>SUM(H120:O120)</f>
        <v>1200</v>
      </c>
    </row>
    <row r="121" spans="2:16" ht="15.75" thickBot="1">
      <c r="B121" s="392"/>
      <c r="C121" s="415"/>
      <c r="D121" s="418"/>
      <c r="E121" s="79"/>
      <c r="F121" s="67"/>
      <c r="G121" s="47"/>
      <c r="H121" s="48"/>
      <c r="I121" s="48"/>
      <c r="J121" s="68"/>
      <c r="K121" s="48"/>
      <c r="L121" s="48"/>
      <c r="M121" s="48"/>
      <c r="N121" s="48"/>
      <c r="O121" s="48"/>
      <c r="P121" s="49"/>
    </row>
    <row r="122" spans="2:16" ht="15.75" thickTop="1">
      <c r="B122" s="392"/>
      <c r="C122" s="395">
        <v>0.9</v>
      </c>
      <c r="D122" s="358">
        <f>B119*C122</f>
        <v>36000</v>
      </c>
      <c r="E122" s="82" t="s">
        <v>76</v>
      </c>
      <c r="F122" s="174">
        <v>54</v>
      </c>
      <c r="G122" s="175">
        <v>0.6</v>
      </c>
      <c r="H122" s="63"/>
      <c r="I122" s="63"/>
      <c r="J122" s="66"/>
      <c r="K122" s="45">
        <f t="shared" ref="K122:N123" si="20">($D$122*K$118)*$G122</f>
        <v>6480</v>
      </c>
      <c r="L122" s="45">
        <f t="shared" si="20"/>
        <v>6480</v>
      </c>
      <c r="M122" s="45">
        <f t="shared" si="20"/>
        <v>6480</v>
      </c>
      <c r="N122" s="45">
        <f t="shared" si="20"/>
        <v>2160</v>
      </c>
      <c r="O122" s="63"/>
      <c r="P122" s="64">
        <f>SUM(H122:O122)</f>
        <v>21600</v>
      </c>
    </row>
    <row r="123" spans="2:16">
      <c r="B123" s="392"/>
      <c r="C123" s="419"/>
      <c r="D123" s="359"/>
      <c r="E123" s="77" t="s">
        <v>76</v>
      </c>
      <c r="F123" s="65">
        <v>100</v>
      </c>
      <c r="G123" s="40">
        <v>0.4</v>
      </c>
      <c r="H123" s="44"/>
      <c r="I123" s="44"/>
      <c r="J123" s="66"/>
      <c r="K123" s="45">
        <f t="shared" si="20"/>
        <v>4320</v>
      </c>
      <c r="L123" s="45">
        <f t="shared" si="20"/>
        <v>4320</v>
      </c>
      <c r="M123" s="45">
        <f t="shared" si="20"/>
        <v>4320</v>
      </c>
      <c r="N123" s="45">
        <f t="shared" si="20"/>
        <v>1440</v>
      </c>
      <c r="O123" s="44"/>
      <c r="P123" s="46">
        <f>SUM(H123:O123)</f>
        <v>14400</v>
      </c>
    </row>
    <row r="124" spans="2:16" ht="15.75" thickBot="1">
      <c r="B124" s="393"/>
      <c r="C124" s="420"/>
      <c r="D124" s="360"/>
      <c r="E124" s="85"/>
      <c r="F124" s="70"/>
      <c r="G124" s="52"/>
      <c r="H124" s="53"/>
      <c r="I124" s="53"/>
      <c r="J124" s="71"/>
      <c r="K124" s="53"/>
      <c r="L124" s="53"/>
      <c r="M124" s="53"/>
      <c r="N124" s="53"/>
      <c r="O124" s="53"/>
      <c r="P124" s="54"/>
    </row>
    <row r="125" spans="2:16" ht="15.75" thickBot="1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</row>
    <row r="126" spans="2:16">
      <c r="B126" s="364" t="s">
        <v>225</v>
      </c>
      <c r="C126" s="365"/>
      <c r="D126" s="365"/>
      <c r="E126" s="365"/>
      <c r="F126" s="365"/>
      <c r="G126" s="366"/>
      <c r="H126" s="426" t="s">
        <v>12</v>
      </c>
      <c r="I126" s="426"/>
      <c r="J126" s="426"/>
      <c r="K126" s="426"/>
      <c r="L126" s="426"/>
      <c r="M126" s="426"/>
      <c r="N126" s="426"/>
      <c r="O126" s="426"/>
      <c r="P126" s="409" t="s">
        <v>185</v>
      </c>
    </row>
    <row r="127" spans="2:16">
      <c r="B127" s="367"/>
      <c r="C127" s="368"/>
      <c r="D127" s="368"/>
      <c r="E127" s="368"/>
      <c r="F127" s="368"/>
      <c r="G127" s="369"/>
      <c r="H127" s="65">
        <v>1</v>
      </c>
      <c r="I127" s="65">
        <v>2</v>
      </c>
      <c r="J127" s="65">
        <v>4</v>
      </c>
      <c r="K127" s="65">
        <v>8</v>
      </c>
      <c r="L127" s="65">
        <v>12</v>
      </c>
      <c r="M127" s="65">
        <v>16</v>
      </c>
      <c r="N127" s="65">
        <v>32</v>
      </c>
      <c r="O127" s="65">
        <v>64</v>
      </c>
      <c r="P127" s="410"/>
    </row>
    <row r="128" spans="2:16">
      <c r="B128" s="370"/>
      <c r="C128" s="371"/>
      <c r="D128" s="371"/>
      <c r="E128" s="371"/>
      <c r="F128" s="371"/>
      <c r="G128" s="372"/>
      <c r="H128" s="65" t="s">
        <v>24</v>
      </c>
      <c r="I128" s="65" t="s">
        <v>25</v>
      </c>
      <c r="J128" s="65" t="s">
        <v>26</v>
      </c>
      <c r="K128" s="65" t="s">
        <v>27</v>
      </c>
      <c r="L128" s="65" t="s">
        <v>181</v>
      </c>
      <c r="M128" s="65" t="s">
        <v>28</v>
      </c>
      <c r="N128" s="65" t="s">
        <v>29</v>
      </c>
      <c r="O128" s="65" t="s">
        <v>30</v>
      </c>
      <c r="P128" s="410"/>
    </row>
    <row r="129" spans="2:16">
      <c r="B129" s="411" t="s">
        <v>182</v>
      </c>
      <c r="C129" s="412"/>
      <c r="D129" s="412"/>
      <c r="E129" s="37" t="s">
        <v>180</v>
      </c>
      <c r="F129" s="37" t="s">
        <v>183</v>
      </c>
      <c r="G129" s="38" t="s">
        <v>184</v>
      </c>
      <c r="H129" s="65"/>
      <c r="I129" s="65"/>
      <c r="J129" s="40"/>
      <c r="K129" s="40">
        <v>0.35</v>
      </c>
      <c r="L129" s="40">
        <v>0.35</v>
      </c>
      <c r="M129" s="40">
        <v>0.3</v>
      </c>
      <c r="N129" s="40"/>
      <c r="O129" s="65"/>
      <c r="P129" s="39">
        <f>SUM(H129:O129)</f>
        <v>1</v>
      </c>
    </row>
    <row r="130" spans="2:16">
      <c r="B130" s="391">
        <v>6000</v>
      </c>
      <c r="C130" s="413">
        <v>0.8</v>
      </c>
      <c r="D130" s="416">
        <f>B130*C130</f>
        <v>4800</v>
      </c>
      <c r="E130" s="77" t="s">
        <v>83</v>
      </c>
      <c r="F130" s="65">
        <v>54</v>
      </c>
      <c r="G130" s="40">
        <v>0.7</v>
      </c>
      <c r="H130" s="44"/>
      <c r="I130" s="44"/>
      <c r="J130" s="66"/>
      <c r="K130" s="45">
        <f t="shared" ref="K130:M131" si="21">($D$130*K$129)*$G130</f>
        <v>1176</v>
      </c>
      <c r="L130" s="45">
        <f t="shared" si="21"/>
        <v>1176</v>
      </c>
      <c r="M130" s="45">
        <f t="shared" si="21"/>
        <v>1007.9999999999999</v>
      </c>
      <c r="N130" s="66"/>
      <c r="O130" s="44"/>
      <c r="P130" s="46">
        <f>SUM(H130:O130)</f>
        <v>3360</v>
      </c>
    </row>
    <row r="131" spans="2:16">
      <c r="B131" s="392"/>
      <c r="C131" s="414"/>
      <c r="D131" s="417"/>
      <c r="E131" s="77" t="s">
        <v>83</v>
      </c>
      <c r="F131" s="65">
        <v>100</v>
      </c>
      <c r="G131" s="40">
        <v>0.3</v>
      </c>
      <c r="H131" s="44"/>
      <c r="I131" s="44"/>
      <c r="J131" s="66"/>
      <c r="K131" s="45">
        <f t="shared" si="21"/>
        <v>504</v>
      </c>
      <c r="L131" s="45">
        <f t="shared" si="21"/>
        <v>504</v>
      </c>
      <c r="M131" s="45">
        <f t="shared" si="21"/>
        <v>432</v>
      </c>
      <c r="N131" s="66"/>
      <c r="O131" s="44"/>
      <c r="P131" s="46">
        <f>SUM(H131:O131)</f>
        <v>1440</v>
      </c>
    </row>
    <row r="132" spans="2:16" ht="15.75" thickBot="1">
      <c r="B132" s="392"/>
      <c r="C132" s="415"/>
      <c r="D132" s="418"/>
      <c r="E132" s="79"/>
      <c r="F132" s="67"/>
      <c r="G132" s="47"/>
      <c r="H132" s="48"/>
      <c r="I132" s="48"/>
      <c r="J132" s="68"/>
      <c r="K132" s="48"/>
      <c r="L132" s="48"/>
      <c r="M132" s="48"/>
      <c r="N132" s="68"/>
      <c r="O132" s="48"/>
      <c r="P132" s="49"/>
    </row>
    <row r="133" spans="2:16" ht="15.75" thickTop="1">
      <c r="B133" s="392"/>
      <c r="C133" s="395">
        <v>0.2</v>
      </c>
      <c r="D133" s="358">
        <f>B130*C133</f>
        <v>1200</v>
      </c>
      <c r="E133" s="82" t="s">
        <v>76</v>
      </c>
      <c r="F133" s="174">
        <v>54</v>
      </c>
      <c r="G133" s="175">
        <v>0.6</v>
      </c>
      <c r="H133" s="63"/>
      <c r="I133" s="63"/>
      <c r="J133" s="66"/>
      <c r="K133" s="84">
        <f>($D$133*K$129)*$G133</f>
        <v>252</v>
      </c>
      <c r="L133" s="84">
        <f t="shared" ref="L133:M134" si="22">($D$133*L$129)*$G133</f>
        <v>252</v>
      </c>
      <c r="M133" s="84">
        <f t="shared" si="22"/>
        <v>216</v>
      </c>
      <c r="N133" s="66"/>
      <c r="O133" s="63"/>
      <c r="P133" s="64">
        <f>SUM(H133:O133)</f>
        <v>720</v>
      </c>
    </row>
    <row r="134" spans="2:16">
      <c r="B134" s="392"/>
      <c r="C134" s="419"/>
      <c r="D134" s="359"/>
      <c r="E134" s="77" t="s">
        <v>76</v>
      </c>
      <c r="F134" s="65">
        <v>100</v>
      </c>
      <c r="G134" s="40">
        <v>0.4</v>
      </c>
      <c r="H134" s="44"/>
      <c r="I134" s="44"/>
      <c r="J134" s="66"/>
      <c r="K134" s="45">
        <f>($D$133*K$129)*$G134</f>
        <v>168</v>
      </c>
      <c r="L134" s="45">
        <f t="shared" si="22"/>
        <v>168</v>
      </c>
      <c r="M134" s="45">
        <f t="shared" si="22"/>
        <v>144</v>
      </c>
      <c r="N134" s="66"/>
      <c r="O134" s="44"/>
      <c r="P134" s="46">
        <f>SUM(H134:O134)</f>
        <v>480</v>
      </c>
    </row>
    <row r="135" spans="2:16" ht="15.75" thickBot="1">
      <c r="B135" s="393"/>
      <c r="C135" s="420"/>
      <c r="D135" s="360"/>
      <c r="E135" s="85"/>
      <c r="F135" s="70"/>
      <c r="G135" s="52"/>
      <c r="H135" s="53"/>
      <c r="I135" s="53"/>
      <c r="J135" s="71"/>
      <c r="K135" s="53"/>
      <c r="L135" s="53"/>
      <c r="M135" s="53"/>
      <c r="N135" s="71"/>
      <c r="O135" s="53"/>
      <c r="P135" s="54"/>
    </row>
    <row r="136" spans="2:16" ht="15.75" thickBot="1">
      <c r="B136" s="55"/>
      <c r="C136" s="92"/>
      <c r="D136" s="57"/>
      <c r="E136" s="93"/>
      <c r="F136" s="59"/>
      <c r="G136" s="60"/>
      <c r="H136" s="61"/>
      <c r="I136" s="61"/>
      <c r="J136" s="61"/>
      <c r="K136" s="61"/>
      <c r="L136" s="61"/>
      <c r="M136" s="61"/>
      <c r="N136" s="61"/>
      <c r="O136" s="61"/>
      <c r="P136" s="62"/>
    </row>
    <row r="137" spans="2:16">
      <c r="B137" s="364" t="s">
        <v>210</v>
      </c>
      <c r="C137" s="365"/>
      <c r="D137" s="365"/>
      <c r="E137" s="365"/>
      <c r="F137" s="365"/>
      <c r="G137" s="366"/>
      <c r="H137" s="426" t="s">
        <v>12</v>
      </c>
      <c r="I137" s="426"/>
      <c r="J137" s="426"/>
      <c r="K137" s="426"/>
      <c r="L137" s="426"/>
      <c r="M137" s="426"/>
      <c r="N137" s="426"/>
      <c r="O137" s="426"/>
      <c r="P137" s="409" t="s">
        <v>185</v>
      </c>
    </row>
    <row r="138" spans="2:16">
      <c r="B138" s="367"/>
      <c r="C138" s="368"/>
      <c r="D138" s="368"/>
      <c r="E138" s="368"/>
      <c r="F138" s="368"/>
      <c r="G138" s="369"/>
      <c r="H138" s="65">
        <v>2</v>
      </c>
      <c r="I138" s="65">
        <v>4</v>
      </c>
      <c r="J138" s="65">
        <v>6</v>
      </c>
      <c r="K138" s="65">
        <v>8</v>
      </c>
      <c r="L138" s="65">
        <v>12</v>
      </c>
      <c r="M138" s="65">
        <v>16</v>
      </c>
      <c r="N138" s="65">
        <v>32</v>
      </c>
      <c r="O138" s="65">
        <v>64</v>
      </c>
      <c r="P138" s="410"/>
    </row>
    <row r="139" spans="2:16">
      <c r="B139" s="370"/>
      <c r="C139" s="371"/>
      <c r="D139" s="371"/>
      <c r="E139" s="371"/>
      <c r="F139" s="371"/>
      <c r="G139" s="372"/>
      <c r="H139" s="65" t="s">
        <v>25</v>
      </c>
      <c r="I139" s="65" t="s">
        <v>26</v>
      </c>
      <c r="J139" s="65" t="s">
        <v>221</v>
      </c>
      <c r="K139" s="65" t="s">
        <v>27</v>
      </c>
      <c r="L139" s="65" t="s">
        <v>181</v>
      </c>
      <c r="M139" s="65" t="s">
        <v>28</v>
      </c>
      <c r="N139" s="65" t="s">
        <v>29</v>
      </c>
      <c r="O139" s="65" t="s">
        <v>30</v>
      </c>
      <c r="P139" s="410"/>
    </row>
    <row r="140" spans="2:16">
      <c r="B140" s="411" t="s">
        <v>182</v>
      </c>
      <c r="C140" s="412"/>
      <c r="D140" s="412"/>
      <c r="E140" s="37" t="s">
        <v>212</v>
      </c>
      <c r="F140" s="37" t="s">
        <v>183</v>
      </c>
      <c r="G140" s="38" t="s">
        <v>184</v>
      </c>
      <c r="H140" s="40">
        <v>0.1</v>
      </c>
      <c r="I140" s="40">
        <v>0.15</v>
      </c>
      <c r="J140" s="40">
        <v>0.15</v>
      </c>
      <c r="K140" s="40">
        <v>0.25</v>
      </c>
      <c r="L140" s="40">
        <v>0.25</v>
      </c>
      <c r="M140" s="40">
        <v>0.1</v>
      </c>
      <c r="N140" s="40"/>
      <c r="O140" s="65"/>
      <c r="P140" s="39">
        <f>SUM(H140:O140)</f>
        <v>1</v>
      </c>
    </row>
    <row r="141" spans="2:16">
      <c r="B141" s="391">
        <v>100000</v>
      </c>
      <c r="C141" s="413">
        <v>0.15</v>
      </c>
      <c r="D141" s="416">
        <f>B141*C141</f>
        <v>15000</v>
      </c>
      <c r="E141" s="77" t="s">
        <v>211</v>
      </c>
      <c r="F141" s="65"/>
      <c r="G141" s="40">
        <v>1</v>
      </c>
      <c r="H141" s="45">
        <f>($D$141*H$140)*$G141</f>
        <v>1500</v>
      </c>
      <c r="I141" s="45">
        <f>($D$141*I$140)*$G141</f>
        <v>2250</v>
      </c>
      <c r="J141" s="45">
        <f>($D$141*J$140)*$G141</f>
        <v>2250</v>
      </c>
      <c r="K141" s="45">
        <f t="shared" ref="K141:M141" si="23">($D$141*K$140)*$G141</f>
        <v>3750</v>
      </c>
      <c r="L141" s="45">
        <f t="shared" si="23"/>
        <v>3750</v>
      </c>
      <c r="M141" s="45">
        <f t="shared" si="23"/>
        <v>1500</v>
      </c>
      <c r="N141" s="66"/>
      <c r="O141" s="44"/>
      <c r="P141" s="46">
        <f>SUM(H141:O141)</f>
        <v>15000</v>
      </c>
    </row>
    <row r="142" spans="2:16">
      <c r="B142" s="392"/>
      <c r="C142" s="414"/>
      <c r="D142" s="417"/>
      <c r="E142" s="77"/>
      <c r="F142" s="65"/>
      <c r="G142" s="40"/>
      <c r="H142" s="44"/>
      <c r="I142" s="44"/>
      <c r="J142" s="44"/>
      <c r="K142" s="44"/>
      <c r="L142" s="44"/>
      <c r="M142" s="44"/>
      <c r="N142" s="44"/>
      <c r="O142" s="44"/>
      <c r="P142" s="46"/>
    </row>
    <row r="143" spans="2:16" ht="15.75" thickBot="1">
      <c r="B143" s="392"/>
      <c r="C143" s="415"/>
      <c r="D143" s="418"/>
      <c r="E143" s="79"/>
      <c r="F143" s="67"/>
      <c r="G143" s="47"/>
      <c r="H143" s="48"/>
      <c r="I143" s="48"/>
      <c r="J143" s="48"/>
      <c r="K143" s="48"/>
      <c r="L143" s="48"/>
      <c r="M143" s="48"/>
      <c r="N143" s="48"/>
      <c r="O143" s="48"/>
      <c r="P143" s="49"/>
    </row>
    <row r="144" spans="2:16" ht="15.75" thickTop="1">
      <c r="B144" s="392"/>
      <c r="C144" s="395">
        <v>0.85</v>
      </c>
      <c r="D144" s="358">
        <f>B141*C144</f>
        <v>85000</v>
      </c>
      <c r="E144" s="82" t="s">
        <v>213</v>
      </c>
      <c r="F144" s="174"/>
      <c r="G144" s="175">
        <v>1</v>
      </c>
      <c r="H144" s="45">
        <f>($D$144*H$140)*$G144</f>
        <v>8500</v>
      </c>
      <c r="I144" s="45">
        <f>($D$144*I$140)*$G144</f>
        <v>12750</v>
      </c>
      <c r="J144" s="45">
        <f>($D$144*J$140)*$G144</f>
        <v>12750</v>
      </c>
      <c r="K144" s="45">
        <f t="shared" ref="K144:M144" si="24">($D$144*K$140)*$G144</f>
        <v>21250</v>
      </c>
      <c r="L144" s="45">
        <f t="shared" si="24"/>
        <v>21250</v>
      </c>
      <c r="M144" s="45">
        <f t="shared" si="24"/>
        <v>8500</v>
      </c>
      <c r="N144" s="66"/>
      <c r="O144" s="63"/>
      <c r="P144" s="64">
        <f>SUM(H144:O144)</f>
        <v>85000</v>
      </c>
    </row>
    <row r="145" spans="2:16">
      <c r="B145" s="392"/>
      <c r="C145" s="419"/>
      <c r="D145" s="359"/>
      <c r="E145" s="77"/>
      <c r="F145" s="65"/>
      <c r="G145" s="40"/>
      <c r="H145" s="63"/>
      <c r="I145" s="63"/>
      <c r="J145" s="63"/>
      <c r="K145" s="63"/>
      <c r="L145" s="63"/>
      <c r="M145" s="63"/>
      <c r="N145" s="63"/>
      <c r="O145" s="44"/>
      <c r="P145" s="46"/>
    </row>
    <row r="146" spans="2:16" ht="15.75" thickBot="1">
      <c r="B146" s="393"/>
      <c r="C146" s="420"/>
      <c r="D146" s="360"/>
      <c r="E146" s="85"/>
      <c r="F146" s="70"/>
      <c r="G146" s="52"/>
      <c r="H146" s="53"/>
      <c r="I146" s="53"/>
      <c r="J146" s="53"/>
      <c r="K146" s="53"/>
      <c r="L146" s="53"/>
      <c r="M146" s="53"/>
      <c r="N146" s="53"/>
      <c r="O146" s="53"/>
      <c r="P146" s="54"/>
    </row>
    <row r="147" spans="2:16" ht="15.75" thickBot="1">
      <c r="B147" s="94"/>
      <c r="C147" s="95"/>
      <c r="D147" s="96"/>
      <c r="E147" s="97"/>
      <c r="F147" s="98"/>
      <c r="G147" s="99"/>
      <c r="H147" s="100"/>
      <c r="I147" s="100"/>
      <c r="J147" s="100"/>
      <c r="K147" s="100"/>
      <c r="L147" s="100"/>
      <c r="M147" s="100"/>
      <c r="N147" s="100"/>
      <c r="O147" s="61"/>
      <c r="P147" s="62"/>
    </row>
    <row r="148" spans="2:16">
      <c r="B148" s="364" t="s">
        <v>223</v>
      </c>
      <c r="C148" s="365"/>
      <c r="D148" s="365"/>
      <c r="E148" s="365"/>
      <c r="F148" s="365"/>
      <c r="G148" s="366"/>
      <c r="H148" s="426" t="s">
        <v>12</v>
      </c>
      <c r="I148" s="426"/>
      <c r="J148" s="426"/>
      <c r="K148" s="426"/>
      <c r="L148" s="426"/>
      <c r="M148" s="426"/>
      <c r="N148" s="426"/>
      <c r="O148" s="426"/>
      <c r="P148" s="409" t="s">
        <v>185</v>
      </c>
    </row>
    <row r="149" spans="2:16">
      <c r="B149" s="367"/>
      <c r="C149" s="368"/>
      <c r="D149" s="368"/>
      <c r="E149" s="368"/>
      <c r="F149" s="368"/>
      <c r="G149" s="369"/>
      <c r="H149" s="65">
        <v>2</v>
      </c>
      <c r="I149" s="65">
        <v>4</v>
      </c>
      <c r="J149" s="65">
        <v>6</v>
      </c>
      <c r="K149" s="65">
        <v>8</v>
      </c>
      <c r="L149" s="65">
        <v>12</v>
      </c>
      <c r="M149" s="65">
        <v>16</v>
      </c>
      <c r="N149" s="65">
        <v>32</v>
      </c>
      <c r="O149" s="65">
        <v>64</v>
      </c>
      <c r="P149" s="410"/>
    </row>
    <row r="150" spans="2:16">
      <c r="B150" s="370"/>
      <c r="C150" s="371"/>
      <c r="D150" s="371"/>
      <c r="E150" s="371"/>
      <c r="F150" s="371"/>
      <c r="G150" s="372"/>
      <c r="H150" s="65" t="s">
        <v>25</v>
      </c>
      <c r="I150" s="65" t="s">
        <v>26</v>
      </c>
      <c r="J150" s="65" t="s">
        <v>221</v>
      </c>
      <c r="K150" s="65" t="s">
        <v>27</v>
      </c>
      <c r="L150" s="65" t="s">
        <v>181</v>
      </c>
      <c r="M150" s="65" t="s">
        <v>28</v>
      </c>
      <c r="N150" s="65" t="s">
        <v>29</v>
      </c>
      <c r="O150" s="65" t="s">
        <v>30</v>
      </c>
      <c r="P150" s="410"/>
    </row>
    <row r="151" spans="2:16">
      <c r="B151" s="411" t="s">
        <v>182</v>
      </c>
      <c r="C151" s="412"/>
      <c r="D151" s="412"/>
      <c r="E151" s="37" t="s">
        <v>212</v>
      </c>
      <c r="F151" s="37" t="s">
        <v>183</v>
      </c>
      <c r="G151" s="38" t="s">
        <v>184</v>
      </c>
      <c r="H151" s="40">
        <v>0.1</v>
      </c>
      <c r="I151" s="40">
        <v>0.15</v>
      </c>
      <c r="J151" s="40">
        <v>0.15</v>
      </c>
      <c r="K151" s="40">
        <v>0.25</v>
      </c>
      <c r="L151" s="40">
        <v>0.25</v>
      </c>
      <c r="M151" s="40">
        <v>0.1</v>
      </c>
      <c r="N151" s="40"/>
      <c r="O151" s="65"/>
      <c r="P151" s="39">
        <f>SUM(H151:O151)</f>
        <v>1</v>
      </c>
    </row>
    <row r="152" spans="2:16">
      <c r="B152" s="391">
        <v>15000</v>
      </c>
      <c r="C152" s="413">
        <v>0.15</v>
      </c>
      <c r="D152" s="416">
        <f>B152*C152</f>
        <v>2250</v>
      </c>
      <c r="E152" s="77" t="s">
        <v>211</v>
      </c>
      <c r="F152" s="65"/>
      <c r="G152" s="40">
        <v>1</v>
      </c>
      <c r="H152" s="45">
        <f t="shared" ref="H152:M152" si="25">($D$152*H$151)*$G152</f>
        <v>225</v>
      </c>
      <c r="I152" s="45">
        <f t="shared" si="25"/>
        <v>337.5</v>
      </c>
      <c r="J152" s="45">
        <f t="shared" si="25"/>
        <v>337.5</v>
      </c>
      <c r="K152" s="45">
        <f t="shared" si="25"/>
        <v>562.5</v>
      </c>
      <c r="L152" s="45">
        <f t="shared" si="25"/>
        <v>562.5</v>
      </c>
      <c r="M152" s="45">
        <f t="shared" si="25"/>
        <v>225</v>
      </c>
      <c r="N152" s="66"/>
      <c r="O152" s="44"/>
      <c r="P152" s="46">
        <f>SUM(H152:O152)</f>
        <v>2250</v>
      </c>
    </row>
    <row r="153" spans="2:16">
      <c r="B153" s="392"/>
      <c r="C153" s="414"/>
      <c r="D153" s="417"/>
      <c r="E153" s="77"/>
      <c r="F153" s="65"/>
      <c r="G153" s="40"/>
      <c r="H153" s="44"/>
      <c r="I153" s="44"/>
      <c r="J153" s="44"/>
      <c r="K153" s="44"/>
      <c r="L153" s="44"/>
      <c r="M153" s="44"/>
      <c r="N153" s="44"/>
      <c r="O153" s="44"/>
      <c r="P153" s="46"/>
    </row>
    <row r="154" spans="2:16" ht="15.75" thickBot="1">
      <c r="B154" s="392"/>
      <c r="C154" s="415"/>
      <c r="D154" s="418"/>
      <c r="E154" s="79"/>
      <c r="F154" s="67"/>
      <c r="G154" s="47"/>
      <c r="H154" s="48"/>
      <c r="I154" s="48"/>
      <c r="J154" s="48"/>
      <c r="K154" s="48"/>
      <c r="L154" s="48"/>
      <c r="M154" s="48"/>
      <c r="N154" s="48"/>
      <c r="O154" s="48"/>
      <c r="P154" s="49"/>
    </row>
    <row r="155" spans="2:16" ht="15.75" thickTop="1">
      <c r="B155" s="392"/>
      <c r="C155" s="395">
        <v>0.85</v>
      </c>
      <c r="D155" s="358">
        <f>B152*C155</f>
        <v>12750</v>
      </c>
      <c r="E155" s="82" t="s">
        <v>213</v>
      </c>
      <c r="F155" s="174"/>
      <c r="G155" s="175">
        <v>1</v>
      </c>
      <c r="H155" s="45">
        <f t="shared" ref="H155:M155" si="26">($D$155*H$151)*$G155</f>
        <v>1275</v>
      </c>
      <c r="I155" s="45">
        <f t="shared" si="26"/>
        <v>1912.5</v>
      </c>
      <c r="J155" s="45">
        <f t="shared" si="26"/>
        <v>1912.5</v>
      </c>
      <c r="K155" s="45">
        <f t="shared" si="26"/>
        <v>3187.5</v>
      </c>
      <c r="L155" s="45">
        <f t="shared" si="26"/>
        <v>3187.5</v>
      </c>
      <c r="M155" s="45">
        <f t="shared" si="26"/>
        <v>1275</v>
      </c>
      <c r="N155" s="66"/>
      <c r="O155" s="63"/>
      <c r="P155" s="64">
        <f>SUM(H155:O155)</f>
        <v>12750</v>
      </c>
    </row>
    <row r="156" spans="2:16">
      <c r="B156" s="392"/>
      <c r="C156" s="419"/>
      <c r="D156" s="359"/>
      <c r="E156" s="77"/>
      <c r="F156" s="65"/>
      <c r="G156" s="40"/>
      <c r="H156" s="63"/>
      <c r="I156" s="63"/>
      <c r="J156" s="63"/>
      <c r="K156" s="63"/>
      <c r="L156" s="63"/>
      <c r="M156" s="63"/>
      <c r="N156" s="69"/>
      <c r="O156" s="44"/>
      <c r="P156" s="46"/>
    </row>
    <row r="157" spans="2:16" ht="15.75" thickBot="1">
      <c r="B157" s="393"/>
      <c r="C157" s="420"/>
      <c r="D157" s="360"/>
      <c r="E157" s="85"/>
      <c r="F157" s="70"/>
      <c r="G157" s="52"/>
      <c r="H157" s="53"/>
      <c r="I157" s="53"/>
      <c r="J157" s="53"/>
      <c r="K157" s="53"/>
      <c r="L157" s="53"/>
      <c r="M157" s="53"/>
      <c r="N157" s="71"/>
      <c r="O157" s="53"/>
      <c r="P157" s="54"/>
    </row>
    <row r="158" spans="2:16" ht="15.75" thickBot="1"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</row>
    <row r="159" spans="2:16">
      <c r="B159" s="364" t="s">
        <v>214</v>
      </c>
      <c r="C159" s="365"/>
      <c r="D159" s="365"/>
      <c r="E159" s="365"/>
      <c r="F159" s="365"/>
      <c r="G159" s="366"/>
      <c r="H159" s="438" t="s">
        <v>12</v>
      </c>
      <c r="I159" s="439"/>
      <c r="J159" s="439"/>
      <c r="K159" s="439"/>
      <c r="L159" s="439"/>
      <c r="M159" s="439"/>
      <c r="N159" s="439"/>
      <c r="O159" s="440"/>
      <c r="P159" s="379" t="s">
        <v>185</v>
      </c>
    </row>
    <row r="160" spans="2:16">
      <c r="B160" s="367"/>
      <c r="C160" s="368"/>
      <c r="D160" s="368"/>
      <c r="E160" s="368"/>
      <c r="F160" s="368"/>
      <c r="G160" s="369"/>
      <c r="H160" s="65">
        <v>1</v>
      </c>
      <c r="I160" s="65">
        <v>2</v>
      </c>
      <c r="J160" s="65">
        <v>4</v>
      </c>
      <c r="K160" s="65">
        <v>8</v>
      </c>
      <c r="L160" s="65">
        <v>12</v>
      </c>
      <c r="M160" s="65">
        <v>16</v>
      </c>
      <c r="N160" s="65">
        <v>32</v>
      </c>
      <c r="O160" s="65">
        <v>64</v>
      </c>
      <c r="P160" s="380"/>
    </row>
    <row r="161" spans="2:16">
      <c r="B161" s="370"/>
      <c r="C161" s="371"/>
      <c r="D161" s="371"/>
      <c r="E161" s="371"/>
      <c r="F161" s="371"/>
      <c r="G161" s="372"/>
      <c r="H161" s="65" t="s">
        <v>24</v>
      </c>
      <c r="I161" s="65" t="s">
        <v>25</v>
      </c>
      <c r="J161" s="65" t="s">
        <v>26</v>
      </c>
      <c r="K161" s="65" t="s">
        <v>27</v>
      </c>
      <c r="L161" s="65" t="s">
        <v>181</v>
      </c>
      <c r="M161" s="65" t="s">
        <v>28</v>
      </c>
      <c r="N161" s="65" t="s">
        <v>29</v>
      </c>
      <c r="O161" s="65" t="s">
        <v>30</v>
      </c>
      <c r="P161" s="381"/>
    </row>
    <row r="162" spans="2:16">
      <c r="B162" s="388" t="s">
        <v>182</v>
      </c>
      <c r="C162" s="389"/>
      <c r="D162" s="390"/>
      <c r="E162" s="37" t="s">
        <v>180</v>
      </c>
      <c r="F162" s="37" t="s">
        <v>183</v>
      </c>
      <c r="G162" s="38" t="s">
        <v>184</v>
      </c>
      <c r="H162" s="65"/>
      <c r="I162" s="40"/>
      <c r="J162" s="40">
        <v>0.15</v>
      </c>
      <c r="K162" s="40">
        <v>0.25</v>
      </c>
      <c r="L162" s="40">
        <v>0.25</v>
      </c>
      <c r="M162" s="40">
        <v>0.25</v>
      </c>
      <c r="N162" s="40">
        <v>0.1</v>
      </c>
      <c r="O162" s="65"/>
      <c r="P162" s="39">
        <f>SUM(H162:O162)</f>
        <v>1</v>
      </c>
    </row>
    <row r="163" spans="2:16">
      <c r="B163" s="391">
        <v>100000</v>
      </c>
      <c r="C163" s="394">
        <v>0.15</v>
      </c>
      <c r="D163" s="397">
        <f>B163*C163</f>
        <v>15000</v>
      </c>
      <c r="E163" s="77" t="s">
        <v>76</v>
      </c>
      <c r="F163" s="65"/>
      <c r="G163" s="40">
        <v>1</v>
      </c>
      <c r="H163" s="44"/>
      <c r="I163" s="44"/>
      <c r="J163" s="45">
        <f t="shared" ref="J163:N163" si="27">($D$163*J$162)*$G163</f>
        <v>2250</v>
      </c>
      <c r="K163" s="45">
        <f t="shared" si="27"/>
        <v>3750</v>
      </c>
      <c r="L163" s="45">
        <f t="shared" si="27"/>
        <v>3750</v>
      </c>
      <c r="M163" s="45">
        <f t="shared" si="27"/>
        <v>3750</v>
      </c>
      <c r="N163" s="45">
        <f t="shared" si="27"/>
        <v>1500</v>
      </c>
      <c r="O163" s="44"/>
      <c r="P163" s="46">
        <f>SUM(H163:O163)</f>
        <v>15000</v>
      </c>
    </row>
    <row r="164" spans="2:16">
      <c r="B164" s="392"/>
      <c r="C164" s="395"/>
      <c r="D164" s="359"/>
      <c r="E164" s="77"/>
      <c r="F164" s="65"/>
      <c r="G164" s="40"/>
      <c r="H164" s="44"/>
      <c r="I164" s="44"/>
      <c r="J164" s="44"/>
      <c r="K164" s="44"/>
      <c r="L164" s="44"/>
      <c r="M164" s="44"/>
      <c r="N164" s="44"/>
      <c r="O164" s="44"/>
      <c r="P164" s="46"/>
    </row>
    <row r="165" spans="2:16" ht="15.75" thickBot="1">
      <c r="B165" s="392"/>
      <c r="C165" s="396"/>
      <c r="D165" s="398"/>
      <c r="E165" s="79"/>
      <c r="F165" s="67"/>
      <c r="G165" s="47"/>
      <c r="H165" s="48"/>
      <c r="I165" s="48"/>
      <c r="J165" s="48"/>
      <c r="K165" s="48"/>
      <c r="L165" s="48"/>
      <c r="M165" s="48"/>
      <c r="N165" s="48"/>
      <c r="O165" s="48"/>
      <c r="P165" s="49"/>
    </row>
    <row r="166" spans="2:16" ht="15.75" thickTop="1">
      <c r="B166" s="392"/>
      <c r="C166" s="401">
        <v>0.85</v>
      </c>
      <c r="D166" s="358">
        <f>B163*C166</f>
        <v>85000</v>
      </c>
      <c r="E166" s="82" t="s">
        <v>75</v>
      </c>
      <c r="F166" s="174"/>
      <c r="G166" s="175">
        <v>1</v>
      </c>
      <c r="H166" s="63"/>
      <c r="I166" s="44"/>
      <c r="J166" s="45">
        <f t="shared" ref="J166:N166" si="28">($D$166*J$162)*$G166</f>
        <v>12750</v>
      </c>
      <c r="K166" s="45">
        <f t="shared" si="28"/>
        <v>21250</v>
      </c>
      <c r="L166" s="45">
        <f t="shared" si="28"/>
        <v>21250</v>
      </c>
      <c r="M166" s="45">
        <f t="shared" si="28"/>
        <v>21250</v>
      </c>
      <c r="N166" s="45">
        <f t="shared" si="28"/>
        <v>8500</v>
      </c>
      <c r="O166" s="63"/>
      <c r="P166" s="64">
        <f>SUM(H166:O166)</f>
        <v>85000</v>
      </c>
    </row>
    <row r="167" spans="2:16">
      <c r="B167" s="392"/>
      <c r="C167" s="395"/>
      <c r="D167" s="359"/>
      <c r="E167" s="77"/>
      <c r="F167" s="65"/>
      <c r="G167" s="40"/>
      <c r="H167" s="44"/>
      <c r="I167" s="63"/>
      <c r="J167" s="63"/>
      <c r="K167" s="63"/>
      <c r="L167" s="63"/>
      <c r="M167" s="63"/>
      <c r="N167" s="63"/>
      <c r="O167" s="44"/>
      <c r="P167" s="46"/>
    </row>
    <row r="168" spans="2:16" ht="15.75" thickBot="1">
      <c r="B168" s="393"/>
      <c r="C168" s="402"/>
      <c r="D168" s="360"/>
      <c r="E168" s="85"/>
      <c r="F168" s="70"/>
      <c r="G168" s="52"/>
      <c r="H168" s="53"/>
      <c r="I168" s="53"/>
      <c r="J168" s="53"/>
      <c r="K168" s="53"/>
      <c r="L168" s="53"/>
      <c r="M168" s="53"/>
      <c r="N168" s="53"/>
      <c r="O168" s="53"/>
      <c r="P168" s="54"/>
    </row>
    <row r="169" spans="2:16" ht="15.75" thickBot="1">
      <c r="B169" s="55"/>
      <c r="C169" s="92"/>
      <c r="D169" s="57"/>
      <c r="E169" s="93"/>
      <c r="F169" s="59"/>
      <c r="G169" s="60"/>
      <c r="H169" s="61"/>
      <c r="I169" s="61"/>
      <c r="J169" s="61"/>
      <c r="K169" s="61"/>
      <c r="L169" s="61"/>
      <c r="M169" s="61"/>
      <c r="N169" s="61"/>
      <c r="O169" s="61"/>
      <c r="P169" s="62"/>
    </row>
    <row r="170" spans="2:16">
      <c r="B170" s="364" t="s">
        <v>272</v>
      </c>
      <c r="C170" s="365"/>
      <c r="D170" s="365"/>
      <c r="E170" s="365"/>
      <c r="F170" s="365"/>
      <c r="G170" s="366"/>
      <c r="H170" s="426" t="s">
        <v>12</v>
      </c>
      <c r="I170" s="426"/>
      <c r="J170" s="426"/>
      <c r="K170" s="426"/>
      <c r="L170" s="426"/>
      <c r="M170" s="426"/>
      <c r="N170" s="426"/>
      <c r="O170" s="426"/>
      <c r="P170" s="409" t="s">
        <v>185</v>
      </c>
    </row>
    <row r="171" spans="2:16">
      <c r="B171" s="367"/>
      <c r="C171" s="368"/>
      <c r="D171" s="368"/>
      <c r="E171" s="368"/>
      <c r="F171" s="368"/>
      <c r="G171" s="369"/>
      <c r="H171" s="65">
        <v>1</v>
      </c>
      <c r="I171" s="65">
        <v>2</v>
      </c>
      <c r="J171" s="65">
        <v>4</v>
      </c>
      <c r="K171" s="65">
        <v>8</v>
      </c>
      <c r="L171" s="65">
        <v>12</v>
      </c>
      <c r="M171" s="65">
        <v>16</v>
      </c>
      <c r="N171" s="65">
        <v>32</v>
      </c>
      <c r="O171" s="65">
        <v>64</v>
      </c>
      <c r="P171" s="410"/>
    </row>
    <row r="172" spans="2:16">
      <c r="B172" s="370"/>
      <c r="C172" s="371"/>
      <c r="D172" s="371"/>
      <c r="E172" s="371"/>
      <c r="F172" s="371"/>
      <c r="G172" s="372"/>
      <c r="H172" s="65" t="s">
        <v>24</v>
      </c>
      <c r="I172" s="65" t="s">
        <v>25</v>
      </c>
      <c r="J172" s="65" t="s">
        <v>26</v>
      </c>
      <c r="K172" s="65" t="s">
        <v>27</v>
      </c>
      <c r="L172" s="65" t="s">
        <v>181</v>
      </c>
      <c r="M172" s="65" t="s">
        <v>28</v>
      </c>
      <c r="N172" s="65" t="s">
        <v>29</v>
      </c>
      <c r="O172" s="65" t="s">
        <v>30</v>
      </c>
      <c r="P172" s="410"/>
    </row>
    <row r="173" spans="2:16">
      <c r="B173" s="411" t="s">
        <v>182</v>
      </c>
      <c r="C173" s="412"/>
      <c r="D173" s="412"/>
      <c r="E173" s="37" t="s">
        <v>180</v>
      </c>
      <c r="F173" s="37" t="s">
        <v>242</v>
      </c>
      <c r="G173" s="38" t="s">
        <v>184</v>
      </c>
      <c r="H173" s="65"/>
      <c r="I173" s="65"/>
      <c r="J173" s="40"/>
      <c r="K173" s="40">
        <v>0.3</v>
      </c>
      <c r="L173" s="40"/>
      <c r="M173" s="40">
        <v>0.3</v>
      </c>
      <c r="N173" s="40">
        <v>0.4</v>
      </c>
      <c r="O173" s="65"/>
      <c r="P173" s="39">
        <f>SUM(H173:O173)</f>
        <v>1</v>
      </c>
    </row>
    <row r="174" spans="2:16">
      <c r="B174" s="391">
        <v>14500</v>
      </c>
      <c r="C174" s="413">
        <v>0.85</v>
      </c>
      <c r="D174" s="416">
        <f>B174*C174</f>
        <v>12325</v>
      </c>
      <c r="E174" s="77" t="s">
        <v>75</v>
      </c>
      <c r="F174" s="436" t="s">
        <v>265</v>
      </c>
      <c r="G174" s="40">
        <v>0.7</v>
      </c>
      <c r="H174" s="44"/>
      <c r="I174" s="44"/>
      <c r="J174" s="66"/>
      <c r="K174" s="45">
        <f>($D$174*K$173)*$G174</f>
        <v>2588.25</v>
      </c>
      <c r="L174" s="44"/>
      <c r="M174" s="45">
        <f>($D$174*M$173)*$G174</f>
        <v>2588.25</v>
      </c>
      <c r="N174" s="45">
        <f>($D$174*N$173)*$G174</f>
        <v>3451</v>
      </c>
      <c r="O174" s="44"/>
      <c r="P174" s="46">
        <f>SUM(H174:O174)</f>
        <v>8627.5</v>
      </c>
    </row>
    <row r="175" spans="2:16">
      <c r="B175" s="392"/>
      <c r="C175" s="414"/>
      <c r="D175" s="417"/>
      <c r="E175" s="77" t="s">
        <v>76</v>
      </c>
      <c r="F175" s="428"/>
      <c r="G175" s="40">
        <v>0.3</v>
      </c>
      <c r="H175" s="44"/>
      <c r="I175" s="44"/>
      <c r="J175" s="66"/>
      <c r="K175" s="45">
        <f>($D$174*K$173)*$G175</f>
        <v>1109.25</v>
      </c>
      <c r="L175" s="44"/>
      <c r="M175" s="45">
        <f>($D$174*M$173)*$G175</f>
        <v>1109.25</v>
      </c>
      <c r="N175" s="45">
        <f>($D$174*N$173)*$G175</f>
        <v>1479</v>
      </c>
      <c r="O175" s="44"/>
      <c r="P175" s="46">
        <f>SUM(H175:O175)</f>
        <v>3697.5</v>
      </c>
    </row>
    <row r="176" spans="2:16" ht="15.75" thickBot="1">
      <c r="B176" s="392"/>
      <c r="C176" s="415"/>
      <c r="D176" s="418"/>
      <c r="E176" s="79"/>
      <c r="F176" s="437"/>
      <c r="G176" s="47"/>
      <c r="H176" s="48"/>
      <c r="I176" s="48"/>
      <c r="J176" s="68"/>
      <c r="K176" s="48"/>
      <c r="L176" s="48"/>
      <c r="M176" s="48"/>
      <c r="N176" s="68"/>
      <c r="O176" s="48"/>
      <c r="P176" s="49"/>
    </row>
    <row r="177" spans="2:16" ht="15.75" thickTop="1">
      <c r="B177" s="392"/>
      <c r="C177" s="395">
        <v>0.15</v>
      </c>
      <c r="D177" s="358">
        <f>B174*C177</f>
        <v>2175</v>
      </c>
      <c r="E177" s="77" t="s">
        <v>75</v>
      </c>
      <c r="F177" s="427" t="s">
        <v>266</v>
      </c>
      <c r="G177" s="175">
        <v>0.6</v>
      </c>
      <c r="H177" s="63"/>
      <c r="I177" s="63"/>
      <c r="J177" s="66"/>
      <c r="K177" s="84">
        <f>($D$177*K$173)*$G177</f>
        <v>391.5</v>
      </c>
      <c r="L177" s="63"/>
      <c r="M177" s="84">
        <f>($D$177*M$173)*$G177</f>
        <v>391.5</v>
      </c>
      <c r="N177" s="84">
        <f>($D$177*N$173)*$G177</f>
        <v>522</v>
      </c>
      <c r="O177" s="63"/>
      <c r="P177" s="64">
        <f>SUM(H177:O177)</f>
        <v>1305</v>
      </c>
    </row>
    <row r="178" spans="2:16">
      <c r="B178" s="392"/>
      <c r="C178" s="419"/>
      <c r="D178" s="359"/>
      <c r="E178" s="77" t="s">
        <v>76</v>
      </c>
      <c r="F178" s="428"/>
      <c r="G178" s="40">
        <v>0.4</v>
      </c>
      <c r="H178" s="44"/>
      <c r="I178" s="44"/>
      <c r="J178" s="66"/>
      <c r="K178" s="45">
        <f>($D$177*K$173)*$G178</f>
        <v>261</v>
      </c>
      <c r="L178" s="44"/>
      <c r="M178" s="45">
        <f>($D$177*M$173)*$G178</f>
        <v>261</v>
      </c>
      <c r="N178" s="45">
        <f>($D$177*N$173)*$G178</f>
        <v>348</v>
      </c>
      <c r="O178" s="44"/>
      <c r="P178" s="46">
        <f>SUM(H178:O178)</f>
        <v>870</v>
      </c>
    </row>
    <row r="179" spans="2:16" ht="15.75" thickBot="1">
      <c r="B179" s="393"/>
      <c r="C179" s="420"/>
      <c r="D179" s="360"/>
      <c r="E179" s="85"/>
      <c r="F179" s="429"/>
      <c r="G179" s="52"/>
      <c r="H179" s="53"/>
      <c r="I179" s="53"/>
      <c r="J179" s="71"/>
      <c r="K179" s="53"/>
      <c r="L179" s="53"/>
      <c r="M179" s="53"/>
      <c r="N179" s="71"/>
      <c r="O179" s="53"/>
      <c r="P179" s="54"/>
    </row>
    <row r="180" spans="2:16" ht="15.75" thickBot="1">
      <c r="B180" s="55"/>
      <c r="C180" s="92"/>
      <c r="D180" s="57"/>
      <c r="E180" s="93"/>
      <c r="F180" s="59"/>
      <c r="G180" s="60"/>
      <c r="H180" s="61"/>
      <c r="I180" s="61"/>
      <c r="J180" s="61"/>
      <c r="K180" s="61"/>
      <c r="L180" s="61"/>
      <c r="M180" s="61"/>
      <c r="N180" s="61"/>
      <c r="O180" s="61"/>
      <c r="P180" s="62"/>
    </row>
    <row r="181" spans="2:16">
      <c r="B181" s="364" t="s">
        <v>273</v>
      </c>
      <c r="C181" s="365"/>
      <c r="D181" s="365"/>
      <c r="E181" s="365"/>
      <c r="F181" s="365"/>
      <c r="G181" s="366"/>
      <c r="H181" s="430" t="s">
        <v>12</v>
      </c>
      <c r="I181" s="431"/>
      <c r="J181" s="431"/>
      <c r="K181" s="431"/>
      <c r="L181" s="431"/>
      <c r="M181" s="431"/>
      <c r="N181" s="431"/>
      <c r="O181" s="432"/>
      <c r="P181" s="409" t="s">
        <v>185</v>
      </c>
    </row>
    <row r="182" spans="2:16">
      <c r="B182" s="367"/>
      <c r="C182" s="368"/>
      <c r="D182" s="368"/>
      <c r="E182" s="368"/>
      <c r="F182" s="368"/>
      <c r="G182" s="369"/>
      <c r="H182" s="433"/>
      <c r="I182" s="434"/>
      <c r="J182" s="434"/>
      <c r="K182" s="434"/>
      <c r="L182" s="434"/>
      <c r="M182" s="434"/>
      <c r="N182" s="434"/>
      <c r="O182" s="435"/>
      <c r="P182" s="410"/>
    </row>
    <row r="183" spans="2:16">
      <c r="B183" s="370"/>
      <c r="C183" s="371"/>
      <c r="D183" s="371"/>
      <c r="E183" s="371"/>
      <c r="F183" s="371"/>
      <c r="G183" s="372"/>
      <c r="H183" s="382" t="s">
        <v>227</v>
      </c>
      <c r="I183" s="383"/>
      <c r="J183" s="383"/>
      <c r="K183" s="383"/>
      <c r="L183" s="383"/>
      <c r="M183" s="383"/>
      <c r="N183" s="383"/>
      <c r="O183" s="384"/>
      <c r="P183" s="410"/>
    </row>
    <row r="184" spans="2:16">
      <c r="B184" s="411" t="s">
        <v>182</v>
      </c>
      <c r="C184" s="412"/>
      <c r="D184" s="412"/>
      <c r="E184" s="37" t="s">
        <v>241</v>
      </c>
      <c r="F184" s="37" t="s">
        <v>242</v>
      </c>
      <c r="G184" s="38" t="s">
        <v>184</v>
      </c>
      <c r="H184" s="385"/>
      <c r="I184" s="386"/>
      <c r="J184" s="386"/>
      <c r="K184" s="386"/>
      <c r="L184" s="386"/>
      <c r="M184" s="386"/>
      <c r="N184" s="386"/>
      <c r="O184" s="387"/>
      <c r="P184" s="39">
        <f>SUM(H184:O184)</f>
        <v>0</v>
      </c>
    </row>
    <row r="185" spans="2:16">
      <c r="B185" s="391">
        <v>40000</v>
      </c>
      <c r="C185" s="413">
        <v>0.5</v>
      </c>
      <c r="D185" s="416">
        <f>B185*C185</f>
        <v>20000</v>
      </c>
      <c r="E185" s="421" t="s">
        <v>274</v>
      </c>
      <c r="F185" s="436" t="s">
        <v>275</v>
      </c>
      <c r="G185" s="40">
        <v>1</v>
      </c>
      <c r="H185" s="44"/>
      <c r="I185" s="66"/>
      <c r="J185" s="44"/>
      <c r="K185" s="44"/>
      <c r="L185" s="44"/>
      <c r="M185" s="44"/>
      <c r="N185" s="44"/>
      <c r="O185" s="44"/>
      <c r="P185" s="46">
        <f>D185</f>
        <v>20000</v>
      </c>
    </row>
    <row r="186" spans="2:16">
      <c r="B186" s="392"/>
      <c r="C186" s="414"/>
      <c r="D186" s="417"/>
      <c r="E186" s="422"/>
      <c r="F186" s="428"/>
      <c r="G186" s="40"/>
      <c r="H186" s="44"/>
      <c r="I186" s="66"/>
      <c r="J186" s="44"/>
      <c r="K186" s="44"/>
      <c r="L186" s="44"/>
      <c r="M186" s="44"/>
      <c r="N186" s="44"/>
      <c r="O186" s="44"/>
      <c r="P186" s="46"/>
    </row>
    <row r="187" spans="2:16" ht="15.75" thickBot="1">
      <c r="B187" s="392"/>
      <c r="C187" s="415"/>
      <c r="D187" s="418"/>
      <c r="E187" s="423"/>
      <c r="F187" s="437"/>
      <c r="G187" s="47"/>
      <c r="H187" s="48"/>
      <c r="I187" s="68"/>
      <c r="J187" s="48"/>
      <c r="K187" s="48"/>
      <c r="L187" s="48"/>
      <c r="M187" s="48"/>
      <c r="N187" s="48"/>
      <c r="O187" s="48"/>
      <c r="P187" s="49"/>
    </row>
    <row r="188" spans="2:16" ht="15.75" thickTop="1">
      <c r="B188" s="392"/>
      <c r="C188" s="395">
        <v>0.5</v>
      </c>
      <c r="D188" s="358">
        <f>B185*C188</f>
        <v>20000</v>
      </c>
      <c r="E188" s="421" t="s">
        <v>274</v>
      </c>
      <c r="F188" s="427" t="s">
        <v>276</v>
      </c>
      <c r="G188" s="175">
        <v>1</v>
      </c>
      <c r="H188" s="63"/>
      <c r="I188" s="66"/>
      <c r="J188" s="44"/>
      <c r="K188" s="44"/>
      <c r="L188" s="44"/>
      <c r="M188" s="44"/>
      <c r="N188" s="44"/>
      <c r="O188" s="63"/>
      <c r="P188" s="64">
        <f>D188</f>
        <v>20000</v>
      </c>
    </row>
    <row r="189" spans="2:16">
      <c r="B189" s="392"/>
      <c r="C189" s="419"/>
      <c r="D189" s="359"/>
      <c r="E189" s="422"/>
      <c r="F189" s="428"/>
      <c r="G189" s="40"/>
      <c r="H189" s="44"/>
      <c r="I189" s="69"/>
      <c r="J189" s="63"/>
      <c r="K189" s="63"/>
      <c r="L189" s="63"/>
      <c r="M189" s="63"/>
      <c r="N189" s="63"/>
      <c r="O189" s="44"/>
      <c r="P189" s="46"/>
    </row>
    <row r="190" spans="2:16" ht="15.75" thickBot="1">
      <c r="B190" s="393"/>
      <c r="C190" s="420"/>
      <c r="D190" s="360"/>
      <c r="E190" s="423"/>
      <c r="F190" s="429"/>
      <c r="G190" s="52"/>
      <c r="H190" s="53"/>
      <c r="I190" s="71"/>
      <c r="J190" s="53"/>
      <c r="K190" s="53"/>
      <c r="L190" s="53"/>
      <c r="M190" s="53"/>
      <c r="N190" s="53"/>
      <c r="O190" s="53"/>
      <c r="P190" s="54"/>
    </row>
    <row r="191" spans="2:16" ht="15.75" thickBot="1">
      <c r="B191" s="55"/>
      <c r="C191" s="92"/>
      <c r="D191" s="57"/>
      <c r="E191" s="93"/>
      <c r="F191" s="59"/>
      <c r="G191" s="60"/>
      <c r="H191" s="61"/>
      <c r="I191" s="61"/>
      <c r="J191" s="61"/>
      <c r="K191" s="61"/>
      <c r="L191" s="61"/>
      <c r="M191" s="61"/>
      <c r="N191" s="61"/>
      <c r="O191" s="61"/>
      <c r="P191" s="62"/>
    </row>
    <row r="192" spans="2:16">
      <c r="B192" s="364" t="s">
        <v>277</v>
      </c>
      <c r="C192" s="365"/>
      <c r="D192" s="365"/>
      <c r="E192" s="365"/>
      <c r="F192" s="365"/>
      <c r="G192" s="366"/>
      <c r="H192" s="430" t="s">
        <v>12</v>
      </c>
      <c r="I192" s="431"/>
      <c r="J192" s="431"/>
      <c r="K192" s="431"/>
      <c r="L192" s="431"/>
      <c r="M192" s="431"/>
      <c r="N192" s="431"/>
      <c r="O192" s="432"/>
      <c r="P192" s="409" t="s">
        <v>185</v>
      </c>
    </row>
    <row r="193" spans="2:16">
      <c r="B193" s="367"/>
      <c r="C193" s="368"/>
      <c r="D193" s="368"/>
      <c r="E193" s="368"/>
      <c r="F193" s="368"/>
      <c r="G193" s="369"/>
      <c r="H193" s="433"/>
      <c r="I193" s="434"/>
      <c r="J193" s="434"/>
      <c r="K193" s="434"/>
      <c r="L193" s="434"/>
      <c r="M193" s="434"/>
      <c r="N193" s="434"/>
      <c r="O193" s="435"/>
      <c r="P193" s="410"/>
    </row>
    <row r="194" spans="2:16">
      <c r="B194" s="370"/>
      <c r="C194" s="371"/>
      <c r="D194" s="371"/>
      <c r="E194" s="371"/>
      <c r="F194" s="371"/>
      <c r="G194" s="372"/>
      <c r="H194" s="382" t="s">
        <v>227</v>
      </c>
      <c r="I194" s="383"/>
      <c r="J194" s="383"/>
      <c r="K194" s="383"/>
      <c r="L194" s="383"/>
      <c r="M194" s="383"/>
      <c r="N194" s="383"/>
      <c r="O194" s="384"/>
      <c r="P194" s="410"/>
    </row>
    <row r="195" spans="2:16">
      <c r="B195" s="411" t="s">
        <v>182</v>
      </c>
      <c r="C195" s="412"/>
      <c r="D195" s="412"/>
      <c r="E195" s="37" t="s">
        <v>241</v>
      </c>
      <c r="F195" s="37" t="s">
        <v>242</v>
      </c>
      <c r="G195" s="38" t="s">
        <v>184</v>
      </c>
      <c r="H195" s="385"/>
      <c r="I195" s="386"/>
      <c r="J195" s="386"/>
      <c r="K195" s="386"/>
      <c r="L195" s="386"/>
      <c r="M195" s="386"/>
      <c r="N195" s="386"/>
      <c r="O195" s="387"/>
      <c r="P195" s="39">
        <f>SUM(H195:O195)</f>
        <v>0</v>
      </c>
    </row>
    <row r="196" spans="2:16">
      <c r="B196" s="391">
        <v>24000</v>
      </c>
      <c r="C196" s="413">
        <v>0.8</v>
      </c>
      <c r="D196" s="416">
        <f>B196*C196</f>
        <v>19200</v>
      </c>
      <c r="E196" s="399" t="s">
        <v>249</v>
      </c>
      <c r="F196" s="436" t="s">
        <v>265</v>
      </c>
      <c r="G196" s="40">
        <v>1</v>
      </c>
      <c r="H196" s="44"/>
      <c r="I196" s="66"/>
      <c r="J196" s="44"/>
      <c r="K196" s="44"/>
      <c r="L196" s="44"/>
      <c r="M196" s="44"/>
      <c r="N196" s="44"/>
      <c r="O196" s="44"/>
      <c r="P196" s="46">
        <f>D196</f>
        <v>19200</v>
      </c>
    </row>
    <row r="197" spans="2:16">
      <c r="B197" s="392"/>
      <c r="C197" s="414"/>
      <c r="D197" s="417"/>
      <c r="E197" s="362"/>
      <c r="F197" s="428"/>
      <c r="G197" s="40"/>
      <c r="H197" s="44"/>
      <c r="I197" s="66"/>
      <c r="J197" s="44"/>
      <c r="K197" s="44"/>
      <c r="L197" s="44"/>
      <c r="M197" s="44"/>
      <c r="N197" s="44"/>
      <c r="O197" s="44"/>
      <c r="P197" s="46"/>
    </row>
    <row r="198" spans="2:16" ht="15.75" thickBot="1">
      <c r="B198" s="392"/>
      <c r="C198" s="415"/>
      <c r="D198" s="418"/>
      <c r="E198" s="400"/>
      <c r="F198" s="437"/>
      <c r="G198" s="47"/>
      <c r="H198" s="48"/>
      <c r="I198" s="68"/>
      <c r="J198" s="48"/>
      <c r="K198" s="48"/>
      <c r="L198" s="48"/>
      <c r="M198" s="48"/>
      <c r="N198" s="48"/>
      <c r="O198" s="48"/>
      <c r="P198" s="49"/>
    </row>
    <row r="199" spans="2:16" ht="15.75" thickTop="1">
      <c r="B199" s="392"/>
      <c r="C199" s="395">
        <v>0.2</v>
      </c>
      <c r="D199" s="358">
        <f>B196*C199</f>
        <v>4800</v>
      </c>
      <c r="E199" s="361" t="s">
        <v>249</v>
      </c>
      <c r="F199" s="427" t="s">
        <v>266</v>
      </c>
      <c r="G199" s="175">
        <v>1</v>
      </c>
      <c r="H199" s="63"/>
      <c r="I199" s="66"/>
      <c r="J199" s="44"/>
      <c r="K199" s="44"/>
      <c r="L199" s="44"/>
      <c r="M199" s="44"/>
      <c r="N199" s="44"/>
      <c r="O199" s="63"/>
      <c r="P199" s="64">
        <f>D199</f>
        <v>4800</v>
      </c>
    </row>
    <row r="200" spans="2:16">
      <c r="B200" s="392"/>
      <c r="C200" s="419"/>
      <c r="D200" s="359"/>
      <c r="E200" s="362"/>
      <c r="F200" s="428"/>
      <c r="G200" s="40"/>
      <c r="H200" s="44"/>
      <c r="I200" s="69"/>
      <c r="J200" s="63"/>
      <c r="K200" s="63"/>
      <c r="L200" s="63"/>
      <c r="M200" s="63"/>
      <c r="N200" s="63"/>
      <c r="O200" s="44"/>
      <c r="P200" s="46"/>
    </row>
    <row r="201" spans="2:16" ht="15.75" thickBot="1">
      <c r="B201" s="393"/>
      <c r="C201" s="420"/>
      <c r="D201" s="360"/>
      <c r="E201" s="363"/>
      <c r="F201" s="429"/>
      <c r="G201" s="52"/>
      <c r="H201" s="53"/>
      <c r="I201" s="71"/>
      <c r="J201" s="53"/>
      <c r="K201" s="53"/>
      <c r="L201" s="53"/>
      <c r="M201" s="53"/>
      <c r="N201" s="53"/>
      <c r="O201" s="53"/>
      <c r="P201" s="54"/>
    </row>
    <row r="202" spans="2:16" ht="15.75" thickBot="1">
      <c r="B202" s="55"/>
      <c r="C202" s="92"/>
      <c r="D202" s="57"/>
      <c r="E202" s="93"/>
      <c r="F202" s="59"/>
      <c r="G202" s="60"/>
      <c r="H202" s="61"/>
      <c r="I202" s="61"/>
      <c r="J202" s="61"/>
      <c r="K202" s="61"/>
      <c r="L202" s="61"/>
      <c r="M202" s="61"/>
      <c r="N202" s="61"/>
      <c r="O202" s="61"/>
      <c r="P202" s="62"/>
    </row>
    <row r="203" spans="2:16">
      <c r="B203" s="364" t="s">
        <v>215</v>
      </c>
      <c r="C203" s="365"/>
      <c r="D203" s="365"/>
      <c r="E203" s="365"/>
      <c r="F203" s="365"/>
      <c r="G203" s="366"/>
      <c r="H203" s="426" t="s">
        <v>12</v>
      </c>
      <c r="I203" s="426"/>
      <c r="J203" s="426"/>
      <c r="K203" s="426"/>
      <c r="L203" s="426"/>
      <c r="M203" s="426"/>
      <c r="N203" s="426"/>
      <c r="O203" s="426"/>
      <c r="P203" s="409" t="s">
        <v>185</v>
      </c>
    </row>
    <row r="204" spans="2:16">
      <c r="B204" s="367"/>
      <c r="C204" s="368"/>
      <c r="D204" s="368"/>
      <c r="E204" s="368"/>
      <c r="F204" s="368"/>
      <c r="G204" s="369"/>
      <c r="H204" s="65">
        <v>1</v>
      </c>
      <c r="I204" s="65">
        <v>2</v>
      </c>
      <c r="J204" s="65">
        <v>4</v>
      </c>
      <c r="K204" s="65">
        <v>8</v>
      </c>
      <c r="L204" s="65">
        <v>12</v>
      </c>
      <c r="M204" s="65">
        <v>16</v>
      </c>
      <c r="N204" s="65">
        <v>32</v>
      </c>
      <c r="O204" s="65">
        <v>64</v>
      </c>
      <c r="P204" s="410"/>
    </row>
    <row r="205" spans="2:16">
      <c r="B205" s="370"/>
      <c r="C205" s="371"/>
      <c r="D205" s="371"/>
      <c r="E205" s="371"/>
      <c r="F205" s="371"/>
      <c r="G205" s="372"/>
      <c r="H205" s="65" t="s">
        <v>24</v>
      </c>
      <c r="I205" s="65" t="s">
        <v>25</v>
      </c>
      <c r="J205" s="65" t="s">
        <v>26</v>
      </c>
      <c r="K205" s="65" t="s">
        <v>27</v>
      </c>
      <c r="L205" s="65" t="s">
        <v>181</v>
      </c>
      <c r="M205" s="65" t="s">
        <v>28</v>
      </c>
      <c r="N205" s="65" t="s">
        <v>29</v>
      </c>
      <c r="O205" s="65" t="s">
        <v>30</v>
      </c>
      <c r="P205" s="410"/>
    </row>
    <row r="206" spans="2:16">
      <c r="B206" s="411" t="s">
        <v>182</v>
      </c>
      <c r="C206" s="412"/>
      <c r="D206" s="412"/>
      <c r="E206" s="37" t="s">
        <v>231</v>
      </c>
      <c r="F206" s="37" t="s">
        <v>183</v>
      </c>
      <c r="G206" s="38" t="s">
        <v>184</v>
      </c>
      <c r="H206" s="65"/>
      <c r="I206" s="40"/>
      <c r="J206" s="40">
        <v>0.2</v>
      </c>
      <c r="K206" s="40">
        <v>0.2</v>
      </c>
      <c r="L206" s="40">
        <v>0.2</v>
      </c>
      <c r="M206" s="40">
        <v>0.2</v>
      </c>
      <c r="N206" s="40">
        <v>0.2</v>
      </c>
      <c r="O206" s="65"/>
      <c r="P206" s="39">
        <f>SUM(H206:O206)</f>
        <v>1</v>
      </c>
    </row>
    <row r="207" spans="2:16">
      <c r="B207" s="391">
        <v>20</v>
      </c>
      <c r="C207" s="413">
        <v>0.2</v>
      </c>
      <c r="D207" s="416">
        <f>B207*C207</f>
        <v>4</v>
      </c>
      <c r="E207" s="399" t="s">
        <v>249</v>
      </c>
      <c r="F207" s="65"/>
      <c r="G207" s="40">
        <v>1</v>
      </c>
      <c r="H207" s="44"/>
      <c r="I207" s="66"/>
      <c r="J207" s="45">
        <f t="shared" ref="J207:N207" si="29">($D$207*J$206)*$G207</f>
        <v>0.8</v>
      </c>
      <c r="K207" s="45">
        <f t="shared" si="29"/>
        <v>0.8</v>
      </c>
      <c r="L207" s="45">
        <f t="shared" si="29"/>
        <v>0.8</v>
      </c>
      <c r="M207" s="45">
        <f t="shared" si="29"/>
        <v>0.8</v>
      </c>
      <c r="N207" s="45">
        <f t="shared" si="29"/>
        <v>0.8</v>
      </c>
      <c r="O207" s="44"/>
      <c r="P207" s="46">
        <f>SUM(H207:O207)</f>
        <v>4</v>
      </c>
    </row>
    <row r="208" spans="2:16">
      <c r="B208" s="392"/>
      <c r="C208" s="414"/>
      <c r="D208" s="417"/>
      <c r="E208" s="362"/>
      <c r="F208" s="65"/>
      <c r="G208" s="40"/>
      <c r="H208" s="44"/>
      <c r="I208" s="66"/>
      <c r="J208" s="44"/>
      <c r="K208" s="44"/>
      <c r="L208" s="44"/>
      <c r="M208" s="44"/>
      <c r="N208" s="44"/>
      <c r="O208" s="44"/>
      <c r="P208" s="46"/>
    </row>
    <row r="209" spans="2:16" ht="15.75" thickBot="1">
      <c r="B209" s="392"/>
      <c r="C209" s="415"/>
      <c r="D209" s="418"/>
      <c r="E209" s="400"/>
      <c r="F209" s="67"/>
      <c r="G209" s="47"/>
      <c r="H209" s="48"/>
      <c r="I209" s="68"/>
      <c r="J209" s="48"/>
      <c r="K209" s="48"/>
      <c r="L209" s="48"/>
      <c r="M209" s="48"/>
      <c r="N209" s="48"/>
      <c r="O209" s="48"/>
      <c r="P209" s="49"/>
    </row>
    <row r="210" spans="2:16" ht="15.75" thickTop="1">
      <c r="B210" s="392"/>
      <c r="C210" s="395">
        <v>0.8</v>
      </c>
      <c r="D210" s="358">
        <f>B207*C210</f>
        <v>16</v>
      </c>
      <c r="E210" s="361" t="s">
        <v>278</v>
      </c>
      <c r="F210" s="174"/>
      <c r="G210" s="175">
        <v>1</v>
      </c>
      <c r="H210" s="63"/>
      <c r="I210" s="66"/>
      <c r="J210" s="45">
        <f t="shared" ref="J210:N210" si="30">($D$210*J$206)*$G210</f>
        <v>3.2</v>
      </c>
      <c r="K210" s="45">
        <f t="shared" si="30"/>
        <v>3.2</v>
      </c>
      <c r="L210" s="45">
        <f t="shared" si="30"/>
        <v>3.2</v>
      </c>
      <c r="M210" s="45">
        <f t="shared" si="30"/>
        <v>3.2</v>
      </c>
      <c r="N210" s="45">
        <f t="shared" si="30"/>
        <v>3.2</v>
      </c>
      <c r="O210" s="63"/>
      <c r="P210" s="64">
        <f>SUM(H210:O210)</f>
        <v>16</v>
      </c>
    </row>
    <row r="211" spans="2:16">
      <c r="B211" s="392"/>
      <c r="C211" s="419"/>
      <c r="D211" s="359"/>
      <c r="E211" s="362"/>
      <c r="F211" s="65"/>
      <c r="G211" s="40"/>
      <c r="H211" s="44"/>
      <c r="I211" s="69"/>
      <c r="J211" s="63"/>
      <c r="K211" s="63"/>
      <c r="L211" s="63"/>
      <c r="M211" s="63"/>
      <c r="N211" s="63"/>
      <c r="O211" s="44"/>
      <c r="P211" s="46"/>
    </row>
    <row r="212" spans="2:16" ht="15.75" thickBot="1">
      <c r="B212" s="393"/>
      <c r="C212" s="420"/>
      <c r="D212" s="360"/>
      <c r="E212" s="363"/>
      <c r="F212" s="70"/>
      <c r="G212" s="52"/>
      <c r="H212" s="53"/>
      <c r="I212" s="71"/>
      <c r="J212" s="53"/>
      <c r="K212" s="53"/>
      <c r="L212" s="53"/>
      <c r="M212" s="53"/>
      <c r="N212" s="53"/>
      <c r="O212" s="53"/>
      <c r="P212" s="54"/>
    </row>
    <row r="213" spans="2:16" ht="15.75" thickBot="1"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</row>
    <row r="214" spans="2:16">
      <c r="B214" s="364" t="s">
        <v>216</v>
      </c>
      <c r="C214" s="365"/>
      <c r="D214" s="365"/>
      <c r="E214" s="365"/>
      <c r="F214" s="365"/>
      <c r="G214" s="366"/>
      <c r="H214" s="426" t="s">
        <v>12</v>
      </c>
      <c r="I214" s="426"/>
      <c r="J214" s="426"/>
      <c r="K214" s="426"/>
      <c r="L214" s="426"/>
      <c r="M214" s="426"/>
      <c r="N214" s="426"/>
      <c r="O214" s="426"/>
      <c r="P214" s="409" t="s">
        <v>185</v>
      </c>
    </row>
    <row r="215" spans="2:16">
      <c r="B215" s="367"/>
      <c r="C215" s="368"/>
      <c r="D215" s="368"/>
      <c r="E215" s="368"/>
      <c r="F215" s="368"/>
      <c r="G215" s="369"/>
      <c r="H215" s="65">
        <v>1</v>
      </c>
      <c r="I215" s="65">
        <v>2</v>
      </c>
      <c r="J215" s="65">
        <v>4</v>
      </c>
      <c r="K215" s="65">
        <v>8</v>
      </c>
      <c r="L215" s="65">
        <v>12</v>
      </c>
      <c r="M215" s="65">
        <v>16</v>
      </c>
      <c r="N215" s="65">
        <v>32</v>
      </c>
      <c r="O215" s="65">
        <v>64</v>
      </c>
      <c r="P215" s="410"/>
    </row>
    <row r="216" spans="2:16">
      <c r="B216" s="370"/>
      <c r="C216" s="371"/>
      <c r="D216" s="371"/>
      <c r="E216" s="371"/>
      <c r="F216" s="371"/>
      <c r="G216" s="372"/>
      <c r="H216" s="65" t="s">
        <v>24</v>
      </c>
      <c r="I216" s="65" t="s">
        <v>25</v>
      </c>
      <c r="J216" s="65" t="s">
        <v>26</v>
      </c>
      <c r="K216" s="65" t="s">
        <v>27</v>
      </c>
      <c r="L216" s="65" t="s">
        <v>181</v>
      </c>
      <c r="M216" s="65" t="s">
        <v>28</v>
      </c>
      <c r="N216" s="65" t="s">
        <v>29</v>
      </c>
      <c r="O216" s="65" t="s">
        <v>30</v>
      </c>
      <c r="P216" s="410"/>
    </row>
    <row r="217" spans="2:16">
      <c r="B217" s="411" t="s">
        <v>182</v>
      </c>
      <c r="C217" s="412"/>
      <c r="D217" s="412"/>
      <c r="E217" s="37" t="s">
        <v>230</v>
      </c>
      <c r="F217" s="37" t="s">
        <v>183</v>
      </c>
      <c r="G217" s="38" t="s">
        <v>184</v>
      </c>
      <c r="H217" s="65"/>
      <c r="I217" s="40"/>
      <c r="J217" s="40">
        <v>0.1</v>
      </c>
      <c r="K217" s="40">
        <v>0.3</v>
      </c>
      <c r="L217" s="40">
        <v>0.3</v>
      </c>
      <c r="M217" s="40">
        <v>0.3</v>
      </c>
      <c r="N217" s="40"/>
      <c r="O217" s="65"/>
      <c r="P217" s="39">
        <f>SUM(H217:O217)</f>
        <v>1</v>
      </c>
    </row>
    <row r="218" spans="2:16">
      <c r="B218" s="391">
        <v>5000</v>
      </c>
      <c r="C218" s="413">
        <v>1</v>
      </c>
      <c r="D218" s="416">
        <f>B218*C218</f>
        <v>5000</v>
      </c>
      <c r="E218" s="399" t="s">
        <v>249</v>
      </c>
      <c r="F218" s="65"/>
      <c r="G218" s="40">
        <v>1</v>
      </c>
      <c r="H218" s="44"/>
      <c r="I218" s="66"/>
      <c r="J218" s="45">
        <f>($D$218*J$217)*$G218</f>
        <v>500</v>
      </c>
      <c r="K218" s="45">
        <f t="shared" ref="K218:M218" si="31">($D$218*K$217)*$G218</f>
        <v>1500</v>
      </c>
      <c r="L218" s="45">
        <f t="shared" si="31"/>
        <v>1500</v>
      </c>
      <c r="M218" s="45">
        <f t="shared" si="31"/>
        <v>1500</v>
      </c>
      <c r="N218" s="44"/>
      <c r="O218" s="44"/>
      <c r="P218" s="46">
        <f>SUM(H218:O218)</f>
        <v>5000</v>
      </c>
    </row>
    <row r="219" spans="2:16">
      <c r="B219" s="392"/>
      <c r="C219" s="414"/>
      <c r="D219" s="417"/>
      <c r="E219" s="362"/>
      <c r="F219" s="65"/>
      <c r="G219" s="40"/>
      <c r="H219" s="44"/>
      <c r="I219" s="66"/>
      <c r="J219" s="44"/>
      <c r="K219" s="44"/>
      <c r="L219" s="44"/>
      <c r="M219" s="44"/>
      <c r="N219" s="44"/>
      <c r="O219" s="44"/>
      <c r="P219" s="46"/>
    </row>
    <row r="220" spans="2:16" ht="15.75" thickBot="1">
      <c r="B220" s="392"/>
      <c r="C220" s="415"/>
      <c r="D220" s="418"/>
      <c r="E220" s="400"/>
      <c r="F220" s="67"/>
      <c r="G220" s="47"/>
      <c r="H220" s="48"/>
      <c r="I220" s="68"/>
      <c r="J220" s="48"/>
      <c r="K220" s="48"/>
      <c r="L220" s="48"/>
      <c r="M220" s="48"/>
      <c r="N220" s="48"/>
      <c r="O220" s="48"/>
      <c r="P220" s="49"/>
    </row>
    <row r="221" spans="2:16" ht="15.75" thickTop="1">
      <c r="B221" s="392"/>
      <c r="C221" s="395"/>
      <c r="D221" s="358"/>
      <c r="E221" s="361"/>
      <c r="F221" s="174"/>
      <c r="G221" s="175"/>
      <c r="H221" s="63"/>
      <c r="I221" s="66"/>
      <c r="J221" s="44"/>
      <c r="K221" s="44"/>
      <c r="L221" s="44"/>
      <c r="M221" s="44"/>
      <c r="N221" s="44"/>
      <c r="O221" s="63"/>
      <c r="P221" s="64"/>
    </row>
    <row r="222" spans="2:16">
      <c r="B222" s="392"/>
      <c r="C222" s="419"/>
      <c r="D222" s="359"/>
      <c r="E222" s="362"/>
      <c r="F222" s="65"/>
      <c r="G222" s="40"/>
      <c r="H222" s="44"/>
      <c r="I222" s="69"/>
      <c r="J222" s="63"/>
      <c r="K222" s="63"/>
      <c r="L222" s="63"/>
      <c r="M222" s="63"/>
      <c r="N222" s="63"/>
      <c r="O222" s="44"/>
      <c r="P222" s="46"/>
    </row>
    <row r="223" spans="2:16" ht="15.75" thickBot="1">
      <c r="B223" s="393"/>
      <c r="C223" s="420"/>
      <c r="D223" s="360"/>
      <c r="E223" s="363"/>
      <c r="F223" s="70"/>
      <c r="G223" s="52"/>
      <c r="H223" s="53"/>
      <c r="I223" s="71"/>
      <c r="J223" s="53"/>
      <c r="K223" s="53"/>
      <c r="L223" s="53"/>
      <c r="M223" s="53"/>
      <c r="N223" s="53"/>
      <c r="O223" s="53"/>
      <c r="P223" s="54"/>
    </row>
    <row r="224" spans="2:16" ht="15.75" thickBot="1"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</row>
    <row r="225" spans="2:16">
      <c r="B225" s="364" t="s">
        <v>217</v>
      </c>
      <c r="C225" s="365"/>
      <c r="D225" s="365"/>
      <c r="E225" s="365"/>
      <c r="F225" s="365"/>
      <c r="G225" s="366"/>
      <c r="H225" s="426" t="s">
        <v>12</v>
      </c>
      <c r="I225" s="426"/>
      <c r="J225" s="426"/>
      <c r="K225" s="426"/>
      <c r="L225" s="426"/>
      <c r="M225" s="426"/>
      <c r="N225" s="426"/>
      <c r="O225" s="426"/>
      <c r="P225" s="409" t="s">
        <v>185</v>
      </c>
    </row>
    <row r="226" spans="2:16">
      <c r="B226" s="367"/>
      <c r="C226" s="368"/>
      <c r="D226" s="368"/>
      <c r="E226" s="368"/>
      <c r="F226" s="368"/>
      <c r="G226" s="369"/>
      <c r="H226" s="65">
        <v>1</v>
      </c>
      <c r="I226" s="65">
        <v>2</v>
      </c>
      <c r="J226" s="65">
        <v>4</v>
      </c>
      <c r="K226" s="65">
        <v>8</v>
      </c>
      <c r="L226" s="65">
        <v>12</v>
      </c>
      <c r="M226" s="65">
        <v>16</v>
      </c>
      <c r="N226" s="65">
        <v>32</v>
      </c>
      <c r="O226" s="65">
        <v>64</v>
      </c>
      <c r="P226" s="410"/>
    </row>
    <row r="227" spans="2:16">
      <c r="B227" s="370"/>
      <c r="C227" s="371"/>
      <c r="D227" s="371"/>
      <c r="E227" s="371"/>
      <c r="F227" s="371"/>
      <c r="G227" s="372"/>
      <c r="H227" s="65" t="s">
        <v>24</v>
      </c>
      <c r="I227" s="65" t="s">
        <v>25</v>
      </c>
      <c r="J227" s="65" t="s">
        <v>26</v>
      </c>
      <c r="K227" s="65" t="s">
        <v>27</v>
      </c>
      <c r="L227" s="65" t="s">
        <v>181</v>
      </c>
      <c r="M227" s="65" t="s">
        <v>28</v>
      </c>
      <c r="N227" s="65" t="s">
        <v>29</v>
      </c>
      <c r="O227" s="65" t="s">
        <v>30</v>
      </c>
      <c r="P227" s="410"/>
    </row>
    <row r="228" spans="2:16">
      <c r="B228" s="411" t="s">
        <v>182</v>
      </c>
      <c r="C228" s="412"/>
      <c r="D228" s="412"/>
      <c r="E228" s="37" t="s">
        <v>231</v>
      </c>
      <c r="F228" s="37" t="s">
        <v>183</v>
      </c>
      <c r="G228" s="38" t="s">
        <v>184</v>
      </c>
      <c r="H228" s="65"/>
      <c r="I228" s="40"/>
      <c r="J228" s="40">
        <v>0.1</v>
      </c>
      <c r="K228" s="40">
        <v>0.3</v>
      </c>
      <c r="L228" s="40">
        <v>0.2</v>
      </c>
      <c r="M228" s="40">
        <v>0.3</v>
      </c>
      <c r="N228" s="40">
        <v>0.1</v>
      </c>
      <c r="O228" s="65"/>
      <c r="P228" s="39">
        <f>SUM(H228:O228)</f>
        <v>1.0000000000000002</v>
      </c>
    </row>
    <row r="229" spans="2:16">
      <c r="B229" s="391">
        <v>7</v>
      </c>
      <c r="C229" s="413">
        <v>1</v>
      </c>
      <c r="D229" s="416">
        <f>B229*C229</f>
        <v>7</v>
      </c>
      <c r="E229" s="399" t="s">
        <v>249</v>
      </c>
      <c r="F229" s="65"/>
      <c r="G229" s="40">
        <v>1</v>
      </c>
      <c r="H229" s="44"/>
      <c r="I229" s="66"/>
      <c r="J229" s="45">
        <f>($D$229*J$228)*$G229</f>
        <v>0.70000000000000007</v>
      </c>
      <c r="K229" s="45">
        <f t="shared" ref="K229:N229" si="32">($D$229*K$228)*$G229</f>
        <v>2.1</v>
      </c>
      <c r="L229" s="45">
        <f t="shared" si="32"/>
        <v>1.4000000000000001</v>
      </c>
      <c r="M229" s="45">
        <f t="shared" si="32"/>
        <v>2.1</v>
      </c>
      <c r="N229" s="45">
        <f t="shared" si="32"/>
        <v>0.70000000000000007</v>
      </c>
      <c r="O229" s="44"/>
      <c r="P229" s="46">
        <f>SUM(H229:O229)</f>
        <v>7.0000000000000009</v>
      </c>
    </row>
    <row r="230" spans="2:16">
      <c r="B230" s="392"/>
      <c r="C230" s="414"/>
      <c r="D230" s="417"/>
      <c r="E230" s="362"/>
      <c r="F230" s="65"/>
      <c r="G230" s="40"/>
      <c r="H230" s="44"/>
      <c r="I230" s="66"/>
      <c r="J230" s="44"/>
      <c r="K230" s="44"/>
      <c r="L230" s="44"/>
      <c r="M230" s="44"/>
      <c r="N230" s="44"/>
      <c r="O230" s="44"/>
      <c r="P230" s="46"/>
    </row>
    <row r="231" spans="2:16" ht="15.75" thickBot="1">
      <c r="B231" s="392"/>
      <c r="C231" s="415"/>
      <c r="D231" s="418"/>
      <c r="E231" s="400"/>
      <c r="F231" s="67"/>
      <c r="G231" s="47"/>
      <c r="H231" s="48"/>
      <c r="I231" s="68"/>
      <c r="J231" s="48"/>
      <c r="K231" s="48"/>
      <c r="L231" s="48"/>
      <c r="M231" s="48"/>
      <c r="N231" s="48"/>
      <c r="O231" s="48"/>
      <c r="P231" s="49"/>
    </row>
    <row r="232" spans="2:16" ht="15.75" thickTop="1">
      <c r="B232" s="392"/>
      <c r="C232" s="395"/>
      <c r="D232" s="358"/>
      <c r="E232" s="361"/>
      <c r="F232" s="174"/>
      <c r="G232" s="175"/>
      <c r="H232" s="63"/>
      <c r="I232" s="66"/>
      <c r="J232" s="44"/>
      <c r="K232" s="44"/>
      <c r="L232" s="44"/>
      <c r="M232" s="44"/>
      <c r="N232" s="44"/>
      <c r="O232" s="63"/>
      <c r="P232" s="64"/>
    </row>
    <row r="233" spans="2:16">
      <c r="B233" s="392"/>
      <c r="C233" s="419"/>
      <c r="D233" s="359"/>
      <c r="E233" s="362"/>
      <c r="F233" s="65"/>
      <c r="G233" s="40"/>
      <c r="H233" s="44"/>
      <c r="I233" s="69"/>
      <c r="J233" s="63"/>
      <c r="K233" s="63"/>
      <c r="L233" s="63"/>
      <c r="M233" s="63"/>
      <c r="N233" s="63"/>
      <c r="O233" s="44"/>
      <c r="P233" s="46"/>
    </row>
    <row r="234" spans="2:16" ht="15.75" thickBot="1">
      <c r="B234" s="393"/>
      <c r="C234" s="420"/>
      <c r="D234" s="360"/>
      <c r="E234" s="363"/>
      <c r="F234" s="70"/>
      <c r="G234" s="52"/>
      <c r="H234" s="53"/>
      <c r="I234" s="71"/>
      <c r="J234" s="53"/>
      <c r="K234" s="53"/>
      <c r="L234" s="53"/>
      <c r="M234" s="53"/>
      <c r="N234" s="53"/>
      <c r="O234" s="53"/>
      <c r="P234" s="54"/>
    </row>
    <row r="235" spans="2:16" ht="15.75" thickBot="1"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</row>
    <row r="236" spans="2:16">
      <c r="B236" s="364" t="s">
        <v>218</v>
      </c>
      <c r="C236" s="365"/>
      <c r="D236" s="365"/>
      <c r="E236" s="365"/>
      <c r="F236" s="365"/>
      <c r="G236" s="366"/>
      <c r="H236" s="426" t="s">
        <v>12</v>
      </c>
      <c r="I236" s="426"/>
      <c r="J236" s="426"/>
      <c r="K236" s="426"/>
      <c r="L236" s="426"/>
      <c r="M236" s="426"/>
      <c r="N236" s="426"/>
      <c r="O236" s="426"/>
      <c r="P236" s="409" t="s">
        <v>185</v>
      </c>
    </row>
    <row r="237" spans="2:16">
      <c r="B237" s="367"/>
      <c r="C237" s="368"/>
      <c r="D237" s="368"/>
      <c r="E237" s="368"/>
      <c r="F237" s="368"/>
      <c r="G237" s="369"/>
      <c r="H237" s="65">
        <v>1</v>
      </c>
      <c r="I237" s="65">
        <v>2</v>
      </c>
      <c r="J237" s="65">
        <v>4</v>
      </c>
      <c r="K237" s="65">
        <v>8</v>
      </c>
      <c r="L237" s="65">
        <v>12</v>
      </c>
      <c r="M237" s="65">
        <v>16</v>
      </c>
      <c r="N237" s="65">
        <v>32</v>
      </c>
      <c r="O237" s="65">
        <v>64</v>
      </c>
      <c r="P237" s="410"/>
    </row>
    <row r="238" spans="2:16">
      <c r="B238" s="370"/>
      <c r="C238" s="371"/>
      <c r="D238" s="371"/>
      <c r="E238" s="371"/>
      <c r="F238" s="371"/>
      <c r="G238" s="372"/>
      <c r="H238" s="65" t="s">
        <v>24</v>
      </c>
      <c r="I238" s="65" t="s">
        <v>25</v>
      </c>
      <c r="J238" s="65" t="s">
        <v>26</v>
      </c>
      <c r="K238" s="65" t="s">
        <v>27</v>
      </c>
      <c r="L238" s="65" t="s">
        <v>181</v>
      </c>
      <c r="M238" s="65" t="s">
        <v>28</v>
      </c>
      <c r="N238" s="65" t="s">
        <v>29</v>
      </c>
      <c r="O238" s="65" t="s">
        <v>30</v>
      </c>
      <c r="P238" s="410"/>
    </row>
    <row r="239" spans="2:16">
      <c r="B239" s="411" t="s">
        <v>182</v>
      </c>
      <c r="C239" s="412"/>
      <c r="D239" s="412"/>
      <c r="E239" s="37" t="s">
        <v>230</v>
      </c>
      <c r="F239" s="37" t="s">
        <v>183</v>
      </c>
      <c r="G239" s="38" t="s">
        <v>184</v>
      </c>
      <c r="H239" s="40">
        <v>0.05</v>
      </c>
      <c r="I239" s="40">
        <v>0.05</v>
      </c>
      <c r="J239" s="40">
        <v>0.1</v>
      </c>
      <c r="K239" s="40">
        <v>0.3</v>
      </c>
      <c r="L239" s="40">
        <v>0.2</v>
      </c>
      <c r="M239" s="40">
        <v>0.2</v>
      </c>
      <c r="N239" s="40">
        <v>0.05</v>
      </c>
      <c r="O239" s="40">
        <v>0.05</v>
      </c>
      <c r="P239" s="39">
        <f>SUM(H239:O239)</f>
        <v>1</v>
      </c>
    </row>
    <row r="240" spans="2:16">
      <c r="B240" s="391">
        <v>10000</v>
      </c>
      <c r="C240" s="413">
        <v>1</v>
      </c>
      <c r="D240" s="416">
        <f>B240*C240</f>
        <v>10000</v>
      </c>
      <c r="E240" s="399" t="s">
        <v>249</v>
      </c>
      <c r="F240" s="65"/>
      <c r="G240" s="40">
        <v>1</v>
      </c>
      <c r="H240" s="45">
        <f t="shared" ref="H240:O240" si="33">($D$240*H$239)*$G240</f>
        <v>500</v>
      </c>
      <c r="I240" s="45">
        <f t="shared" si="33"/>
        <v>500</v>
      </c>
      <c r="J240" s="45">
        <f>($D$240*J$239)*$G240</f>
        <v>1000</v>
      </c>
      <c r="K240" s="45">
        <f t="shared" si="33"/>
        <v>3000</v>
      </c>
      <c r="L240" s="45">
        <f t="shared" si="33"/>
        <v>2000</v>
      </c>
      <c r="M240" s="45">
        <f t="shared" si="33"/>
        <v>2000</v>
      </c>
      <c r="N240" s="45">
        <f t="shared" si="33"/>
        <v>500</v>
      </c>
      <c r="O240" s="45">
        <f t="shared" si="33"/>
        <v>500</v>
      </c>
      <c r="P240" s="46">
        <f>SUM(H240:O240)</f>
        <v>10000</v>
      </c>
    </row>
    <row r="241" spans="2:16">
      <c r="B241" s="392"/>
      <c r="C241" s="414"/>
      <c r="D241" s="417"/>
      <c r="E241" s="362"/>
      <c r="F241" s="65"/>
      <c r="G241" s="40"/>
      <c r="H241" s="44"/>
      <c r="I241" s="66"/>
      <c r="J241" s="44"/>
      <c r="K241" s="44"/>
      <c r="L241" s="44"/>
      <c r="M241" s="44"/>
      <c r="N241" s="44"/>
      <c r="O241" s="44"/>
      <c r="P241" s="46"/>
    </row>
    <row r="242" spans="2:16" ht="15.75" thickBot="1">
      <c r="B242" s="392"/>
      <c r="C242" s="415"/>
      <c r="D242" s="418"/>
      <c r="E242" s="400"/>
      <c r="F242" s="67"/>
      <c r="G242" s="47"/>
      <c r="H242" s="48"/>
      <c r="I242" s="68"/>
      <c r="J242" s="48"/>
      <c r="K242" s="48"/>
      <c r="L242" s="48"/>
      <c r="M242" s="48"/>
      <c r="N242" s="48"/>
      <c r="O242" s="48"/>
      <c r="P242" s="49"/>
    </row>
    <row r="243" spans="2:16" ht="15.75" thickTop="1">
      <c r="B243" s="392"/>
      <c r="C243" s="395"/>
      <c r="D243" s="358"/>
      <c r="E243" s="361"/>
      <c r="F243" s="174"/>
      <c r="G243" s="175"/>
      <c r="H243" s="63"/>
      <c r="I243" s="66"/>
      <c r="J243" s="44"/>
      <c r="K243" s="44"/>
      <c r="L243" s="44"/>
      <c r="M243" s="44"/>
      <c r="N243" s="44"/>
      <c r="O243" s="63"/>
      <c r="P243" s="64"/>
    </row>
    <row r="244" spans="2:16">
      <c r="B244" s="392"/>
      <c r="C244" s="419"/>
      <c r="D244" s="359"/>
      <c r="E244" s="362"/>
      <c r="F244" s="65"/>
      <c r="G244" s="40"/>
      <c r="H244" s="44"/>
      <c r="I244" s="69"/>
      <c r="J244" s="63"/>
      <c r="K244" s="63"/>
      <c r="L244" s="63"/>
      <c r="M244" s="63"/>
      <c r="N244" s="63"/>
      <c r="O244" s="44"/>
      <c r="P244" s="46"/>
    </row>
    <row r="245" spans="2:16" ht="15.75" thickBot="1">
      <c r="B245" s="393"/>
      <c r="C245" s="420"/>
      <c r="D245" s="360"/>
      <c r="E245" s="363"/>
      <c r="F245" s="70"/>
      <c r="G245" s="52"/>
      <c r="H245" s="53"/>
      <c r="I245" s="71"/>
      <c r="J245" s="53"/>
      <c r="K245" s="53"/>
      <c r="L245" s="53"/>
      <c r="M245" s="53"/>
      <c r="N245" s="53"/>
      <c r="O245" s="53"/>
      <c r="P245" s="54"/>
    </row>
    <row r="246" spans="2:16" ht="15.75" thickBot="1">
      <c r="B246" s="55"/>
      <c r="C246" s="92"/>
      <c r="D246" s="57"/>
      <c r="E246" s="58"/>
      <c r="F246" s="59"/>
      <c r="G246" s="60"/>
      <c r="H246" s="61"/>
      <c r="I246" s="61"/>
      <c r="J246" s="61"/>
      <c r="K246" s="61"/>
      <c r="L246" s="61"/>
      <c r="M246" s="61"/>
      <c r="N246" s="61"/>
      <c r="O246" s="61"/>
      <c r="P246" s="62"/>
    </row>
    <row r="247" spans="2:16">
      <c r="B247" s="364" t="s">
        <v>226</v>
      </c>
      <c r="C247" s="365"/>
      <c r="D247" s="365"/>
      <c r="E247" s="365"/>
      <c r="F247" s="365"/>
      <c r="G247" s="366"/>
      <c r="H247" s="373" t="s">
        <v>228</v>
      </c>
      <c r="I247" s="374"/>
      <c r="J247" s="374"/>
      <c r="K247" s="374"/>
      <c r="L247" s="374"/>
      <c r="M247" s="374"/>
      <c r="N247" s="374"/>
      <c r="O247" s="375"/>
      <c r="P247" s="409" t="s">
        <v>185</v>
      </c>
    </row>
    <row r="248" spans="2:16">
      <c r="B248" s="367"/>
      <c r="C248" s="368"/>
      <c r="D248" s="368"/>
      <c r="E248" s="368"/>
      <c r="F248" s="368"/>
      <c r="G248" s="369"/>
      <c r="H248" s="376"/>
      <c r="I248" s="377"/>
      <c r="J248" s="377"/>
      <c r="K248" s="377"/>
      <c r="L248" s="377"/>
      <c r="M248" s="377"/>
      <c r="N248" s="377"/>
      <c r="O248" s="378"/>
      <c r="P248" s="410"/>
    </row>
    <row r="249" spans="2:16">
      <c r="B249" s="370"/>
      <c r="C249" s="371"/>
      <c r="D249" s="371"/>
      <c r="E249" s="371"/>
      <c r="F249" s="371"/>
      <c r="G249" s="372"/>
      <c r="H249" s="382" t="s">
        <v>227</v>
      </c>
      <c r="I249" s="383"/>
      <c r="J249" s="383"/>
      <c r="K249" s="383"/>
      <c r="L249" s="383"/>
      <c r="M249" s="383"/>
      <c r="N249" s="383"/>
      <c r="O249" s="384"/>
      <c r="P249" s="410"/>
    </row>
    <row r="250" spans="2:16">
      <c r="B250" s="411" t="s">
        <v>182</v>
      </c>
      <c r="C250" s="412"/>
      <c r="D250" s="412"/>
      <c r="E250" s="37" t="s">
        <v>233</v>
      </c>
      <c r="F250" s="37" t="s">
        <v>183</v>
      </c>
      <c r="G250" s="38" t="s">
        <v>184</v>
      </c>
      <c r="H250" s="385"/>
      <c r="I250" s="386"/>
      <c r="J250" s="386"/>
      <c r="K250" s="386"/>
      <c r="L250" s="386"/>
      <c r="M250" s="386"/>
      <c r="N250" s="386"/>
      <c r="O250" s="387"/>
      <c r="P250" s="39">
        <f>G251</f>
        <v>1</v>
      </c>
    </row>
    <row r="251" spans="2:16">
      <c r="B251" s="391">
        <v>5000</v>
      </c>
      <c r="C251" s="413">
        <v>0.3</v>
      </c>
      <c r="D251" s="416">
        <f>B251*C251</f>
        <v>1500</v>
      </c>
      <c r="E251" s="421" t="s">
        <v>279</v>
      </c>
      <c r="F251" s="65"/>
      <c r="G251" s="40">
        <v>1</v>
      </c>
      <c r="H251" s="44"/>
      <c r="I251" s="66"/>
      <c r="J251" s="66"/>
      <c r="K251" s="66"/>
      <c r="L251" s="66"/>
      <c r="M251" s="66"/>
      <c r="N251" s="66"/>
      <c r="O251" s="44"/>
      <c r="P251" s="46">
        <f>D251</f>
        <v>1500</v>
      </c>
    </row>
    <row r="252" spans="2:16">
      <c r="B252" s="392"/>
      <c r="C252" s="414"/>
      <c r="D252" s="417"/>
      <c r="E252" s="422"/>
      <c r="F252" s="65"/>
      <c r="G252" s="40"/>
      <c r="H252" s="44"/>
      <c r="I252" s="66"/>
      <c r="J252" s="66"/>
      <c r="K252" s="66"/>
      <c r="L252" s="66"/>
      <c r="M252" s="66"/>
      <c r="N252" s="66"/>
      <c r="O252" s="44"/>
      <c r="P252" s="46"/>
    </row>
    <row r="253" spans="2:16" ht="15.75" thickBot="1">
      <c r="B253" s="392"/>
      <c r="C253" s="415"/>
      <c r="D253" s="418"/>
      <c r="E253" s="423"/>
      <c r="F253" s="67"/>
      <c r="G253" s="47"/>
      <c r="H253" s="48"/>
      <c r="I253" s="68"/>
      <c r="J253" s="68"/>
      <c r="K253" s="68"/>
      <c r="L253" s="68"/>
      <c r="M253" s="68"/>
      <c r="N253" s="68"/>
      <c r="O253" s="48"/>
      <c r="P253" s="49"/>
    </row>
    <row r="254" spans="2:16" ht="15.75" thickTop="1">
      <c r="B254" s="392"/>
      <c r="C254" s="395">
        <v>0.7</v>
      </c>
      <c r="D254" s="358">
        <f>B251*C254</f>
        <v>3500</v>
      </c>
      <c r="E254" s="424" t="s">
        <v>280</v>
      </c>
      <c r="F254" s="174"/>
      <c r="G254" s="175">
        <v>1</v>
      </c>
      <c r="H254" s="63"/>
      <c r="I254" s="66"/>
      <c r="J254" s="66"/>
      <c r="K254" s="66"/>
      <c r="L254" s="66"/>
      <c r="M254" s="66"/>
      <c r="N254" s="66"/>
      <c r="O254" s="63"/>
      <c r="P254" s="64">
        <f>D254</f>
        <v>3500</v>
      </c>
    </row>
    <row r="255" spans="2:16">
      <c r="B255" s="392"/>
      <c r="C255" s="419"/>
      <c r="D255" s="359"/>
      <c r="E255" s="422"/>
      <c r="F255" s="65"/>
      <c r="G255" s="40"/>
      <c r="H255" s="44"/>
      <c r="I255" s="69"/>
      <c r="J255" s="69"/>
      <c r="K255" s="69"/>
      <c r="L255" s="69"/>
      <c r="M255" s="69"/>
      <c r="N255" s="69"/>
      <c r="O255" s="44"/>
      <c r="P255" s="46"/>
    </row>
    <row r="256" spans="2:16" ht="15.75" thickBot="1">
      <c r="B256" s="393"/>
      <c r="C256" s="420"/>
      <c r="D256" s="360"/>
      <c r="E256" s="425"/>
      <c r="F256" s="70"/>
      <c r="G256" s="52"/>
      <c r="H256" s="53"/>
      <c r="I256" s="71"/>
      <c r="J256" s="71"/>
      <c r="K256" s="71"/>
      <c r="L256" s="71"/>
      <c r="M256" s="71"/>
      <c r="N256" s="71"/>
      <c r="O256" s="53"/>
      <c r="P256" s="54"/>
    </row>
    <row r="257" spans="2:16" ht="15.75" thickBot="1"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</row>
    <row r="258" spans="2:16">
      <c r="B258" s="364" t="s">
        <v>229</v>
      </c>
      <c r="C258" s="365"/>
      <c r="D258" s="365"/>
      <c r="E258" s="365"/>
      <c r="F258" s="365"/>
      <c r="G258" s="366"/>
      <c r="H258" s="373" t="s">
        <v>228</v>
      </c>
      <c r="I258" s="374"/>
      <c r="J258" s="374"/>
      <c r="K258" s="374"/>
      <c r="L258" s="374"/>
      <c r="M258" s="374"/>
      <c r="N258" s="374"/>
      <c r="O258" s="375"/>
      <c r="P258" s="409" t="s">
        <v>185</v>
      </c>
    </row>
    <row r="259" spans="2:16">
      <c r="B259" s="367"/>
      <c r="C259" s="368"/>
      <c r="D259" s="368"/>
      <c r="E259" s="368"/>
      <c r="F259" s="368"/>
      <c r="G259" s="369"/>
      <c r="H259" s="376"/>
      <c r="I259" s="377"/>
      <c r="J259" s="377"/>
      <c r="K259" s="377"/>
      <c r="L259" s="377"/>
      <c r="M259" s="377"/>
      <c r="N259" s="377"/>
      <c r="O259" s="378"/>
      <c r="P259" s="410"/>
    </row>
    <row r="260" spans="2:16">
      <c r="B260" s="370"/>
      <c r="C260" s="371"/>
      <c r="D260" s="371"/>
      <c r="E260" s="371"/>
      <c r="F260" s="371"/>
      <c r="G260" s="372"/>
      <c r="H260" s="382" t="s">
        <v>227</v>
      </c>
      <c r="I260" s="383"/>
      <c r="J260" s="383"/>
      <c r="K260" s="383"/>
      <c r="L260" s="383"/>
      <c r="M260" s="383"/>
      <c r="N260" s="383"/>
      <c r="O260" s="384"/>
      <c r="P260" s="410"/>
    </row>
    <row r="261" spans="2:16">
      <c r="B261" s="411" t="s">
        <v>182</v>
      </c>
      <c r="C261" s="412"/>
      <c r="D261" s="412"/>
      <c r="E261" s="37" t="s">
        <v>233</v>
      </c>
      <c r="F261" s="37" t="s">
        <v>183</v>
      </c>
      <c r="G261" s="38" t="s">
        <v>184</v>
      </c>
      <c r="H261" s="385"/>
      <c r="I261" s="386"/>
      <c r="J261" s="386"/>
      <c r="K261" s="386"/>
      <c r="L261" s="386"/>
      <c r="M261" s="386"/>
      <c r="N261" s="386"/>
      <c r="O261" s="387"/>
      <c r="P261" s="39">
        <f>G262</f>
        <v>1</v>
      </c>
    </row>
    <row r="262" spans="2:16">
      <c r="B262" s="391">
        <v>10000</v>
      </c>
      <c r="C262" s="413">
        <v>0.7</v>
      </c>
      <c r="D262" s="416">
        <f>B262*C262</f>
        <v>7000</v>
      </c>
      <c r="E262" s="421" t="s">
        <v>279</v>
      </c>
      <c r="F262" s="65"/>
      <c r="G262" s="40">
        <v>1</v>
      </c>
      <c r="H262" s="44"/>
      <c r="I262" s="66"/>
      <c r="J262" s="66"/>
      <c r="K262" s="66"/>
      <c r="L262" s="66"/>
      <c r="M262" s="66"/>
      <c r="N262" s="66"/>
      <c r="O262" s="44"/>
      <c r="P262" s="46">
        <f>D262</f>
        <v>7000</v>
      </c>
    </row>
    <row r="263" spans="2:16">
      <c r="B263" s="392"/>
      <c r="C263" s="414"/>
      <c r="D263" s="417"/>
      <c r="E263" s="422"/>
      <c r="F263" s="65"/>
      <c r="G263" s="40"/>
      <c r="H263" s="44"/>
      <c r="I263" s="66"/>
      <c r="J263" s="66"/>
      <c r="K263" s="66"/>
      <c r="L263" s="66"/>
      <c r="M263" s="66"/>
      <c r="N263" s="66"/>
      <c r="O263" s="44"/>
      <c r="P263" s="46"/>
    </row>
    <row r="264" spans="2:16" ht="15.75" thickBot="1">
      <c r="B264" s="392"/>
      <c r="C264" s="415"/>
      <c r="D264" s="418"/>
      <c r="E264" s="423"/>
      <c r="F264" s="67"/>
      <c r="G264" s="47"/>
      <c r="H264" s="48"/>
      <c r="I264" s="68"/>
      <c r="J264" s="68"/>
      <c r="K264" s="68"/>
      <c r="L264" s="68"/>
      <c r="M264" s="68"/>
      <c r="N264" s="68"/>
      <c r="O264" s="48"/>
      <c r="P264" s="49"/>
    </row>
    <row r="265" spans="2:16" ht="15.75" thickTop="1">
      <c r="B265" s="392"/>
      <c r="C265" s="395">
        <v>0.3</v>
      </c>
      <c r="D265" s="358">
        <f>B262*C265</f>
        <v>3000</v>
      </c>
      <c r="E265" s="424" t="s">
        <v>280</v>
      </c>
      <c r="F265" s="174"/>
      <c r="G265" s="175">
        <v>1</v>
      </c>
      <c r="H265" s="63"/>
      <c r="I265" s="66"/>
      <c r="J265" s="66"/>
      <c r="K265" s="66"/>
      <c r="L265" s="66"/>
      <c r="M265" s="66"/>
      <c r="N265" s="66"/>
      <c r="O265" s="63"/>
      <c r="P265" s="64">
        <f>D265</f>
        <v>3000</v>
      </c>
    </row>
    <row r="266" spans="2:16">
      <c r="B266" s="392"/>
      <c r="C266" s="419"/>
      <c r="D266" s="359"/>
      <c r="E266" s="422"/>
      <c r="F266" s="65"/>
      <c r="G266" s="40"/>
      <c r="H266" s="44"/>
      <c r="I266" s="69"/>
      <c r="J266" s="69"/>
      <c r="K266" s="69"/>
      <c r="L266" s="69"/>
      <c r="M266" s="69"/>
      <c r="N266" s="69"/>
      <c r="O266" s="44"/>
      <c r="P266" s="46"/>
    </row>
    <row r="267" spans="2:16" ht="15.75" thickBot="1">
      <c r="B267" s="393"/>
      <c r="C267" s="420"/>
      <c r="D267" s="360"/>
      <c r="E267" s="425"/>
      <c r="F267" s="70"/>
      <c r="G267" s="52"/>
      <c r="H267" s="53"/>
      <c r="I267" s="71"/>
      <c r="J267" s="71"/>
      <c r="K267" s="71"/>
      <c r="L267" s="71"/>
      <c r="M267" s="71"/>
      <c r="N267" s="71"/>
      <c r="O267" s="53"/>
      <c r="P267" s="54"/>
    </row>
    <row r="268" spans="2:16" ht="15.75" thickBot="1"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</row>
    <row r="269" spans="2:16">
      <c r="B269" s="364" t="s">
        <v>281</v>
      </c>
      <c r="C269" s="365"/>
      <c r="D269" s="365"/>
      <c r="E269" s="365"/>
      <c r="F269" s="365"/>
      <c r="G269" s="366"/>
      <c r="H269" s="373" t="s">
        <v>228</v>
      </c>
      <c r="I269" s="374"/>
      <c r="J269" s="374"/>
      <c r="K269" s="374"/>
      <c r="L269" s="374"/>
      <c r="M269" s="374"/>
      <c r="N269" s="374"/>
      <c r="O269" s="375"/>
      <c r="P269" s="409" t="s">
        <v>185</v>
      </c>
    </row>
    <row r="270" spans="2:16">
      <c r="B270" s="367"/>
      <c r="C270" s="368"/>
      <c r="D270" s="368"/>
      <c r="E270" s="368"/>
      <c r="F270" s="368"/>
      <c r="G270" s="369"/>
      <c r="H270" s="376"/>
      <c r="I270" s="377"/>
      <c r="J270" s="377"/>
      <c r="K270" s="377"/>
      <c r="L270" s="377"/>
      <c r="M270" s="377"/>
      <c r="N270" s="377"/>
      <c r="O270" s="378"/>
      <c r="P270" s="410"/>
    </row>
    <row r="271" spans="2:16">
      <c r="B271" s="370"/>
      <c r="C271" s="371"/>
      <c r="D271" s="371"/>
      <c r="E271" s="371"/>
      <c r="F271" s="371"/>
      <c r="G271" s="372"/>
      <c r="H271" s="382" t="s">
        <v>227</v>
      </c>
      <c r="I271" s="383"/>
      <c r="J271" s="383"/>
      <c r="K271" s="383"/>
      <c r="L271" s="383"/>
      <c r="M271" s="383"/>
      <c r="N271" s="383"/>
      <c r="O271" s="384"/>
      <c r="P271" s="410"/>
    </row>
    <row r="272" spans="2:16">
      <c r="B272" s="411" t="s">
        <v>182</v>
      </c>
      <c r="C272" s="412"/>
      <c r="D272" s="412"/>
      <c r="E272" s="37" t="s">
        <v>233</v>
      </c>
      <c r="F272" s="37" t="s">
        <v>183</v>
      </c>
      <c r="G272" s="38" t="s">
        <v>184</v>
      </c>
      <c r="H272" s="385"/>
      <c r="I272" s="386"/>
      <c r="J272" s="386"/>
      <c r="K272" s="386"/>
      <c r="L272" s="386"/>
      <c r="M272" s="386"/>
      <c r="N272" s="386"/>
      <c r="O272" s="387"/>
      <c r="P272" s="39">
        <f>G273</f>
        <v>1</v>
      </c>
    </row>
    <row r="273" spans="2:16">
      <c r="B273" s="391">
        <v>3000</v>
      </c>
      <c r="C273" s="413">
        <v>1</v>
      </c>
      <c r="D273" s="416">
        <f>B273*C273</f>
        <v>3000</v>
      </c>
      <c r="E273" s="399"/>
      <c r="F273" s="65"/>
      <c r="G273" s="40">
        <v>1</v>
      </c>
      <c r="H273" s="44"/>
      <c r="I273" s="66"/>
      <c r="J273" s="66"/>
      <c r="K273" s="66"/>
      <c r="L273" s="66"/>
      <c r="M273" s="66"/>
      <c r="N273" s="66"/>
      <c r="O273" s="44"/>
      <c r="P273" s="46">
        <f>D273</f>
        <v>3000</v>
      </c>
    </row>
    <row r="274" spans="2:16">
      <c r="B274" s="392"/>
      <c r="C274" s="414"/>
      <c r="D274" s="417"/>
      <c r="E274" s="362"/>
      <c r="F274" s="65"/>
      <c r="G274" s="40"/>
      <c r="H274" s="44"/>
      <c r="I274" s="66"/>
      <c r="J274" s="66"/>
      <c r="K274" s="66"/>
      <c r="L274" s="66"/>
      <c r="M274" s="66"/>
      <c r="N274" s="66"/>
      <c r="O274" s="44"/>
      <c r="P274" s="46"/>
    </row>
    <row r="275" spans="2:16" ht="15.75" thickBot="1">
      <c r="B275" s="392"/>
      <c r="C275" s="415"/>
      <c r="D275" s="418"/>
      <c r="E275" s="400"/>
      <c r="F275" s="67"/>
      <c r="G275" s="47"/>
      <c r="H275" s="48"/>
      <c r="I275" s="68"/>
      <c r="J275" s="68"/>
      <c r="K275" s="68"/>
      <c r="L275" s="68"/>
      <c r="M275" s="68"/>
      <c r="N275" s="68"/>
      <c r="O275" s="48"/>
      <c r="P275" s="49"/>
    </row>
    <row r="276" spans="2:16" ht="15.75" thickTop="1">
      <c r="B276" s="392"/>
      <c r="C276" s="395"/>
      <c r="D276" s="358"/>
      <c r="E276" s="361"/>
      <c r="F276" s="174"/>
      <c r="G276" s="175"/>
      <c r="H276" s="63"/>
      <c r="I276" s="66"/>
      <c r="J276" s="66"/>
      <c r="K276" s="66"/>
      <c r="L276" s="66"/>
      <c r="M276" s="66"/>
      <c r="N276" s="66"/>
      <c r="O276" s="63"/>
      <c r="P276" s="64"/>
    </row>
    <row r="277" spans="2:16">
      <c r="B277" s="392"/>
      <c r="C277" s="419"/>
      <c r="D277" s="359"/>
      <c r="E277" s="362"/>
      <c r="F277" s="65"/>
      <c r="G277" s="40"/>
      <c r="H277" s="44"/>
      <c r="I277" s="69"/>
      <c r="J277" s="69"/>
      <c r="K277" s="69"/>
      <c r="L277" s="69"/>
      <c r="M277" s="69"/>
      <c r="N277" s="69"/>
      <c r="O277" s="44"/>
      <c r="P277" s="46"/>
    </row>
    <row r="278" spans="2:16" ht="15.75" thickBot="1">
      <c r="B278" s="393"/>
      <c r="C278" s="420"/>
      <c r="D278" s="360"/>
      <c r="E278" s="363"/>
      <c r="F278" s="70"/>
      <c r="G278" s="52"/>
      <c r="H278" s="53"/>
      <c r="I278" s="71"/>
      <c r="J278" s="71"/>
      <c r="K278" s="71"/>
      <c r="L278" s="71"/>
      <c r="M278" s="71"/>
      <c r="N278" s="71"/>
      <c r="O278" s="53"/>
      <c r="P278" s="54"/>
    </row>
    <row r="279" spans="2:16" ht="15.75" thickBot="1"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</row>
    <row r="280" spans="2:16">
      <c r="B280" s="364" t="s">
        <v>282</v>
      </c>
      <c r="C280" s="365"/>
      <c r="D280" s="365"/>
      <c r="E280" s="365"/>
      <c r="F280" s="365"/>
      <c r="G280" s="366"/>
      <c r="H280" s="373" t="s">
        <v>228</v>
      </c>
      <c r="I280" s="374"/>
      <c r="J280" s="374"/>
      <c r="K280" s="374"/>
      <c r="L280" s="374"/>
      <c r="M280" s="374"/>
      <c r="N280" s="374"/>
      <c r="O280" s="375"/>
      <c r="P280" s="379" t="s">
        <v>185</v>
      </c>
    </row>
    <row r="281" spans="2:16">
      <c r="B281" s="367"/>
      <c r="C281" s="368"/>
      <c r="D281" s="368"/>
      <c r="E281" s="368"/>
      <c r="F281" s="368"/>
      <c r="G281" s="369"/>
      <c r="H281" s="406"/>
      <c r="I281" s="407"/>
      <c r="J281" s="407"/>
      <c r="K281" s="407"/>
      <c r="L281" s="407"/>
      <c r="M281" s="407"/>
      <c r="N281" s="407"/>
      <c r="O281" s="408"/>
      <c r="P281" s="380"/>
    </row>
    <row r="282" spans="2:16">
      <c r="B282" s="370"/>
      <c r="C282" s="371"/>
      <c r="D282" s="371"/>
      <c r="E282" s="371"/>
      <c r="F282" s="371"/>
      <c r="G282" s="372"/>
      <c r="H282" s="72"/>
      <c r="I282" s="72" t="s">
        <v>283</v>
      </c>
      <c r="J282" s="72" t="s">
        <v>284</v>
      </c>
      <c r="K282" s="72" t="s">
        <v>27</v>
      </c>
      <c r="L282" s="72" t="s">
        <v>285</v>
      </c>
      <c r="M282" s="72" t="s">
        <v>286</v>
      </c>
      <c r="N282" s="72" t="s">
        <v>287</v>
      </c>
      <c r="O282" s="72"/>
      <c r="P282" s="381"/>
    </row>
    <row r="283" spans="2:16">
      <c r="B283" s="388" t="s">
        <v>182</v>
      </c>
      <c r="C283" s="389"/>
      <c r="D283" s="390"/>
      <c r="E283" s="37" t="s">
        <v>241</v>
      </c>
      <c r="F283" s="37" t="s">
        <v>242</v>
      </c>
      <c r="G283" s="38" t="s">
        <v>184</v>
      </c>
      <c r="H283" s="72"/>
      <c r="I283" s="101">
        <v>0.66</v>
      </c>
      <c r="J283" s="101">
        <v>0.13</v>
      </c>
      <c r="K283" s="101">
        <v>7.0000000000000007E-2</v>
      </c>
      <c r="L283" s="101">
        <v>7.0000000000000007E-2</v>
      </c>
      <c r="M283" s="101">
        <v>7.0000000000000007E-2</v>
      </c>
      <c r="N283" s="72"/>
      <c r="O283" s="72"/>
      <c r="P283" s="39">
        <f>SUM(H283:O283)</f>
        <v>1.0000000000000002</v>
      </c>
    </row>
    <row r="284" spans="2:16">
      <c r="B284" s="391">
        <v>20000</v>
      </c>
      <c r="C284" s="394">
        <v>0.75</v>
      </c>
      <c r="D284" s="397">
        <f>B284*C284</f>
        <v>15000</v>
      </c>
      <c r="E284" s="399" t="s">
        <v>249</v>
      </c>
      <c r="F284" s="399" t="s">
        <v>288</v>
      </c>
      <c r="G284" s="40">
        <v>1</v>
      </c>
      <c r="H284" s="44"/>
      <c r="I284" s="45">
        <f>($D$284*I$283)*$G284</f>
        <v>9900</v>
      </c>
      <c r="J284" s="45">
        <f>($D$284*J$283)*$G284</f>
        <v>1950</v>
      </c>
      <c r="K284" s="45">
        <f>($D$284*K$283)*$G284</f>
        <v>1050</v>
      </c>
      <c r="L284" s="45">
        <f>($D$284*L$283)*$G284</f>
        <v>1050</v>
      </c>
      <c r="M284" s="45">
        <f>($D$284*M$283)*$G284</f>
        <v>1050</v>
      </c>
      <c r="N284" s="66"/>
      <c r="O284" s="44"/>
      <c r="P284" s="46">
        <f>SUM(H284:O284)</f>
        <v>15000</v>
      </c>
    </row>
    <row r="285" spans="2:16">
      <c r="B285" s="392"/>
      <c r="C285" s="395"/>
      <c r="D285" s="359"/>
      <c r="E285" s="362"/>
      <c r="F285" s="362"/>
      <c r="G285" s="40"/>
      <c r="H285" s="44"/>
      <c r="I285" s="66"/>
      <c r="J285" s="66"/>
      <c r="K285" s="66"/>
      <c r="L285" s="66"/>
      <c r="M285" s="66"/>
      <c r="N285" s="66"/>
      <c r="O285" s="44"/>
      <c r="P285" s="46"/>
    </row>
    <row r="286" spans="2:16" ht="15.75" thickBot="1">
      <c r="B286" s="392"/>
      <c r="C286" s="396"/>
      <c r="D286" s="398"/>
      <c r="E286" s="400"/>
      <c r="F286" s="400"/>
      <c r="G286" s="47"/>
      <c r="H286" s="48"/>
      <c r="I286" s="68"/>
      <c r="J286" s="68"/>
      <c r="K286" s="68"/>
      <c r="L286" s="68"/>
      <c r="M286" s="68"/>
      <c r="N286" s="68"/>
      <c r="O286" s="48"/>
      <c r="P286" s="49"/>
    </row>
    <row r="287" spans="2:16" ht="15.75" thickTop="1">
      <c r="B287" s="392"/>
      <c r="C287" s="401">
        <v>0.25</v>
      </c>
      <c r="D287" s="358">
        <f>B284*C287</f>
        <v>5000</v>
      </c>
      <c r="E287" s="361" t="s">
        <v>249</v>
      </c>
      <c r="F287" s="403" t="s">
        <v>289</v>
      </c>
      <c r="G287" s="40">
        <v>1</v>
      </c>
      <c r="H287" s="63"/>
      <c r="I287" s="66"/>
      <c r="J287" s="66"/>
      <c r="K287" s="66"/>
      <c r="L287" s="66"/>
      <c r="M287" s="66"/>
      <c r="N287" s="45">
        <v>5000</v>
      </c>
      <c r="O287" s="63"/>
      <c r="P287" s="64">
        <f>D287</f>
        <v>5000</v>
      </c>
    </row>
    <row r="288" spans="2:16">
      <c r="B288" s="392"/>
      <c r="C288" s="395"/>
      <c r="D288" s="359"/>
      <c r="E288" s="362"/>
      <c r="F288" s="404"/>
      <c r="G288" s="40"/>
      <c r="H288" s="44"/>
      <c r="I288" s="69"/>
      <c r="J288" s="69"/>
      <c r="K288" s="69"/>
      <c r="L288" s="69"/>
      <c r="M288" s="69"/>
      <c r="N288" s="69"/>
      <c r="O288" s="44"/>
      <c r="P288" s="46"/>
    </row>
    <row r="289" spans="2:16" ht="15.75" thickBot="1">
      <c r="B289" s="393"/>
      <c r="C289" s="402"/>
      <c r="D289" s="360"/>
      <c r="E289" s="363"/>
      <c r="F289" s="405"/>
      <c r="G289" s="52"/>
      <c r="H289" s="53"/>
      <c r="I289" s="71"/>
      <c r="J289" s="71"/>
      <c r="K289" s="71"/>
      <c r="L289" s="71"/>
      <c r="M289" s="71"/>
      <c r="N289" s="71"/>
      <c r="O289" s="53"/>
      <c r="P289" s="54"/>
    </row>
    <row r="290" spans="2:16" ht="15.75" thickBot="1"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</row>
    <row r="291" spans="2:16">
      <c r="B291" s="364" t="s">
        <v>290</v>
      </c>
      <c r="C291" s="365"/>
      <c r="D291" s="365"/>
      <c r="E291" s="365"/>
      <c r="F291" s="365"/>
      <c r="G291" s="366"/>
      <c r="H291" s="373" t="s">
        <v>228</v>
      </c>
      <c r="I291" s="374"/>
      <c r="J291" s="374"/>
      <c r="K291" s="374"/>
      <c r="L291" s="374"/>
      <c r="M291" s="374"/>
      <c r="N291" s="374"/>
      <c r="O291" s="375"/>
      <c r="P291" s="379" t="s">
        <v>185</v>
      </c>
    </row>
    <row r="292" spans="2:16">
      <c r="B292" s="367"/>
      <c r="C292" s="368"/>
      <c r="D292" s="368"/>
      <c r="E292" s="368"/>
      <c r="F292" s="368"/>
      <c r="G292" s="369"/>
      <c r="H292" s="376"/>
      <c r="I292" s="377"/>
      <c r="J292" s="377"/>
      <c r="K292" s="377"/>
      <c r="L292" s="377"/>
      <c r="M292" s="377"/>
      <c r="N292" s="377"/>
      <c r="O292" s="378"/>
      <c r="P292" s="380"/>
    </row>
    <row r="293" spans="2:16">
      <c r="B293" s="370"/>
      <c r="C293" s="371"/>
      <c r="D293" s="371"/>
      <c r="E293" s="371"/>
      <c r="F293" s="371"/>
      <c r="G293" s="372"/>
      <c r="H293" s="382" t="s">
        <v>227</v>
      </c>
      <c r="I293" s="383"/>
      <c r="J293" s="383"/>
      <c r="K293" s="383"/>
      <c r="L293" s="383"/>
      <c r="M293" s="383"/>
      <c r="N293" s="383"/>
      <c r="O293" s="384"/>
      <c r="P293" s="381"/>
    </row>
    <row r="294" spans="2:16">
      <c r="B294" s="388" t="s">
        <v>182</v>
      </c>
      <c r="C294" s="389"/>
      <c r="D294" s="390"/>
      <c r="E294" s="37" t="s">
        <v>241</v>
      </c>
      <c r="F294" s="37" t="s">
        <v>183</v>
      </c>
      <c r="G294" s="38" t="s">
        <v>184</v>
      </c>
      <c r="H294" s="385"/>
      <c r="I294" s="386"/>
      <c r="J294" s="386"/>
      <c r="K294" s="386"/>
      <c r="L294" s="386"/>
      <c r="M294" s="386"/>
      <c r="N294" s="386"/>
      <c r="O294" s="387"/>
      <c r="P294" s="39">
        <f>G295</f>
        <v>1</v>
      </c>
    </row>
    <row r="295" spans="2:16">
      <c r="B295" s="391">
        <v>2000</v>
      </c>
      <c r="C295" s="394">
        <v>1</v>
      </c>
      <c r="D295" s="397">
        <f>B295*C295</f>
        <v>2000</v>
      </c>
      <c r="E295" s="399" t="s">
        <v>249</v>
      </c>
      <c r="F295" s="65"/>
      <c r="G295" s="40">
        <v>1</v>
      </c>
      <c r="H295" s="44"/>
      <c r="I295" s="66"/>
      <c r="J295" s="66"/>
      <c r="K295" s="66"/>
      <c r="L295" s="66"/>
      <c r="M295" s="66"/>
      <c r="N295" s="66"/>
      <c r="O295" s="44"/>
      <c r="P295" s="46">
        <f>D295</f>
        <v>2000</v>
      </c>
    </row>
    <row r="296" spans="2:16">
      <c r="B296" s="392"/>
      <c r="C296" s="395"/>
      <c r="D296" s="359"/>
      <c r="E296" s="362"/>
      <c r="F296" s="65"/>
      <c r="G296" s="40"/>
      <c r="H296" s="44"/>
      <c r="I296" s="66"/>
      <c r="J296" s="66"/>
      <c r="K296" s="66"/>
      <c r="L296" s="66"/>
      <c r="M296" s="66"/>
      <c r="N296" s="66"/>
      <c r="O296" s="44"/>
      <c r="P296" s="46"/>
    </row>
    <row r="297" spans="2:16" ht="15.75" thickBot="1">
      <c r="B297" s="392"/>
      <c r="C297" s="396"/>
      <c r="D297" s="398"/>
      <c r="E297" s="400"/>
      <c r="F297" s="67"/>
      <c r="G297" s="47"/>
      <c r="H297" s="48"/>
      <c r="I297" s="68"/>
      <c r="J297" s="68"/>
      <c r="K297" s="68"/>
      <c r="L297" s="68"/>
      <c r="M297" s="68"/>
      <c r="N297" s="68"/>
      <c r="O297" s="48"/>
      <c r="P297" s="49"/>
    </row>
    <row r="298" spans="2:16" ht="15.75" thickTop="1">
      <c r="B298" s="392"/>
      <c r="C298" s="401"/>
      <c r="D298" s="358"/>
      <c r="E298" s="361"/>
      <c r="F298" s="174"/>
      <c r="G298" s="175"/>
      <c r="H298" s="63"/>
      <c r="I298" s="66"/>
      <c r="J298" s="66"/>
      <c r="K298" s="66"/>
      <c r="L298" s="66"/>
      <c r="M298" s="66"/>
      <c r="N298" s="66"/>
      <c r="O298" s="63"/>
      <c r="P298" s="64"/>
    </row>
    <row r="299" spans="2:16">
      <c r="B299" s="392"/>
      <c r="C299" s="395"/>
      <c r="D299" s="359"/>
      <c r="E299" s="362"/>
      <c r="F299" s="65"/>
      <c r="G299" s="40"/>
      <c r="H299" s="44"/>
      <c r="I299" s="69"/>
      <c r="J299" s="69"/>
      <c r="K299" s="69"/>
      <c r="L299" s="69"/>
      <c r="M299" s="69"/>
      <c r="N299" s="69"/>
      <c r="O299" s="44"/>
      <c r="P299" s="46"/>
    </row>
    <row r="300" spans="2:16" ht="15.75" thickBot="1">
      <c r="B300" s="393"/>
      <c r="C300" s="402"/>
      <c r="D300" s="360"/>
      <c r="E300" s="363"/>
      <c r="F300" s="70"/>
      <c r="G300" s="52"/>
      <c r="H300" s="53"/>
      <c r="I300" s="71"/>
      <c r="J300" s="71"/>
      <c r="K300" s="71"/>
      <c r="L300" s="71"/>
      <c r="M300" s="71"/>
      <c r="N300" s="71"/>
      <c r="O300" s="53"/>
      <c r="P300" s="54"/>
    </row>
    <row r="301" spans="2:16" ht="15.75" thickBot="1"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</row>
    <row r="302" spans="2:16">
      <c r="B302" s="364" t="s">
        <v>291</v>
      </c>
      <c r="C302" s="365"/>
      <c r="D302" s="365"/>
      <c r="E302" s="365"/>
      <c r="F302" s="365"/>
      <c r="G302" s="366"/>
      <c r="H302" s="373" t="s">
        <v>228</v>
      </c>
      <c r="I302" s="374"/>
      <c r="J302" s="374"/>
      <c r="K302" s="374"/>
      <c r="L302" s="374"/>
      <c r="M302" s="374"/>
      <c r="N302" s="374"/>
      <c r="O302" s="375"/>
      <c r="P302" s="379" t="s">
        <v>185</v>
      </c>
    </row>
    <row r="303" spans="2:16">
      <c r="B303" s="367"/>
      <c r="C303" s="368"/>
      <c r="D303" s="368"/>
      <c r="E303" s="368"/>
      <c r="F303" s="368"/>
      <c r="G303" s="369"/>
      <c r="H303" s="376"/>
      <c r="I303" s="377"/>
      <c r="J303" s="377"/>
      <c r="K303" s="377"/>
      <c r="L303" s="377"/>
      <c r="M303" s="377"/>
      <c r="N303" s="377"/>
      <c r="O303" s="378"/>
      <c r="P303" s="380"/>
    </row>
    <row r="304" spans="2:16">
      <c r="B304" s="370"/>
      <c r="C304" s="371"/>
      <c r="D304" s="371"/>
      <c r="E304" s="371"/>
      <c r="F304" s="371"/>
      <c r="G304" s="372"/>
      <c r="H304" s="382" t="s">
        <v>227</v>
      </c>
      <c r="I304" s="383"/>
      <c r="J304" s="383"/>
      <c r="K304" s="383"/>
      <c r="L304" s="383"/>
      <c r="M304" s="383"/>
      <c r="N304" s="383"/>
      <c r="O304" s="384"/>
      <c r="P304" s="381"/>
    </row>
    <row r="305" spans="2:16">
      <c r="B305" s="388" t="s">
        <v>182</v>
      </c>
      <c r="C305" s="389"/>
      <c r="D305" s="390"/>
      <c r="E305" s="37" t="s">
        <v>241</v>
      </c>
      <c r="F305" s="37" t="s">
        <v>183</v>
      </c>
      <c r="G305" s="38" t="s">
        <v>184</v>
      </c>
      <c r="H305" s="385"/>
      <c r="I305" s="386"/>
      <c r="J305" s="386"/>
      <c r="K305" s="386"/>
      <c r="L305" s="386"/>
      <c r="M305" s="386"/>
      <c r="N305" s="386"/>
      <c r="O305" s="387"/>
      <c r="P305" s="39">
        <f>G306</f>
        <v>1</v>
      </c>
    </row>
    <row r="306" spans="2:16">
      <c r="B306" s="391">
        <v>100000</v>
      </c>
      <c r="C306" s="394">
        <v>1</v>
      </c>
      <c r="D306" s="397">
        <f>B306*C306</f>
        <v>100000</v>
      </c>
      <c r="E306" s="399" t="s">
        <v>249</v>
      </c>
      <c r="F306" s="65"/>
      <c r="G306" s="40">
        <v>1</v>
      </c>
      <c r="H306" s="44"/>
      <c r="I306" s="66"/>
      <c r="J306" s="66"/>
      <c r="K306" s="66"/>
      <c r="L306" s="66"/>
      <c r="M306" s="66"/>
      <c r="N306" s="66"/>
      <c r="O306" s="44"/>
      <c r="P306" s="46">
        <f>D306</f>
        <v>100000</v>
      </c>
    </row>
    <row r="307" spans="2:16">
      <c r="B307" s="392"/>
      <c r="C307" s="395"/>
      <c r="D307" s="359"/>
      <c r="E307" s="362"/>
      <c r="F307" s="65"/>
      <c r="G307" s="40"/>
      <c r="H307" s="44"/>
      <c r="I307" s="66"/>
      <c r="J307" s="66"/>
      <c r="K307" s="66"/>
      <c r="L307" s="66"/>
      <c r="M307" s="66"/>
      <c r="N307" s="66"/>
      <c r="O307" s="44"/>
      <c r="P307" s="46"/>
    </row>
    <row r="308" spans="2:16" ht="15.75" thickBot="1">
      <c r="B308" s="392"/>
      <c r="C308" s="396"/>
      <c r="D308" s="398"/>
      <c r="E308" s="400"/>
      <c r="F308" s="67"/>
      <c r="G308" s="47"/>
      <c r="H308" s="48"/>
      <c r="I308" s="68"/>
      <c r="J308" s="68"/>
      <c r="K308" s="68"/>
      <c r="L308" s="68"/>
      <c r="M308" s="68"/>
      <c r="N308" s="68"/>
      <c r="O308" s="48"/>
      <c r="P308" s="49"/>
    </row>
    <row r="309" spans="2:16" ht="15.75" thickTop="1">
      <c r="B309" s="392"/>
      <c r="C309" s="401"/>
      <c r="D309" s="358"/>
      <c r="E309" s="361"/>
      <c r="F309" s="174"/>
      <c r="G309" s="175"/>
      <c r="H309" s="63"/>
      <c r="I309" s="66"/>
      <c r="J309" s="66"/>
      <c r="K309" s="66"/>
      <c r="L309" s="66"/>
      <c r="M309" s="66"/>
      <c r="N309" s="66"/>
      <c r="O309" s="63"/>
      <c r="P309" s="64"/>
    </row>
    <row r="310" spans="2:16">
      <c r="B310" s="392"/>
      <c r="C310" s="395"/>
      <c r="D310" s="359"/>
      <c r="E310" s="362"/>
      <c r="F310" s="65"/>
      <c r="G310" s="40"/>
      <c r="H310" s="44"/>
      <c r="I310" s="69"/>
      <c r="J310" s="69"/>
      <c r="K310" s="69"/>
      <c r="L310" s="69"/>
      <c r="M310" s="69"/>
      <c r="N310" s="69"/>
      <c r="O310" s="44"/>
      <c r="P310" s="46"/>
    </row>
    <row r="311" spans="2:16" ht="15.75" thickBot="1">
      <c r="B311" s="393"/>
      <c r="C311" s="402"/>
      <c r="D311" s="360"/>
      <c r="E311" s="363"/>
      <c r="F311" s="70"/>
      <c r="G311" s="52"/>
      <c r="H311" s="53"/>
      <c r="I311" s="71"/>
      <c r="J311" s="71"/>
      <c r="K311" s="71"/>
      <c r="L311" s="71"/>
      <c r="M311" s="71"/>
      <c r="N311" s="71"/>
      <c r="O311" s="53"/>
      <c r="P311" s="54"/>
    </row>
    <row r="312" spans="2:16" ht="15.75" thickBot="1"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</row>
    <row r="313" spans="2:16">
      <c r="B313" s="364" t="s">
        <v>376</v>
      </c>
      <c r="C313" s="365"/>
      <c r="D313" s="365"/>
      <c r="E313" s="365"/>
      <c r="F313" s="365"/>
      <c r="G313" s="366"/>
      <c r="H313" s="373" t="s">
        <v>228</v>
      </c>
      <c r="I313" s="374"/>
      <c r="J313" s="374"/>
      <c r="K313" s="374"/>
      <c r="L313" s="374"/>
      <c r="M313" s="374"/>
      <c r="N313" s="374"/>
      <c r="O313" s="375"/>
      <c r="P313" s="379" t="s">
        <v>185</v>
      </c>
    </row>
    <row r="314" spans="2:16">
      <c r="B314" s="367"/>
      <c r="C314" s="368"/>
      <c r="D314" s="368"/>
      <c r="E314" s="368"/>
      <c r="F314" s="368"/>
      <c r="G314" s="369"/>
      <c r="H314" s="376"/>
      <c r="I314" s="377"/>
      <c r="J314" s="377"/>
      <c r="K314" s="377"/>
      <c r="L314" s="377"/>
      <c r="M314" s="377"/>
      <c r="N314" s="377"/>
      <c r="O314" s="378"/>
      <c r="P314" s="380"/>
    </row>
    <row r="315" spans="2:16">
      <c r="B315" s="370"/>
      <c r="C315" s="371"/>
      <c r="D315" s="371"/>
      <c r="E315" s="371"/>
      <c r="F315" s="371"/>
      <c r="G315" s="372"/>
      <c r="H315" s="382" t="s">
        <v>227</v>
      </c>
      <c r="I315" s="383"/>
      <c r="J315" s="383"/>
      <c r="K315" s="383"/>
      <c r="L315" s="383"/>
      <c r="M315" s="383"/>
      <c r="N315" s="383"/>
      <c r="O315" s="384"/>
      <c r="P315" s="381"/>
    </row>
    <row r="316" spans="2:16">
      <c r="B316" s="388" t="s">
        <v>182</v>
      </c>
      <c r="C316" s="389"/>
      <c r="D316" s="390"/>
      <c r="E316" s="37" t="s">
        <v>241</v>
      </c>
      <c r="F316" s="37" t="s">
        <v>183</v>
      </c>
      <c r="G316" s="38" t="s">
        <v>184</v>
      </c>
      <c r="H316" s="385"/>
      <c r="I316" s="386"/>
      <c r="J316" s="386"/>
      <c r="K316" s="386"/>
      <c r="L316" s="386"/>
      <c r="M316" s="386"/>
      <c r="N316" s="386"/>
      <c r="O316" s="387"/>
      <c r="P316" s="39">
        <f>G317</f>
        <v>1</v>
      </c>
    </row>
    <row r="317" spans="2:16">
      <c r="B317" s="391">
        <v>10000</v>
      </c>
      <c r="C317" s="394">
        <v>1</v>
      </c>
      <c r="D317" s="397">
        <f>B317*C317</f>
        <v>10000</v>
      </c>
      <c r="E317" s="399" t="s">
        <v>249</v>
      </c>
      <c r="F317" s="65"/>
      <c r="G317" s="40">
        <v>1</v>
      </c>
      <c r="H317" s="44"/>
      <c r="I317" s="66"/>
      <c r="J317" s="66"/>
      <c r="K317" s="66"/>
      <c r="L317" s="66"/>
      <c r="M317" s="66"/>
      <c r="N317" s="66"/>
      <c r="O317" s="44"/>
      <c r="P317" s="46">
        <f>D317</f>
        <v>10000</v>
      </c>
    </row>
    <row r="318" spans="2:16">
      <c r="B318" s="392"/>
      <c r="C318" s="395"/>
      <c r="D318" s="359"/>
      <c r="E318" s="362"/>
      <c r="F318" s="65"/>
      <c r="G318" s="40"/>
      <c r="H318" s="44"/>
      <c r="I318" s="66"/>
      <c r="J318" s="66"/>
      <c r="K318" s="66"/>
      <c r="L318" s="66"/>
      <c r="M318" s="66"/>
      <c r="N318" s="66"/>
      <c r="O318" s="44"/>
      <c r="P318" s="46"/>
    </row>
    <row r="319" spans="2:16" ht="15.75" thickBot="1">
      <c r="B319" s="392"/>
      <c r="C319" s="396"/>
      <c r="D319" s="398"/>
      <c r="E319" s="400"/>
      <c r="F319" s="67"/>
      <c r="G319" s="47"/>
      <c r="H319" s="48"/>
      <c r="I319" s="68"/>
      <c r="J319" s="68"/>
      <c r="K319" s="68"/>
      <c r="L319" s="68"/>
      <c r="M319" s="68"/>
      <c r="N319" s="68"/>
      <c r="O319" s="48"/>
      <c r="P319" s="49"/>
    </row>
    <row r="320" spans="2:16" ht="15.75" thickTop="1">
      <c r="B320" s="392"/>
      <c r="C320" s="401"/>
      <c r="D320" s="358"/>
      <c r="E320" s="361"/>
      <c r="F320" s="174"/>
      <c r="G320" s="175"/>
      <c r="H320" s="63"/>
      <c r="I320" s="66"/>
      <c r="J320" s="66"/>
      <c r="K320" s="66"/>
      <c r="L320" s="66"/>
      <c r="M320" s="66"/>
      <c r="N320" s="66"/>
      <c r="O320" s="63"/>
      <c r="P320" s="64"/>
    </row>
    <row r="321" spans="2:16">
      <c r="B321" s="392"/>
      <c r="C321" s="395"/>
      <c r="D321" s="359"/>
      <c r="E321" s="362"/>
      <c r="F321" s="65"/>
      <c r="G321" s="40"/>
      <c r="H321" s="44"/>
      <c r="I321" s="69"/>
      <c r="J321" s="69"/>
      <c r="K321" s="69"/>
      <c r="L321" s="69"/>
      <c r="M321" s="69"/>
      <c r="N321" s="69"/>
      <c r="O321" s="44"/>
      <c r="P321" s="46"/>
    </row>
    <row r="322" spans="2:16" ht="15.75" thickBot="1">
      <c r="B322" s="393"/>
      <c r="C322" s="402"/>
      <c r="D322" s="360"/>
      <c r="E322" s="363"/>
      <c r="F322" s="70"/>
      <c r="G322" s="52"/>
      <c r="H322" s="53"/>
      <c r="I322" s="71"/>
      <c r="J322" s="71"/>
      <c r="K322" s="71"/>
      <c r="L322" s="71"/>
      <c r="M322" s="71"/>
      <c r="N322" s="71"/>
      <c r="O322" s="53"/>
      <c r="P322" s="54"/>
    </row>
    <row r="323" spans="2:16" ht="15.75" thickBot="1"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</row>
    <row r="324" spans="2:16">
      <c r="B324" s="364" t="s">
        <v>292</v>
      </c>
      <c r="C324" s="365"/>
      <c r="D324" s="365"/>
      <c r="E324" s="365"/>
      <c r="F324" s="365"/>
      <c r="G324" s="366"/>
      <c r="H324" s="373" t="s">
        <v>228</v>
      </c>
      <c r="I324" s="374"/>
      <c r="J324" s="374"/>
      <c r="K324" s="374"/>
      <c r="L324" s="374"/>
      <c r="M324" s="374"/>
      <c r="N324" s="374"/>
      <c r="O324" s="375"/>
      <c r="P324" s="379" t="s">
        <v>185</v>
      </c>
    </row>
    <row r="325" spans="2:16">
      <c r="B325" s="367"/>
      <c r="C325" s="368"/>
      <c r="D325" s="368"/>
      <c r="E325" s="368"/>
      <c r="F325" s="368"/>
      <c r="G325" s="369"/>
      <c r="H325" s="376"/>
      <c r="I325" s="377"/>
      <c r="J325" s="377"/>
      <c r="K325" s="377"/>
      <c r="L325" s="377"/>
      <c r="M325" s="377"/>
      <c r="N325" s="377"/>
      <c r="O325" s="378"/>
      <c r="P325" s="380"/>
    </row>
    <row r="326" spans="2:16">
      <c r="B326" s="370"/>
      <c r="C326" s="371"/>
      <c r="D326" s="371"/>
      <c r="E326" s="371"/>
      <c r="F326" s="371"/>
      <c r="G326" s="372"/>
      <c r="H326" s="382" t="s">
        <v>227</v>
      </c>
      <c r="I326" s="383"/>
      <c r="J326" s="383"/>
      <c r="K326" s="383"/>
      <c r="L326" s="383"/>
      <c r="M326" s="383"/>
      <c r="N326" s="383"/>
      <c r="O326" s="384"/>
      <c r="P326" s="381"/>
    </row>
    <row r="327" spans="2:16">
      <c r="B327" s="388" t="s">
        <v>182</v>
      </c>
      <c r="C327" s="389"/>
      <c r="D327" s="390"/>
      <c r="E327" s="37" t="s">
        <v>241</v>
      </c>
      <c r="F327" s="37" t="s">
        <v>183</v>
      </c>
      <c r="G327" s="38" t="s">
        <v>184</v>
      </c>
      <c r="H327" s="385"/>
      <c r="I327" s="386"/>
      <c r="J327" s="386"/>
      <c r="K327" s="386"/>
      <c r="L327" s="386"/>
      <c r="M327" s="386"/>
      <c r="N327" s="386"/>
      <c r="O327" s="387"/>
      <c r="P327" s="39">
        <f>G328</f>
        <v>1</v>
      </c>
    </row>
    <row r="328" spans="2:16">
      <c r="B328" s="391">
        <v>1000</v>
      </c>
      <c r="C328" s="394">
        <v>1</v>
      </c>
      <c r="D328" s="397">
        <f>B328*C328</f>
        <v>1000</v>
      </c>
      <c r="E328" s="399" t="s">
        <v>249</v>
      </c>
      <c r="F328" s="65"/>
      <c r="G328" s="40">
        <v>1</v>
      </c>
      <c r="H328" s="44"/>
      <c r="I328" s="66"/>
      <c r="J328" s="66"/>
      <c r="K328" s="66"/>
      <c r="L328" s="66"/>
      <c r="M328" s="66"/>
      <c r="N328" s="66"/>
      <c r="O328" s="44"/>
      <c r="P328" s="46">
        <f>D328</f>
        <v>1000</v>
      </c>
    </row>
    <row r="329" spans="2:16">
      <c r="B329" s="392"/>
      <c r="C329" s="395"/>
      <c r="D329" s="359"/>
      <c r="E329" s="362"/>
      <c r="F329" s="65"/>
      <c r="G329" s="40"/>
      <c r="H329" s="44"/>
      <c r="I329" s="66"/>
      <c r="J329" s="66"/>
      <c r="K329" s="66"/>
      <c r="L329" s="66"/>
      <c r="M329" s="66"/>
      <c r="N329" s="66"/>
      <c r="O329" s="44"/>
      <c r="P329" s="46"/>
    </row>
    <row r="330" spans="2:16" ht="15.75" thickBot="1">
      <c r="B330" s="392"/>
      <c r="C330" s="396"/>
      <c r="D330" s="398"/>
      <c r="E330" s="400"/>
      <c r="F330" s="67"/>
      <c r="G330" s="47"/>
      <c r="H330" s="48"/>
      <c r="I330" s="68"/>
      <c r="J330" s="68"/>
      <c r="K330" s="68"/>
      <c r="L330" s="68"/>
      <c r="M330" s="68"/>
      <c r="N330" s="68"/>
      <c r="O330" s="48"/>
      <c r="P330" s="49"/>
    </row>
    <row r="331" spans="2:16" ht="15.75" thickTop="1">
      <c r="B331" s="392"/>
      <c r="C331" s="401"/>
      <c r="D331" s="358"/>
      <c r="E331" s="361"/>
      <c r="F331" s="174"/>
      <c r="G331" s="175"/>
      <c r="H331" s="63"/>
      <c r="I331" s="66"/>
      <c r="J331" s="66"/>
      <c r="K331" s="66"/>
      <c r="L331" s="66"/>
      <c r="M331" s="66"/>
      <c r="N331" s="66"/>
      <c r="O331" s="63"/>
      <c r="P331" s="64"/>
    </row>
    <row r="332" spans="2:16">
      <c r="B332" s="392"/>
      <c r="C332" s="395"/>
      <c r="D332" s="359"/>
      <c r="E332" s="362"/>
      <c r="F332" s="65"/>
      <c r="G332" s="40"/>
      <c r="H332" s="44"/>
      <c r="I332" s="69"/>
      <c r="J332" s="69"/>
      <c r="K332" s="69"/>
      <c r="L332" s="69"/>
      <c r="M332" s="69"/>
      <c r="N332" s="69"/>
      <c r="O332" s="44"/>
      <c r="P332" s="46"/>
    </row>
    <row r="333" spans="2:16" ht="15.75" thickBot="1">
      <c r="B333" s="393"/>
      <c r="C333" s="402"/>
      <c r="D333" s="360"/>
      <c r="E333" s="363"/>
      <c r="F333" s="70"/>
      <c r="G333" s="52"/>
      <c r="H333" s="53"/>
      <c r="I333" s="71"/>
      <c r="J333" s="71"/>
      <c r="K333" s="71"/>
      <c r="L333" s="71"/>
      <c r="M333" s="71"/>
      <c r="N333" s="71"/>
      <c r="O333" s="53"/>
      <c r="P333" s="54"/>
    </row>
    <row r="334" spans="2:16" ht="15.75" thickBot="1"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</row>
    <row r="335" spans="2:16">
      <c r="B335" s="364" t="s">
        <v>293</v>
      </c>
      <c r="C335" s="365"/>
      <c r="D335" s="365"/>
      <c r="E335" s="365"/>
      <c r="F335" s="365"/>
      <c r="G335" s="366"/>
      <c r="H335" s="373" t="s">
        <v>228</v>
      </c>
      <c r="I335" s="374"/>
      <c r="J335" s="374"/>
      <c r="K335" s="374"/>
      <c r="L335" s="374"/>
      <c r="M335" s="374"/>
      <c r="N335" s="374"/>
      <c r="O335" s="375"/>
      <c r="P335" s="379" t="s">
        <v>185</v>
      </c>
    </row>
    <row r="336" spans="2:16">
      <c r="B336" s="367"/>
      <c r="C336" s="368"/>
      <c r="D336" s="368"/>
      <c r="E336" s="368"/>
      <c r="F336" s="368"/>
      <c r="G336" s="369"/>
      <c r="H336" s="376"/>
      <c r="I336" s="377"/>
      <c r="J336" s="377"/>
      <c r="K336" s="377"/>
      <c r="L336" s="377"/>
      <c r="M336" s="377"/>
      <c r="N336" s="377"/>
      <c r="O336" s="378"/>
      <c r="P336" s="380"/>
    </row>
    <row r="337" spans="2:16">
      <c r="B337" s="370"/>
      <c r="C337" s="371"/>
      <c r="D337" s="371"/>
      <c r="E337" s="371"/>
      <c r="F337" s="371"/>
      <c r="G337" s="372"/>
      <c r="H337" s="382" t="s">
        <v>227</v>
      </c>
      <c r="I337" s="383"/>
      <c r="J337" s="383"/>
      <c r="K337" s="383"/>
      <c r="L337" s="383"/>
      <c r="M337" s="383"/>
      <c r="N337" s="383"/>
      <c r="O337" s="384"/>
      <c r="P337" s="381"/>
    </row>
    <row r="338" spans="2:16">
      <c r="B338" s="388" t="s">
        <v>182</v>
      </c>
      <c r="C338" s="389"/>
      <c r="D338" s="390"/>
      <c r="E338" s="37" t="s">
        <v>241</v>
      </c>
      <c r="F338" s="37" t="s">
        <v>183</v>
      </c>
      <c r="G338" s="38" t="s">
        <v>184</v>
      </c>
      <c r="H338" s="385"/>
      <c r="I338" s="386"/>
      <c r="J338" s="386"/>
      <c r="K338" s="386"/>
      <c r="L338" s="386"/>
      <c r="M338" s="386"/>
      <c r="N338" s="386"/>
      <c r="O338" s="387"/>
      <c r="P338" s="39">
        <f>G339</f>
        <v>1</v>
      </c>
    </row>
    <row r="339" spans="2:16">
      <c r="B339" s="391">
        <v>2000</v>
      </c>
      <c r="C339" s="394">
        <v>1</v>
      </c>
      <c r="D339" s="397">
        <f>B339*C339</f>
        <v>2000</v>
      </c>
      <c r="E339" s="399" t="s">
        <v>294</v>
      </c>
      <c r="F339" s="65"/>
      <c r="G339" s="40">
        <v>1</v>
      </c>
      <c r="H339" s="44"/>
      <c r="I339" s="66"/>
      <c r="J339" s="66"/>
      <c r="K339" s="66"/>
      <c r="L339" s="66"/>
      <c r="M339" s="66"/>
      <c r="N339" s="66"/>
      <c r="O339" s="44"/>
      <c r="P339" s="46">
        <f>D339</f>
        <v>2000</v>
      </c>
    </row>
    <row r="340" spans="2:16">
      <c r="B340" s="392"/>
      <c r="C340" s="395"/>
      <c r="D340" s="359"/>
      <c r="E340" s="362"/>
      <c r="F340" s="65"/>
      <c r="G340" s="40"/>
      <c r="H340" s="44"/>
      <c r="I340" s="66"/>
      <c r="J340" s="66"/>
      <c r="K340" s="66"/>
      <c r="L340" s="66"/>
      <c r="M340" s="66"/>
      <c r="N340" s="66"/>
      <c r="O340" s="44"/>
      <c r="P340" s="46"/>
    </row>
    <row r="341" spans="2:16" ht="15.75" thickBot="1">
      <c r="B341" s="392"/>
      <c r="C341" s="396"/>
      <c r="D341" s="398"/>
      <c r="E341" s="400"/>
      <c r="F341" s="67"/>
      <c r="G341" s="47"/>
      <c r="H341" s="48"/>
      <c r="I341" s="68"/>
      <c r="J341" s="68"/>
      <c r="K341" s="68"/>
      <c r="L341" s="68"/>
      <c r="M341" s="68"/>
      <c r="N341" s="68"/>
      <c r="O341" s="48"/>
      <c r="P341" s="49"/>
    </row>
    <row r="342" spans="2:16" ht="15.75" thickTop="1">
      <c r="B342" s="392"/>
      <c r="C342" s="401"/>
      <c r="D342" s="358"/>
      <c r="E342" s="361"/>
      <c r="F342" s="174"/>
      <c r="G342" s="175"/>
      <c r="H342" s="63"/>
      <c r="I342" s="66"/>
      <c r="J342" s="66"/>
      <c r="K342" s="66"/>
      <c r="L342" s="66"/>
      <c r="M342" s="66"/>
      <c r="N342" s="66"/>
      <c r="O342" s="63"/>
      <c r="P342" s="64"/>
    </row>
    <row r="343" spans="2:16">
      <c r="B343" s="392"/>
      <c r="C343" s="395"/>
      <c r="D343" s="359"/>
      <c r="E343" s="362"/>
      <c r="F343" s="65"/>
      <c r="G343" s="40"/>
      <c r="H343" s="44"/>
      <c r="I343" s="69"/>
      <c r="J343" s="69"/>
      <c r="K343" s="69"/>
      <c r="L343" s="69"/>
      <c r="M343" s="69"/>
      <c r="N343" s="69"/>
      <c r="O343" s="44"/>
      <c r="P343" s="46"/>
    </row>
    <row r="344" spans="2:16" ht="15.75" thickBot="1">
      <c r="B344" s="393"/>
      <c r="C344" s="402"/>
      <c r="D344" s="360"/>
      <c r="E344" s="363"/>
      <c r="F344" s="70"/>
      <c r="G344" s="52"/>
      <c r="H344" s="53"/>
      <c r="I344" s="71"/>
      <c r="J344" s="71"/>
      <c r="K344" s="71"/>
      <c r="L344" s="71"/>
      <c r="M344" s="71"/>
      <c r="N344" s="71"/>
      <c r="O344" s="53"/>
      <c r="P344" s="54"/>
    </row>
    <row r="345" spans="2:16" ht="15.75" thickBot="1"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</row>
    <row r="346" spans="2:16">
      <c r="B346" s="364" t="s">
        <v>295</v>
      </c>
      <c r="C346" s="365"/>
      <c r="D346" s="365"/>
      <c r="E346" s="365"/>
      <c r="F346" s="365"/>
      <c r="G346" s="366"/>
      <c r="H346" s="373" t="s">
        <v>228</v>
      </c>
      <c r="I346" s="374"/>
      <c r="J346" s="374"/>
      <c r="K346" s="374"/>
      <c r="L346" s="374"/>
      <c r="M346" s="374"/>
      <c r="N346" s="374"/>
      <c r="O346" s="375"/>
      <c r="P346" s="379" t="s">
        <v>185</v>
      </c>
    </row>
    <row r="347" spans="2:16">
      <c r="B347" s="367"/>
      <c r="C347" s="368"/>
      <c r="D347" s="368"/>
      <c r="E347" s="368"/>
      <c r="F347" s="368"/>
      <c r="G347" s="369"/>
      <c r="H347" s="376"/>
      <c r="I347" s="377"/>
      <c r="J347" s="377"/>
      <c r="K347" s="377"/>
      <c r="L347" s="377"/>
      <c r="M347" s="377"/>
      <c r="N347" s="377"/>
      <c r="O347" s="378"/>
      <c r="P347" s="380"/>
    </row>
    <row r="348" spans="2:16">
      <c r="B348" s="370"/>
      <c r="C348" s="371"/>
      <c r="D348" s="371"/>
      <c r="E348" s="371"/>
      <c r="F348" s="371"/>
      <c r="G348" s="372"/>
      <c r="H348" s="382" t="s">
        <v>227</v>
      </c>
      <c r="I348" s="383"/>
      <c r="J348" s="383"/>
      <c r="K348" s="383"/>
      <c r="L348" s="383"/>
      <c r="M348" s="383"/>
      <c r="N348" s="383"/>
      <c r="O348" s="384"/>
      <c r="P348" s="381"/>
    </row>
    <row r="349" spans="2:16">
      <c r="B349" s="388" t="s">
        <v>182</v>
      </c>
      <c r="C349" s="389"/>
      <c r="D349" s="390"/>
      <c r="E349" s="37" t="s">
        <v>241</v>
      </c>
      <c r="F349" s="37" t="s">
        <v>183</v>
      </c>
      <c r="G349" s="38" t="s">
        <v>184</v>
      </c>
      <c r="H349" s="385"/>
      <c r="I349" s="386"/>
      <c r="J349" s="386"/>
      <c r="K349" s="386"/>
      <c r="L349" s="386"/>
      <c r="M349" s="386"/>
      <c r="N349" s="386"/>
      <c r="O349" s="387"/>
      <c r="P349" s="39">
        <f>G350</f>
        <v>1</v>
      </c>
    </row>
    <row r="350" spans="2:16">
      <c r="B350" s="391">
        <v>30</v>
      </c>
      <c r="C350" s="394">
        <v>1</v>
      </c>
      <c r="D350" s="397">
        <f>B350*C350</f>
        <v>30</v>
      </c>
      <c r="E350" s="399" t="s">
        <v>296</v>
      </c>
      <c r="F350" s="65"/>
      <c r="G350" s="40">
        <v>1</v>
      </c>
      <c r="H350" s="44"/>
      <c r="I350" s="66"/>
      <c r="J350" s="66"/>
      <c r="K350" s="66"/>
      <c r="L350" s="66"/>
      <c r="M350" s="66"/>
      <c r="N350" s="66"/>
      <c r="O350" s="44"/>
      <c r="P350" s="46">
        <f>D350</f>
        <v>30</v>
      </c>
    </row>
    <row r="351" spans="2:16">
      <c r="B351" s="392"/>
      <c r="C351" s="395"/>
      <c r="D351" s="359"/>
      <c r="E351" s="362"/>
      <c r="F351" s="65"/>
      <c r="G351" s="40"/>
      <c r="H351" s="44"/>
      <c r="I351" s="66"/>
      <c r="J351" s="66"/>
      <c r="K351" s="66"/>
      <c r="L351" s="66"/>
      <c r="M351" s="66"/>
      <c r="N351" s="66"/>
      <c r="O351" s="44"/>
      <c r="P351" s="46"/>
    </row>
    <row r="352" spans="2:16" ht="15.75" thickBot="1">
      <c r="B352" s="392"/>
      <c r="C352" s="396"/>
      <c r="D352" s="398"/>
      <c r="E352" s="400"/>
      <c r="F352" s="67"/>
      <c r="G352" s="47"/>
      <c r="H352" s="48"/>
      <c r="I352" s="68"/>
      <c r="J352" s="68"/>
      <c r="K352" s="68"/>
      <c r="L352" s="68"/>
      <c r="M352" s="68"/>
      <c r="N352" s="68"/>
      <c r="O352" s="48"/>
      <c r="P352" s="49"/>
    </row>
    <row r="353" spans="2:16" ht="15.75" thickTop="1">
      <c r="B353" s="392"/>
      <c r="C353" s="401"/>
      <c r="D353" s="358"/>
      <c r="E353" s="361"/>
      <c r="F353" s="174"/>
      <c r="G353" s="175"/>
      <c r="H353" s="63"/>
      <c r="I353" s="66"/>
      <c r="J353" s="66"/>
      <c r="K353" s="66"/>
      <c r="L353" s="66"/>
      <c r="M353" s="66"/>
      <c r="N353" s="66"/>
      <c r="O353" s="63"/>
      <c r="P353" s="64"/>
    </row>
    <row r="354" spans="2:16">
      <c r="B354" s="392"/>
      <c r="C354" s="395"/>
      <c r="D354" s="359"/>
      <c r="E354" s="362"/>
      <c r="F354" s="65"/>
      <c r="G354" s="40"/>
      <c r="H354" s="44"/>
      <c r="I354" s="69"/>
      <c r="J354" s="69"/>
      <c r="K354" s="69"/>
      <c r="L354" s="69"/>
      <c r="M354" s="69"/>
      <c r="N354" s="69"/>
      <c r="O354" s="44"/>
      <c r="P354" s="46"/>
    </row>
    <row r="355" spans="2:16" ht="15.75" thickBot="1">
      <c r="B355" s="393"/>
      <c r="C355" s="402"/>
      <c r="D355" s="360"/>
      <c r="E355" s="363"/>
      <c r="F355" s="70"/>
      <c r="G355" s="52"/>
      <c r="H355" s="53"/>
      <c r="I355" s="71"/>
      <c r="J355" s="71"/>
      <c r="K355" s="71"/>
      <c r="L355" s="71"/>
      <c r="M355" s="71"/>
      <c r="N355" s="71"/>
      <c r="O355" s="53"/>
      <c r="P355" s="54"/>
    </row>
    <row r="356" spans="2:16" ht="15.75" thickBot="1"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</row>
    <row r="357" spans="2:16">
      <c r="B357" s="364" t="s">
        <v>297</v>
      </c>
      <c r="C357" s="365"/>
      <c r="D357" s="365"/>
      <c r="E357" s="365"/>
      <c r="F357" s="365"/>
      <c r="G357" s="366"/>
      <c r="H357" s="373" t="s">
        <v>228</v>
      </c>
      <c r="I357" s="374"/>
      <c r="J357" s="374"/>
      <c r="K357" s="374"/>
      <c r="L357" s="374"/>
      <c r="M357" s="374"/>
      <c r="N357" s="374"/>
      <c r="O357" s="375"/>
      <c r="P357" s="379" t="s">
        <v>185</v>
      </c>
    </row>
    <row r="358" spans="2:16">
      <c r="B358" s="367"/>
      <c r="C358" s="368"/>
      <c r="D358" s="368"/>
      <c r="E358" s="368"/>
      <c r="F358" s="368"/>
      <c r="G358" s="369"/>
      <c r="H358" s="376"/>
      <c r="I358" s="377"/>
      <c r="J358" s="377"/>
      <c r="K358" s="377"/>
      <c r="L358" s="377"/>
      <c r="M358" s="377"/>
      <c r="N358" s="377"/>
      <c r="O358" s="378"/>
      <c r="P358" s="380"/>
    </row>
    <row r="359" spans="2:16">
      <c r="B359" s="370"/>
      <c r="C359" s="371"/>
      <c r="D359" s="371"/>
      <c r="E359" s="371"/>
      <c r="F359" s="371"/>
      <c r="G359" s="372"/>
      <c r="H359" s="382" t="s">
        <v>227</v>
      </c>
      <c r="I359" s="383"/>
      <c r="J359" s="383"/>
      <c r="K359" s="383"/>
      <c r="L359" s="383"/>
      <c r="M359" s="383"/>
      <c r="N359" s="383"/>
      <c r="O359" s="384"/>
      <c r="P359" s="381"/>
    </row>
    <row r="360" spans="2:16">
      <c r="B360" s="388" t="s">
        <v>182</v>
      </c>
      <c r="C360" s="389"/>
      <c r="D360" s="390"/>
      <c r="E360" s="37" t="s">
        <v>241</v>
      </c>
      <c r="F360" s="37" t="s">
        <v>183</v>
      </c>
      <c r="G360" s="38" t="s">
        <v>184</v>
      </c>
      <c r="H360" s="385"/>
      <c r="I360" s="386"/>
      <c r="J360" s="386"/>
      <c r="K360" s="386"/>
      <c r="L360" s="386"/>
      <c r="M360" s="386"/>
      <c r="N360" s="386"/>
      <c r="O360" s="387"/>
      <c r="P360" s="39">
        <f>G361</f>
        <v>1</v>
      </c>
    </row>
    <row r="361" spans="2:16">
      <c r="B361" s="391">
        <v>30</v>
      </c>
      <c r="C361" s="394">
        <v>1</v>
      </c>
      <c r="D361" s="397">
        <f>B361*C361</f>
        <v>30</v>
      </c>
      <c r="E361" s="399" t="s">
        <v>296</v>
      </c>
      <c r="F361" s="65"/>
      <c r="G361" s="40">
        <v>1</v>
      </c>
      <c r="H361" s="44"/>
      <c r="I361" s="66"/>
      <c r="J361" s="66"/>
      <c r="K361" s="66"/>
      <c r="L361" s="66"/>
      <c r="M361" s="66"/>
      <c r="N361" s="66"/>
      <c r="O361" s="44"/>
      <c r="P361" s="46">
        <f>D361</f>
        <v>30</v>
      </c>
    </row>
    <row r="362" spans="2:16">
      <c r="B362" s="392"/>
      <c r="C362" s="395"/>
      <c r="D362" s="359"/>
      <c r="E362" s="362"/>
      <c r="F362" s="65"/>
      <c r="G362" s="40"/>
      <c r="H362" s="44"/>
      <c r="I362" s="66"/>
      <c r="J362" s="66"/>
      <c r="K362" s="66"/>
      <c r="L362" s="66"/>
      <c r="M362" s="66"/>
      <c r="N362" s="66"/>
      <c r="O362" s="44"/>
      <c r="P362" s="46"/>
    </row>
    <row r="363" spans="2:16" ht="15.75" thickBot="1">
      <c r="B363" s="392"/>
      <c r="C363" s="396"/>
      <c r="D363" s="398"/>
      <c r="E363" s="400"/>
      <c r="F363" s="67"/>
      <c r="G363" s="47"/>
      <c r="H363" s="48"/>
      <c r="I363" s="68"/>
      <c r="J363" s="68"/>
      <c r="K363" s="68"/>
      <c r="L363" s="68"/>
      <c r="M363" s="68"/>
      <c r="N363" s="68"/>
      <c r="O363" s="48"/>
      <c r="P363" s="49"/>
    </row>
    <row r="364" spans="2:16" ht="15.75" thickTop="1">
      <c r="B364" s="392"/>
      <c r="C364" s="401"/>
      <c r="D364" s="358"/>
      <c r="E364" s="361"/>
      <c r="F364" s="174"/>
      <c r="G364" s="175"/>
      <c r="H364" s="63"/>
      <c r="I364" s="66"/>
      <c r="J364" s="66"/>
      <c r="K364" s="66"/>
      <c r="L364" s="66"/>
      <c r="M364" s="66"/>
      <c r="N364" s="66"/>
      <c r="O364" s="63"/>
      <c r="P364" s="64"/>
    </row>
    <row r="365" spans="2:16">
      <c r="B365" s="392"/>
      <c r="C365" s="395"/>
      <c r="D365" s="359"/>
      <c r="E365" s="362"/>
      <c r="F365" s="65"/>
      <c r="G365" s="40"/>
      <c r="H365" s="44"/>
      <c r="I365" s="69"/>
      <c r="J365" s="69"/>
      <c r="K365" s="69"/>
      <c r="L365" s="69"/>
      <c r="M365" s="69"/>
      <c r="N365" s="69"/>
      <c r="O365" s="44"/>
      <c r="P365" s="46"/>
    </row>
    <row r="366" spans="2:16" ht="15.75" thickBot="1">
      <c r="B366" s="393"/>
      <c r="C366" s="402"/>
      <c r="D366" s="360"/>
      <c r="E366" s="363"/>
      <c r="F366" s="70"/>
      <c r="G366" s="52"/>
      <c r="H366" s="53"/>
      <c r="I366" s="71"/>
      <c r="J366" s="71"/>
      <c r="K366" s="71"/>
      <c r="L366" s="71"/>
      <c r="M366" s="71"/>
      <c r="N366" s="71"/>
      <c r="O366" s="53"/>
      <c r="P366" s="54"/>
    </row>
  </sheetData>
  <sheetProtection password="DE9E" sheet="1" objects="1" scenarios="1"/>
  <mergeCells count="397">
    <mergeCell ref="M7:M8"/>
    <mergeCell ref="N7:N8"/>
    <mergeCell ref="F12:F14"/>
    <mergeCell ref="B16:G18"/>
    <mergeCell ref="H16:O17"/>
    <mergeCell ref="P16:P18"/>
    <mergeCell ref="H18:O19"/>
    <mergeCell ref="B19:D19"/>
    <mergeCell ref="O7:O8"/>
    <mergeCell ref="B8:D8"/>
    <mergeCell ref="B9:B14"/>
    <mergeCell ref="C9:C11"/>
    <mergeCell ref="D9:D11"/>
    <mergeCell ref="E9:E11"/>
    <mergeCell ref="F9:F11"/>
    <mergeCell ref="C12:C14"/>
    <mergeCell ref="D12:D14"/>
    <mergeCell ref="E12:E14"/>
    <mergeCell ref="B5:G7"/>
    <mergeCell ref="H5:O6"/>
    <mergeCell ref="P5:P7"/>
    <mergeCell ref="H7:H8"/>
    <mergeCell ref="I7:I8"/>
    <mergeCell ref="J7:J8"/>
    <mergeCell ref="K7:K8"/>
    <mergeCell ref="L7:L8"/>
    <mergeCell ref="B20:B25"/>
    <mergeCell ref="C20:C22"/>
    <mergeCell ref="D20:D22"/>
    <mergeCell ref="E20:E22"/>
    <mergeCell ref="F20:F22"/>
    <mergeCell ref="C23:C25"/>
    <mergeCell ref="D23:D25"/>
    <mergeCell ref="E23:E25"/>
    <mergeCell ref="F23:F25"/>
    <mergeCell ref="H38:O39"/>
    <mergeCell ref="P38:P40"/>
    <mergeCell ref="B41:D41"/>
    <mergeCell ref="B27:G29"/>
    <mergeCell ref="H27:O28"/>
    <mergeCell ref="P27:P29"/>
    <mergeCell ref="H29:O30"/>
    <mergeCell ref="B30:D30"/>
    <mergeCell ref="B31:B36"/>
    <mergeCell ref="C31:C33"/>
    <mergeCell ref="D31:D33"/>
    <mergeCell ref="E31:E33"/>
    <mergeCell ref="C34:C36"/>
    <mergeCell ref="B42:B47"/>
    <mergeCell ref="C42:C44"/>
    <mergeCell ref="D42:D44"/>
    <mergeCell ref="E42:E44"/>
    <mergeCell ref="C45:C47"/>
    <mergeCell ref="D45:D47"/>
    <mergeCell ref="E45:E47"/>
    <mergeCell ref="D34:D36"/>
    <mergeCell ref="E34:E36"/>
    <mergeCell ref="B38:G40"/>
    <mergeCell ref="B49:G51"/>
    <mergeCell ref="H49:O49"/>
    <mergeCell ref="P49:P51"/>
    <mergeCell ref="B52:D52"/>
    <mergeCell ref="B53:B58"/>
    <mergeCell ref="C53:C55"/>
    <mergeCell ref="D53:D55"/>
    <mergeCell ref="C56:C58"/>
    <mergeCell ref="D56:D58"/>
    <mergeCell ref="D67:D69"/>
    <mergeCell ref="E67:E69"/>
    <mergeCell ref="F67:F69"/>
    <mergeCell ref="B71:G73"/>
    <mergeCell ref="H71:O72"/>
    <mergeCell ref="P71:P73"/>
    <mergeCell ref="B60:G62"/>
    <mergeCell ref="H60:O61"/>
    <mergeCell ref="P60:P62"/>
    <mergeCell ref="B63:D63"/>
    <mergeCell ref="B64:B69"/>
    <mergeCell ref="C64:C66"/>
    <mergeCell ref="D64:D66"/>
    <mergeCell ref="E64:E66"/>
    <mergeCell ref="F64:F66"/>
    <mergeCell ref="C67:C69"/>
    <mergeCell ref="D78:D80"/>
    <mergeCell ref="F78:F80"/>
    <mergeCell ref="B82:G84"/>
    <mergeCell ref="H82:O82"/>
    <mergeCell ref="P82:P84"/>
    <mergeCell ref="B85:D85"/>
    <mergeCell ref="L74:L75"/>
    <mergeCell ref="M74:M75"/>
    <mergeCell ref="N74:N75"/>
    <mergeCell ref="O74:O75"/>
    <mergeCell ref="P74:P75"/>
    <mergeCell ref="B75:B80"/>
    <mergeCell ref="C75:C77"/>
    <mergeCell ref="D75:D77"/>
    <mergeCell ref="F75:F77"/>
    <mergeCell ref="C78:C80"/>
    <mergeCell ref="B74:D74"/>
    <mergeCell ref="G74:G75"/>
    <mergeCell ref="H74:H75"/>
    <mergeCell ref="I74:I75"/>
    <mergeCell ref="J74:J75"/>
    <mergeCell ref="K74:K75"/>
    <mergeCell ref="G89:G91"/>
    <mergeCell ref="B93:G95"/>
    <mergeCell ref="H93:O93"/>
    <mergeCell ref="P93:P95"/>
    <mergeCell ref="B96:D96"/>
    <mergeCell ref="B97:B102"/>
    <mergeCell ref="C97:C99"/>
    <mergeCell ref="D97:D99"/>
    <mergeCell ref="C100:C102"/>
    <mergeCell ref="D100:D102"/>
    <mergeCell ref="B86:B91"/>
    <mergeCell ref="C86:C88"/>
    <mergeCell ref="D86:D88"/>
    <mergeCell ref="E86:E88"/>
    <mergeCell ref="F86:F88"/>
    <mergeCell ref="G86:G88"/>
    <mergeCell ref="C89:C91"/>
    <mergeCell ref="D89:D91"/>
    <mergeCell ref="E89:E91"/>
    <mergeCell ref="F89:F91"/>
    <mergeCell ref="B104:G106"/>
    <mergeCell ref="H104:O104"/>
    <mergeCell ref="P104:P106"/>
    <mergeCell ref="B107:D107"/>
    <mergeCell ref="B108:B113"/>
    <mergeCell ref="C108:C110"/>
    <mergeCell ref="D108:D110"/>
    <mergeCell ref="C111:C113"/>
    <mergeCell ref="D111:D113"/>
    <mergeCell ref="B115:G117"/>
    <mergeCell ref="H115:O115"/>
    <mergeCell ref="P115:P117"/>
    <mergeCell ref="B118:D118"/>
    <mergeCell ref="B119:B124"/>
    <mergeCell ref="C119:C121"/>
    <mergeCell ref="D119:D121"/>
    <mergeCell ref="C122:C124"/>
    <mergeCell ref="D122:D124"/>
    <mergeCell ref="B126:G128"/>
    <mergeCell ref="H126:O126"/>
    <mergeCell ref="P126:P128"/>
    <mergeCell ref="B129:D129"/>
    <mergeCell ref="B130:B135"/>
    <mergeCell ref="C130:C132"/>
    <mergeCell ref="D130:D132"/>
    <mergeCell ref="C133:C135"/>
    <mergeCell ref="D133:D135"/>
    <mergeCell ref="B137:G139"/>
    <mergeCell ref="H137:O137"/>
    <mergeCell ref="P137:P139"/>
    <mergeCell ref="B140:D140"/>
    <mergeCell ref="B141:B146"/>
    <mergeCell ref="C141:C143"/>
    <mergeCell ref="D141:D143"/>
    <mergeCell ref="C144:C146"/>
    <mergeCell ref="D144:D146"/>
    <mergeCell ref="B148:G150"/>
    <mergeCell ref="H148:O148"/>
    <mergeCell ref="P148:P150"/>
    <mergeCell ref="B151:D151"/>
    <mergeCell ref="B152:B157"/>
    <mergeCell ref="C152:C154"/>
    <mergeCell ref="D152:D154"/>
    <mergeCell ref="C155:C157"/>
    <mergeCell ref="D155:D157"/>
    <mergeCell ref="B159:G161"/>
    <mergeCell ref="H159:O159"/>
    <mergeCell ref="P159:P161"/>
    <mergeCell ref="B162:D162"/>
    <mergeCell ref="B163:B168"/>
    <mergeCell ref="C163:C165"/>
    <mergeCell ref="D163:D165"/>
    <mergeCell ref="C166:C168"/>
    <mergeCell ref="D166:D168"/>
    <mergeCell ref="F177:F179"/>
    <mergeCell ref="B181:G183"/>
    <mergeCell ref="H181:O182"/>
    <mergeCell ref="P181:P183"/>
    <mergeCell ref="H183:O184"/>
    <mergeCell ref="B184:D184"/>
    <mergeCell ref="B170:G172"/>
    <mergeCell ref="H170:O170"/>
    <mergeCell ref="P170:P172"/>
    <mergeCell ref="B173:D173"/>
    <mergeCell ref="B174:B179"/>
    <mergeCell ref="C174:C176"/>
    <mergeCell ref="D174:D176"/>
    <mergeCell ref="F174:F176"/>
    <mergeCell ref="C177:C179"/>
    <mergeCell ref="D177:D179"/>
    <mergeCell ref="B185:B190"/>
    <mergeCell ref="C185:C187"/>
    <mergeCell ref="D185:D187"/>
    <mergeCell ref="E185:E187"/>
    <mergeCell ref="F185:F187"/>
    <mergeCell ref="C188:C190"/>
    <mergeCell ref="D188:D190"/>
    <mergeCell ref="E188:E190"/>
    <mergeCell ref="F188:F190"/>
    <mergeCell ref="C199:C201"/>
    <mergeCell ref="D199:D201"/>
    <mergeCell ref="E199:E201"/>
    <mergeCell ref="F199:F201"/>
    <mergeCell ref="B203:G205"/>
    <mergeCell ref="H203:O203"/>
    <mergeCell ref="B192:G194"/>
    <mergeCell ref="H192:O193"/>
    <mergeCell ref="P192:P194"/>
    <mergeCell ref="H194:O195"/>
    <mergeCell ref="B195:D195"/>
    <mergeCell ref="B196:B201"/>
    <mergeCell ref="C196:C198"/>
    <mergeCell ref="D196:D198"/>
    <mergeCell ref="E196:E198"/>
    <mergeCell ref="F196:F198"/>
    <mergeCell ref="P203:P205"/>
    <mergeCell ref="B206:D206"/>
    <mergeCell ref="B207:B212"/>
    <mergeCell ref="C207:C209"/>
    <mergeCell ref="D207:D209"/>
    <mergeCell ref="E207:E209"/>
    <mergeCell ref="C210:C212"/>
    <mergeCell ref="D210:D212"/>
    <mergeCell ref="E210:E212"/>
    <mergeCell ref="B214:G216"/>
    <mergeCell ref="H214:O214"/>
    <mergeCell ref="P214:P216"/>
    <mergeCell ref="B217:D217"/>
    <mergeCell ref="B218:B223"/>
    <mergeCell ref="C218:C220"/>
    <mergeCell ref="D218:D220"/>
    <mergeCell ref="E218:E220"/>
    <mergeCell ref="C221:C223"/>
    <mergeCell ref="D221:D223"/>
    <mergeCell ref="H236:O236"/>
    <mergeCell ref="P236:P238"/>
    <mergeCell ref="B239:D239"/>
    <mergeCell ref="E221:E223"/>
    <mergeCell ref="B225:G227"/>
    <mergeCell ref="H225:O225"/>
    <mergeCell ref="P225:P227"/>
    <mergeCell ref="B228:D228"/>
    <mergeCell ref="B229:B234"/>
    <mergeCell ref="C229:C231"/>
    <mergeCell ref="D229:D231"/>
    <mergeCell ref="E229:E231"/>
    <mergeCell ref="C232:C234"/>
    <mergeCell ref="B240:B245"/>
    <mergeCell ref="C240:C242"/>
    <mergeCell ref="D240:D242"/>
    <mergeCell ref="E240:E242"/>
    <mergeCell ref="C243:C245"/>
    <mergeCell ref="D243:D245"/>
    <mergeCell ref="E243:E245"/>
    <mergeCell ref="D232:D234"/>
    <mergeCell ref="E232:E234"/>
    <mergeCell ref="B236:G238"/>
    <mergeCell ref="H258:O259"/>
    <mergeCell ref="P258:P260"/>
    <mergeCell ref="H260:O261"/>
    <mergeCell ref="B261:D261"/>
    <mergeCell ref="B247:G249"/>
    <mergeCell ref="H247:O248"/>
    <mergeCell ref="P247:P249"/>
    <mergeCell ref="H249:O250"/>
    <mergeCell ref="B250:D250"/>
    <mergeCell ref="B251:B256"/>
    <mergeCell ref="C251:C253"/>
    <mergeCell ref="D251:D253"/>
    <mergeCell ref="E251:E253"/>
    <mergeCell ref="C254:C256"/>
    <mergeCell ref="B262:B267"/>
    <mergeCell ref="C262:C264"/>
    <mergeCell ref="D262:D264"/>
    <mergeCell ref="E262:E264"/>
    <mergeCell ref="C265:C267"/>
    <mergeCell ref="D265:D267"/>
    <mergeCell ref="E265:E267"/>
    <mergeCell ref="D254:D256"/>
    <mergeCell ref="E254:E256"/>
    <mergeCell ref="B258:G260"/>
    <mergeCell ref="D276:D278"/>
    <mergeCell ref="E276:E278"/>
    <mergeCell ref="B280:G282"/>
    <mergeCell ref="H280:O281"/>
    <mergeCell ref="P280:P282"/>
    <mergeCell ref="B283:D283"/>
    <mergeCell ref="B269:G271"/>
    <mergeCell ref="H269:O270"/>
    <mergeCell ref="P269:P271"/>
    <mergeCell ref="H271:O272"/>
    <mergeCell ref="B272:D272"/>
    <mergeCell ref="B273:B278"/>
    <mergeCell ref="C273:C275"/>
    <mergeCell ref="D273:D275"/>
    <mergeCell ref="E273:E275"/>
    <mergeCell ref="C276:C278"/>
    <mergeCell ref="B284:B289"/>
    <mergeCell ref="C284:C286"/>
    <mergeCell ref="D284:D286"/>
    <mergeCell ref="E284:E286"/>
    <mergeCell ref="F284:F286"/>
    <mergeCell ref="C287:C289"/>
    <mergeCell ref="D287:D289"/>
    <mergeCell ref="E287:E289"/>
    <mergeCell ref="F287:F289"/>
    <mergeCell ref="H302:O303"/>
    <mergeCell ref="P302:P304"/>
    <mergeCell ref="H304:O305"/>
    <mergeCell ref="B305:D305"/>
    <mergeCell ref="B291:G293"/>
    <mergeCell ref="H291:O292"/>
    <mergeCell ref="P291:P293"/>
    <mergeCell ref="H293:O294"/>
    <mergeCell ref="B294:D294"/>
    <mergeCell ref="B295:B300"/>
    <mergeCell ref="C295:C297"/>
    <mergeCell ref="D295:D297"/>
    <mergeCell ref="E295:E297"/>
    <mergeCell ref="C298:C300"/>
    <mergeCell ref="B306:B311"/>
    <mergeCell ref="C306:C308"/>
    <mergeCell ref="D306:D308"/>
    <mergeCell ref="E306:E308"/>
    <mergeCell ref="C309:C311"/>
    <mergeCell ref="D309:D311"/>
    <mergeCell ref="E309:E311"/>
    <mergeCell ref="D298:D300"/>
    <mergeCell ref="E298:E300"/>
    <mergeCell ref="B302:G304"/>
    <mergeCell ref="H324:O325"/>
    <mergeCell ref="P324:P326"/>
    <mergeCell ref="H326:O327"/>
    <mergeCell ref="B327:D327"/>
    <mergeCell ref="B313:G315"/>
    <mergeCell ref="H313:O314"/>
    <mergeCell ref="P313:P315"/>
    <mergeCell ref="H315:O316"/>
    <mergeCell ref="B316:D316"/>
    <mergeCell ref="B317:B322"/>
    <mergeCell ref="C317:C319"/>
    <mergeCell ref="D317:D319"/>
    <mergeCell ref="E317:E319"/>
    <mergeCell ref="C320:C322"/>
    <mergeCell ref="B328:B333"/>
    <mergeCell ref="C328:C330"/>
    <mergeCell ref="D328:D330"/>
    <mergeCell ref="E328:E330"/>
    <mergeCell ref="C331:C333"/>
    <mergeCell ref="D331:D333"/>
    <mergeCell ref="E331:E333"/>
    <mergeCell ref="D320:D322"/>
    <mergeCell ref="E320:E322"/>
    <mergeCell ref="B324:G326"/>
    <mergeCell ref="H346:O347"/>
    <mergeCell ref="P346:P348"/>
    <mergeCell ref="H348:O349"/>
    <mergeCell ref="B349:D349"/>
    <mergeCell ref="B335:G337"/>
    <mergeCell ref="H335:O336"/>
    <mergeCell ref="P335:P337"/>
    <mergeCell ref="H337:O338"/>
    <mergeCell ref="B338:D338"/>
    <mergeCell ref="B339:B344"/>
    <mergeCell ref="C339:C341"/>
    <mergeCell ref="D339:D341"/>
    <mergeCell ref="E339:E341"/>
    <mergeCell ref="C342:C344"/>
    <mergeCell ref="B1:P1"/>
    <mergeCell ref="B3:P3"/>
    <mergeCell ref="D364:D366"/>
    <mergeCell ref="E364:E366"/>
    <mergeCell ref="B357:G359"/>
    <mergeCell ref="H357:O358"/>
    <mergeCell ref="P357:P359"/>
    <mergeCell ref="H359:O360"/>
    <mergeCell ref="B360:D360"/>
    <mergeCell ref="B361:B366"/>
    <mergeCell ref="C361:C363"/>
    <mergeCell ref="D361:D363"/>
    <mergeCell ref="E361:E363"/>
    <mergeCell ref="C364:C366"/>
    <mergeCell ref="B350:B355"/>
    <mergeCell ref="C350:C352"/>
    <mergeCell ref="D350:D352"/>
    <mergeCell ref="E350:E352"/>
    <mergeCell ref="C353:C355"/>
    <mergeCell ref="D353:D355"/>
    <mergeCell ref="E353:E355"/>
    <mergeCell ref="D342:D344"/>
    <mergeCell ref="E342:E344"/>
    <mergeCell ref="B346:G348"/>
  </mergeCells>
  <pageMargins left="0.511811024" right="0.511811024" top="0.78740157499999996" bottom="0.78740157499999996" header="0.31496062000000002" footer="0.31496062000000002"/>
  <pageSetup paperSize="9" scale="72" orientation="portrait" r:id="rId1"/>
  <rowBreaks count="5" manualBreakCount="5">
    <brk id="58" max="16383" man="1"/>
    <brk id="124" max="16383" man="1"/>
    <brk id="190" max="16383" man="1"/>
    <brk id="256" max="16383" man="1"/>
    <brk id="3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1"/>
  <sheetViews>
    <sheetView zoomScale="130" zoomScaleNormal="130" workbookViewId="0">
      <selection activeCell="D1103" sqref="D1103:D1107"/>
    </sheetView>
  </sheetViews>
  <sheetFormatPr defaultColWidth="9.140625" defaultRowHeight="15"/>
  <cols>
    <col min="1" max="1" width="5.42578125" style="26" customWidth="1"/>
    <col min="2" max="2" width="51.42578125" style="152" customWidth="1"/>
    <col min="3" max="3" width="7.28515625" style="152" bestFit="1" customWidth="1"/>
    <col min="4" max="4" width="13.140625" style="19" customWidth="1"/>
    <col min="5" max="6" width="13.5703125" style="19" customWidth="1"/>
    <col min="7" max="7" width="10.140625" style="19" bestFit="1" customWidth="1"/>
    <col min="8" max="8" width="12.28515625" style="19" customWidth="1"/>
    <col min="9" max="9" width="14.140625" style="19" bestFit="1" customWidth="1"/>
    <col min="10" max="10" width="7.85546875" style="19" bestFit="1" customWidth="1"/>
    <col min="11" max="16384" width="9.140625" style="19"/>
  </cols>
  <sheetData>
    <row r="1" spans="1:10" ht="18.75">
      <c r="A1" s="496" t="s">
        <v>348</v>
      </c>
      <c r="B1" s="496"/>
      <c r="C1" s="496"/>
      <c r="D1" s="496"/>
      <c r="E1" s="496"/>
      <c r="F1" s="496"/>
      <c r="G1" s="496"/>
      <c r="H1" s="496"/>
      <c r="I1" s="496"/>
    </row>
    <row r="2" spans="1:10" ht="18.75" customHeight="1">
      <c r="A2" s="181"/>
      <c r="B2" s="181"/>
      <c r="C2" s="181"/>
      <c r="D2" s="181"/>
      <c r="E2" s="181"/>
      <c r="F2" s="181"/>
      <c r="G2" s="181"/>
      <c r="H2" s="181"/>
      <c r="I2" s="181"/>
    </row>
    <row r="3" spans="1:10" ht="18.75" customHeight="1">
      <c r="A3" s="475" t="s">
        <v>349</v>
      </c>
      <c r="B3" s="475"/>
      <c r="C3" s="475"/>
      <c r="D3" s="475"/>
      <c r="E3" s="475"/>
      <c r="F3" s="475"/>
      <c r="G3" s="475"/>
      <c r="H3" s="475"/>
      <c r="I3" s="475"/>
    </row>
    <row r="4" spans="1:10" ht="18.75" customHeight="1">
      <c r="A4" s="182"/>
      <c r="B4" s="181"/>
      <c r="C4" s="181"/>
      <c r="D4" s="181"/>
      <c r="E4" s="181"/>
      <c r="F4" s="181"/>
      <c r="G4" s="181"/>
      <c r="H4" s="181"/>
      <c r="I4" s="181"/>
    </row>
    <row r="5" spans="1:10" ht="18.75" customHeight="1">
      <c r="A5" s="476" t="s">
        <v>350</v>
      </c>
      <c r="B5" s="476"/>
      <c r="C5" s="476"/>
      <c r="D5" s="476"/>
      <c r="E5" s="476"/>
      <c r="F5" s="476"/>
      <c r="G5" s="476"/>
      <c r="H5" s="476"/>
      <c r="I5" s="476"/>
    </row>
    <row r="6" spans="1:10" ht="18.75" customHeight="1">
      <c r="A6" s="476" t="s">
        <v>351</v>
      </c>
      <c r="B6" s="476"/>
      <c r="C6" s="476"/>
      <c r="D6" s="476"/>
      <c r="E6" s="476"/>
      <c r="F6" s="476"/>
      <c r="G6" s="476"/>
      <c r="H6" s="476"/>
      <c r="I6" s="476"/>
    </row>
    <row r="7" spans="1:10" ht="18.75" customHeight="1">
      <c r="A7" s="477" t="s">
        <v>382</v>
      </c>
      <c r="B7" s="477"/>
      <c r="C7" s="477"/>
      <c r="D7" s="477"/>
      <c r="E7" s="477"/>
      <c r="F7" s="477"/>
      <c r="G7" s="477"/>
      <c r="H7" s="477"/>
      <c r="I7" s="477"/>
    </row>
    <row r="8" spans="1:10" ht="18.75" customHeight="1">
      <c r="A8" s="183"/>
      <c r="B8" s="181"/>
      <c r="C8" s="181"/>
      <c r="D8" s="181"/>
      <c r="E8" s="181"/>
      <c r="F8" s="181"/>
      <c r="G8" s="181"/>
      <c r="H8" s="181"/>
      <c r="I8" s="181"/>
    </row>
    <row r="9" spans="1:10" ht="15.75" thickBot="1">
      <c r="A9" s="184"/>
      <c r="B9" s="167"/>
      <c r="C9" s="167"/>
      <c r="D9" s="165"/>
      <c r="E9" s="165"/>
      <c r="F9" s="165"/>
      <c r="G9" s="165"/>
      <c r="H9" s="165"/>
      <c r="I9" s="165"/>
    </row>
    <row r="10" spans="1:10" ht="20.25">
      <c r="A10" s="493" t="s">
        <v>1</v>
      </c>
      <c r="B10" s="494"/>
      <c r="C10" s="494"/>
      <c r="D10" s="494"/>
      <c r="E10" s="494"/>
      <c r="F10" s="494"/>
      <c r="G10" s="494"/>
      <c r="H10" s="494"/>
      <c r="I10" s="495"/>
    </row>
    <row r="11" spans="1:10" ht="15" customHeight="1">
      <c r="A11" s="32" t="s">
        <v>3</v>
      </c>
      <c r="B11" s="20" t="s">
        <v>4</v>
      </c>
      <c r="C11" s="20" t="s">
        <v>5</v>
      </c>
      <c r="D11" s="20" t="s">
        <v>6</v>
      </c>
      <c r="E11" s="20" t="s">
        <v>7</v>
      </c>
      <c r="F11" s="20" t="s">
        <v>8</v>
      </c>
      <c r="G11" s="20" t="s">
        <v>9</v>
      </c>
      <c r="H11" s="20" t="s">
        <v>10</v>
      </c>
      <c r="I11" s="33" t="s">
        <v>11</v>
      </c>
    </row>
    <row r="12" spans="1:10" ht="51.75" thickBot="1">
      <c r="A12" s="34" t="s">
        <v>2</v>
      </c>
      <c r="B12" s="35" t="s">
        <v>0</v>
      </c>
      <c r="C12" s="35" t="s">
        <v>48</v>
      </c>
      <c r="D12" s="35" t="s">
        <v>39</v>
      </c>
      <c r="E12" s="35" t="s">
        <v>38</v>
      </c>
      <c r="F12" s="35" t="s">
        <v>42</v>
      </c>
      <c r="G12" s="35" t="s">
        <v>37</v>
      </c>
      <c r="H12" s="35" t="s">
        <v>40</v>
      </c>
      <c r="I12" s="36" t="s">
        <v>41</v>
      </c>
    </row>
    <row r="13" spans="1:10" ht="15" customHeight="1">
      <c r="A13" s="245">
        <v>1</v>
      </c>
      <c r="B13" s="248" t="str">
        <f>CONCATENATE(VLOOKUP(A13,Especificações,2,FALSE),(VLOOKUP(A13,Especificações,3,FALSE)),(VLOOKUP(A13,Especificações,4,FALSE)),(VLOOKUP(A13,Especificações,5,FALSE)),(VLOOKUP(A13,Especificações,6,FALSE)),(VLOOKUP(A13,Especificações,7,FALSE)),(VLOOKUP(A13,Especificações,8,FALSE)),(VLOOKUP(A13,Especificações,9,FALSE)),(VLOOKUP(A13,Especificações,10,FALSE)),(VLOOKUP(A13,Especificações,11,FALSE)),(VLOOKUP(A13,Especificações,12,FALSE)),(VLOOKUP(A13,Especificações,13,FALSE)),(VLOOKUP(A13,Especificações,14,FALSE)),(VLOOKUP(A13,Especificações,15,FALSE)),(VLOOKUP(A13,Especificações,16,FALSE)),(VLOOKUP(A13,Especificações,17,FALSE)),(VLOOKUP(A13,Especificações,18,FALSE)),(VLOOKUP(A13,Especificações,19,FALSE)),(VLOOKUP(A13,Especificações,20,FALSE)),(VLOOKUP(A13,Especificações,21,FALSE)))</f>
        <v xml:space="preserve">ADESIVO - Vinil; Formato: m²; Impressão: 4/0 Cores; Acabamento: Corte especial; </v>
      </c>
      <c r="C13" s="490">
        <f>VLOOKUP(A13,Especificações,22,FALSE)</f>
        <v>1</v>
      </c>
      <c r="D13" s="21" t="s">
        <v>46</v>
      </c>
      <c r="E13" s="153"/>
      <c r="F13" s="254">
        <f>IF(ISERROR(AVERAGE(E13:E17)),0,AVERAGE(E13:E17))</f>
        <v>0</v>
      </c>
      <c r="G13" s="257">
        <v>420</v>
      </c>
      <c r="H13" s="260">
        <f>C13*F13</f>
        <v>0</v>
      </c>
      <c r="I13" s="242">
        <f>G13*H13</f>
        <v>0</v>
      </c>
      <c r="J13" s="22"/>
    </row>
    <row r="14" spans="1:10">
      <c r="A14" s="246"/>
      <c r="B14" s="249"/>
      <c r="C14" s="491"/>
      <c r="D14" s="23" t="s">
        <v>47</v>
      </c>
      <c r="E14" s="1"/>
      <c r="F14" s="255"/>
      <c r="G14" s="258"/>
      <c r="H14" s="261"/>
      <c r="I14" s="243"/>
      <c r="J14" s="22" t="str">
        <f>IF(E14=0,"",IF(E14&gt;=E13,"ATENÇÃO: observar o ganho de escala",""))</f>
        <v/>
      </c>
    </row>
    <row r="15" spans="1:10">
      <c r="A15" s="246"/>
      <c r="B15" s="249"/>
      <c r="C15" s="491"/>
      <c r="D15" s="24" t="s">
        <v>45</v>
      </c>
      <c r="E15" s="1"/>
      <c r="F15" s="255"/>
      <c r="G15" s="258"/>
      <c r="H15" s="261"/>
      <c r="I15" s="243"/>
      <c r="J15" s="22" t="str">
        <f t="shared" ref="J15:J17" si="0">IF(E15=0,"",IF(E15&gt;=E14,"ATENÇÃO: observar o ganho de escala",""))</f>
        <v/>
      </c>
    </row>
    <row r="16" spans="1:10">
      <c r="A16" s="246"/>
      <c r="B16" s="249"/>
      <c r="C16" s="491"/>
      <c r="D16" s="24" t="s">
        <v>43</v>
      </c>
      <c r="E16" s="1"/>
      <c r="F16" s="255"/>
      <c r="G16" s="258"/>
      <c r="H16" s="261"/>
      <c r="I16" s="243"/>
      <c r="J16" s="22" t="str">
        <f t="shared" si="0"/>
        <v/>
      </c>
    </row>
    <row r="17" spans="1:10" ht="15.75" thickBot="1">
      <c r="A17" s="247"/>
      <c r="B17" s="250"/>
      <c r="C17" s="492"/>
      <c r="D17" s="25" t="s">
        <v>44</v>
      </c>
      <c r="E17" s="2"/>
      <c r="F17" s="256"/>
      <c r="G17" s="259"/>
      <c r="H17" s="262"/>
      <c r="I17" s="244"/>
      <c r="J17" s="22" t="str">
        <f t="shared" si="0"/>
        <v/>
      </c>
    </row>
    <row r="18" spans="1:10" ht="15" customHeight="1">
      <c r="A18" s="245">
        <v>2</v>
      </c>
      <c r="B18" s="248" t="str">
        <f>CONCATENATE(VLOOKUP(A18,Especificações,2,FALSE),(VLOOKUP(A18,Especificações,3,FALSE)),(VLOOKUP(A18,Especificações,4,FALSE)),(VLOOKUP(A18,Especificações,5,FALSE)),(VLOOKUP(A18,Especificações,6,FALSE)),(VLOOKUP(A18,Especificações,7,FALSE)),(VLOOKUP(A18,Especificações,8,FALSE)),(VLOOKUP(A18,Especificações,9,FALSE)),(VLOOKUP(A18,Especificações,10,FALSE)),(VLOOKUP(A18,Especificações,11,FALSE)),(VLOOKUP(A18,Especificações,12,FALSE)),(VLOOKUP(A18,Especificações,13,FALSE)),(VLOOKUP(A18,Especificações,14,FALSE)),(VLOOKUP(A18,Especificações,15,FALSE)),(VLOOKUP(A18,Especificações,16,FALSE)),(VLOOKUP(A18,Especificações,17,FALSE)),(VLOOKUP(A18,Especificações,18,FALSE)),(VLOOKUP(A18,Especificações,19,FALSE)),(VLOOKUP(A18,Especificações,20,FALSE)),(VLOOKUP(A18,Especificações,21,FALSE)))</f>
        <v xml:space="preserve">ADESIVO - Vinil; Formato: m²; Impressão: 4/0 Cores; Acabamento: Corte linear; </v>
      </c>
      <c r="C18" s="490">
        <f>VLOOKUP(A18,Especificações,22,FALSE)</f>
        <v>1</v>
      </c>
      <c r="D18" s="21" t="s">
        <v>46</v>
      </c>
      <c r="E18" s="153"/>
      <c r="F18" s="254">
        <f>IF(ISERROR(AVERAGE(E18:E22)),0,AVERAGE(E18:E22))</f>
        <v>0</v>
      </c>
      <c r="G18" s="257">
        <v>780</v>
      </c>
      <c r="H18" s="260">
        <f>C18*F18</f>
        <v>0</v>
      </c>
      <c r="I18" s="242">
        <f>G18*H18</f>
        <v>0</v>
      </c>
      <c r="J18" s="22"/>
    </row>
    <row r="19" spans="1:10">
      <c r="A19" s="246"/>
      <c r="B19" s="249"/>
      <c r="C19" s="491"/>
      <c r="D19" s="23" t="s">
        <v>47</v>
      </c>
      <c r="E19" s="1"/>
      <c r="F19" s="255"/>
      <c r="G19" s="258"/>
      <c r="H19" s="261"/>
      <c r="I19" s="243"/>
      <c r="J19" s="22" t="str">
        <f>IF(E19=0,"",IF(E19&gt;=E18,"ATENÇÃO: observar o ganho de escala",""))</f>
        <v/>
      </c>
    </row>
    <row r="20" spans="1:10">
      <c r="A20" s="246"/>
      <c r="B20" s="249"/>
      <c r="C20" s="491"/>
      <c r="D20" s="24" t="s">
        <v>45</v>
      </c>
      <c r="E20" s="1"/>
      <c r="F20" s="255"/>
      <c r="G20" s="258"/>
      <c r="H20" s="261"/>
      <c r="I20" s="243"/>
      <c r="J20" s="22" t="str">
        <f t="shared" ref="J20:J22" si="1">IF(E20=0,"",IF(E20&gt;=E19,"ATENÇÃO: observar o ganho de escala",""))</f>
        <v/>
      </c>
    </row>
    <row r="21" spans="1:10">
      <c r="A21" s="246"/>
      <c r="B21" s="249"/>
      <c r="C21" s="491"/>
      <c r="D21" s="24" t="s">
        <v>43</v>
      </c>
      <c r="E21" s="1"/>
      <c r="F21" s="255"/>
      <c r="G21" s="258"/>
      <c r="H21" s="261"/>
      <c r="I21" s="243"/>
      <c r="J21" s="22" t="str">
        <f t="shared" si="1"/>
        <v/>
      </c>
    </row>
    <row r="22" spans="1:10" ht="15.75" thickBot="1">
      <c r="A22" s="247"/>
      <c r="B22" s="250"/>
      <c r="C22" s="492"/>
      <c r="D22" s="25" t="s">
        <v>44</v>
      </c>
      <c r="E22" s="2"/>
      <c r="F22" s="256"/>
      <c r="G22" s="259"/>
      <c r="H22" s="262"/>
      <c r="I22" s="244"/>
      <c r="J22" s="22" t="str">
        <f t="shared" si="1"/>
        <v/>
      </c>
    </row>
    <row r="23" spans="1:10" ht="15" customHeight="1">
      <c r="A23" s="245">
        <v>3</v>
      </c>
      <c r="B23" s="248" t="str">
        <f>CONCATENATE(VLOOKUP(A23,Especificações,2,FALSE),(VLOOKUP(A23,Especificações,3,FALSE)),(VLOOKUP(A23,Especificações,4,FALSE)),(VLOOKUP(A23,Especificações,5,FALSE)),(VLOOKUP(A23,Especificações,6,FALSE)),(VLOOKUP(A23,Especificações,7,FALSE)),(VLOOKUP(A23,Especificações,8,FALSE)),(VLOOKUP(A23,Especificações,9,FALSE)),(VLOOKUP(A23,Especificações,10,FALSE)),(VLOOKUP(A23,Especificações,11,FALSE)),(VLOOKUP(A23,Especificações,12,FALSE)),(VLOOKUP(A23,Especificações,13,FALSE)),(VLOOKUP(A23,Especificações,14,FALSE)),(VLOOKUP(A23,Especificações,15,FALSE)),(VLOOKUP(A23,Especificações,16,FALSE)),(VLOOKUP(A23,Especificações,17,FALSE)),(VLOOKUP(A23,Especificações,18,FALSE)),(VLOOKUP(A23,Especificações,19,FALSE)),(VLOOKUP(A23,Especificações,20,FALSE)),(VLOOKUP(A23,Especificações,21,FALSE)))</f>
        <v xml:space="preserve">ADESIVO - Papel Adesivo; Formato: 4,5x4,5 cm²; 110/ 190 g/m²; Impressão: 4/0 Cores; Acabamento: Corte especial e vinco; </v>
      </c>
      <c r="C23" s="490">
        <f>VLOOKUP(A23,Especificações,22,FALSE)</f>
        <v>1</v>
      </c>
      <c r="D23" s="21" t="s">
        <v>46</v>
      </c>
      <c r="E23" s="153"/>
      <c r="F23" s="254">
        <f>IF(ISERROR(AVERAGE(E23:E27)),0,AVERAGE(E23:E27))</f>
        <v>0</v>
      </c>
      <c r="G23" s="257">
        <v>1800</v>
      </c>
      <c r="H23" s="260">
        <f>C23*F23</f>
        <v>0</v>
      </c>
      <c r="I23" s="242">
        <f>G23*H23</f>
        <v>0</v>
      </c>
      <c r="J23" s="22"/>
    </row>
    <row r="24" spans="1:10">
      <c r="A24" s="246"/>
      <c r="B24" s="249"/>
      <c r="C24" s="491"/>
      <c r="D24" s="23" t="s">
        <v>47</v>
      </c>
      <c r="E24" s="1"/>
      <c r="F24" s="255"/>
      <c r="G24" s="258"/>
      <c r="H24" s="261"/>
      <c r="I24" s="243"/>
      <c r="J24" s="22" t="str">
        <f>IF(E24=0,"",IF(E24&gt;=E23,"ATENÇÃO: observar o ganho de escala",""))</f>
        <v/>
      </c>
    </row>
    <row r="25" spans="1:10">
      <c r="A25" s="246"/>
      <c r="B25" s="249"/>
      <c r="C25" s="491"/>
      <c r="D25" s="24" t="s">
        <v>45</v>
      </c>
      <c r="E25" s="1"/>
      <c r="F25" s="255"/>
      <c r="G25" s="258"/>
      <c r="H25" s="261"/>
      <c r="I25" s="243"/>
      <c r="J25" s="22" t="str">
        <f t="shared" ref="J25:J27" si="2">IF(E25=0,"",IF(E25&gt;=E24,"ATENÇÃO: observar o ganho de escala",""))</f>
        <v/>
      </c>
    </row>
    <row r="26" spans="1:10">
      <c r="A26" s="246"/>
      <c r="B26" s="249"/>
      <c r="C26" s="491"/>
      <c r="D26" s="24" t="s">
        <v>43</v>
      </c>
      <c r="E26" s="1"/>
      <c r="F26" s="255"/>
      <c r="G26" s="258"/>
      <c r="H26" s="261"/>
      <c r="I26" s="243"/>
      <c r="J26" s="22" t="str">
        <f t="shared" si="2"/>
        <v/>
      </c>
    </row>
    <row r="27" spans="1:10" ht="15.75" thickBot="1">
      <c r="A27" s="247"/>
      <c r="B27" s="250"/>
      <c r="C27" s="492"/>
      <c r="D27" s="25" t="s">
        <v>44</v>
      </c>
      <c r="E27" s="2"/>
      <c r="F27" s="256"/>
      <c r="G27" s="259"/>
      <c r="H27" s="262"/>
      <c r="I27" s="244"/>
      <c r="J27" s="22" t="str">
        <f t="shared" si="2"/>
        <v/>
      </c>
    </row>
    <row r="28" spans="1:10" ht="15" customHeight="1">
      <c r="A28" s="245">
        <v>4</v>
      </c>
      <c r="B28" s="248" t="str">
        <f>CONCATENATE(VLOOKUP(A28,Especificações,2,FALSE),(VLOOKUP(A28,Especificações,3,FALSE)),(VLOOKUP(A28,Especificações,4,FALSE)),(VLOOKUP(A28,Especificações,5,FALSE)),(VLOOKUP(A28,Especificações,6,FALSE)),(VLOOKUP(A28,Especificações,7,FALSE)),(VLOOKUP(A28,Especificações,8,FALSE)),(VLOOKUP(A28,Especificações,9,FALSE)),(VLOOKUP(A28,Especificações,10,FALSE)),(VLOOKUP(A28,Especificações,11,FALSE)),(VLOOKUP(A28,Especificações,12,FALSE)),(VLOOKUP(A28,Especificações,13,FALSE)),(VLOOKUP(A28,Especificações,14,FALSE)),(VLOOKUP(A28,Especificações,15,FALSE)),(VLOOKUP(A28,Especificações,16,FALSE)),(VLOOKUP(A28,Especificações,17,FALSE)),(VLOOKUP(A28,Especificações,18,FALSE)),(VLOOKUP(A28,Especificações,19,FALSE)),(VLOOKUP(A28,Especificações,20,FALSE)),(VLOOKUP(A28,Especificações,21,FALSE)))</f>
        <v xml:space="preserve">ADESIVO - Papel Adesivo; Formato: 4,5x4,5 cm²;  110/ 190 g/m²; Impressão: 4/0 Cores; Acabamento: Corte linear; </v>
      </c>
      <c r="C28" s="490">
        <f>VLOOKUP(A28,Especificações,22,FALSE)</f>
        <v>1</v>
      </c>
      <c r="D28" s="21" t="s">
        <v>46</v>
      </c>
      <c r="E28" s="153"/>
      <c r="F28" s="254">
        <f>IF(ISERROR(AVERAGE(E28:E32)),0,AVERAGE(E28:E32))</f>
        <v>0</v>
      </c>
      <c r="G28" s="257">
        <v>8400</v>
      </c>
      <c r="H28" s="260">
        <f>C28*F28</f>
        <v>0</v>
      </c>
      <c r="I28" s="242">
        <f>G28*H28</f>
        <v>0</v>
      </c>
      <c r="J28" s="22"/>
    </row>
    <row r="29" spans="1:10">
      <c r="A29" s="246"/>
      <c r="B29" s="249"/>
      <c r="C29" s="491"/>
      <c r="D29" s="23" t="s">
        <v>47</v>
      </c>
      <c r="E29" s="1"/>
      <c r="F29" s="255"/>
      <c r="G29" s="258"/>
      <c r="H29" s="261"/>
      <c r="I29" s="243"/>
      <c r="J29" s="22" t="str">
        <f>IF(E29=0,"",IF(E29&gt;=E28,"ATENÇÃO: observar o ganho de escala",""))</f>
        <v/>
      </c>
    </row>
    <row r="30" spans="1:10">
      <c r="A30" s="246"/>
      <c r="B30" s="249"/>
      <c r="C30" s="491"/>
      <c r="D30" s="24" t="s">
        <v>45</v>
      </c>
      <c r="E30" s="1"/>
      <c r="F30" s="255"/>
      <c r="G30" s="258"/>
      <c r="H30" s="261"/>
      <c r="I30" s="243"/>
      <c r="J30" s="22" t="str">
        <f t="shared" ref="J30:J32" si="3">IF(E30=0,"",IF(E30&gt;=E29,"ATENÇÃO: observar o ganho de escala",""))</f>
        <v/>
      </c>
    </row>
    <row r="31" spans="1:10">
      <c r="A31" s="246"/>
      <c r="B31" s="249"/>
      <c r="C31" s="491"/>
      <c r="D31" s="24" t="s">
        <v>43</v>
      </c>
      <c r="E31" s="1"/>
      <c r="F31" s="255"/>
      <c r="G31" s="258"/>
      <c r="H31" s="261"/>
      <c r="I31" s="243"/>
      <c r="J31" s="22" t="str">
        <f t="shared" si="3"/>
        <v/>
      </c>
    </row>
    <row r="32" spans="1:10" ht="15.75" thickBot="1">
      <c r="A32" s="247"/>
      <c r="B32" s="250"/>
      <c r="C32" s="492"/>
      <c r="D32" s="25" t="s">
        <v>44</v>
      </c>
      <c r="E32" s="2"/>
      <c r="F32" s="256"/>
      <c r="G32" s="259"/>
      <c r="H32" s="262"/>
      <c r="I32" s="244"/>
      <c r="J32" s="22" t="str">
        <f t="shared" si="3"/>
        <v/>
      </c>
    </row>
    <row r="33" spans="1:10" ht="15" customHeight="1">
      <c r="A33" s="245">
        <v>5</v>
      </c>
      <c r="B33" s="248" t="str">
        <f>CONCATENATE(VLOOKUP(A33,Especificações,2,FALSE),(VLOOKUP(A33,Especificações,3,FALSE)),(VLOOKUP(A33,Especificações,4,FALSE)),(VLOOKUP(A33,Especificações,5,FALSE)),(VLOOKUP(A33,Especificações,6,FALSE)),(VLOOKUP(A33,Especificações,7,FALSE)),(VLOOKUP(A33,Especificações,8,FALSE)),(VLOOKUP(A33,Especificações,9,FALSE)),(VLOOKUP(A33,Especificações,10,FALSE)),(VLOOKUP(A33,Especificações,11,FALSE)),(VLOOKUP(A33,Especificações,12,FALSE)),(VLOOKUP(A33,Especificações,13,FALSE)),(VLOOKUP(A33,Especificações,14,FALSE)),(VLOOKUP(A33,Especificações,15,FALSE)),(VLOOKUP(A33,Especificações,16,FALSE)),(VLOOKUP(A33,Especificações,17,FALSE)),(VLOOKUP(A33,Especificações,18,FALSE)),(VLOOKUP(A33,Especificações,19,FALSE)),(VLOOKUP(A33,Especificações,20,FALSE)),(VLOOKUP(A33,Especificações,21,FALSE)))</f>
        <v xml:space="preserve">ADESIVO - Papel Adesivo; Formato: 4x8 cm²; 110/ 190 g/m²; Impressão: 4/0 Cores; Acabamento: Corte especial e vinco; </v>
      </c>
      <c r="C33" s="490">
        <f>VLOOKUP(A33,Especificações,22,FALSE)</f>
        <v>1</v>
      </c>
      <c r="D33" s="21" t="s">
        <v>46</v>
      </c>
      <c r="E33" s="153"/>
      <c r="F33" s="254">
        <f>IF(ISERROR(AVERAGE(E33:E37)),0,AVERAGE(E33:E37))</f>
        <v>0</v>
      </c>
      <c r="G33" s="257">
        <v>1800</v>
      </c>
      <c r="H33" s="260">
        <f>C33*F33</f>
        <v>0</v>
      </c>
      <c r="I33" s="242">
        <f>G33*H33</f>
        <v>0</v>
      </c>
      <c r="J33" s="22"/>
    </row>
    <row r="34" spans="1:10">
      <c r="A34" s="246"/>
      <c r="B34" s="249"/>
      <c r="C34" s="491"/>
      <c r="D34" s="23" t="s">
        <v>47</v>
      </c>
      <c r="E34" s="1"/>
      <c r="F34" s="255"/>
      <c r="G34" s="258"/>
      <c r="H34" s="261"/>
      <c r="I34" s="243"/>
      <c r="J34" s="22" t="str">
        <f>IF(E34=0,"",IF(E34&gt;=E33,"ATENÇÃO: observar o ganho de escala",""))</f>
        <v/>
      </c>
    </row>
    <row r="35" spans="1:10">
      <c r="A35" s="246"/>
      <c r="B35" s="249"/>
      <c r="C35" s="491"/>
      <c r="D35" s="24" t="s">
        <v>45</v>
      </c>
      <c r="E35" s="1"/>
      <c r="F35" s="255"/>
      <c r="G35" s="258"/>
      <c r="H35" s="261"/>
      <c r="I35" s="243"/>
      <c r="J35" s="22" t="str">
        <f t="shared" ref="J35:J37" si="4">IF(E35=0,"",IF(E35&gt;=E34,"ATENÇÃO: observar o ganho de escala",""))</f>
        <v/>
      </c>
    </row>
    <row r="36" spans="1:10">
      <c r="A36" s="246"/>
      <c r="B36" s="249"/>
      <c r="C36" s="491"/>
      <c r="D36" s="24" t="s">
        <v>43</v>
      </c>
      <c r="E36" s="1"/>
      <c r="F36" s="255"/>
      <c r="G36" s="258"/>
      <c r="H36" s="261"/>
      <c r="I36" s="243"/>
      <c r="J36" s="22" t="str">
        <f t="shared" si="4"/>
        <v/>
      </c>
    </row>
    <row r="37" spans="1:10" ht="15.75" thickBot="1">
      <c r="A37" s="247"/>
      <c r="B37" s="250"/>
      <c r="C37" s="492"/>
      <c r="D37" s="25" t="s">
        <v>44</v>
      </c>
      <c r="E37" s="2"/>
      <c r="F37" s="256"/>
      <c r="G37" s="259"/>
      <c r="H37" s="262"/>
      <c r="I37" s="244"/>
      <c r="J37" s="22" t="str">
        <f t="shared" si="4"/>
        <v/>
      </c>
    </row>
    <row r="38" spans="1:10" ht="15" customHeight="1">
      <c r="A38" s="245">
        <v>6</v>
      </c>
      <c r="B38" s="248" t="str">
        <f>CONCATENATE(VLOOKUP(A38,Especificações,2,FALSE),(VLOOKUP(A38,Especificações,3,FALSE)),(VLOOKUP(A38,Especificações,4,FALSE)),(VLOOKUP(A38,Especificações,5,FALSE)),(VLOOKUP(A38,Especificações,6,FALSE)),(VLOOKUP(A38,Especificações,7,FALSE)),(VLOOKUP(A38,Especificações,8,FALSE)),(VLOOKUP(A38,Especificações,9,FALSE)),(VLOOKUP(A38,Especificações,10,FALSE)),(VLOOKUP(A38,Especificações,11,FALSE)),(VLOOKUP(A38,Especificações,12,FALSE)),(VLOOKUP(A38,Especificações,13,FALSE)),(VLOOKUP(A38,Especificações,14,FALSE)),(VLOOKUP(A38,Especificações,15,FALSE)),(VLOOKUP(A38,Especificações,16,FALSE)),(VLOOKUP(A38,Especificações,17,FALSE)),(VLOOKUP(A38,Especificações,18,FALSE)),(VLOOKUP(A38,Especificações,19,FALSE)),(VLOOKUP(A38,Especificações,20,FALSE)),(VLOOKUP(A38,Especificações,21,FALSE)))</f>
        <v xml:space="preserve">ADESIVO - Papel Adesivo; Formato: 4x8 cm²; 110/ 190 g/m²; Impressão: 4/0 Cores; Acabamento: Corte linear; </v>
      </c>
      <c r="C38" s="490">
        <f>VLOOKUP(A38,Especificações,22,FALSE)</f>
        <v>1</v>
      </c>
      <c r="D38" s="21" t="s">
        <v>46</v>
      </c>
      <c r="E38" s="153"/>
      <c r="F38" s="254">
        <f>IF(ISERROR(AVERAGE(E38:E42)),0,AVERAGE(E38:E42))</f>
        <v>0</v>
      </c>
      <c r="G38" s="257">
        <v>1800</v>
      </c>
      <c r="H38" s="260">
        <f>C38*F38</f>
        <v>0</v>
      </c>
      <c r="I38" s="242">
        <f>G38*H38</f>
        <v>0</v>
      </c>
      <c r="J38" s="22"/>
    </row>
    <row r="39" spans="1:10">
      <c r="A39" s="246"/>
      <c r="B39" s="249"/>
      <c r="C39" s="491"/>
      <c r="D39" s="23" t="s">
        <v>47</v>
      </c>
      <c r="E39" s="1"/>
      <c r="F39" s="255"/>
      <c r="G39" s="258"/>
      <c r="H39" s="261"/>
      <c r="I39" s="243"/>
      <c r="J39" s="22" t="str">
        <f>IF(E39=0,"",IF(E39&gt;=E38,"ATENÇÃO: observar o ganho de escala",""))</f>
        <v/>
      </c>
    </row>
    <row r="40" spans="1:10">
      <c r="A40" s="246"/>
      <c r="B40" s="249"/>
      <c r="C40" s="491"/>
      <c r="D40" s="24" t="s">
        <v>45</v>
      </c>
      <c r="E40" s="1"/>
      <c r="F40" s="255"/>
      <c r="G40" s="258"/>
      <c r="H40" s="261"/>
      <c r="I40" s="243"/>
      <c r="J40" s="22" t="str">
        <f t="shared" ref="J40:J42" si="5">IF(E40=0,"",IF(E40&gt;=E39,"ATENÇÃO: observar o ganho de escala",""))</f>
        <v/>
      </c>
    </row>
    <row r="41" spans="1:10">
      <c r="A41" s="246"/>
      <c r="B41" s="249"/>
      <c r="C41" s="491"/>
      <c r="D41" s="24" t="s">
        <v>43</v>
      </c>
      <c r="E41" s="1"/>
      <c r="F41" s="255"/>
      <c r="G41" s="258"/>
      <c r="H41" s="261"/>
      <c r="I41" s="243"/>
      <c r="J41" s="22" t="str">
        <f t="shared" si="5"/>
        <v/>
      </c>
    </row>
    <row r="42" spans="1:10" ht="15.75" thickBot="1">
      <c r="A42" s="247"/>
      <c r="B42" s="250"/>
      <c r="C42" s="492"/>
      <c r="D42" s="25" t="s">
        <v>44</v>
      </c>
      <c r="E42" s="2"/>
      <c r="F42" s="256"/>
      <c r="G42" s="259"/>
      <c r="H42" s="262"/>
      <c r="I42" s="244"/>
      <c r="J42" s="22" t="str">
        <f t="shared" si="5"/>
        <v/>
      </c>
    </row>
    <row r="43" spans="1:10" ht="15" customHeight="1">
      <c r="A43" s="245">
        <v>7</v>
      </c>
      <c r="B43" s="248" t="str">
        <f>CONCATENATE(VLOOKUP(A43,Especificações,2,FALSE),(VLOOKUP(A43,Especificações,3,FALSE)),(VLOOKUP(A43,Especificações,4,FALSE)),(VLOOKUP(A43,Especificações,5,FALSE)),(VLOOKUP(A43,Especificações,6,FALSE)),(VLOOKUP(A43,Especificações,7,FALSE)),(VLOOKUP(A43,Especificações,8,FALSE)),(VLOOKUP(A43,Especificações,9,FALSE)),(VLOOKUP(A43,Especificações,10,FALSE)),(VLOOKUP(A43,Especificações,11,FALSE)),(VLOOKUP(A43,Especificações,12,FALSE)),(VLOOKUP(A43,Especificações,13,FALSE)),(VLOOKUP(A43,Especificações,14,FALSE)),(VLOOKUP(A43,Especificações,15,FALSE)),(VLOOKUP(A43,Especificações,16,FALSE)),(VLOOKUP(A43,Especificações,17,FALSE)),(VLOOKUP(A43,Especificações,18,FALSE)),(VLOOKUP(A43,Especificações,19,FALSE)),(VLOOKUP(A43,Especificações,20,FALSE)),(VLOOKUP(A43,Especificações,21,FALSE)))</f>
        <v xml:space="preserve">ADESIVO - Papel Adesivo; Formato: 5 cm²; 110/ 190 g/m²; Impressão: 4/0 Cores; Acabamento: Corte especial e vinco; </v>
      </c>
      <c r="C43" s="490">
        <f>VLOOKUP(A43,Especificações,22,FALSE)</f>
        <v>1</v>
      </c>
      <c r="D43" s="21" t="s">
        <v>46</v>
      </c>
      <c r="E43" s="153"/>
      <c r="F43" s="254">
        <f>IF(ISERROR(AVERAGE(E43:E47)),0,AVERAGE(E43:E47))</f>
        <v>0</v>
      </c>
      <c r="G43" s="257">
        <v>1800</v>
      </c>
      <c r="H43" s="260">
        <f>C43*F43</f>
        <v>0</v>
      </c>
      <c r="I43" s="242">
        <f>G43*H43</f>
        <v>0</v>
      </c>
      <c r="J43" s="22"/>
    </row>
    <row r="44" spans="1:10">
      <c r="A44" s="246"/>
      <c r="B44" s="249"/>
      <c r="C44" s="491"/>
      <c r="D44" s="23" t="s">
        <v>47</v>
      </c>
      <c r="E44" s="1"/>
      <c r="F44" s="255"/>
      <c r="G44" s="258"/>
      <c r="H44" s="261"/>
      <c r="I44" s="243"/>
      <c r="J44" s="22" t="str">
        <f>IF(E44=0,"",IF(E44&gt;=E43,"ATENÇÃO: observar o ganho de escala",""))</f>
        <v/>
      </c>
    </row>
    <row r="45" spans="1:10">
      <c r="A45" s="246"/>
      <c r="B45" s="249"/>
      <c r="C45" s="491"/>
      <c r="D45" s="24" t="s">
        <v>45</v>
      </c>
      <c r="E45" s="1"/>
      <c r="F45" s="255"/>
      <c r="G45" s="258"/>
      <c r="H45" s="261"/>
      <c r="I45" s="243"/>
      <c r="J45" s="22" t="str">
        <f t="shared" ref="J45:J47" si="6">IF(E45=0,"",IF(E45&gt;=E44,"ATENÇÃO: observar o ganho de escala",""))</f>
        <v/>
      </c>
    </row>
    <row r="46" spans="1:10">
      <c r="A46" s="246"/>
      <c r="B46" s="249"/>
      <c r="C46" s="491"/>
      <c r="D46" s="24" t="s">
        <v>43</v>
      </c>
      <c r="E46" s="1"/>
      <c r="F46" s="255"/>
      <c r="G46" s="258"/>
      <c r="H46" s="261"/>
      <c r="I46" s="243"/>
      <c r="J46" s="22" t="str">
        <f t="shared" si="6"/>
        <v/>
      </c>
    </row>
    <row r="47" spans="1:10" ht="15.75" thickBot="1">
      <c r="A47" s="247"/>
      <c r="B47" s="250"/>
      <c r="C47" s="492"/>
      <c r="D47" s="25" t="s">
        <v>44</v>
      </c>
      <c r="E47" s="2"/>
      <c r="F47" s="256"/>
      <c r="G47" s="259"/>
      <c r="H47" s="262"/>
      <c r="I47" s="244"/>
      <c r="J47" s="22" t="str">
        <f t="shared" si="6"/>
        <v/>
      </c>
    </row>
    <row r="48" spans="1:10" ht="15" customHeight="1">
      <c r="A48" s="245">
        <v>8</v>
      </c>
      <c r="B48" s="248" t="str">
        <f>CONCATENATE(VLOOKUP(A48,Especificações,2,FALSE),(VLOOKUP(A48,Especificações,3,FALSE)),(VLOOKUP(A48,Especificações,4,FALSE)),(VLOOKUP(A48,Especificações,5,FALSE)),(VLOOKUP(A48,Especificações,6,FALSE)),(VLOOKUP(A48,Especificações,7,FALSE)),(VLOOKUP(A48,Especificações,8,FALSE)),(VLOOKUP(A48,Especificações,9,FALSE)),(VLOOKUP(A48,Especificações,10,FALSE)),(VLOOKUP(A48,Especificações,11,FALSE)),(VLOOKUP(A48,Especificações,12,FALSE)),(VLOOKUP(A48,Especificações,13,FALSE)),(VLOOKUP(A48,Especificações,14,FALSE)),(VLOOKUP(A48,Especificações,15,FALSE)),(VLOOKUP(A48,Especificações,16,FALSE)),(VLOOKUP(A48,Especificações,17,FALSE)),(VLOOKUP(A48,Especificações,18,FALSE)),(VLOOKUP(A48,Especificações,19,FALSE)),(VLOOKUP(A48,Especificações,20,FALSE)),(VLOOKUP(A48,Especificações,21,FALSE)))</f>
        <v xml:space="preserve">ADESIVO - Papel Adesivo; Formato: 8 cm²; 110/ 190 g/m²; Impressão: 4/0 Cores; Acabamento: Corte especial e vinco; </v>
      </c>
      <c r="C48" s="490">
        <f>VLOOKUP(A48,Especificações,22,FALSE)</f>
        <v>1</v>
      </c>
      <c r="D48" s="21" t="s">
        <v>46</v>
      </c>
      <c r="E48" s="153"/>
      <c r="F48" s="254">
        <f>IF(ISERROR(AVERAGE(E48:E52)),0,AVERAGE(E48:E52))</f>
        <v>0</v>
      </c>
      <c r="G48" s="257">
        <v>3600</v>
      </c>
      <c r="H48" s="260">
        <f>C48*F48</f>
        <v>0</v>
      </c>
      <c r="I48" s="242">
        <f>G48*H48</f>
        <v>0</v>
      </c>
      <c r="J48" s="22"/>
    </row>
    <row r="49" spans="1:10">
      <c r="A49" s="246"/>
      <c r="B49" s="249"/>
      <c r="C49" s="491"/>
      <c r="D49" s="23" t="s">
        <v>47</v>
      </c>
      <c r="E49" s="1"/>
      <c r="F49" s="255"/>
      <c r="G49" s="258"/>
      <c r="H49" s="261"/>
      <c r="I49" s="243"/>
      <c r="J49" s="22" t="str">
        <f>IF(E49=0,"",IF(E49&gt;=E48,"ATENÇÃO: observar o ganho de escala",""))</f>
        <v/>
      </c>
    </row>
    <row r="50" spans="1:10">
      <c r="A50" s="246"/>
      <c r="B50" s="249"/>
      <c r="C50" s="491"/>
      <c r="D50" s="24" t="s">
        <v>45</v>
      </c>
      <c r="E50" s="1"/>
      <c r="F50" s="255"/>
      <c r="G50" s="258"/>
      <c r="H50" s="261"/>
      <c r="I50" s="243"/>
      <c r="J50" s="22" t="str">
        <f t="shared" ref="J50:J52" si="7">IF(E50=0,"",IF(E50&gt;=E49,"ATENÇÃO: observar o ganho de escala",""))</f>
        <v/>
      </c>
    </row>
    <row r="51" spans="1:10">
      <c r="A51" s="246"/>
      <c r="B51" s="249"/>
      <c r="C51" s="491"/>
      <c r="D51" s="24" t="s">
        <v>43</v>
      </c>
      <c r="E51" s="1"/>
      <c r="F51" s="255"/>
      <c r="G51" s="258"/>
      <c r="H51" s="261"/>
      <c r="I51" s="243"/>
      <c r="J51" s="22" t="str">
        <f t="shared" si="7"/>
        <v/>
      </c>
    </row>
    <row r="52" spans="1:10" ht="15.75" thickBot="1">
      <c r="A52" s="247"/>
      <c r="B52" s="250"/>
      <c r="C52" s="492"/>
      <c r="D52" s="25" t="s">
        <v>44</v>
      </c>
      <c r="E52" s="2"/>
      <c r="F52" s="256"/>
      <c r="G52" s="259"/>
      <c r="H52" s="262"/>
      <c r="I52" s="244"/>
      <c r="J52" s="22" t="str">
        <f t="shared" si="7"/>
        <v/>
      </c>
    </row>
    <row r="53" spans="1:10" ht="15" customHeight="1">
      <c r="A53" s="245">
        <v>9</v>
      </c>
      <c r="B53" s="248" t="str">
        <f>CONCATENATE(VLOOKUP(A53,Especificações,2,FALSE),(VLOOKUP(A53,Especificações,3,FALSE)),(VLOOKUP(A53,Especificações,4,FALSE)),(VLOOKUP(A53,Especificações,5,FALSE)),(VLOOKUP(A53,Especificações,6,FALSE)),(VLOOKUP(A53,Especificações,7,FALSE)),(VLOOKUP(A53,Especificações,8,FALSE)),(VLOOKUP(A53,Especificações,9,FALSE)),(VLOOKUP(A53,Especificações,10,FALSE)),(VLOOKUP(A53,Especificações,11,FALSE)),(VLOOKUP(A53,Especificações,12,FALSE)),(VLOOKUP(A53,Especificações,13,FALSE)),(VLOOKUP(A53,Especificações,14,FALSE)),(VLOOKUP(A53,Especificações,15,FALSE)),(VLOOKUP(A53,Especificações,16,FALSE)),(VLOOKUP(A53,Especificações,17,FALSE)),(VLOOKUP(A53,Especificações,18,FALSE)),(VLOOKUP(A53,Especificações,19,FALSE)),(VLOOKUP(A53,Especificações,20,FALSE)),(VLOOKUP(A53,Especificações,21,FALSE)))</f>
        <v xml:space="preserve">ADESIVO - Papel Adesivo; Formato: 10 cm²; 110/ 190 g/m²; Impressão: 4/0 Cores; Acabamento: Corte especial e vinco; </v>
      </c>
      <c r="C53" s="490">
        <f>VLOOKUP(A53,Especificações,22,FALSE)</f>
        <v>1</v>
      </c>
      <c r="D53" s="21" t="s">
        <v>46</v>
      </c>
      <c r="E53" s="153"/>
      <c r="F53" s="254">
        <f>IF(ISERROR(AVERAGE(E53:E57)),0,AVERAGE(E53:E57))</f>
        <v>0</v>
      </c>
      <c r="G53" s="257">
        <v>7200</v>
      </c>
      <c r="H53" s="260">
        <f>C53*F53</f>
        <v>0</v>
      </c>
      <c r="I53" s="242">
        <f>G53*H53</f>
        <v>0</v>
      </c>
      <c r="J53" s="22"/>
    </row>
    <row r="54" spans="1:10">
      <c r="A54" s="246"/>
      <c r="B54" s="249"/>
      <c r="C54" s="491"/>
      <c r="D54" s="23" t="s">
        <v>47</v>
      </c>
      <c r="E54" s="1"/>
      <c r="F54" s="255"/>
      <c r="G54" s="258"/>
      <c r="H54" s="261"/>
      <c r="I54" s="243"/>
      <c r="J54" s="22" t="str">
        <f>IF(E54=0,"",IF(E54&gt;=E53,"ATENÇÃO: observar o ganho de escala",""))</f>
        <v/>
      </c>
    </row>
    <row r="55" spans="1:10">
      <c r="A55" s="246"/>
      <c r="B55" s="249"/>
      <c r="C55" s="491"/>
      <c r="D55" s="24" t="s">
        <v>45</v>
      </c>
      <c r="E55" s="1"/>
      <c r="F55" s="255"/>
      <c r="G55" s="258"/>
      <c r="H55" s="261"/>
      <c r="I55" s="243"/>
      <c r="J55" s="22" t="str">
        <f t="shared" ref="J55:J57" si="8">IF(E55=0,"",IF(E55&gt;=E54,"ATENÇÃO: observar o ganho de escala",""))</f>
        <v/>
      </c>
    </row>
    <row r="56" spans="1:10">
      <c r="A56" s="246"/>
      <c r="B56" s="249"/>
      <c r="C56" s="491"/>
      <c r="D56" s="24" t="s">
        <v>43</v>
      </c>
      <c r="E56" s="1"/>
      <c r="F56" s="255"/>
      <c r="G56" s="258"/>
      <c r="H56" s="261"/>
      <c r="I56" s="243"/>
      <c r="J56" s="22" t="str">
        <f t="shared" si="8"/>
        <v/>
      </c>
    </row>
    <row r="57" spans="1:10" ht="15.75" thickBot="1">
      <c r="A57" s="247"/>
      <c r="B57" s="250"/>
      <c r="C57" s="492"/>
      <c r="D57" s="25" t="s">
        <v>44</v>
      </c>
      <c r="E57" s="2"/>
      <c r="F57" s="256"/>
      <c r="G57" s="259"/>
      <c r="H57" s="262"/>
      <c r="I57" s="244"/>
      <c r="J57" s="22" t="str">
        <f t="shared" si="8"/>
        <v/>
      </c>
    </row>
    <row r="58" spans="1:10" ht="15" customHeight="1">
      <c r="A58" s="245">
        <v>10</v>
      </c>
      <c r="B58" s="248" t="str">
        <f>CONCATENATE(VLOOKUP(A58,Especificações,2,FALSE),(VLOOKUP(A58,Especificações,3,FALSE)),(VLOOKUP(A58,Especificações,4,FALSE)),(VLOOKUP(A58,Especificações,5,FALSE)),(VLOOKUP(A58,Especificações,6,FALSE)),(VLOOKUP(A58,Especificações,7,FALSE)),(VLOOKUP(A58,Especificações,8,FALSE)),(VLOOKUP(A58,Especificações,9,FALSE)),(VLOOKUP(A58,Especificações,10,FALSE)),(VLOOKUP(A58,Especificações,11,FALSE)),(VLOOKUP(A58,Especificações,12,FALSE)),(VLOOKUP(A58,Especificações,13,FALSE)),(VLOOKUP(A58,Especificações,14,FALSE)),(VLOOKUP(A58,Especificações,15,FALSE)),(VLOOKUP(A58,Especificações,16,FALSE)),(VLOOKUP(A58,Especificações,17,FALSE)),(VLOOKUP(A58,Especificações,18,FALSE)),(VLOOKUP(A58,Especificações,19,FALSE)),(VLOOKUP(A58,Especificações,20,FALSE)),(VLOOKUP(A58,Especificações,21,FALSE)))</f>
        <v xml:space="preserve">ADESIVO - Papel Adesivo; Formato: cm²; 110/ 190 g/m²; Impressão: 4/0 Cores; Acabamento: Corte especial e vinco; </v>
      </c>
      <c r="C58" s="490">
        <f>VLOOKUP(A58,Especificações,22,FALSE)</f>
        <v>1</v>
      </c>
      <c r="D58" s="21" t="s">
        <v>46</v>
      </c>
      <c r="E58" s="153"/>
      <c r="F58" s="254">
        <f>IF(ISERROR(AVERAGE(E58:E62)),0,AVERAGE(E58:E62))</f>
        <v>0</v>
      </c>
      <c r="G58" s="257">
        <v>1800</v>
      </c>
      <c r="H58" s="260">
        <f>C58*F58</f>
        <v>0</v>
      </c>
      <c r="I58" s="242">
        <f>G58*H58</f>
        <v>0</v>
      </c>
      <c r="J58" s="22"/>
    </row>
    <row r="59" spans="1:10">
      <c r="A59" s="246"/>
      <c r="B59" s="249"/>
      <c r="C59" s="491"/>
      <c r="D59" s="23" t="s">
        <v>47</v>
      </c>
      <c r="E59" s="1"/>
      <c r="F59" s="255"/>
      <c r="G59" s="258"/>
      <c r="H59" s="261"/>
      <c r="I59" s="243"/>
      <c r="J59" s="22" t="str">
        <f>IF(E59=0,"",IF(E59&gt;=E58,"ATENÇÃO: observar o ganho de escala",""))</f>
        <v/>
      </c>
    </row>
    <row r="60" spans="1:10">
      <c r="A60" s="246"/>
      <c r="B60" s="249"/>
      <c r="C60" s="491"/>
      <c r="D60" s="24" t="s">
        <v>45</v>
      </c>
      <c r="E60" s="1"/>
      <c r="F60" s="255"/>
      <c r="G60" s="258"/>
      <c r="H60" s="261"/>
      <c r="I60" s="243"/>
      <c r="J60" s="22" t="str">
        <f t="shared" ref="J60:J62" si="9">IF(E60=0,"",IF(E60&gt;=E59,"ATENÇÃO: observar o ganho de escala",""))</f>
        <v/>
      </c>
    </row>
    <row r="61" spans="1:10">
      <c r="A61" s="246"/>
      <c r="B61" s="249"/>
      <c r="C61" s="491"/>
      <c r="D61" s="24" t="s">
        <v>43</v>
      </c>
      <c r="E61" s="1"/>
      <c r="F61" s="255"/>
      <c r="G61" s="258"/>
      <c r="H61" s="261"/>
      <c r="I61" s="243"/>
      <c r="J61" s="22" t="str">
        <f t="shared" si="9"/>
        <v/>
      </c>
    </row>
    <row r="62" spans="1:10" ht="15.75" thickBot="1">
      <c r="A62" s="247"/>
      <c r="B62" s="250"/>
      <c r="C62" s="492"/>
      <c r="D62" s="25" t="s">
        <v>44</v>
      </c>
      <c r="E62" s="2"/>
      <c r="F62" s="256"/>
      <c r="G62" s="259"/>
      <c r="H62" s="262"/>
      <c r="I62" s="244"/>
      <c r="J62" s="22" t="str">
        <f t="shared" si="9"/>
        <v/>
      </c>
    </row>
    <row r="63" spans="1:10" ht="15" customHeight="1">
      <c r="A63" s="245">
        <v>11</v>
      </c>
      <c r="B63" s="248" t="str">
        <f>CONCATENATE(VLOOKUP(A63,Especificações,2,FALSE),(VLOOKUP(A63,Especificações,3,FALSE)),(VLOOKUP(A63,Especificações,4,FALSE)),(VLOOKUP(A63,Especificações,5,FALSE)),(VLOOKUP(A63,Especificações,6,FALSE)),(VLOOKUP(A63,Especificações,7,FALSE)),(VLOOKUP(A63,Especificações,8,FALSE)),(VLOOKUP(A63,Especificações,9,FALSE)),(VLOOKUP(A63,Especificações,10,FALSE)),(VLOOKUP(A63,Especificações,11,FALSE)),(VLOOKUP(A63,Especificações,12,FALSE)),(VLOOKUP(A63,Especificações,13,FALSE)),(VLOOKUP(A63,Especificações,14,FALSE)),(VLOOKUP(A63,Especificações,15,FALSE)),(VLOOKUP(A63,Especificações,16,FALSE)),(VLOOKUP(A63,Especificações,17,FALSE)),(VLOOKUP(A63,Especificações,18,FALSE)),(VLOOKUP(A63,Especificações,19,FALSE)),(VLOOKUP(A63,Especificações,20,FALSE)),(VLOOKUP(A63,Especificações,21,FALSE)))</f>
        <v xml:space="preserve">ADESIVO - Papel Adesivo; Formato: cm²; 110/ 190 g/m²; Impressão: 4/0 Cores; Acabamento: Corte linear; </v>
      </c>
      <c r="C63" s="490">
        <f>VLOOKUP(A63,Especificações,22,FALSE)</f>
        <v>1</v>
      </c>
      <c r="D63" s="21" t="s">
        <v>46</v>
      </c>
      <c r="E63" s="153"/>
      <c r="F63" s="254">
        <f>IF(ISERROR(AVERAGE(E63:E67)),0,AVERAGE(E63:E67))</f>
        <v>0</v>
      </c>
      <c r="G63" s="257">
        <v>1800</v>
      </c>
      <c r="H63" s="260">
        <f>C63*F63</f>
        <v>0</v>
      </c>
      <c r="I63" s="242">
        <f>G63*H63</f>
        <v>0</v>
      </c>
      <c r="J63" s="22"/>
    </row>
    <row r="64" spans="1:10">
      <c r="A64" s="246"/>
      <c r="B64" s="249"/>
      <c r="C64" s="491"/>
      <c r="D64" s="23" t="s">
        <v>47</v>
      </c>
      <c r="E64" s="1"/>
      <c r="F64" s="255"/>
      <c r="G64" s="258"/>
      <c r="H64" s="261"/>
      <c r="I64" s="243"/>
      <c r="J64" s="22" t="str">
        <f>IF(E64=0,"",IF(E64&gt;=E63,"ATENÇÃO: observar o ganho de escala",""))</f>
        <v/>
      </c>
    </row>
    <row r="65" spans="1:10">
      <c r="A65" s="246"/>
      <c r="B65" s="249"/>
      <c r="C65" s="491"/>
      <c r="D65" s="24" t="s">
        <v>45</v>
      </c>
      <c r="E65" s="1"/>
      <c r="F65" s="255"/>
      <c r="G65" s="258"/>
      <c r="H65" s="261"/>
      <c r="I65" s="243"/>
      <c r="J65" s="22" t="str">
        <f t="shared" ref="J65:J67" si="10">IF(E65=0,"",IF(E65&gt;=E64,"ATENÇÃO: observar o ganho de escala",""))</f>
        <v/>
      </c>
    </row>
    <row r="66" spans="1:10">
      <c r="A66" s="246"/>
      <c r="B66" s="249"/>
      <c r="C66" s="491"/>
      <c r="D66" s="24" t="s">
        <v>43</v>
      </c>
      <c r="E66" s="1"/>
      <c r="F66" s="255"/>
      <c r="G66" s="258"/>
      <c r="H66" s="261"/>
      <c r="I66" s="243"/>
      <c r="J66" s="22" t="str">
        <f t="shared" si="10"/>
        <v/>
      </c>
    </row>
    <row r="67" spans="1:10" ht="15.75" thickBot="1">
      <c r="A67" s="247"/>
      <c r="B67" s="250"/>
      <c r="C67" s="492"/>
      <c r="D67" s="25" t="s">
        <v>44</v>
      </c>
      <c r="E67" s="2"/>
      <c r="F67" s="256"/>
      <c r="G67" s="259"/>
      <c r="H67" s="262"/>
      <c r="I67" s="244"/>
      <c r="J67" s="22" t="str">
        <f t="shared" si="10"/>
        <v/>
      </c>
    </row>
    <row r="68" spans="1:10" ht="15" customHeight="1">
      <c r="A68" s="245">
        <v>12</v>
      </c>
      <c r="B68" s="248" t="str">
        <f>CONCATENATE(VLOOKUP(A68,Especificações,2,FALSE),(VLOOKUP(A68,Especificações,3,FALSE)),(VLOOKUP(A68,Especificações,4,FALSE)),(VLOOKUP(A68,Especificações,5,FALSE)),(VLOOKUP(A68,Especificações,6,FALSE)),(VLOOKUP(A68,Especificações,7,FALSE)),(VLOOKUP(A68,Especificações,8,FALSE)),(VLOOKUP(A68,Especificações,9,FALSE)),(VLOOKUP(A68,Especificações,10,FALSE)),(VLOOKUP(A68,Especificações,11,FALSE)),(VLOOKUP(A68,Especificações,12,FALSE)),(VLOOKUP(A68,Especificações,13,FALSE)),(VLOOKUP(A68,Especificações,14,FALSE)),(VLOOKUP(A68,Especificações,15,FALSE)),(VLOOKUP(A68,Especificações,16,FALSE)),(VLOOKUP(A68,Especificações,17,FALSE)),(VLOOKUP(A68,Especificações,18,FALSE)),(VLOOKUP(A68,Especificações,19,FALSE)),(VLOOKUP(A68,Especificações,20,FALSE)),(VLOOKUP(A68,Especificações,21,FALSE)))</f>
        <v xml:space="preserve">AVISO / PORTARIA - Papel Off-SetFormato Aberto: A4; 180 g/m²; Acabamento: Auto relevo e Refile Simples; </v>
      </c>
      <c r="C68" s="490">
        <f>VLOOKUP(A68,Especificações,22,FALSE)</f>
        <v>1</v>
      </c>
      <c r="D68" s="21" t="s">
        <v>46</v>
      </c>
      <c r="E68" s="153"/>
      <c r="F68" s="254">
        <f>IF(ISERROR(AVERAGE(E68:E72)),0,AVERAGE(E68:E72))</f>
        <v>0</v>
      </c>
      <c r="G68" s="257">
        <v>3000</v>
      </c>
      <c r="H68" s="260">
        <f>C68*F68</f>
        <v>0</v>
      </c>
      <c r="I68" s="242">
        <f>G68*H68</f>
        <v>0</v>
      </c>
      <c r="J68" s="22"/>
    </row>
    <row r="69" spans="1:10">
      <c r="A69" s="246"/>
      <c r="B69" s="249"/>
      <c r="C69" s="491"/>
      <c r="D69" s="23" t="s">
        <v>47</v>
      </c>
      <c r="E69" s="1"/>
      <c r="F69" s="255"/>
      <c r="G69" s="258"/>
      <c r="H69" s="261"/>
      <c r="I69" s="243"/>
      <c r="J69" s="22" t="str">
        <f>IF(E69=0,"",IF(E69&gt;=E68,"ATENÇÃO: observar o ganho de escala",""))</f>
        <v/>
      </c>
    </row>
    <row r="70" spans="1:10">
      <c r="A70" s="246"/>
      <c r="B70" s="249"/>
      <c r="C70" s="491"/>
      <c r="D70" s="24" t="s">
        <v>45</v>
      </c>
      <c r="E70" s="1"/>
      <c r="F70" s="255"/>
      <c r="G70" s="258"/>
      <c r="H70" s="261"/>
      <c r="I70" s="243"/>
      <c r="J70" s="22" t="str">
        <f t="shared" ref="J70:J72" si="11">IF(E70=0,"",IF(E70&gt;=E69,"ATENÇÃO: observar o ganho de escala",""))</f>
        <v/>
      </c>
    </row>
    <row r="71" spans="1:10">
      <c r="A71" s="246"/>
      <c r="B71" s="249"/>
      <c r="C71" s="491"/>
      <c r="D71" s="24" t="s">
        <v>43</v>
      </c>
      <c r="E71" s="1"/>
      <c r="F71" s="255"/>
      <c r="G71" s="258"/>
      <c r="H71" s="261"/>
      <c r="I71" s="243"/>
      <c r="J71" s="22" t="str">
        <f t="shared" si="11"/>
        <v/>
      </c>
    </row>
    <row r="72" spans="1:10" ht="15.75" thickBot="1">
      <c r="A72" s="247"/>
      <c r="B72" s="250"/>
      <c r="C72" s="492"/>
      <c r="D72" s="25" t="s">
        <v>44</v>
      </c>
      <c r="E72" s="2"/>
      <c r="F72" s="256"/>
      <c r="G72" s="259"/>
      <c r="H72" s="262"/>
      <c r="I72" s="244"/>
      <c r="J72" s="22" t="str">
        <f t="shared" si="11"/>
        <v/>
      </c>
    </row>
    <row r="73" spans="1:10" ht="15" customHeight="1">
      <c r="A73" s="245">
        <v>13</v>
      </c>
      <c r="B73" s="248" t="str">
        <f>CONCATENATE(VLOOKUP(A73,Especificações,2,FALSE),(VLOOKUP(A73,Especificações,3,FALSE)),(VLOOKUP(A73,Especificações,4,FALSE)),(VLOOKUP(A73,Especificações,5,FALSE)),(VLOOKUP(A73,Especificações,6,FALSE)),(VLOOKUP(A73,Especificações,7,FALSE)),(VLOOKUP(A73,Especificações,8,FALSE)),(VLOOKUP(A73,Especificações,9,FALSE)),(VLOOKUP(A73,Especificações,10,FALSE)),(VLOOKUP(A73,Especificações,11,FALSE)),(VLOOKUP(A73,Especificações,12,FALSE)),(VLOOKUP(A73,Especificações,13,FALSE)),(VLOOKUP(A73,Especificações,14,FALSE)),(VLOOKUP(A73,Especificações,15,FALSE)),(VLOOKUP(A73,Especificações,16,FALSE)),(VLOOKUP(A73,Especificações,17,FALSE)),(VLOOKUP(A73,Especificações,18,FALSE)),(VLOOKUP(A73,Especificações,19,FALSE)),(VLOOKUP(A73,Especificações,20,FALSE)),(VLOOKUP(A73,Especificações,21,FALSE)))</f>
        <v xml:space="preserve">BANNER - Vinil/ Lona; Formato: 90x120 m²; Impressão: 4/0 Cores; Acabamento: Gualhardete/ Ilhós/ Standart/ Tubete com cordão; </v>
      </c>
      <c r="C73" s="490">
        <f>VLOOKUP(A73,Especificações,22,FALSE)</f>
        <v>1</v>
      </c>
      <c r="D73" s="21" t="s">
        <v>46</v>
      </c>
      <c r="E73" s="153"/>
      <c r="F73" s="254">
        <f>IF(ISERROR(AVERAGE(E73:E77)),0,AVERAGE(E73:E77))</f>
        <v>0</v>
      </c>
      <c r="G73" s="257">
        <v>1000</v>
      </c>
      <c r="H73" s="260">
        <f>C73*F73</f>
        <v>0</v>
      </c>
      <c r="I73" s="242">
        <f>G73*H73</f>
        <v>0</v>
      </c>
      <c r="J73" s="22"/>
    </row>
    <row r="74" spans="1:10">
      <c r="A74" s="246"/>
      <c r="B74" s="249"/>
      <c r="C74" s="491"/>
      <c r="D74" s="23" t="s">
        <v>47</v>
      </c>
      <c r="E74" s="1"/>
      <c r="F74" s="255"/>
      <c r="G74" s="258"/>
      <c r="H74" s="261"/>
      <c r="I74" s="243"/>
      <c r="J74" s="22" t="str">
        <f>IF(E74=0,"",IF(E74&gt;=E73,"ATENÇÃO: observar o ganho de escala",""))</f>
        <v/>
      </c>
    </row>
    <row r="75" spans="1:10">
      <c r="A75" s="246"/>
      <c r="B75" s="249"/>
      <c r="C75" s="491"/>
      <c r="D75" s="24" t="s">
        <v>45</v>
      </c>
      <c r="E75" s="1"/>
      <c r="F75" s="255"/>
      <c r="G75" s="258"/>
      <c r="H75" s="261"/>
      <c r="I75" s="243"/>
      <c r="J75" s="22" t="str">
        <f t="shared" ref="J75:J77" si="12">IF(E75=0,"",IF(E75&gt;=E74,"ATENÇÃO: observar o ganho de escala",""))</f>
        <v/>
      </c>
    </row>
    <row r="76" spans="1:10">
      <c r="A76" s="246"/>
      <c r="B76" s="249"/>
      <c r="C76" s="491"/>
      <c r="D76" s="24" t="s">
        <v>43</v>
      </c>
      <c r="E76" s="1"/>
      <c r="F76" s="255"/>
      <c r="G76" s="258"/>
      <c r="H76" s="261"/>
      <c r="I76" s="243"/>
      <c r="J76" s="22" t="str">
        <f t="shared" si="12"/>
        <v/>
      </c>
    </row>
    <row r="77" spans="1:10" ht="15.75" thickBot="1">
      <c r="A77" s="247"/>
      <c r="B77" s="250"/>
      <c r="C77" s="492"/>
      <c r="D77" s="25" t="s">
        <v>44</v>
      </c>
      <c r="E77" s="2"/>
      <c r="F77" s="256"/>
      <c r="G77" s="259"/>
      <c r="H77" s="262"/>
      <c r="I77" s="244"/>
      <c r="J77" s="22" t="str">
        <f t="shared" si="12"/>
        <v/>
      </c>
    </row>
    <row r="78" spans="1:10" ht="15" customHeight="1">
      <c r="A78" s="245">
        <v>14</v>
      </c>
      <c r="B78" s="248" t="str">
        <f>CONCATENATE(VLOOKUP(A78,Especificações,2,FALSE),(VLOOKUP(A78,Especificações,3,FALSE)),(VLOOKUP(A78,Especificações,4,FALSE)),(VLOOKUP(A78,Especificações,5,FALSE)),(VLOOKUP(A78,Especificações,6,FALSE)),(VLOOKUP(A78,Especificações,7,FALSE)),(VLOOKUP(A78,Especificações,8,FALSE)),(VLOOKUP(A78,Especificações,9,FALSE)),(VLOOKUP(A78,Especificações,10,FALSE)),(VLOOKUP(A78,Especificações,11,FALSE)),(VLOOKUP(A78,Especificações,12,FALSE)),(VLOOKUP(A78,Especificações,13,FALSE)),(VLOOKUP(A78,Especificações,14,FALSE)),(VLOOKUP(A78,Especificações,15,FALSE)),(VLOOKUP(A78,Especificações,16,FALSE)),(VLOOKUP(A78,Especificações,17,FALSE)),(VLOOKUP(A78,Especificações,18,FALSE)),(VLOOKUP(A78,Especificações,19,FALSE)),(VLOOKUP(A78,Especificações,20,FALSE)),(VLOOKUP(A78,Especificações,21,FALSE)))</f>
        <v xml:space="preserve">BANNER - Vinil/ Lona; Formato: 90x150 m²; Impressão: 4/0 Cores; Acabamento: Gualhardete/ Ilhós/ Standart/ Tubete com cordão; </v>
      </c>
      <c r="C78" s="490">
        <f>VLOOKUP(A78,Especificações,22,FALSE)</f>
        <v>1</v>
      </c>
      <c r="D78" s="21" t="s">
        <v>46</v>
      </c>
      <c r="E78" s="153"/>
      <c r="F78" s="254">
        <f>IF(ISERROR(AVERAGE(E78:E82)),0,AVERAGE(E78:E82))</f>
        <v>0</v>
      </c>
      <c r="G78" s="257">
        <v>1000</v>
      </c>
      <c r="H78" s="260">
        <f>C78*F78</f>
        <v>0</v>
      </c>
      <c r="I78" s="242">
        <f>G78*H78</f>
        <v>0</v>
      </c>
      <c r="J78" s="22"/>
    </row>
    <row r="79" spans="1:10">
      <c r="A79" s="246"/>
      <c r="B79" s="249"/>
      <c r="C79" s="491"/>
      <c r="D79" s="23" t="s">
        <v>47</v>
      </c>
      <c r="E79" s="1"/>
      <c r="F79" s="255"/>
      <c r="G79" s="258"/>
      <c r="H79" s="261"/>
      <c r="I79" s="243"/>
      <c r="J79" s="22" t="str">
        <f>IF(E79=0,"",IF(E79&gt;=E78,"ATENÇÃO: observar o ganho de escala",""))</f>
        <v/>
      </c>
    </row>
    <row r="80" spans="1:10">
      <c r="A80" s="246"/>
      <c r="B80" s="249"/>
      <c r="C80" s="491"/>
      <c r="D80" s="24" t="s">
        <v>45</v>
      </c>
      <c r="E80" s="1"/>
      <c r="F80" s="255"/>
      <c r="G80" s="258"/>
      <c r="H80" s="261"/>
      <c r="I80" s="243"/>
      <c r="J80" s="22" t="str">
        <f t="shared" ref="J80:J82" si="13">IF(E80=0,"",IF(E80&gt;=E79,"ATENÇÃO: observar o ganho de escala",""))</f>
        <v/>
      </c>
    </row>
    <row r="81" spans="1:10">
      <c r="A81" s="246"/>
      <c r="B81" s="249"/>
      <c r="C81" s="491"/>
      <c r="D81" s="24" t="s">
        <v>43</v>
      </c>
      <c r="E81" s="1"/>
      <c r="F81" s="255"/>
      <c r="G81" s="258"/>
      <c r="H81" s="261"/>
      <c r="I81" s="243"/>
      <c r="J81" s="22" t="str">
        <f t="shared" si="13"/>
        <v/>
      </c>
    </row>
    <row r="82" spans="1:10" ht="15.75" thickBot="1">
      <c r="A82" s="247"/>
      <c r="B82" s="250"/>
      <c r="C82" s="492"/>
      <c r="D82" s="25" t="s">
        <v>44</v>
      </c>
      <c r="E82" s="2"/>
      <c r="F82" s="256"/>
      <c r="G82" s="259"/>
      <c r="H82" s="262"/>
      <c r="I82" s="244"/>
      <c r="J82" s="22" t="str">
        <f t="shared" si="13"/>
        <v/>
      </c>
    </row>
    <row r="83" spans="1:10" ht="15" customHeight="1">
      <c r="A83" s="245">
        <v>15</v>
      </c>
      <c r="B83" s="248" t="str">
        <f>CONCATENATE(VLOOKUP(A83,Especificações,2,FALSE),(VLOOKUP(A83,Especificações,3,FALSE)),(VLOOKUP(A83,Especificações,4,FALSE)),(VLOOKUP(A83,Especificações,5,FALSE)),(VLOOKUP(A83,Especificações,6,FALSE)),(VLOOKUP(A83,Especificações,7,FALSE)),(VLOOKUP(A83,Especificações,8,FALSE)),(VLOOKUP(A83,Especificações,9,FALSE)),(VLOOKUP(A83,Especificações,10,FALSE)),(VLOOKUP(A83,Especificações,11,FALSE)),(VLOOKUP(A83,Especificações,12,FALSE)),(VLOOKUP(A83,Especificações,13,FALSE)),(VLOOKUP(A83,Especificações,14,FALSE)),(VLOOKUP(A83,Especificações,15,FALSE)),(VLOOKUP(A83,Especificações,16,FALSE)),(VLOOKUP(A83,Especificações,17,FALSE)),(VLOOKUP(A83,Especificações,18,FALSE)),(VLOOKUP(A83,Especificações,19,FALSE)),(VLOOKUP(A83,Especificações,20,FALSE)),(VLOOKUP(A83,Especificações,21,FALSE)))</f>
        <v xml:space="preserve">BANNER - Vinil/ Lona; Formato: 100x180 m²; Impressão: 4/0 Cores; Acabamento: Gualhardete/ Ilhós/ Standart/ Tubete com cordão; </v>
      </c>
      <c r="C83" s="490">
        <f>VLOOKUP(A83,Especificações,22,FALSE)</f>
        <v>1</v>
      </c>
      <c r="D83" s="21" t="s">
        <v>46</v>
      </c>
      <c r="E83" s="153"/>
      <c r="F83" s="254">
        <f>IF(ISERROR(AVERAGE(E83:E87)),0,AVERAGE(E83:E87))</f>
        <v>0</v>
      </c>
      <c r="G83" s="257">
        <v>400</v>
      </c>
      <c r="H83" s="260">
        <f>C83*F83</f>
        <v>0</v>
      </c>
      <c r="I83" s="242">
        <f>G83*H83</f>
        <v>0</v>
      </c>
      <c r="J83" s="22"/>
    </row>
    <row r="84" spans="1:10">
      <c r="A84" s="246"/>
      <c r="B84" s="249"/>
      <c r="C84" s="491"/>
      <c r="D84" s="23" t="s">
        <v>47</v>
      </c>
      <c r="E84" s="1"/>
      <c r="F84" s="255"/>
      <c r="G84" s="258"/>
      <c r="H84" s="261"/>
      <c r="I84" s="243"/>
      <c r="J84" s="22" t="str">
        <f>IF(E84=0,"",IF(E84&gt;=E83,"ATENÇÃO: observar o ganho de escala",""))</f>
        <v/>
      </c>
    </row>
    <row r="85" spans="1:10">
      <c r="A85" s="246"/>
      <c r="B85" s="249"/>
      <c r="C85" s="491"/>
      <c r="D85" s="24" t="s">
        <v>45</v>
      </c>
      <c r="E85" s="1"/>
      <c r="F85" s="255"/>
      <c r="G85" s="258"/>
      <c r="H85" s="261"/>
      <c r="I85" s="243"/>
      <c r="J85" s="22" t="str">
        <f t="shared" ref="J85:J87" si="14">IF(E85=0,"",IF(E85&gt;=E84,"ATENÇÃO: observar o ganho de escala",""))</f>
        <v/>
      </c>
    </row>
    <row r="86" spans="1:10">
      <c r="A86" s="246"/>
      <c r="B86" s="249"/>
      <c r="C86" s="491"/>
      <c r="D86" s="24" t="s">
        <v>43</v>
      </c>
      <c r="E86" s="1"/>
      <c r="F86" s="255"/>
      <c r="G86" s="258"/>
      <c r="H86" s="261"/>
      <c r="I86" s="243"/>
      <c r="J86" s="22" t="str">
        <f t="shared" si="14"/>
        <v/>
      </c>
    </row>
    <row r="87" spans="1:10" ht="15.75" thickBot="1">
      <c r="A87" s="247"/>
      <c r="B87" s="250"/>
      <c r="C87" s="492"/>
      <c r="D87" s="25" t="s">
        <v>44</v>
      </c>
      <c r="E87" s="2"/>
      <c r="F87" s="256"/>
      <c r="G87" s="259"/>
      <c r="H87" s="262"/>
      <c r="I87" s="244"/>
      <c r="J87" s="22" t="str">
        <f t="shared" si="14"/>
        <v/>
      </c>
    </row>
    <row r="88" spans="1:10" ht="15" customHeight="1">
      <c r="A88" s="245">
        <v>16</v>
      </c>
      <c r="B88" s="248" t="str">
        <f>CONCATENATE(VLOOKUP(A88,Especificações,2,FALSE),(VLOOKUP(A88,Especificações,3,FALSE)),(VLOOKUP(A88,Especificações,4,FALSE)),(VLOOKUP(A88,Especificações,5,FALSE)),(VLOOKUP(A88,Especificações,6,FALSE)),(VLOOKUP(A88,Especificações,7,FALSE)),(VLOOKUP(A88,Especificações,8,FALSE)),(VLOOKUP(A88,Especificações,9,FALSE)),(VLOOKUP(A88,Especificações,10,FALSE)),(VLOOKUP(A88,Especificações,11,FALSE)),(VLOOKUP(A88,Especificações,12,FALSE)),(VLOOKUP(A88,Especificações,13,FALSE)),(VLOOKUP(A88,Especificações,14,FALSE)),(VLOOKUP(A88,Especificações,15,FALSE)),(VLOOKUP(A88,Especificações,16,FALSE)),(VLOOKUP(A88,Especificações,17,FALSE)),(VLOOKUP(A88,Especificações,18,FALSE)),(VLOOKUP(A88,Especificações,19,FALSE)),(VLOOKUP(A88,Especificações,20,FALSE)),(VLOOKUP(A88,Especificações,21,FALSE)))</f>
        <v xml:space="preserve">BANNER - Vinil/ Lona; Formato: 200x100 m²; Impressão: 4/0 Cores; Acabamento: Gualhardete/ Ilhós/ Standart/ Tubete com cordão; </v>
      </c>
      <c r="C88" s="490">
        <f>VLOOKUP(A88,Especificações,22,FALSE)</f>
        <v>1</v>
      </c>
      <c r="D88" s="21" t="s">
        <v>46</v>
      </c>
      <c r="E88" s="153"/>
      <c r="F88" s="254">
        <f>IF(ISERROR(AVERAGE(E88:E92)),0,AVERAGE(E88:E92))</f>
        <v>0</v>
      </c>
      <c r="G88" s="257">
        <v>200</v>
      </c>
      <c r="H88" s="260">
        <f>C88*F88</f>
        <v>0</v>
      </c>
      <c r="I88" s="242">
        <f>G88*H88</f>
        <v>0</v>
      </c>
      <c r="J88" s="22"/>
    </row>
    <row r="89" spans="1:10">
      <c r="A89" s="246"/>
      <c r="B89" s="249"/>
      <c r="C89" s="491"/>
      <c r="D89" s="23" t="s">
        <v>47</v>
      </c>
      <c r="E89" s="1"/>
      <c r="F89" s="255"/>
      <c r="G89" s="258"/>
      <c r="H89" s="261"/>
      <c r="I89" s="243"/>
      <c r="J89" s="22" t="str">
        <f>IF(E89=0,"",IF(E89&gt;=E88,"ATENÇÃO: observar o ganho de escala",""))</f>
        <v/>
      </c>
    </row>
    <row r="90" spans="1:10">
      <c r="A90" s="246"/>
      <c r="B90" s="249"/>
      <c r="C90" s="491"/>
      <c r="D90" s="24" t="s">
        <v>45</v>
      </c>
      <c r="E90" s="1"/>
      <c r="F90" s="255"/>
      <c r="G90" s="258"/>
      <c r="H90" s="261"/>
      <c r="I90" s="243"/>
      <c r="J90" s="22" t="str">
        <f t="shared" ref="J90:J92" si="15">IF(E90=0,"",IF(E90&gt;=E89,"ATENÇÃO: observar o ganho de escala",""))</f>
        <v/>
      </c>
    </row>
    <row r="91" spans="1:10">
      <c r="A91" s="246"/>
      <c r="B91" s="249"/>
      <c r="C91" s="491"/>
      <c r="D91" s="24" t="s">
        <v>43</v>
      </c>
      <c r="E91" s="1"/>
      <c r="F91" s="255"/>
      <c r="G91" s="258"/>
      <c r="H91" s="261"/>
      <c r="I91" s="243"/>
      <c r="J91" s="22" t="str">
        <f t="shared" si="15"/>
        <v/>
      </c>
    </row>
    <row r="92" spans="1:10" ht="15.75" thickBot="1">
      <c r="A92" s="247"/>
      <c r="B92" s="250"/>
      <c r="C92" s="492"/>
      <c r="D92" s="25" t="s">
        <v>44</v>
      </c>
      <c r="E92" s="2"/>
      <c r="F92" s="256"/>
      <c r="G92" s="259"/>
      <c r="H92" s="262"/>
      <c r="I92" s="244"/>
      <c r="J92" s="22" t="str">
        <f t="shared" si="15"/>
        <v/>
      </c>
    </row>
    <row r="93" spans="1:10" ht="15" customHeight="1">
      <c r="A93" s="245">
        <v>17</v>
      </c>
      <c r="B93" s="248" t="str">
        <f>CONCATENATE(VLOOKUP(A93,Especificações,2,FALSE),(VLOOKUP(A93,Especificações,3,FALSE)),(VLOOKUP(A93,Especificações,4,FALSE)),(VLOOKUP(A93,Especificações,5,FALSE)),(VLOOKUP(A93,Especificações,6,FALSE)),(VLOOKUP(A93,Especificações,7,FALSE)),(VLOOKUP(A93,Especificações,8,FALSE)),(VLOOKUP(A93,Especificações,9,FALSE)),(VLOOKUP(A93,Especificações,10,FALSE)),(VLOOKUP(A93,Especificações,11,FALSE)),(VLOOKUP(A93,Especificações,12,FALSE)),(VLOOKUP(A93,Especificações,13,FALSE)),(VLOOKUP(A93,Especificações,14,FALSE)),(VLOOKUP(A93,Especificações,15,FALSE)),(VLOOKUP(A93,Especificações,16,FALSE)),(VLOOKUP(A93,Especificações,17,FALSE)),(VLOOKUP(A93,Especificações,18,FALSE)),(VLOOKUP(A93,Especificações,19,FALSE)),(VLOOKUP(A93,Especificações,20,FALSE)),(VLOOKUP(A93,Especificações,21,FALSE)))</f>
        <v xml:space="preserve">BANNER - Vinil/ Lona; Formato: 300x200 m²; Impressão: 4/0 Cores; Acabamento: Gualhardete/ Ilhós/ Standart/ Tubete com cordão; </v>
      </c>
      <c r="C93" s="490">
        <f>VLOOKUP(A93,Especificações,22,FALSE)</f>
        <v>1</v>
      </c>
      <c r="D93" s="21" t="s">
        <v>46</v>
      </c>
      <c r="E93" s="153"/>
      <c r="F93" s="254">
        <f>IF(ISERROR(AVERAGE(E93:E97)),0,AVERAGE(E93:E97))</f>
        <v>0</v>
      </c>
      <c r="G93" s="257">
        <v>120</v>
      </c>
      <c r="H93" s="260">
        <f>C93*F93</f>
        <v>0</v>
      </c>
      <c r="I93" s="242">
        <f>G93*H93</f>
        <v>0</v>
      </c>
      <c r="J93" s="22"/>
    </row>
    <row r="94" spans="1:10">
      <c r="A94" s="246"/>
      <c r="B94" s="249"/>
      <c r="C94" s="491"/>
      <c r="D94" s="23" t="s">
        <v>47</v>
      </c>
      <c r="E94" s="1"/>
      <c r="F94" s="255"/>
      <c r="G94" s="258"/>
      <c r="H94" s="261"/>
      <c r="I94" s="243"/>
      <c r="J94" s="22" t="str">
        <f>IF(E94=0,"",IF(E94&gt;=E93,"ATENÇÃO: observar o ganho de escala",""))</f>
        <v/>
      </c>
    </row>
    <row r="95" spans="1:10">
      <c r="A95" s="246"/>
      <c r="B95" s="249"/>
      <c r="C95" s="491"/>
      <c r="D95" s="24" t="s">
        <v>45</v>
      </c>
      <c r="E95" s="1"/>
      <c r="F95" s="255"/>
      <c r="G95" s="258"/>
      <c r="H95" s="261"/>
      <c r="I95" s="243"/>
      <c r="J95" s="22" t="str">
        <f t="shared" ref="J95:J97" si="16">IF(E95=0,"",IF(E95&gt;=E94,"ATENÇÃO: observar o ganho de escala",""))</f>
        <v/>
      </c>
    </row>
    <row r="96" spans="1:10">
      <c r="A96" s="246"/>
      <c r="B96" s="249"/>
      <c r="C96" s="491"/>
      <c r="D96" s="24" t="s">
        <v>43</v>
      </c>
      <c r="E96" s="1"/>
      <c r="F96" s="255"/>
      <c r="G96" s="258"/>
      <c r="H96" s="261"/>
      <c r="I96" s="243"/>
      <c r="J96" s="22" t="str">
        <f t="shared" si="16"/>
        <v/>
      </c>
    </row>
    <row r="97" spans="1:10" ht="15.75" thickBot="1">
      <c r="A97" s="247"/>
      <c r="B97" s="250"/>
      <c r="C97" s="492"/>
      <c r="D97" s="25" t="s">
        <v>44</v>
      </c>
      <c r="E97" s="2"/>
      <c r="F97" s="256"/>
      <c r="G97" s="259"/>
      <c r="H97" s="262"/>
      <c r="I97" s="244"/>
      <c r="J97" s="22" t="str">
        <f t="shared" si="16"/>
        <v/>
      </c>
    </row>
    <row r="98" spans="1:10" ht="15" customHeight="1">
      <c r="A98" s="245">
        <v>18</v>
      </c>
      <c r="B98" s="248" t="str">
        <f>CONCATENATE(VLOOKUP(A98,Especificações,2,FALSE),(VLOOKUP(A98,Especificações,3,FALSE)),(VLOOKUP(A98,Especificações,4,FALSE)),(VLOOKUP(A98,Especificações,5,FALSE)),(VLOOKUP(A98,Especificações,6,FALSE)),(VLOOKUP(A98,Especificações,7,FALSE)),(VLOOKUP(A98,Especificações,8,FALSE)),(VLOOKUP(A98,Especificações,9,FALSE)),(VLOOKUP(A98,Especificações,10,FALSE)),(VLOOKUP(A98,Especificações,11,FALSE)),(VLOOKUP(A98,Especificações,12,FALSE)),(VLOOKUP(A98,Especificações,13,FALSE)),(VLOOKUP(A98,Especificações,14,FALSE)),(VLOOKUP(A98,Especificações,15,FALSE)),(VLOOKUP(A98,Especificações,16,FALSE)),(VLOOKUP(A98,Especificações,17,FALSE)),(VLOOKUP(A98,Especificações,18,FALSE)),(VLOOKUP(A98,Especificações,19,FALSE)),(VLOOKUP(A98,Especificações,20,FALSE)),(VLOOKUP(A98,Especificações,21,FALSE)))</f>
        <v xml:space="preserve">BANNER - Vinil/ Lona; Formato: 480x75 m²; Impressão: 4/0 Cores; Acabamento: Gualhardete/ Ilhós/ Standart/ Tubete com cordão; </v>
      </c>
      <c r="C98" s="490">
        <f>VLOOKUP(A98,Especificações,22,FALSE)</f>
        <v>1</v>
      </c>
      <c r="D98" s="21" t="s">
        <v>46</v>
      </c>
      <c r="E98" s="153"/>
      <c r="F98" s="254">
        <f>IF(ISERROR(AVERAGE(E98:E102)),0,AVERAGE(E98:E102))</f>
        <v>0</v>
      </c>
      <c r="G98" s="257">
        <v>280</v>
      </c>
      <c r="H98" s="260">
        <f>C98*F98</f>
        <v>0</v>
      </c>
      <c r="I98" s="242">
        <f>G98*H98</f>
        <v>0</v>
      </c>
      <c r="J98" s="22"/>
    </row>
    <row r="99" spans="1:10">
      <c r="A99" s="246"/>
      <c r="B99" s="249"/>
      <c r="C99" s="491"/>
      <c r="D99" s="23" t="s">
        <v>47</v>
      </c>
      <c r="E99" s="1"/>
      <c r="F99" s="255"/>
      <c r="G99" s="258"/>
      <c r="H99" s="261"/>
      <c r="I99" s="243"/>
      <c r="J99" s="22" t="str">
        <f>IF(E99=0,"",IF(E99&gt;=E98,"ATENÇÃO: observar o ganho de escala",""))</f>
        <v/>
      </c>
    </row>
    <row r="100" spans="1:10">
      <c r="A100" s="246"/>
      <c r="B100" s="249"/>
      <c r="C100" s="491"/>
      <c r="D100" s="24" t="s">
        <v>45</v>
      </c>
      <c r="E100" s="1"/>
      <c r="F100" s="255"/>
      <c r="G100" s="258"/>
      <c r="H100" s="261"/>
      <c r="I100" s="243"/>
      <c r="J100" s="22" t="str">
        <f t="shared" ref="J100:J102" si="17">IF(E100=0,"",IF(E100&gt;=E99,"ATENÇÃO: observar o ganho de escala",""))</f>
        <v/>
      </c>
    </row>
    <row r="101" spans="1:10">
      <c r="A101" s="246"/>
      <c r="B101" s="249"/>
      <c r="C101" s="491"/>
      <c r="D101" s="24" t="s">
        <v>43</v>
      </c>
      <c r="E101" s="1"/>
      <c r="F101" s="255"/>
      <c r="G101" s="258"/>
      <c r="H101" s="261"/>
      <c r="I101" s="243"/>
      <c r="J101" s="22" t="str">
        <f t="shared" si="17"/>
        <v/>
      </c>
    </row>
    <row r="102" spans="1:10" ht="15.75" thickBot="1">
      <c r="A102" s="247"/>
      <c r="B102" s="250"/>
      <c r="C102" s="492"/>
      <c r="D102" s="25" t="s">
        <v>44</v>
      </c>
      <c r="E102" s="2"/>
      <c r="F102" s="256"/>
      <c r="G102" s="259"/>
      <c r="H102" s="262"/>
      <c r="I102" s="244"/>
      <c r="J102" s="22" t="str">
        <f t="shared" si="17"/>
        <v/>
      </c>
    </row>
    <row r="103" spans="1:10" ht="15" customHeight="1">
      <c r="A103" s="245">
        <v>19</v>
      </c>
      <c r="B103" s="248" t="str">
        <f>CONCATENATE(VLOOKUP(A103,Especificações,2,FALSE),(VLOOKUP(A103,Especificações,3,FALSE)),(VLOOKUP(A103,Especificações,4,FALSE)),(VLOOKUP(A103,Especificações,5,FALSE)),(VLOOKUP(A103,Especificações,6,FALSE)),(VLOOKUP(A103,Especificações,7,FALSE)),(VLOOKUP(A103,Especificações,8,FALSE)),(VLOOKUP(A103,Especificações,9,FALSE)),(VLOOKUP(A103,Especificações,10,FALSE)),(VLOOKUP(A103,Especificações,11,FALSE)),(VLOOKUP(A103,Especificações,12,FALSE)),(VLOOKUP(A103,Especificações,13,FALSE)),(VLOOKUP(A103,Especificações,14,FALSE)),(VLOOKUP(A103,Especificações,15,FALSE)),(VLOOKUP(A103,Especificações,16,FALSE)),(VLOOKUP(A103,Especificações,17,FALSE)),(VLOOKUP(A103,Especificações,18,FALSE)),(VLOOKUP(A103,Especificações,19,FALSE)),(VLOOKUP(A103,Especificações,20,FALSE)),(VLOOKUP(A103,Especificações,21,FALSE)))</f>
        <v xml:space="preserve">BANNER - Vinil/ Lona; Formato: m²; Impressão: 4/0 Cores; Acabamento: Gualhardete/ Ilhós/ Standart/ Tubete com cordão; </v>
      </c>
      <c r="C103" s="490">
        <f>VLOOKUP(A103,Especificações,22,FALSE)</f>
        <v>1</v>
      </c>
      <c r="D103" s="21" t="s">
        <v>46</v>
      </c>
      <c r="E103" s="153"/>
      <c r="F103" s="254">
        <f>IF(ISERROR(AVERAGE(E103:E107)),0,AVERAGE(E103:E107))</f>
        <v>0</v>
      </c>
      <c r="G103" s="257">
        <v>1000</v>
      </c>
      <c r="H103" s="260">
        <f>C103*F103</f>
        <v>0</v>
      </c>
      <c r="I103" s="242">
        <f>G103*H103</f>
        <v>0</v>
      </c>
      <c r="J103" s="22"/>
    </row>
    <row r="104" spans="1:10">
      <c r="A104" s="246"/>
      <c r="B104" s="249"/>
      <c r="C104" s="491"/>
      <c r="D104" s="23" t="s">
        <v>47</v>
      </c>
      <c r="E104" s="1"/>
      <c r="F104" s="255"/>
      <c r="G104" s="258"/>
      <c r="H104" s="261"/>
      <c r="I104" s="243"/>
      <c r="J104" s="22" t="str">
        <f>IF(E104=0,"",IF(E104&gt;=E103,"ATENÇÃO: observar o ganho de escala",""))</f>
        <v/>
      </c>
    </row>
    <row r="105" spans="1:10">
      <c r="A105" s="246"/>
      <c r="B105" s="249"/>
      <c r="C105" s="491"/>
      <c r="D105" s="24" t="s">
        <v>45</v>
      </c>
      <c r="E105" s="1"/>
      <c r="F105" s="255"/>
      <c r="G105" s="258"/>
      <c r="H105" s="261"/>
      <c r="I105" s="243"/>
      <c r="J105" s="22" t="str">
        <f t="shared" ref="J105:J107" si="18">IF(E105=0,"",IF(E105&gt;=E104,"ATENÇÃO: observar o ganho de escala",""))</f>
        <v/>
      </c>
    </row>
    <row r="106" spans="1:10">
      <c r="A106" s="246"/>
      <c r="B106" s="249"/>
      <c r="C106" s="491"/>
      <c r="D106" s="24" t="s">
        <v>43</v>
      </c>
      <c r="E106" s="1"/>
      <c r="F106" s="255"/>
      <c r="G106" s="258"/>
      <c r="H106" s="261"/>
      <c r="I106" s="243"/>
      <c r="J106" s="22" t="str">
        <f t="shared" si="18"/>
        <v/>
      </c>
    </row>
    <row r="107" spans="1:10" ht="15.75" thickBot="1">
      <c r="A107" s="247"/>
      <c r="B107" s="250"/>
      <c r="C107" s="492"/>
      <c r="D107" s="25" t="s">
        <v>44</v>
      </c>
      <c r="E107" s="2"/>
      <c r="F107" s="256"/>
      <c r="G107" s="259"/>
      <c r="H107" s="262"/>
      <c r="I107" s="244"/>
      <c r="J107" s="22" t="str">
        <f t="shared" si="18"/>
        <v/>
      </c>
    </row>
    <row r="108" spans="1:10" ht="15" customHeight="1">
      <c r="A108" s="245">
        <v>20</v>
      </c>
      <c r="B108" s="248" t="str">
        <f>CONCATENATE(VLOOKUP(A108,Especificações,2,FALSE),(VLOOKUP(A108,Especificações,3,FALSE)),(VLOOKUP(A108,Especificações,4,FALSE)),(VLOOKUP(A108,Especificações,5,FALSE)),(VLOOKUP(A108,Especificações,6,FALSE)),(VLOOKUP(A108,Especificações,7,FALSE)),(VLOOKUP(A108,Especificações,8,FALSE)),(VLOOKUP(A108,Especificações,9,FALSE)),(VLOOKUP(A108,Especificações,10,FALSE)),(VLOOKUP(A108,Especificações,11,FALSE)),(VLOOKUP(A108,Especificações,12,FALSE)),(VLOOKUP(A108,Especificações,13,FALSE)),(VLOOKUP(A108,Especificações,14,FALSE)),(VLOOKUP(A108,Especificações,15,FALSE)),(VLOOKUP(A108,Especificações,16,FALSE)),(VLOOKUP(A108,Especificações,17,FALSE)),(VLOOKUP(A108,Especificações,18,FALSE)),(VLOOKUP(A108,Especificações,19,FALSE)),(VLOOKUP(A108,Especificações,20,FALSE)),(VLOOKUP(A108,Especificações,21,FALSE)))</f>
        <v>BLOCO - Papel Off-Set/ Reciclato/ Super Bonder;  Formato Fechado: 8: 21x29,7cm; 50/ 90 g/m²; Impressão: 1/0 Cor; Acabamento: Colado e Serrilhado &lt;&gt; Capa: Papel Couchê Liso ou fosco/ Off-Set/ Reciclato; 170/ 300 g/m²; Impressão: 4/0 Cores; Acabamento: Refile simples; nº de páginas: de 30 a 50</v>
      </c>
      <c r="C108" s="490">
        <f>VLOOKUP(A108,Especificações,22,FALSE)</f>
        <v>40</v>
      </c>
      <c r="D108" s="21" t="s">
        <v>46</v>
      </c>
      <c r="E108" s="153"/>
      <c r="F108" s="254">
        <f>IF(ISERROR(AVERAGE(E108:E112)),0,AVERAGE(E108:E112))</f>
        <v>0</v>
      </c>
      <c r="G108" s="257">
        <v>600</v>
      </c>
      <c r="H108" s="260">
        <f>C108*F108</f>
        <v>0</v>
      </c>
      <c r="I108" s="242">
        <f>G108*H108</f>
        <v>0</v>
      </c>
      <c r="J108" s="22"/>
    </row>
    <row r="109" spans="1:10">
      <c r="A109" s="246"/>
      <c r="B109" s="249"/>
      <c r="C109" s="491"/>
      <c r="D109" s="23" t="s">
        <v>47</v>
      </c>
      <c r="E109" s="1"/>
      <c r="F109" s="255"/>
      <c r="G109" s="258"/>
      <c r="H109" s="261"/>
      <c r="I109" s="243"/>
      <c r="J109" s="22" t="str">
        <f>IF(E109=0,"",IF(E109&gt;=E108,"ATENÇÃO: observar o ganho de escala",""))</f>
        <v/>
      </c>
    </row>
    <row r="110" spans="1:10">
      <c r="A110" s="246"/>
      <c r="B110" s="249"/>
      <c r="C110" s="491"/>
      <c r="D110" s="24" t="s">
        <v>45</v>
      </c>
      <c r="E110" s="1"/>
      <c r="F110" s="255"/>
      <c r="G110" s="258"/>
      <c r="H110" s="261"/>
      <c r="I110" s="243"/>
      <c r="J110" s="22" t="str">
        <f t="shared" ref="J110:J112" si="19">IF(E110=0,"",IF(E110&gt;=E109,"ATENÇÃO: observar o ganho de escala",""))</f>
        <v/>
      </c>
    </row>
    <row r="111" spans="1:10">
      <c r="A111" s="246"/>
      <c r="B111" s="249"/>
      <c r="C111" s="491"/>
      <c r="D111" s="24" t="s">
        <v>43</v>
      </c>
      <c r="E111" s="1"/>
      <c r="F111" s="255"/>
      <c r="G111" s="258"/>
      <c r="H111" s="261"/>
      <c r="I111" s="243"/>
      <c r="J111" s="22" t="str">
        <f t="shared" si="19"/>
        <v/>
      </c>
    </row>
    <row r="112" spans="1:10" ht="15.75" thickBot="1">
      <c r="A112" s="247"/>
      <c r="B112" s="250"/>
      <c r="C112" s="492"/>
      <c r="D112" s="25" t="s">
        <v>44</v>
      </c>
      <c r="E112" s="2"/>
      <c r="F112" s="256"/>
      <c r="G112" s="259"/>
      <c r="H112" s="262"/>
      <c r="I112" s="244"/>
      <c r="J112" s="22" t="str">
        <f t="shared" si="19"/>
        <v/>
      </c>
    </row>
    <row r="113" spans="1:10" ht="15" customHeight="1">
      <c r="A113" s="245">
        <v>21</v>
      </c>
      <c r="B113" s="248" t="str">
        <f>CONCATENATE(VLOOKUP(A113,Especificações,2,FALSE),(VLOOKUP(A113,Especificações,3,FALSE)),(VLOOKUP(A113,Especificações,4,FALSE)),(VLOOKUP(A113,Especificações,5,FALSE)),(VLOOKUP(A113,Especificações,6,FALSE)),(VLOOKUP(A113,Especificações,7,FALSE)),(VLOOKUP(A113,Especificações,8,FALSE)),(VLOOKUP(A113,Especificações,9,FALSE)),(VLOOKUP(A113,Especificações,10,FALSE)),(VLOOKUP(A113,Especificações,11,FALSE)),(VLOOKUP(A113,Especificações,12,FALSE)),(VLOOKUP(A113,Especificações,13,FALSE)),(VLOOKUP(A113,Especificações,14,FALSE)),(VLOOKUP(A113,Especificações,15,FALSE)),(VLOOKUP(A113,Especificações,16,FALSE)),(VLOOKUP(A113,Especificações,17,FALSE)),(VLOOKUP(A113,Especificações,18,FALSE)),(VLOOKUP(A113,Especificações,19,FALSE)),(VLOOKUP(A113,Especificações,20,FALSE)),(VLOOKUP(A113,Especificações,21,FALSE)))</f>
        <v>BLOCO - Papel Off-Set/ Reciclato/ Super Bonder;  Formato Fechado: 8: 21x29,7cm; 50/ 90 g/m²; Impressão: 1/0 Cor; Acabamento: Colado, Serrilhado e numerado &lt;&gt;  Capa: Papel Craft;  90/ 110 g/m²; Acabamento: Refile simples; nº de páginas: de 30 a 50</v>
      </c>
      <c r="C113" s="490">
        <f>VLOOKUP(A113,Especificações,22,FALSE)</f>
        <v>40</v>
      </c>
      <c r="D113" s="21" t="s">
        <v>46</v>
      </c>
      <c r="E113" s="153"/>
      <c r="F113" s="254">
        <f>IF(ISERROR(AVERAGE(E113:E117)),0,AVERAGE(E113:E117))</f>
        <v>0</v>
      </c>
      <c r="G113" s="257">
        <v>300</v>
      </c>
      <c r="H113" s="260">
        <f>C113*F113</f>
        <v>0</v>
      </c>
      <c r="I113" s="242">
        <f>G113*H113</f>
        <v>0</v>
      </c>
      <c r="J113" s="22"/>
    </row>
    <row r="114" spans="1:10">
      <c r="A114" s="246"/>
      <c r="B114" s="249"/>
      <c r="C114" s="491"/>
      <c r="D114" s="23" t="s">
        <v>47</v>
      </c>
      <c r="E114" s="1"/>
      <c r="F114" s="255"/>
      <c r="G114" s="258"/>
      <c r="H114" s="261"/>
      <c r="I114" s="243"/>
      <c r="J114" s="22" t="str">
        <f>IF(E114=0,"",IF(E114&gt;=E113,"ATENÇÃO: observar o ganho de escala",""))</f>
        <v/>
      </c>
    </row>
    <row r="115" spans="1:10">
      <c r="A115" s="246"/>
      <c r="B115" s="249"/>
      <c r="C115" s="491"/>
      <c r="D115" s="24" t="s">
        <v>45</v>
      </c>
      <c r="E115" s="1"/>
      <c r="F115" s="255"/>
      <c r="G115" s="258"/>
      <c r="H115" s="261"/>
      <c r="I115" s="243"/>
      <c r="J115" s="22" t="str">
        <f t="shared" ref="J115:J117" si="20">IF(E115=0,"",IF(E115&gt;=E114,"ATENÇÃO: observar o ganho de escala",""))</f>
        <v/>
      </c>
    </row>
    <row r="116" spans="1:10">
      <c r="A116" s="246"/>
      <c r="B116" s="249"/>
      <c r="C116" s="491"/>
      <c r="D116" s="24" t="s">
        <v>43</v>
      </c>
      <c r="E116" s="1"/>
      <c r="F116" s="255"/>
      <c r="G116" s="258"/>
      <c r="H116" s="261"/>
      <c r="I116" s="243"/>
      <c r="J116" s="22" t="str">
        <f t="shared" si="20"/>
        <v/>
      </c>
    </row>
    <row r="117" spans="1:10" ht="15.75" thickBot="1">
      <c r="A117" s="247"/>
      <c r="B117" s="250"/>
      <c r="C117" s="492"/>
      <c r="D117" s="25" t="s">
        <v>44</v>
      </c>
      <c r="E117" s="2"/>
      <c r="F117" s="256"/>
      <c r="G117" s="259"/>
      <c r="H117" s="262"/>
      <c r="I117" s="244"/>
      <c r="J117" s="22" t="str">
        <f t="shared" si="20"/>
        <v/>
      </c>
    </row>
    <row r="118" spans="1:10" ht="15" customHeight="1">
      <c r="A118" s="245">
        <v>22</v>
      </c>
      <c r="B118" s="248" t="str">
        <f>CONCATENATE(VLOOKUP(A118,Especificações,2,FALSE),(VLOOKUP(A118,Especificações,3,FALSE)),(VLOOKUP(A118,Especificações,4,FALSE)),(VLOOKUP(A118,Especificações,5,FALSE)),(VLOOKUP(A118,Especificações,6,FALSE)),(VLOOKUP(A118,Especificações,7,FALSE)),(VLOOKUP(A118,Especificações,8,FALSE)),(VLOOKUP(A118,Especificações,9,FALSE)),(VLOOKUP(A118,Especificações,10,FALSE)),(VLOOKUP(A118,Especificações,11,FALSE)),(VLOOKUP(A118,Especificações,12,FALSE)),(VLOOKUP(A118,Especificações,13,FALSE)),(VLOOKUP(A118,Especificações,14,FALSE)),(VLOOKUP(A118,Especificações,15,FALSE)),(VLOOKUP(A118,Especificações,16,FALSE)),(VLOOKUP(A118,Especificações,17,FALSE)),(VLOOKUP(A118,Especificações,18,FALSE)),(VLOOKUP(A118,Especificações,19,FALSE)),(VLOOKUP(A118,Especificações,20,FALSE)),(VLOOKUP(A118,Especificações,21,FALSE)))</f>
        <v>BLOCO - Papel Off-Set/ Reciclato/ Super Bonder;  Formato Fechado: 8: 21x29,7cm; 50/ 90 g/m²; Impressão: 4/0 Cores; Acabamento: Colado e Serrilhado &lt;&gt; Capa: Papel Couchê Liso ou fosco/ Off-Set/ Reciclato; 170/ 300 g/m²; Impressão: 4/0 Cores; Acabamento: Refile simples; nº de páginas: de 30 a 50</v>
      </c>
      <c r="C118" s="490">
        <f>VLOOKUP(A118,Especificações,22,FALSE)</f>
        <v>40</v>
      </c>
      <c r="D118" s="21" t="s">
        <v>46</v>
      </c>
      <c r="E118" s="153"/>
      <c r="F118" s="254">
        <f>IF(ISERROR(AVERAGE(E118:E122)),0,AVERAGE(E118:E122))</f>
        <v>0</v>
      </c>
      <c r="G118" s="257">
        <v>300</v>
      </c>
      <c r="H118" s="260">
        <f>C118*F118</f>
        <v>0</v>
      </c>
      <c r="I118" s="242">
        <f>G118*H118</f>
        <v>0</v>
      </c>
      <c r="J118" s="22"/>
    </row>
    <row r="119" spans="1:10">
      <c r="A119" s="246"/>
      <c r="B119" s="249"/>
      <c r="C119" s="491"/>
      <c r="D119" s="23" t="s">
        <v>47</v>
      </c>
      <c r="E119" s="1"/>
      <c r="F119" s="255"/>
      <c r="G119" s="258"/>
      <c r="H119" s="261"/>
      <c r="I119" s="243"/>
      <c r="J119" s="22" t="str">
        <f>IF(E119=0,"",IF(E119&gt;=E118,"ATENÇÃO: observar o ganho de escala",""))</f>
        <v/>
      </c>
    </row>
    <row r="120" spans="1:10">
      <c r="A120" s="246"/>
      <c r="B120" s="249"/>
      <c r="C120" s="491"/>
      <c r="D120" s="24" t="s">
        <v>45</v>
      </c>
      <c r="E120" s="1"/>
      <c r="F120" s="255"/>
      <c r="G120" s="258"/>
      <c r="H120" s="261"/>
      <c r="I120" s="243"/>
      <c r="J120" s="22" t="str">
        <f t="shared" ref="J120:J122" si="21">IF(E120=0,"",IF(E120&gt;=E119,"ATENÇÃO: observar o ganho de escala",""))</f>
        <v/>
      </c>
    </row>
    <row r="121" spans="1:10">
      <c r="A121" s="246"/>
      <c r="B121" s="249"/>
      <c r="C121" s="491"/>
      <c r="D121" s="24" t="s">
        <v>43</v>
      </c>
      <c r="E121" s="1"/>
      <c r="F121" s="255"/>
      <c r="G121" s="258"/>
      <c r="H121" s="261"/>
      <c r="I121" s="243"/>
      <c r="J121" s="22" t="str">
        <f t="shared" si="21"/>
        <v/>
      </c>
    </row>
    <row r="122" spans="1:10" ht="15.75" thickBot="1">
      <c r="A122" s="247"/>
      <c r="B122" s="250"/>
      <c r="C122" s="492"/>
      <c r="D122" s="25" t="s">
        <v>44</v>
      </c>
      <c r="E122" s="2"/>
      <c r="F122" s="256"/>
      <c r="G122" s="259"/>
      <c r="H122" s="262"/>
      <c r="I122" s="244"/>
      <c r="J122" s="22" t="str">
        <f t="shared" si="21"/>
        <v/>
      </c>
    </row>
    <row r="123" spans="1:10" ht="15" customHeight="1">
      <c r="A123" s="245">
        <v>23</v>
      </c>
      <c r="B123" s="248" t="str">
        <f>CONCATENATE(VLOOKUP(A123,Especificações,2,FALSE),(VLOOKUP(A123,Especificações,3,FALSE)),(VLOOKUP(A123,Especificações,4,FALSE)),(VLOOKUP(A123,Especificações,5,FALSE)),(VLOOKUP(A123,Especificações,6,FALSE)),(VLOOKUP(A123,Especificações,7,FALSE)),(VLOOKUP(A123,Especificações,8,FALSE)),(VLOOKUP(A123,Especificações,9,FALSE)),(VLOOKUP(A123,Especificações,10,FALSE)),(VLOOKUP(A123,Especificações,11,FALSE)),(VLOOKUP(A123,Especificações,12,FALSE)),(VLOOKUP(A123,Especificações,13,FALSE)),(VLOOKUP(A123,Especificações,14,FALSE)),(VLOOKUP(A123,Especificações,15,FALSE)),(VLOOKUP(A123,Especificações,16,FALSE)),(VLOOKUP(A123,Especificações,17,FALSE)),(VLOOKUP(A123,Especificações,18,FALSE)),(VLOOKUP(A123,Especificações,19,FALSE)),(VLOOKUP(A123,Especificações,20,FALSE)),(VLOOKUP(A123,Especificações,21,FALSE)))</f>
        <v>BLOCO - Papel Off-Set/ Reciclato/ Super Bonder;  Formato Fechado: 16: 15x21cm; 50/ 90 g/m²; Impressão: 1/0 Cor; Acabamento: Colado e Serrilhado &lt;&gt; Capa: Papel Couchê Liso ou fosco/ Off-Set/ Reciclato; 170/ 300 g/m²; Impressão: 4/0 Cores; Acabamento: Refile simples; nº de páginas: de 30 a 50</v>
      </c>
      <c r="C123" s="490">
        <f>VLOOKUP(A123,Especificações,22,FALSE)</f>
        <v>40</v>
      </c>
      <c r="D123" s="21" t="s">
        <v>46</v>
      </c>
      <c r="E123" s="153"/>
      <c r="F123" s="254">
        <f>IF(ISERROR(AVERAGE(E123:E127)),0,AVERAGE(E123:E127))</f>
        <v>0</v>
      </c>
      <c r="G123" s="257">
        <v>250</v>
      </c>
      <c r="H123" s="260">
        <f>C123*F123</f>
        <v>0</v>
      </c>
      <c r="I123" s="242">
        <f>G123*H123</f>
        <v>0</v>
      </c>
      <c r="J123" s="22"/>
    </row>
    <row r="124" spans="1:10">
      <c r="A124" s="246"/>
      <c r="B124" s="249"/>
      <c r="C124" s="491"/>
      <c r="D124" s="23" t="s">
        <v>47</v>
      </c>
      <c r="E124" s="1"/>
      <c r="F124" s="255"/>
      <c r="G124" s="258"/>
      <c r="H124" s="261"/>
      <c r="I124" s="243"/>
      <c r="J124" s="22" t="str">
        <f>IF(E124=0,"",IF(E124&gt;=E123,"ATENÇÃO: observar o ganho de escala",""))</f>
        <v/>
      </c>
    </row>
    <row r="125" spans="1:10">
      <c r="A125" s="246"/>
      <c r="B125" s="249"/>
      <c r="C125" s="491"/>
      <c r="D125" s="24" t="s">
        <v>45</v>
      </c>
      <c r="E125" s="1"/>
      <c r="F125" s="255"/>
      <c r="G125" s="258"/>
      <c r="H125" s="261"/>
      <c r="I125" s="243"/>
      <c r="J125" s="22" t="str">
        <f t="shared" ref="J125:J127" si="22">IF(E125=0,"",IF(E125&gt;=E124,"ATENÇÃO: observar o ganho de escala",""))</f>
        <v/>
      </c>
    </row>
    <row r="126" spans="1:10">
      <c r="A126" s="246"/>
      <c r="B126" s="249"/>
      <c r="C126" s="491"/>
      <c r="D126" s="24" t="s">
        <v>43</v>
      </c>
      <c r="E126" s="1"/>
      <c r="F126" s="255"/>
      <c r="G126" s="258"/>
      <c r="H126" s="261"/>
      <c r="I126" s="243"/>
      <c r="J126" s="22" t="str">
        <f t="shared" si="22"/>
        <v/>
      </c>
    </row>
    <row r="127" spans="1:10" ht="15.75" thickBot="1">
      <c r="A127" s="247"/>
      <c r="B127" s="250"/>
      <c r="C127" s="492"/>
      <c r="D127" s="25" t="s">
        <v>44</v>
      </c>
      <c r="E127" s="2"/>
      <c r="F127" s="256"/>
      <c r="G127" s="259"/>
      <c r="H127" s="262"/>
      <c r="I127" s="244"/>
      <c r="J127" s="22" t="str">
        <f t="shared" si="22"/>
        <v/>
      </c>
    </row>
    <row r="128" spans="1:10" ht="15" customHeight="1">
      <c r="A128" s="245">
        <v>24</v>
      </c>
      <c r="B128" s="248" t="str">
        <f>CONCATENATE(VLOOKUP(A128,Especificações,2,FALSE),(VLOOKUP(A128,Especificações,3,FALSE)),(VLOOKUP(A128,Especificações,4,FALSE)),(VLOOKUP(A128,Especificações,5,FALSE)),(VLOOKUP(A128,Especificações,6,FALSE)),(VLOOKUP(A128,Especificações,7,FALSE)),(VLOOKUP(A128,Especificações,8,FALSE)),(VLOOKUP(A128,Especificações,9,FALSE)),(VLOOKUP(A128,Especificações,10,FALSE)),(VLOOKUP(A128,Especificações,11,FALSE)),(VLOOKUP(A128,Especificações,12,FALSE)),(VLOOKUP(A128,Especificações,13,FALSE)),(VLOOKUP(A128,Especificações,14,FALSE)),(VLOOKUP(A128,Especificações,15,FALSE)),(VLOOKUP(A128,Especificações,16,FALSE)),(VLOOKUP(A128,Especificações,17,FALSE)),(VLOOKUP(A128,Especificações,18,FALSE)),(VLOOKUP(A128,Especificações,19,FALSE)),(VLOOKUP(A128,Especificações,20,FALSE)),(VLOOKUP(A128,Especificações,21,FALSE)))</f>
        <v>BLOCO - Papel Off-Set/ Reciclato/ Super Bonder;  Formato Fechado: 16: 15x21cm; 50/ 90 g/m²; Impressão: 1/0 Cor; Acabamento: Colado, Serrilhado e numerado &lt;&gt;  Capa: Papel Craft;  90/ 110 g/m²; Acabamento: Refile simples; nº de páginas: de 30 a 50</v>
      </c>
      <c r="C128" s="490">
        <f>VLOOKUP(A128,Especificações,22,FALSE)</f>
        <v>40</v>
      </c>
      <c r="D128" s="21" t="s">
        <v>46</v>
      </c>
      <c r="E128" s="153"/>
      <c r="F128" s="254">
        <f>IF(ISERROR(AVERAGE(E128:E132)),0,AVERAGE(E128:E132))</f>
        <v>0</v>
      </c>
      <c r="G128" s="257">
        <v>125</v>
      </c>
      <c r="H128" s="260">
        <f>C128*F128</f>
        <v>0</v>
      </c>
      <c r="I128" s="242">
        <f>G128*H128</f>
        <v>0</v>
      </c>
      <c r="J128" s="22"/>
    </row>
    <row r="129" spans="1:10">
      <c r="A129" s="246"/>
      <c r="B129" s="249"/>
      <c r="C129" s="491"/>
      <c r="D129" s="23" t="s">
        <v>47</v>
      </c>
      <c r="E129" s="1"/>
      <c r="F129" s="255"/>
      <c r="G129" s="258"/>
      <c r="H129" s="261"/>
      <c r="I129" s="243"/>
      <c r="J129" s="22" t="str">
        <f>IF(E129=0,"",IF(E129&gt;=E128,"ATENÇÃO: observar o ganho de escala",""))</f>
        <v/>
      </c>
    </row>
    <row r="130" spans="1:10">
      <c r="A130" s="246"/>
      <c r="B130" s="249"/>
      <c r="C130" s="491"/>
      <c r="D130" s="24" t="s">
        <v>45</v>
      </c>
      <c r="E130" s="1"/>
      <c r="F130" s="255"/>
      <c r="G130" s="258"/>
      <c r="H130" s="261"/>
      <c r="I130" s="243"/>
      <c r="J130" s="22" t="str">
        <f t="shared" ref="J130:J132" si="23">IF(E130=0,"",IF(E130&gt;=E129,"ATENÇÃO: observar o ganho de escala",""))</f>
        <v/>
      </c>
    </row>
    <row r="131" spans="1:10">
      <c r="A131" s="246"/>
      <c r="B131" s="249"/>
      <c r="C131" s="491"/>
      <c r="D131" s="24" t="s">
        <v>43</v>
      </c>
      <c r="E131" s="1"/>
      <c r="F131" s="255"/>
      <c r="G131" s="258"/>
      <c r="H131" s="261"/>
      <c r="I131" s="243"/>
      <c r="J131" s="22" t="str">
        <f t="shared" si="23"/>
        <v/>
      </c>
    </row>
    <row r="132" spans="1:10" ht="15.75" thickBot="1">
      <c r="A132" s="247"/>
      <c r="B132" s="250"/>
      <c r="C132" s="492"/>
      <c r="D132" s="25" t="s">
        <v>44</v>
      </c>
      <c r="E132" s="2"/>
      <c r="F132" s="256"/>
      <c r="G132" s="259"/>
      <c r="H132" s="262"/>
      <c r="I132" s="244"/>
      <c r="J132" s="22" t="str">
        <f t="shared" si="23"/>
        <v/>
      </c>
    </row>
    <row r="133" spans="1:10" ht="15" customHeight="1">
      <c r="A133" s="245">
        <v>25</v>
      </c>
      <c r="B133" s="248" t="str">
        <f>CONCATENATE(VLOOKUP(A133,Especificações,2,FALSE),(VLOOKUP(A133,Especificações,3,FALSE)),(VLOOKUP(A133,Especificações,4,FALSE)),(VLOOKUP(A133,Especificações,5,FALSE)),(VLOOKUP(A133,Especificações,6,FALSE)),(VLOOKUP(A133,Especificações,7,FALSE)),(VLOOKUP(A133,Especificações,8,FALSE)),(VLOOKUP(A133,Especificações,9,FALSE)),(VLOOKUP(A133,Especificações,10,FALSE)),(VLOOKUP(A133,Especificações,11,FALSE)),(VLOOKUP(A133,Especificações,12,FALSE)),(VLOOKUP(A133,Especificações,13,FALSE)),(VLOOKUP(A133,Especificações,14,FALSE)),(VLOOKUP(A133,Especificações,15,FALSE)),(VLOOKUP(A133,Especificações,16,FALSE)),(VLOOKUP(A133,Especificações,17,FALSE)),(VLOOKUP(A133,Especificações,18,FALSE)),(VLOOKUP(A133,Especificações,19,FALSE)),(VLOOKUP(A133,Especificações,20,FALSE)),(VLOOKUP(A133,Especificações,21,FALSE)))</f>
        <v>BLOCO - Papel Off-Set/ Reciclato/ Super Bonder;  Formato Fechado: 16: 15x21cm; 50/ 90 g/m²; Impressão: 4/0 Cores; Acabamento: Colado e Serrilhado &lt;&gt; Capa: Papel Couchê Liso ou fosco/ Off-Set/ Reciclato; 170/ 300 g/m²; Impressão: 4/0 Cores; Acabamento: Refile simples; nº de páginas: de 30 a 50</v>
      </c>
      <c r="C133" s="490">
        <f>VLOOKUP(A133,Especificações,22,FALSE)</f>
        <v>40</v>
      </c>
      <c r="D133" s="21" t="s">
        <v>46</v>
      </c>
      <c r="E133" s="153"/>
      <c r="F133" s="254">
        <f>IF(ISERROR(AVERAGE(E133:E137)),0,AVERAGE(E133:E137))</f>
        <v>0</v>
      </c>
      <c r="G133" s="257">
        <v>125</v>
      </c>
      <c r="H133" s="260">
        <f>C133*F133</f>
        <v>0</v>
      </c>
      <c r="I133" s="242">
        <f>G133*H133</f>
        <v>0</v>
      </c>
      <c r="J133" s="22"/>
    </row>
    <row r="134" spans="1:10">
      <c r="A134" s="246"/>
      <c r="B134" s="249"/>
      <c r="C134" s="491"/>
      <c r="D134" s="23" t="s">
        <v>47</v>
      </c>
      <c r="E134" s="1"/>
      <c r="F134" s="255"/>
      <c r="G134" s="258"/>
      <c r="H134" s="261"/>
      <c r="I134" s="243"/>
      <c r="J134" s="22" t="str">
        <f>IF(E134=0,"",IF(E134&gt;=E133,"ATENÇÃO: observar o ganho de escala",""))</f>
        <v/>
      </c>
    </row>
    <row r="135" spans="1:10">
      <c r="A135" s="246"/>
      <c r="B135" s="249"/>
      <c r="C135" s="491"/>
      <c r="D135" s="24" t="s">
        <v>45</v>
      </c>
      <c r="E135" s="1"/>
      <c r="F135" s="255"/>
      <c r="G135" s="258"/>
      <c r="H135" s="261"/>
      <c r="I135" s="243"/>
      <c r="J135" s="22" t="str">
        <f t="shared" ref="J135:J137" si="24">IF(E135=0,"",IF(E135&gt;=E134,"ATENÇÃO: observar o ganho de escala",""))</f>
        <v/>
      </c>
    </row>
    <row r="136" spans="1:10">
      <c r="A136" s="246"/>
      <c r="B136" s="249"/>
      <c r="C136" s="491"/>
      <c r="D136" s="24" t="s">
        <v>43</v>
      </c>
      <c r="E136" s="1"/>
      <c r="F136" s="255"/>
      <c r="G136" s="258"/>
      <c r="H136" s="261"/>
      <c r="I136" s="243"/>
      <c r="J136" s="22" t="str">
        <f t="shared" si="24"/>
        <v/>
      </c>
    </row>
    <row r="137" spans="1:10" ht="15.75" thickBot="1">
      <c r="A137" s="247"/>
      <c r="B137" s="250"/>
      <c r="C137" s="492"/>
      <c r="D137" s="25" t="s">
        <v>44</v>
      </c>
      <c r="E137" s="2"/>
      <c r="F137" s="256"/>
      <c r="G137" s="259"/>
      <c r="H137" s="262"/>
      <c r="I137" s="244"/>
      <c r="J137" s="22" t="str">
        <f t="shared" si="24"/>
        <v/>
      </c>
    </row>
    <row r="138" spans="1:10" ht="15" customHeight="1">
      <c r="A138" s="245">
        <v>26</v>
      </c>
      <c r="B138" s="248" t="str">
        <f>CONCATENATE(VLOOKUP(A138,Especificações,2,FALSE),(VLOOKUP(A138,Especificações,3,FALSE)),(VLOOKUP(A138,Especificações,4,FALSE)),(VLOOKUP(A138,Especificações,5,FALSE)),(VLOOKUP(A138,Especificações,6,FALSE)),(VLOOKUP(A138,Especificações,7,FALSE)),(VLOOKUP(A138,Especificações,8,FALSE)),(VLOOKUP(A138,Especificações,9,FALSE)),(VLOOKUP(A138,Especificações,10,FALSE)),(VLOOKUP(A138,Especificações,11,FALSE)),(VLOOKUP(A138,Especificações,12,FALSE)),(VLOOKUP(A138,Especificações,13,FALSE)),(VLOOKUP(A138,Especificações,14,FALSE)),(VLOOKUP(A138,Especificações,15,FALSE)),(VLOOKUP(A138,Especificações,16,FALSE)),(VLOOKUP(A138,Especificações,17,FALSE)),(VLOOKUP(A138,Especificações,18,FALSE)),(VLOOKUP(A138,Especificações,19,FALSE)),(VLOOKUP(A138,Especificações,20,FALSE)),(VLOOKUP(A138,Especificações,21,FALSE)))</f>
        <v>BLOCO - Papel Off-Set/ Reciclato/ Super Bonder;  Formato Fechado: 32: 11x15cm; 50/ 90 g/m²; Impressão: 1/0 Cor; Acabamento: Colado e Serrilhado &lt;&gt; Capa: Papel Couchê Liso ou fosco/ Off-Set/ Reciclato; 170/ 300 g/m²; Impressão: 4/0 Cores; Acabamento: Refile simples; nº de páginas: de 30 a 50</v>
      </c>
      <c r="C138" s="490">
        <f>VLOOKUP(A138,Especificações,22,FALSE)</f>
        <v>40</v>
      </c>
      <c r="D138" s="21" t="s">
        <v>46</v>
      </c>
      <c r="E138" s="153"/>
      <c r="F138" s="254">
        <f>IF(ISERROR(AVERAGE(E138:E142)),0,AVERAGE(E138:E142))</f>
        <v>0</v>
      </c>
      <c r="G138" s="257">
        <v>150</v>
      </c>
      <c r="H138" s="260">
        <f>C138*F138</f>
        <v>0</v>
      </c>
      <c r="I138" s="242">
        <f>G138*H138</f>
        <v>0</v>
      </c>
      <c r="J138" s="22"/>
    </row>
    <row r="139" spans="1:10">
      <c r="A139" s="246"/>
      <c r="B139" s="249"/>
      <c r="C139" s="491"/>
      <c r="D139" s="23" t="s">
        <v>47</v>
      </c>
      <c r="E139" s="1"/>
      <c r="F139" s="255"/>
      <c r="G139" s="258"/>
      <c r="H139" s="261"/>
      <c r="I139" s="243"/>
      <c r="J139" s="22" t="str">
        <f>IF(E139=0,"",IF(E139&gt;=E138,"ATENÇÃO: observar o ganho de escala",""))</f>
        <v/>
      </c>
    </row>
    <row r="140" spans="1:10">
      <c r="A140" s="246"/>
      <c r="B140" s="249"/>
      <c r="C140" s="491"/>
      <c r="D140" s="24" t="s">
        <v>45</v>
      </c>
      <c r="E140" s="1"/>
      <c r="F140" s="255"/>
      <c r="G140" s="258"/>
      <c r="H140" s="261"/>
      <c r="I140" s="243"/>
      <c r="J140" s="22" t="str">
        <f t="shared" ref="J140:J142" si="25">IF(E140=0,"",IF(E140&gt;=E139,"ATENÇÃO: observar o ganho de escala",""))</f>
        <v/>
      </c>
    </row>
    <row r="141" spans="1:10">
      <c r="A141" s="246"/>
      <c r="B141" s="249"/>
      <c r="C141" s="491"/>
      <c r="D141" s="24" t="s">
        <v>43</v>
      </c>
      <c r="E141" s="1"/>
      <c r="F141" s="255"/>
      <c r="G141" s="258"/>
      <c r="H141" s="261"/>
      <c r="I141" s="243"/>
      <c r="J141" s="22" t="str">
        <f t="shared" si="25"/>
        <v/>
      </c>
    </row>
    <row r="142" spans="1:10" ht="15.75" thickBot="1">
      <c r="A142" s="247"/>
      <c r="B142" s="250"/>
      <c r="C142" s="492"/>
      <c r="D142" s="25" t="s">
        <v>44</v>
      </c>
      <c r="E142" s="2"/>
      <c r="F142" s="256"/>
      <c r="G142" s="259"/>
      <c r="H142" s="262"/>
      <c r="I142" s="244"/>
      <c r="J142" s="22" t="str">
        <f t="shared" si="25"/>
        <v/>
      </c>
    </row>
    <row r="143" spans="1:10" ht="15" customHeight="1">
      <c r="A143" s="245">
        <v>27</v>
      </c>
      <c r="B143" s="248" t="str">
        <f>CONCATENATE(VLOOKUP(A143,Especificações,2,FALSE),(VLOOKUP(A143,Especificações,3,FALSE)),(VLOOKUP(A143,Especificações,4,FALSE)),(VLOOKUP(A143,Especificações,5,FALSE)),(VLOOKUP(A143,Especificações,6,FALSE)),(VLOOKUP(A143,Especificações,7,FALSE)),(VLOOKUP(A143,Especificações,8,FALSE)),(VLOOKUP(A143,Especificações,9,FALSE)),(VLOOKUP(A143,Especificações,10,FALSE)),(VLOOKUP(A143,Especificações,11,FALSE)),(VLOOKUP(A143,Especificações,12,FALSE)),(VLOOKUP(A143,Especificações,13,FALSE)),(VLOOKUP(A143,Especificações,14,FALSE)),(VLOOKUP(A143,Especificações,15,FALSE)),(VLOOKUP(A143,Especificações,16,FALSE)),(VLOOKUP(A143,Especificações,17,FALSE)),(VLOOKUP(A143,Especificações,18,FALSE)),(VLOOKUP(A143,Especificações,19,FALSE)),(VLOOKUP(A143,Especificações,20,FALSE)),(VLOOKUP(A143,Especificações,21,FALSE)))</f>
        <v>BLOCO - Papel Off-Set/ Reciclato/ Super Bonder;  Formato Fechado: 32: 11x15cm; 50/ 90 g/m²; Impressão: 1/0 Cor; Acabamento: Colado, Serrilhado e numerado &lt;&gt;  Capa: Papel Craft;  90/ 110 g/m²; Acabamento: Refile simples; nº de páginas: de 30 a 50</v>
      </c>
      <c r="C143" s="490">
        <f>VLOOKUP(A143,Especificações,22,FALSE)</f>
        <v>40</v>
      </c>
      <c r="D143" s="21" t="s">
        <v>46</v>
      </c>
      <c r="E143" s="153"/>
      <c r="F143" s="254">
        <f>IF(ISERROR(AVERAGE(E143:E147)),0,AVERAGE(E143:E147))</f>
        <v>0</v>
      </c>
      <c r="G143" s="257">
        <v>75</v>
      </c>
      <c r="H143" s="260">
        <f>C143*F143</f>
        <v>0</v>
      </c>
      <c r="I143" s="242">
        <f>G143*H143</f>
        <v>0</v>
      </c>
      <c r="J143" s="22"/>
    </row>
    <row r="144" spans="1:10">
      <c r="A144" s="246"/>
      <c r="B144" s="249"/>
      <c r="C144" s="491"/>
      <c r="D144" s="23" t="s">
        <v>47</v>
      </c>
      <c r="E144" s="1"/>
      <c r="F144" s="255"/>
      <c r="G144" s="258"/>
      <c r="H144" s="261"/>
      <c r="I144" s="243"/>
      <c r="J144" s="22" t="str">
        <f>IF(E144=0,"",IF(E144&gt;=E143,"ATENÇÃO: observar o ganho de escala",""))</f>
        <v/>
      </c>
    </row>
    <row r="145" spans="1:10">
      <c r="A145" s="246"/>
      <c r="B145" s="249"/>
      <c r="C145" s="491"/>
      <c r="D145" s="24" t="s">
        <v>45</v>
      </c>
      <c r="E145" s="1"/>
      <c r="F145" s="255"/>
      <c r="G145" s="258"/>
      <c r="H145" s="261"/>
      <c r="I145" s="243"/>
      <c r="J145" s="22" t="str">
        <f t="shared" ref="J145:J147" si="26">IF(E145=0,"",IF(E145&gt;=E144,"ATENÇÃO: observar o ganho de escala",""))</f>
        <v/>
      </c>
    </row>
    <row r="146" spans="1:10">
      <c r="A146" s="246"/>
      <c r="B146" s="249"/>
      <c r="C146" s="491"/>
      <c r="D146" s="24" t="s">
        <v>43</v>
      </c>
      <c r="E146" s="1"/>
      <c r="F146" s="255"/>
      <c r="G146" s="258"/>
      <c r="H146" s="261"/>
      <c r="I146" s="243"/>
      <c r="J146" s="22" t="str">
        <f t="shared" si="26"/>
        <v/>
      </c>
    </row>
    <row r="147" spans="1:10" ht="15.75" thickBot="1">
      <c r="A147" s="247"/>
      <c r="B147" s="250"/>
      <c r="C147" s="492"/>
      <c r="D147" s="25" t="s">
        <v>44</v>
      </c>
      <c r="E147" s="2"/>
      <c r="F147" s="256"/>
      <c r="G147" s="259"/>
      <c r="H147" s="262"/>
      <c r="I147" s="244"/>
      <c r="J147" s="22" t="str">
        <f t="shared" si="26"/>
        <v/>
      </c>
    </row>
    <row r="148" spans="1:10" ht="15" customHeight="1">
      <c r="A148" s="245">
        <v>28</v>
      </c>
      <c r="B148" s="248" t="str">
        <f>CONCATENATE(VLOOKUP(A148,Especificações,2,FALSE),(VLOOKUP(A148,Especificações,3,FALSE)),(VLOOKUP(A148,Especificações,4,FALSE)),(VLOOKUP(A148,Especificações,5,FALSE)),(VLOOKUP(A148,Especificações,6,FALSE)),(VLOOKUP(A148,Especificações,7,FALSE)),(VLOOKUP(A148,Especificações,8,FALSE)),(VLOOKUP(A148,Especificações,9,FALSE)),(VLOOKUP(A148,Especificações,10,FALSE)),(VLOOKUP(A148,Especificações,11,FALSE)),(VLOOKUP(A148,Especificações,12,FALSE)),(VLOOKUP(A148,Especificações,13,FALSE)),(VLOOKUP(A148,Especificações,14,FALSE)),(VLOOKUP(A148,Especificações,15,FALSE)),(VLOOKUP(A148,Especificações,16,FALSE)),(VLOOKUP(A148,Especificações,17,FALSE)),(VLOOKUP(A148,Especificações,18,FALSE)),(VLOOKUP(A148,Especificações,19,FALSE)),(VLOOKUP(A148,Especificações,20,FALSE)),(VLOOKUP(A148,Especificações,21,FALSE)))</f>
        <v>BLOCO - Papel Off-Set/ Reciclato/ Super Bonder;  Formato Fechado: 32: 11x15cm; 50/ 90 g/m²; Impressão: 4/0 Cores; Acabamento: Colado e Serrilhado &lt;&gt; Capa: Papel Couchê Liso ou fosco/ Off-Set/ Reciclato; 170/ 300 g/m²; Impressão: 4/0 Cores; Acabamento: Refile simples; nº de páginas: de 30 a 50</v>
      </c>
      <c r="C148" s="490">
        <f>VLOOKUP(A148,Especificações,22,FALSE)</f>
        <v>40</v>
      </c>
      <c r="D148" s="21" t="s">
        <v>46</v>
      </c>
      <c r="E148" s="153"/>
      <c r="F148" s="254">
        <f>IF(ISERROR(AVERAGE(E148:E152)),0,AVERAGE(E148:E152))</f>
        <v>0</v>
      </c>
      <c r="G148" s="257">
        <v>75</v>
      </c>
      <c r="H148" s="260">
        <f>C148*F148</f>
        <v>0</v>
      </c>
      <c r="I148" s="242">
        <f>G148*H148</f>
        <v>0</v>
      </c>
      <c r="J148" s="22"/>
    </row>
    <row r="149" spans="1:10">
      <c r="A149" s="246"/>
      <c r="B149" s="249"/>
      <c r="C149" s="491"/>
      <c r="D149" s="23" t="s">
        <v>47</v>
      </c>
      <c r="E149" s="1"/>
      <c r="F149" s="255"/>
      <c r="G149" s="258"/>
      <c r="H149" s="261"/>
      <c r="I149" s="243"/>
      <c r="J149" s="22" t="str">
        <f>IF(E149=0,"",IF(E149&gt;=E148,"ATENÇÃO: observar o ganho de escala",""))</f>
        <v/>
      </c>
    </row>
    <row r="150" spans="1:10">
      <c r="A150" s="246"/>
      <c r="B150" s="249"/>
      <c r="C150" s="491"/>
      <c r="D150" s="24" t="s">
        <v>45</v>
      </c>
      <c r="E150" s="1"/>
      <c r="F150" s="255"/>
      <c r="G150" s="258"/>
      <c r="H150" s="261"/>
      <c r="I150" s="243"/>
      <c r="J150" s="22" t="str">
        <f t="shared" ref="J150:J152" si="27">IF(E150=0,"",IF(E150&gt;=E149,"ATENÇÃO: observar o ganho de escala",""))</f>
        <v/>
      </c>
    </row>
    <row r="151" spans="1:10">
      <c r="A151" s="246"/>
      <c r="B151" s="249"/>
      <c r="C151" s="491"/>
      <c r="D151" s="24" t="s">
        <v>43</v>
      </c>
      <c r="E151" s="1"/>
      <c r="F151" s="255"/>
      <c r="G151" s="258"/>
      <c r="H151" s="261"/>
      <c r="I151" s="243"/>
      <c r="J151" s="22" t="str">
        <f t="shared" si="27"/>
        <v/>
      </c>
    </row>
    <row r="152" spans="1:10" ht="15.75" thickBot="1">
      <c r="A152" s="247"/>
      <c r="B152" s="250"/>
      <c r="C152" s="492"/>
      <c r="D152" s="25" t="s">
        <v>44</v>
      </c>
      <c r="E152" s="2"/>
      <c r="F152" s="256"/>
      <c r="G152" s="259"/>
      <c r="H152" s="262"/>
      <c r="I152" s="244"/>
      <c r="J152" s="22" t="str">
        <f t="shared" si="27"/>
        <v/>
      </c>
    </row>
    <row r="153" spans="1:10" ht="15" customHeight="1">
      <c r="A153" s="245">
        <v>29</v>
      </c>
      <c r="B153" s="248" t="str">
        <f>CONCATENATE(VLOOKUP(A153,Especificações,2,FALSE),(VLOOKUP(A153,Especificações,3,FALSE)),(VLOOKUP(A153,Especificações,4,FALSE)),(VLOOKUP(A153,Especificações,5,FALSE)),(VLOOKUP(A153,Especificações,6,FALSE)),(VLOOKUP(A153,Especificações,7,FALSE)),(VLOOKUP(A153,Especificações,8,FALSE)),(VLOOKUP(A153,Especificações,9,FALSE)),(VLOOKUP(A153,Especificações,10,FALSE)),(VLOOKUP(A153,Especificações,11,FALSE)),(VLOOKUP(A153,Especificações,12,FALSE)),(VLOOKUP(A153,Especificações,13,FALSE)),(VLOOKUP(A153,Especificações,14,FALSE)),(VLOOKUP(A153,Especificações,15,FALSE)),(VLOOKUP(A153,Especificações,16,FALSE)),(VLOOKUP(A153,Especificações,17,FALSE)),(VLOOKUP(A153,Especificações,18,FALSE)),(VLOOKUP(A153,Especificações,19,FALSE)),(VLOOKUP(A153,Especificações,20,FALSE)),(VLOOKUP(A153,Especificações,21,FALSE)))</f>
        <v>BLOCO - Papel Autocopiativo;   Formato Fechado: 8: 21x29,7cm; 40/ 70 g/m²; Impressão: 1/0 Cor; Acabamento: Colado, numerado e Serrilhado &lt;&gt; Capa: Papel Craft;  90/ 110 g/m²; Acabamento: Refile simples; nº de páginas: de 30 a 50</v>
      </c>
      <c r="C153" s="490">
        <f>VLOOKUP(A153,Especificações,22,FALSE)</f>
        <v>40</v>
      </c>
      <c r="D153" s="21" t="s">
        <v>46</v>
      </c>
      <c r="E153" s="153"/>
      <c r="F153" s="254">
        <f>IF(ISERROR(AVERAGE(E153:E157)),0,AVERAGE(E153:E157))</f>
        <v>0</v>
      </c>
      <c r="G153" s="257">
        <v>300</v>
      </c>
      <c r="H153" s="260">
        <f>C153*F153</f>
        <v>0</v>
      </c>
      <c r="I153" s="242">
        <f>G153*H153</f>
        <v>0</v>
      </c>
      <c r="J153" s="22"/>
    </row>
    <row r="154" spans="1:10">
      <c r="A154" s="246"/>
      <c r="B154" s="249"/>
      <c r="C154" s="491"/>
      <c r="D154" s="23" t="s">
        <v>47</v>
      </c>
      <c r="E154" s="1"/>
      <c r="F154" s="255"/>
      <c r="G154" s="258"/>
      <c r="H154" s="261"/>
      <c r="I154" s="243"/>
      <c r="J154" s="22" t="str">
        <f>IF(E154=0,"",IF(E154&gt;=E153,"ATENÇÃO: observar o ganho de escala",""))</f>
        <v/>
      </c>
    </row>
    <row r="155" spans="1:10">
      <c r="A155" s="246"/>
      <c r="B155" s="249"/>
      <c r="C155" s="491"/>
      <c r="D155" s="24" t="s">
        <v>45</v>
      </c>
      <c r="E155" s="1"/>
      <c r="F155" s="255"/>
      <c r="G155" s="258"/>
      <c r="H155" s="261"/>
      <c r="I155" s="243"/>
      <c r="J155" s="22" t="str">
        <f t="shared" ref="J155:J157" si="28">IF(E155=0,"",IF(E155&gt;=E154,"ATENÇÃO: observar o ganho de escala",""))</f>
        <v/>
      </c>
    </row>
    <row r="156" spans="1:10">
      <c r="A156" s="246"/>
      <c r="B156" s="249"/>
      <c r="C156" s="491"/>
      <c r="D156" s="24" t="s">
        <v>43</v>
      </c>
      <c r="E156" s="1"/>
      <c r="F156" s="255"/>
      <c r="G156" s="258"/>
      <c r="H156" s="261"/>
      <c r="I156" s="243"/>
      <c r="J156" s="22" t="str">
        <f t="shared" si="28"/>
        <v/>
      </c>
    </row>
    <row r="157" spans="1:10" ht="15.75" thickBot="1">
      <c r="A157" s="247"/>
      <c r="B157" s="250"/>
      <c r="C157" s="492"/>
      <c r="D157" s="25" t="s">
        <v>44</v>
      </c>
      <c r="E157" s="2"/>
      <c r="F157" s="256"/>
      <c r="G157" s="259"/>
      <c r="H157" s="262"/>
      <c r="I157" s="244"/>
      <c r="J157" s="22" t="str">
        <f t="shared" si="28"/>
        <v/>
      </c>
    </row>
    <row r="158" spans="1:10" ht="15" customHeight="1">
      <c r="A158" s="245">
        <v>30</v>
      </c>
      <c r="B158" s="248" t="str">
        <f>CONCATENATE(VLOOKUP(A158,Especificações,2,FALSE),(VLOOKUP(A158,Especificações,3,FALSE)),(VLOOKUP(A158,Especificações,4,FALSE)),(VLOOKUP(A158,Especificações,5,FALSE)),(VLOOKUP(A158,Especificações,6,FALSE)),(VLOOKUP(A158,Especificações,7,FALSE)),(VLOOKUP(A158,Especificações,8,FALSE)),(VLOOKUP(A158,Especificações,9,FALSE)),(VLOOKUP(A158,Especificações,10,FALSE)),(VLOOKUP(A158,Especificações,11,FALSE)),(VLOOKUP(A158,Especificações,12,FALSE)),(VLOOKUP(A158,Especificações,13,FALSE)),(VLOOKUP(A158,Especificações,14,FALSE)),(VLOOKUP(A158,Especificações,15,FALSE)),(VLOOKUP(A158,Especificações,16,FALSE)),(VLOOKUP(A158,Especificações,17,FALSE)),(VLOOKUP(A158,Especificações,18,FALSE)),(VLOOKUP(A158,Especificações,19,FALSE)),(VLOOKUP(A158,Especificações,20,FALSE)),(VLOOKUP(A158,Especificações,21,FALSE)))</f>
        <v>BLOCO - Papel Autocopiativo;   Formato Fechado: 16: 15x21cm; 40/ 70 g/m²; Impressão: 1/0 Cor; Acabamento: Colado, numerado e Serrilhado &lt;&gt; Capa: Papel Craft;  90/ 110 g/m²; Acabamento: Refile simples; nº de páginas: de 30 a 50</v>
      </c>
      <c r="C158" s="490">
        <f>VLOOKUP(A158,Especificações,22,FALSE)</f>
        <v>40</v>
      </c>
      <c r="D158" s="21" t="s">
        <v>46</v>
      </c>
      <c r="E158" s="153"/>
      <c r="F158" s="254">
        <f>IF(ISERROR(AVERAGE(E158:E162)),0,AVERAGE(E158:E162))</f>
        <v>0</v>
      </c>
      <c r="G158" s="257">
        <v>125</v>
      </c>
      <c r="H158" s="260">
        <f>C158*F158</f>
        <v>0</v>
      </c>
      <c r="I158" s="242">
        <f>G158*H158</f>
        <v>0</v>
      </c>
      <c r="J158" s="22"/>
    </row>
    <row r="159" spans="1:10">
      <c r="A159" s="246"/>
      <c r="B159" s="249"/>
      <c r="C159" s="491"/>
      <c r="D159" s="23" t="s">
        <v>47</v>
      </c>
      <c r="E159" s="1"/>
      <c r="F159" s="255"/>
      <c r="G159" s="258"/>
      <c r="H159" s="261"/>
      <c r="I159" s="243"/>
      <c r="J159" s="22" t="str">
        <f>IF(E159=0,"",IF(E159&gt;=E158,"ATENÇÃO: observar o ganho de escala",""))</f>
        <v/>
      </c>
    </row>
    <row r="160" spans="1:10">
      <c r="A160" s="246"/>
      <c r="B160" s="249"/>
      <c r="C160" s="491"/>
      <c r="D160" s="24" t="s">
        <v>45</v>
      </c>
      <c r="E160" s="1"/>
      <c r="F160" s="255"/>
      <c r="G160" s="258"/>
      <c r="H160" s="261"/>
      <c r="I160" s="243"/>
      <c r="J160" s="22" t="str">
        <f t="shared" ref="J160:J162" si="29">IF(E160=0,"",IF(E160&gt;=E159,"ATENÇÃO: observar o ganho de escala",""))</f>
        <v/>
      </c>
    </row>
    <row r="161" spans="1:10">
      <c r="A161" s="246"/>
      <c r="B161" s="249"/>
      <c r="C161" s="491"/>
      <c r="D161" s="24" t="s">
        <v>43</v>
      </c>
      <c r="E161" s="1"/>
      <c r="F161" s="255"/>
      <c r="G161" s="258"/>
      <c r="H161" s="261"/>
      <c r="I161" s="243"/>
      <c r="J161" s="22" t="str">
        <f t="shared" si="29"/>
        <v/>
      </c>
    </row>
    <row r="162" spans="1:10" ht="15.75" thickBot="1">
      <c r="A162" s="247"/>
      <c r="B162" s="250"/>
      <c r="C162" s="492"/>
      <c r="D162" s="25" t="s">
        <v>44</v>
      </c>
      <c r="E162" s="2"/>
      <c r="F162" s="256"/>
      <c r="G162" s="259"/>
      <c r="H162" s="262"/>
      <c r="I162" s="244"/>
      <c r="J162" s="22" t="str">
        <f t="shared" si="29"/>
        <v/>
      </c>
    </row>
    <row r="163" spans="1:10" ht="15" customHeight="1">
      <c r="A163" s="245">
        <v>31</v>
      </c>
      <c r="B163" s="248" t="str">
        <f>CONCATENATE(VLOOKUP(A163,Especificações,2,FALSE),(VLOOKUP(A163,Especificações,3,FALSE)),(VLOOKUP(A163,Especificações,4,FALSE)),(VLOOKUP(A163,Especificações,5,FALSE)),(VLOOKUP(A163,Especificações,6,FALSE)),(VLOOKUP(A163,Especificações,7,FALSE)),(VLOOKUP(A163,Especificações,8,FALSE)),(VLOOKUP(A163,Especificações,9,FALSE)),(VLOOKUP(A163,Especificações,10,FALSE)),(VLOOKUP(A163,Especificações,11,FALSE)),(VLOOKUP(A163,Especificações,12,FALSE)),(VLOOKUP(A163,Especificações,13,FALSE)),(VLOOKUP(A163,Especificações,14,FALSE)),(VLOOKUP(A163,Especificações,15,FALSE)),(VLOOKUP(A163,Especificações,16,FALSE)),(VLOOKUP(A163,Especificações,17,FALSE)),(VLOOKUP(A163,Especificações,18,FALSE)),(VLOOKUP(A163,Especificações,19,FALSE)),(VLOOKUP(A163,Especificações,20,FALSE)),(VLOOKUP(A163,Especificações,21,FALSE)))</f>
        <v>BLOCO - Papel Autocopiativo;   Formato Fechado: 32: 11x15cm; 40/ 70 g/m²; Impressão: 1/0 Cor; Acabamento: Colado, numerado e Serrilhado &lt;&gt; Capa: Papel Craft;  90/ 110 g/m²; Acabamento: Refile simples; nº de páginas: de 30 a 50</v>
      </c>
      <c r="C163" s="490">
        <f>VLOOKUP(A163,Especificações,22,FALSE)</f>
        <v>40</v>
      </c>
      <c r="D163" s="21" t="s">
        <v>46</v>
      </c>
      <c r="E163" s="153"/>
      <c r="F163" s="254">
        <f>IF(ISERROR(AVERAGE(E163:E167)),0,AVERAGE(E163:E167))</f>
        <v>0</v>
      </c>
      <c r="G163" s="257">
        <v>75</v>
      </c>
      <c r="H163" s="260">
        <f>C163*F163</f>
        <v>0</v>
      </c>
      <c r="I163" s="242">
        <f>G163*H163</f>
        <v>0</v>
      </c>
      <c r="J163" s="22"/>
    </row>
    <row r="164" spans="1:10">
      <c r="A164" s="246"/>
      <c r="B164" s="249"/>
      <c r="C164" s="491"/>
      <c r="D164" s="23" t="s">
        <v>47</v>
      </c>
      <c r="E164" s="1"/>
      <c r="F164" s="255"/>
      <c r="G164" s="258"/>
      <c r="H164" s="261"/>
      <c r="I164" s="243"/>
      <c r="J164" s="22" t="str">
        <f>IF(E164=0,"",IF(E164&gt;=E163,"ATENÇÃO: observar o ganho de escala",""))</f>
        <v/>
      </c>
    </row>
    <row r="165" spans="1:10">
      <c r="A165" s="246"/>
      <c r="B165" s="249"/>
      <c r="C165" s="491"/>
      <c r="D165" s="24" t="s">
        <v>45</v>
      </c>
      <c r="E165" s="1"/>
      <c r="F165" s="255"/>
      <c r="G165" s="258"/>
      <c r="H165" s="261"/>
      <c r="I165" s="243"/>
      <c r="J165" s="22" t="str">
        <f t="shared" ref="J165:J167" si="30">IF(E165=0,"",IF(E165&gt;=E164,"ATENÇÃO: observar o ganho de escala",""))</f>
        <v/>
      </c>
    </row>
    <row r="166" spans="1:10">
      <c r="A166" s="246"/>
      <c r="B166" s="249"/>
      <c r="C166" s="491"/>
      <c r="D166" s="24" t="s">
        <v>43</v>
      </c>
      <c r="E166" s="1"/>
      <c r="F166" s="255"/>
      <c r="G166" s="258"/>
      <c r="H166" s="261"/>
      <c r="I166" s="243"/>
      <c r="J166" s="22" t="str">
        <f t="shared" si="30"/>
        <v/>
      </c>
    </row>
    <row r="167" spans="1:10" ht="15.75" thickBot="1">
      <c r="A167" s="247"/>
      <c r="B167" s="250"/>
      <c r="C167" s="492"/>
      <c r="D167" s="25" t="s">
        <v>44</v>
      </c>
      <c r="E167" s="2"/>
      <c r="F167" s="256"/>
      <c r="G167" s="259"/>
      <c r="H167" s="262"/>
      <c r="I167" s="244"/>
      <c r="J167" s="22" t="str">
        <f t="shared" si="30"/>
        <v/>
      </c>
    </row>
    <row r="168" spans="1:10" ht="15" customHeight="1">
      <c r="A168" s="245">
        <v>32</v>
      </c>
      <c r="B168" s="248" t="str">
        <f>CONCATENATE(VLOOKUP(A168,Especificações,2,FALSE),(VLOOKUP(A168,Especificações,3,FALSE)),(VLOOKUP(A168,Especificações,4,FALSE)),(VLOOKUP(A168,Especificações,5,FALSE)),(VLOOKUP(A168,Especificações,6,FALSE)),(VLOOKUP(A168,Especificações,7,FALSE)),(VLOOKUP(A168,Especificações,8,FALSE)),(VLOOKUP(A168,Especificações,9,FALSE)),(VLOOKUP(A168,Especificações,10,FALSE)),(VLOOKUP(A168,Especificações,11,FALSE)),(VLOOKUP(A168,Especificações,12,FALSE)),(VLOOKUP(A168,Especificações,13,FALSE)),(VLOOKUP(A168,Especificações,14,FALSE)),(VLOOKUP(A168,Especificações,15,FALSE)),(VLOOKUP(A168,Especificações,16,FALSE)),(VLOOKUP(A168,Especificações,17,FALSE)),(VLOOKUP(A168,Especificações,18,FALSE)),(VLOOKUP(A168,Especificações,19,FALSE)),(VLOOKUP(A168,Especificações,20,FALSE)),(VLOOKUP(A168,Especificações,21,FALSE)))</f>
        <v xml:space="preserve">CAPA PARA PROCESSO - Papel Couchê Liso ou fosco/ Off-Set/ Reciclato; Formato Aberto: 43x30,5 cm; 150/ 240 g/m²; Impressão: 1/0 Cor; </v>
      </c>
      <c r="C168" s="490">
        <f>VLOOKUP(A168,Especificações,22,FALSE)</f>
        <v>1</v>
      </c>
      <c r="D168" s="21" t="s">
        <v>46</v>
      </c>
      <c r="E168" s="153"/>
      <c r="F168" s="254">
        <f>IF(ISERROR(AVERAGE(E168:E172)),0,AVERAGE(E168:E172))</f>
        <v>0</v>
      </c>
      <c r="G168" s="257">
        <v>2000</v>
      </c>
      <c r="H168" s="260">
        <f>C168*F168</f>
        <v>0</v>
      </c>
      <c r="I168" s="242">
        <f>G168*H168</f>
        <v>0</v>
      </c>
      <c r="J168" s="22"/>
    </row>
    <row r="169" spans="1:10">
      <c r="A169" s="246"/>
      <c r="B169" s="249"/>
      <c r="C169" s="491"/>
      <c r="D169" s="23" t="s">
        <v>47</v>
      </c>
      <c r="E169" s="1"/>
      <c r="F169" s="255"/>
      <c r="G169" s="258"/>
      <c r="H169" s="261"/>
      <c r="I169" s="243"/>
      <c r="J169" s="22" t="str">
        <f>IF(E169=0,"",IF(E169&gt;=E168,"ATENÇÃO: observar o ganho de escala",""))</f>
        <v/>
      </c>
    </row>
    <row r="170" spans="1:10">
      <c r="A170" s="246"/>
      <c r="B170" s="249"/>
      <c r="C170" s="491"/>
      <c r="D170" s="24" t="s">
        <v>45</v>
      </c>
      <c r="E170" s="1"/>
      <c r="F170" s="255"/>
      <c r="G170" s="258"/>
      <c r="H170" s="261"/>
      <c r="I170" s="243"/>
      <c r="J170" s="22" t="str">
        <f t="shared" ref="J170:J172" si="31">IF(E170=0,"",IF(E170&gt;=E169,"ATENÇÃO: observar o ganho de escala",""))</f>
        <v/>
      </c>
    </row>
    <row r="171" spans="1:10">
      <c r="A171" s="246"/>
      <c r="B171" s="249"/>
      <c r="C171" s="491"/>
      <c r="D171" s="24" t="s">
        <v>43</v>
      </c>
      <c r="E171" s="1"/>
      <c r="F171" s="255"/>
      <c r="G171" s="258"/>
      <c r="H171" s="261"/>
      <c r="I171" s="243"/>
      <c r="J171" s="22" t="str">
        <f t="shared" si="31"/>
        <v/>
      </c>
    </row>
    <row r="172" spans="1:10" ht="15.75" thickBot="1">
      <c r="A172" s="247"/>
      <c r="B172" s="250"/>
      <c r="C172" s="492"/>
      <c r="D172" s="25" t="s">
        <v>44</v>
      </c>
      <c r="E172" s="2"/>
      <c r="F172" s="256"/>
      <c r="G172" s="259"/>
      <c r="H172" s="262"/>
      <c r="I172" s="244"/>
      <c r="J172" s="22" t="str">
        <f t="shared" si="31"/>
        <v/>
      </c>
    </row>
    <row r="173" spans="1:10" ht="15" customHeight="1">
      <c r="A173" s="245">
        <v>33</v>
      </c>
      <c r="B173" s="248" t="str">
        <f>CONCATENATE(VLOOKUP(A173,Especificações,2,FALSE),(VLOOKUP(A173,Especificações,3,FALSE)),(VLOOKUP(A173,Especificações,4,FALSE)),(VLOOKUP(A173,Especificações,5,FALSE)),(VLOOKUP(A173,Especificações,6,FALSE)),(VLOOKUP(A173,Especificações,7,FALSE)),(VLOOKUP(A173,Especificações,8,FALSE)),(VLOOKUP(A173,Especificações,9,FALSE)),(VLOOKUP(A173,Especificações,10,FALSE)),(VLOOKUP(A173,Especificações,11,FALSE)),(VLOOKUP(A173,Especificações,12,FALSE)),(VLOOKUP(A173,Especificações,13,FALSE)),(VLOOKUP(A173,Especificações,14,FALSE)),(VLOOKUP(A173,Especificações,15,FALSE)),(VLOOKUP(A173,Especificações,16,FALSE)),(VLOOKUP(A173,Especificações,17,FALSE)),(VLOOKUP(A173,Especificações,18,FALSE)),(VLOOKUP(A173,Especificações,19,FALSE)),(VLOOKUP(A173,Especificações,20,FALSE)),(VLOOKUP(A173,Especificações,21,FALSE)))</f>
        <v xml:space="preserve">CARTAZ - Papel Couchê Liso ou fosco/ Off-Set/ Reciclato; Formato Aberto: 1: 94x64cm; 150/ 240 g/m²; Impressão: 4/0 Cores; Acabamento: Refile simples com aplicação de fita dupla face; </v>
      </c>
      <c r="C173" s="490">
        <f>VLOOKUP(A173,Especificações,22,FALSE)</f>
        <v>1</v>
      </c>
      <c r="D173" s="21" t="s">
        <v>46</v>
      </c>
      <c r="E173" s="153"/>
      <c r="F173" s="254">
        <f>IF(ISERROR(AVERAGE(E173:E177)),0,AVERAGE(E173:E177))</f>
        <v>0</v>
      </c>
      <c r="G173" s="257">
        <v>21613</v>
      </c>
      <c r="H173" s="260">
        <f>C173*F173</f>
        <v>0</v>
      </c>
      <c r="I173" s="242">
        <f>G173*H173</f>
        <v>0</v>
      </c>
      <c r="J173" s="22"/>
    </row>
    <row r="174" spans="1:10">
      <c r="A174" s="246"/>
      <c r="B174" s="249"/>
      <c r="C174" s="491"/>
      <c r="D174" s="23" t="s">
        <v>47</v>
      </c>
      <c r="E174" s="1"/>
      <c r="F174" s="255"/>
      <c r="G174" s="258"/>
      <c r="H174" s="261"/>
      <c r="I174" s="243"/>
      <c r="J174" s="22" t="str">
        <f>IF(E174=0,"",IF(E174&gt;=E173,"ATENÇÃO: observar o ganho de escala",""))</f>
        <v/>
      </c>
    </row>
    <row r="175" spans="1:10">
      <c r="A175" s="246"/>
      <c r="B175" s="249"/>
      <c r="C175" s="491"/>
      <c r="D175" s="24" t="s">
        <v>45</v>
      </c>
      <c r="E175" s="1"/>
      <c r="F175" s="255"/>
      <c r="G175" s="258"/>
      <c r="H175" s="261"/>
      <c r="I175" s="243"/>
      <c r="J175" s="22" t="str">
        <f t="shared" ref="J175:J177" si="32">IF(E175=0,"",IF(E175&gt;=E174,"ATENÇÃO: observar o ganho de escala",""))</f>
        <v/>
      </c>
    </row>
    <row r="176" spans="1:10">
      <c r="A176" s="246"/>
      <c r="B176" s="249"/>
      <c r="C176" s="491"/>
      <c r="D176" s="24" t="s">
        <v>43</v>
      </c>
      <c r="E176" s="1"/>
      <c r="F176" s="255"/>
      <c r="G176" s="258"/>
      <c r="H176" s="261"/>
      <c r="I176" s="243"/>
      <c r="J176" s="22" t="str">
        <f t="shared" si="32"/>
        <v/>
      </c>
    </row>
    <row r="177" spans="1:10" ht="15.75" thickBot="1">
      <c r="A177" s="247"/>
      <c r="B177" s="250"/>
      <c r="C177" s="492"/>
      <c r="D177" s="25" t="s">
        <v>44</v>
      </c>
      <c r="E177" s="2"/>
      <c r="F177" s="256"/>
      <c r="G177" s="259"/>
      <c r="H177" s="262"/>
      <c r="I177" s="244"/>
      <c r="J177" s="22" t="str">
        <f t="shared" si="32"/>
        <v/>
      </c>
    </row>
    <row r="178" spans="1:10" ht="15" customHeight="1">
      <c r="A178" s="245">
        <v>34</v>
      </c>
      <c r="B178" s="248" t="str">
        <f>CONCATENATE(VLOOKUP(A178,Especificações,2,FALSE),(VLOOKUP(A178,Especificações,3,FALSE)),(VLOOKUP(A178,Especificações,4,FALSE)),(VLOOKUP(A178,Especificações,5,FALSE)),(VLOOKUP(A178,Especificações,6,FALSE)),(VLOOKUP(A178,Especificações,7,FALSE)),(VLOOKUP(A178,Especificações,8,FALSE)),(VLOOKUP(A178,Especificações,9,FALSE)),(VLOOKUP(A178,Especificações,10,FALSE)),(VLOOKUP(A178,Especificações,11,FALSE)),(VLOOKUP(A178,Especificações,12,FALSE)),(VLOOKUP(A178,Especificações,13,FALSE)),(VLOOKUP(A178,Especificações,14,FALSE)),(VLOOKUP(A178,Especificações,15,FALSE)),(VLOOKUP(A178,Especificações,16,FALSE)),(VLOOKUP(A178,Especificações,17,FALSE)),(VLOOKUP(A178,Especificações,18,FALSE)),(VLOOKUP(A178,Especificações,19,FALSE)),(VLOOKUP(A178,Especificações,20,FALSE)),(VLOOKUP(A178,Especificações,21,FALSE)))</f>
        <v xml:space="preserve">CARTAZ - Papel Couchê Liso ou fosco/ Off-Set/ Reciclato; Formato Aberto: 2: 46x64cm; 150/ 240 g/m²; Impressão: 4/0 Cores; Acabamento: Refile simples com aplicação de fita dupla face; </v>
      </c>
      <c r="C178" s="490">
        <f>VLOOKUP(A178,Especificações,22,FALSE)</f>
        <v>1</v>
      </c>
      <c r="D178" s="21" t="s">
        <v>46</v>
      </c>
      <c r="E178" s="153"/>
      <c r="F178" s="254">
        <f>IF(ISERROR(AVERAGE(E178:E182)),0,AVERAGE(E178:E182))</f>
        <v>0</v>
      </c>
      <c r="G178" s="257">
        <v>9975</v>
      </c>
      <c r="H178" s="260">
        <f>C178*F178</f>
        <v>0</v>
      </c>
      <c r="I178" s="242">
        <f>G178*H178</f>
        <v>0</v>
      </c>
      <c r="J178" s="22"/>
    </row>
    <row r="179" spans="1:10">
      <c r="A179" s="246"/>
      <c r="B179" s="249"/>
      <c r="C179" s="491"/>
      <c r="D179" s="23" t="s">
        <v>47</v>
      </c>
      <c r="E179" s="1"/>
      <c r="F179" s="255"/>
      <c r="G179" s="258"/>
      <c r="H179" s="261"/>
      <c r="I179" s="243"/>
      <c r="J179" s="22" t="str">
        <f>IF(E179=0,"",IF(E179&gt;=E178,"ATENÇÃO: observar o ganho de escala",""))</f>
        <v/>
      </c>
    </row>
    <row r="180" spans="1:10">
      <c r="A180" s="246"/>
      <c r="B180" s="249"/>
      <c r="C180" s="491"/>
      <c r="D180" s="24" t="s">
        <v>45</v>
      </c>
      <c r="E180" s="1"/>
      <c r="F180" s="255"/>
      <c r="G180" s="258"/>
      <c r="H180" s="261"/>
      <c r="I180" s="243"/>
      <c r="J180" s="22" t="str">
        <f t="shared" ref="J180:J182" si="33">IF(E180=0,"",IF(E180&gt;=E179,"ATENÇÃO: observar o ganho de escala",""))</f>
        <v/>
      </c>
    </row>
    <row r="181" spans="1:10">
      <c r="A181" s="246"/>
      <c r="B181" s="249"/>
      <c r="C181" s="491"/>
      <c r="D181" s="24" t="s">
        <v>43</v>
      </c>
      <c r="E181" s="1"/>
      <c r="F181" s="255"/>
      <c r="G181" s="258"/>
      <c r="H181" s="261"/>
      <c r="I181" s="243"/>
      <c r="J181" s="22" t="str">
        <f t="shared" si="33"/>
        <v/>
      </c>
    </row>
    <row r="182" spans="1:10" ht="15.75" thickBot="1">
      <c r="A182" s="247"/>
      <c r="B182" s="250"/>
      <c r="C182" s="492"/>
      <c r="D182" s="25" t="s">
        <v>44</v>
      </c>
      <c r="E182" s="2"/>
      <c r="F182" s="256"/>
      <c r="G182" s="259"/>
      <c r="H182" s="262"/>
      <c r="I182" s="244"/>
      <c r="J182" s="22" t="str">
        <f t="shared" si="33"/>
        <v/>
      </c>
    </row>
    <row r="183" spans="1:10" ht="15" customHeight="1">
      <c r="A183" s="245">
        <v>35</v>
      </c>
      <c r="B183" s="248" t="str">
        <f>CONCATENATE(VLOOKUP(A183,Especificações,2,FALSE),(VLOOKUP(A183,Especificações,3,FALSE)),(VLOOKUP(A183,Especificações,4,FALSE)),(VLOOKUP(A183,Especificações,5,FALSE)),(VLOOKUP(A183,Especificações,6,FALSE)),(VLOOKUP(A183,Especificações,7,FALSE)),(VLOOKUP(A183,Especificações,8,FALSE)),(VLOOKUP(A183,Especificações,9,FALSE)),(VLOOKUP(A183,Especificações,10,FALSE)),(VLOOKUP(A183,Especificações,11,FALSE)),(VLOOKUP(A183,Especificações,12,FALSE)),(VLOOKUP(A183,Especificações,13,FALSE)),(VLOOKUP(A183,Especificações,14,FALSE)),(VLOOKUP(A183,Especificações,15,FALSE)),(VLOOKUP(A183,Especificações,16,FALSE)),(VLOOKUP(A183,Especificações,17,FALSE)),(VLOOKUP(A183,Especificações,18,FALSE)),(VLOOKUP(A183,Especificações,19,FALSE)),(VLOOKUP(A183,Especificações,20,FALSE)),(VLOOKUP(A183,Especificações,21,FALSE)))</f>
        <v xml:space="preserve">CARTAZ - Papel Couchê Liso ou fosco/ Off-Set/ Reciclato; Formato Aberto: 4: 31,5x46cm; 150/ 240 g/m²; Impressão: 4/0 Cores; Acabamento: Refile simples com aplicação de fita dupla face; </v>
      </c>
      <c r="C183" s="490">
        <f>VLOOKUP(A183,Especificações,22,FALSE)</f>
        <v>1</v>
      </c>
      <c r="D183" s="21" t="s">
        <v>46</v>
      </c>
      <c r="E183" s="153"/>
      <c r="F183" s="254">
        <f>IF(ISERROR(AVERAGE(E183:E187)),0,AVERAGE(E183:E187))</f>
        <v>0</v>
      </c>
      <c r="G183" s="257">
        <v>1663</v>
      </c>
      <c r="H183" s="260">
        <f>C183*F183</f>
        <v>0</v>
      </c>
      <c r="I183" s="242">
        <f>G183*H183</f>
        <v>0</v>
      </c>
      <c r="J183" s="22"/>
    </row>
    <row r="184" spans="1:10">
      <c r="A184" s="246"/>
      <c r="B184" s="249"/>
      <c r="C184" s="491"/>
      <c r="D184" s="23" t="s">
        <v>47</v>
      </c>
      <c r="E184" s="1"/>
      <c r="F184" s="255"/>
      <c r="G184" s="258"/>
      <c r="H184" s="261"/>
      <c r="I184" s="243"/>
      <c r="J184" s="22" t="str">
        <f>IF(E184=0,"",IF(E184&gt;=E183,"ATENÇÃO: observar o ganho de escala",""))</f>
        <v/>
      </c>
    </row>
    <row r="185" spans="1:10">
      <c r="A185" s="246"/>
      <c r="B185" s="249"/>
      <c r="C185" s="491"/>
      <c r="D185" s="24" t="s">
        <v>45</v>
      </c>
      <c r="E185" s="1"/>
      <c r="F185" s="255"/>
      <c r="G185" s="258"/>
      <c r="H185" s="261"/>
      <c r="I185" s="243"/>
      <c r="J185" s="22" t="str">
        <f t="shared" ref="J185:J187" si="34">IF(E185=0,"",IF(E185&gt;=E184,"ATENÇÃO: observar o ganho de escala",""))</f>
        <v/>
      </c>
    </row>
    <row r="186" spans="1:10">
      <c r="A186" s="246"/>
      <c r="B186" s="249"/>
      <c r="C186" s="491"/>
      <c r="D186" s="24" t="s">
        <v>43</v>
      </c>
      <c r="E186" s="1"/>
      <c r="F186" s="255"/>
      <c r="G186" s="258"/>
      <c r="H186" s="261"/>
      <c r="I186" s="243"/>
      <c r="J186" s="22" t="str">
        <f t="shared" si="34"/>
        <v/>
      </c>
    </row>
    <row r="187" spans="1:10" ht="15.75" thickBot="1">
      <c r="A187" s="247"/>
      <c r="B187" s="250"/>
      <c r="C187" s="492"/>
      <c r="D187" s="25" t="s">
        <v>44</v>
      </c>
      <c r="E187" s="2"/>
      <c r="F187" s="256"/>
      <c r="G187" s="259"/>
      <c r="H187" s="262"/>
      <c r="I187" s="244"/>
      <c r="J187" s="22" t="str">
        <f t="shared" si="34"/>
        <v/>
      </c>
    </row>
    <row r="188" spans="1:10" ht="15" customHeight="1">
      <c r="A188" s="245">
        <v>36</v>
      </c>
      <c r="B188" s="248" t="str">
        <f>CONCATENATE(VLOOKUP(A188,Especificações,2,FALSE),(VLOOKUP(A188,Especificações,3,FALSE)),(VLOOKUP(A188,Especificações,4,FALSE)),(VLOOKUP(A188,Especificações,5,FALSE)),(VLOOKUP(A188,Especificações,6,FALSE)),(VLOOKUP(A188,Especificações,7,FALSE)),(VLOOKUP(A188,Especificações,8,FALSE)),(VLOOKUP(A188,Especificações,9,FALSE)),(VLOOKUP(A188,Especificações,10,FALSE)),(VLOOKUP(A188,Especificações,11,FALSE)),(VLOOKUP(A188,Especificações,12,FALSE)),(VLOOKUP(A188,Especificações,13,FALSE)),(VLOOKUP(A188,Especificações,14,FALSE)),(VLOOKUP(A188,Especificações,15,FALSE)),(VLOOKUP(A188,Especificações,16,FALSE)),(VLOOKUP(A188,Especificações,17,FALSE)),(VLOOKUP(A188,Especificações,18,FALSE)),(VLOOKUP(A188,Especificações,19,FALSE)),(VLOOKUP(A188,Especificações,20,FALSE)),(VLOOKUP(A188,Especificações,21,FALSE)))</f>
        <v xml:space="preserve">CARTAZ COM BRAILE - Papel Couchê Liso ou fosco/ Off-Set/ Reciclato; Formato Aberto: 1: 94x64cm; 90/ 150 g/ m²; Impressão: 4/0 Cores; Acabamento: Refile simples com aplicação de fita dupla face; </v>
      </c>
      <c r="C188" s="490">
        <f>VLOOKUP(A188,Especificações,22,FALSE)</f>
        <v>1</v>
      </c>
      <c r="D188" s="21" t="s">
        <v>46</v>
      </c>
      <c r="E188" s="153"/>
      <c r="F188" s="254">
        <f>IF(ISERROR(AVERAGE(E188:E192)),0,AVERAGE(E188:E192))</f>
        <v>0</v>
      </c>
      <c r="G188" s="257">
        <v>263</v>
      </c>
      <c r="H188" s="260">
        <f>C188*F188</f>
        <v>0</v>
      </c>
      <c r="I188" s="242">
        <f>G188*H188</f>
        <v>0</v>
      </c>
      <c r="J188" s="22"/>
    </row>
    <row r="189" spans="1:10">
      <c r="A189" s="246"/>
      <c r="B189" s="249"/>
      <c r="C189" s="491"/>
      <c r="D189" s="23" t="s">
        <v>47</v>
      </c>
      <c r="E189" s="1"/>
      <c r="F189" s="255"/>
      <c r="G189" s="258"/>
      <c r="H189" s="261"/>
      <c r="I189" s="243"/>
      <c r="J189" s="22" t="str">
        <f>IF(E189=0,"",IF(E189&gt;=E188,"ATENÇÃO: observar o ganho de escala",""))</f>
        <v/>
      </c>
    </row>
    <row r="190" spans="1:10">
      <c r="A190" s="246"/>
      <c r="B190" s="249"/>
      <c r="C190" s="491"/>
      <c r="D190" s="24" t="s">
        <v>45</v>
      </c>
      <c r="E190" s="1"/>
      <c r="F190" s="255"/>
      <c r="G190" s="258"/>
      <c r="H190" s="261"/>
      <c r="I190" s="243"/>
      <c r="J190" s="22" t="str">
        <f t="shared" ref="J190:J192" si="35">IF(E190=0,"",IF(E190&gt;=E189,"ATENÇÃO: observar o ganho de escala",""))</f>
        <v/>
      </c>
    </row>
    <row r="191" spans="1:10">
      <c r="A191" s="246"/>
      <c r="B191" s="249"/>
      <c r="C191" s="491"/>
      <c r="D191" s="24" t="s">
        <v>43</v>
      </c>
      <c r="E191" s="1"/>
      <c r="F191" s="255"/>
      <c r="G191" s="258"/>
      <c r="H191" s="261"/>
      <c r="I191" s="243"/>
      <c r="J191" s="22" t="str">
        <f t="shared" si="35"/>
        <v/>
      </c>
    </row>
    <row r="192" spans="1:10" ht="15.75" thickBot="1">
      <c r="A192" s="247"/>
      <c r="B192" s="250"/>
      <c r="C192" s="492"/>
      <c r="D192" s="25" t="s">
        <v>44</v>
      </c>
      <c r="E192" s="2"/>
      <c r="F192" s="256"/>
      <c r="G192" s="259"/>
      <c r="H192" s="262"/>
      <c r="I192" s="244"/>
      <c r="J192" s="22" t="str">
        <f t="shared" si="35"/>
        <v/>
      </c>
    </row>
    <row r="193" spans="1:10" ht="15" customHeight="1">
      <c r="A193" s="245">
        <v>37</v>
      </c>
      <c r="B193" s="248" t="str">
        <f>CONCATENATE(VLOOKUP(A193,Especificações,2,FALSE),(VLOOKUP(A193,Especificações,3,FALSE)),(VLOOKUP(A193,Especificações,4,FALSE)),(VLOOKUP(A193,Especificações,5,FALSE)),(VLOOKUP(A193,Especificações,6,FALSE)),(VLOOKUP(A193,Especificações,7,FALSE)),(VLOOKUP(A193,Especificações,8,FALSE)),(VLOOKUP(A193,Especificações,9,FALSE)),(VLOOKUP(A193,Especificações,10,FALSE)),(VLOOKUP(A193,Especificações,11,FALSE)),(VLOOKUP(A193,Especificações,12,FALSE)),(VLOOKUP(A193,Especificações,13,FALSE)),(VLOOKUP(A193,Especificações,14,FALSE)),(VLOOKUP(A193,Especificações,15,FALSE)),(VLOOKUP(A193,Especificações,16,FALSE)),(VLOOKUP(A193,Especificações,17,FALSE)),(VLOOKUP(A193,Especificações,18,FALSE)),(VLOOKUP(A193,Especificações,19,FALSE)),(VLOOKUP(A193,Especificações,20,FALSE)),(VLOOKUP(A193,Especificações,21,FALSE)))</f>
        <v xml:space="preserve">CARTAZ COM BRAILE - Papel Couchê Liso ou fosco/ Off-Set/ Reciclato; Formato Aberto: 2: 46x64cm; 90/ 150 g/ m²; Impressão: 4/0 Cores; Acabamento: Refile simples com aplicação de fita dupla face; </v>
      </c>
      <c r="C193" s="490">
        <f>VLOOKUP(A193,Especificações,22,FALSE)</f>
        <v>1</v>
      </c>
      <c r="D193" s="21" t="s">
        <v>46</v>
      </c>
      <c r="E193" s="153"/>
      <c r="F193" s="254">
        <f>IF(ISERROR(AVERAGE(E193:E197)),0,AVERAGE(E193:E197))</f>
        <v>0</v>
      </c>
      <c r="G193" s="257">
        <v>1225</v>
      </c>
      <c r="H193" s="260">
        <f>C193*F193</f>
        <v>0</v>
      </c>
      <c r="I193" s="242">
        <f>G193*H193</f>
        <v>0</v>
      </c>
      <c r="J193" s="22"/>
    </row>
    <row r="194" spans="1:10">
      <c r="A194" s="246"/>
      <c r="B194" s="249"/>
      <c r="C194" s="491"/>
      <c r="D194" s="23" t="s">
        <v>47</v>
      </c>
      <c r="E194" s="1"/>
      <c r="F194" s="255"/>
      <c r="G194" s="258"/>
      <c r="H194" s="261"/>
      <c r="I194" s="243"/>
      <c r="J194" s="22" t="str">
        <f>IF(E194=0,"",IF(E194&gt;=E193,"ATENÇÃO: observar o ganho de escala",""))</f>
        <v/>
      </c>
    </row>
    <row r="195" spans="1:10">
      <c r="A195" s="246"/>
      <c r="B195" s="249"/>
      <c r="C195" s="491"/>
      <c r="D195" s="24" t="s">
        <v>45</v>
      </c>
      <c r="E195" s="1"/>
      <c r="F195" s="255"/>
      <c r="G195" s="258"/>
      <c r="H195" s="261"/>
      <c r="I195" s="243"/>
      <c r="J195" s="22" t="str">
        <f t="shared" ref="J195:J197" si="36">IF(E195=0,"",IF(E195&gt;=E194,"ATENÇÃO: observar o ganho de escala",""))</f>
        <v/>
      </c>
    </row>
    <row r="196" spans="1:10">
      <c r="A196" s="246"/>
      <c r="B196" s="249"/>
      <c r="C196" s="491"/>
      <c r="D196" s="24" t="s">
        <v>43</v>
      </c>
      <c r="E196" s="1"/>
      <c r="F196" s="255"/>
      <c r="G196" s="258"/>
      <c r="H196" s="261"/>
      <c r="I196" s="243"/>
      <c r="J196" s="22" t="str">
        <f t="shared" si="36"/>
        <v/>
      </c>
    </row>
    <row r="197" spans="1:10" ht="15.75" thickBot="1">
      <c r="A197" s="247"/>
      <c r="B197" s="250"/>
      <c r="C197" s="492"/>
      <c r="D197" s="25" t="s">
        <v>44</v>
      </c>
      <c r="E197" s="2"/>
      <c r="F197" s="256"/>
      <c r="G197" s="259"/>
      <c r="H197" s="262"/>
      <c r="I197" s="244"/>
      <c r="J197" s="22" t="str">
        <f t="shared" si="36"/>
        <v/>
      </c>
    </row>
    <row r="198" spans="1:10" ht="15" customHeight="1">
      <c r="A198" s="245">
        <v>38</v>
      </c>
      <c r="B198" s="248" t="str">
        <f>CONCATENATE(VLOOKUP(A198,Especificações,2,FALSE),(VLOOKUP(A198,Especificações,3,FALSE)),(VLOOKUP(A198,Especificações,4,FALSE)),(VLOOKUP(A198,Especificações,5,FALSE)),(VLOOKUP(A198,Especificações,6,FALSE)),(VLOOKUP(A198,Especificações,7,FALSE)),(VLOOKUP(A198,Especificações,8,FALSE)),(VLOOKUP(A198,Especificações,9,FALSE)),(VLOOKUP(A198,Especificações,10,FALSE)),(VLOOKUP(A198,Especificações,11,FALSE)),(VLOOKUP(A198,Especificações,12,FALSE)),(VLOOKUP(A198,Especificações,13,FALSE)),(VLOOKUP(A198,Especificações,14,FALSE)),(VLOOKUP(A198,Especificações,15,FALSE)),(VLOOKUP(A198,Especificações,16,FALSE)),(VLOOKUP(A198,Especificações,17,FALSE)),(VLOOKUP(A198,Especificações,18,FALSE)),(VLOOKUP(A198,Especificações,19,FALSE)),(VLOOKUP(A198,Especificações,20,FALSE)),(VLOOKUP(A198,Especificações,21,FALSE)))</f>
        <v xml:space="preserve">CARTAZ COM BRAILE - Papel Couchê Liso ou fosco/ Off-Set/ Reciclato; Formato Aberto: 4: 31,5x46cm; 90/ 150 g/ m²; Impressão: 4/0 Cores; Acabamento: Refile simples com aplicação de fita dupla face; </v>
      </c>
      <c r="C198" s="490">
        <f>VLOOKUP(A198,Especificações,22,FALSE)</f>
        <v>1</v>
      </c>
      <c r="D198" s="21" t="s">
        <v>46</v>
      </c>
      <c r="E198" s="153"/>
      <c r="F198" s="254">
        <f>IF(ISERROR(AVERAGE(E198:E202)),0,AVERAGE(E198:E202))</f>
        <v>0</v>
      </c>
      <c r="G198" s="257">
        <v>263</v>
      </c>
      <c r="H198" s="260">
        <f>C198*F198</f>
        <v>0</v>
      </c>
      <c r="I198" s="242">
        <f>G198*H198</f>
        <v>0</v>
      </c>
      <c r="J198" s="22"/>
    </row>
    <row r="199" spans="1:10">
      <c r="A199" s="246"/>
      <c r="B199" s="249"/>
      <c r="C199" s="491"/>
      <c r="D199" s="23" t="s">
        <v>47</v>
      </c>
      <c r="E199" s="1"/>
      <c r="F199" s="255"/>
      <c r="G199" s="258"/>
      <c r="H199" s="261"/>
      <c r="I199" s="243"/>
      <c r="J199" s="22" t="str">
        <f>IF(E199=0,"",IF(E199&gt;=E198,"ATENÇÃO: observar o ganho de escala",""))</f>
        <v/>
      </c>
    </row>
    <row r="200" spans="1:10">
      <c r="A200" s="246"/>
      <c r="B200" s="249"/>
      <c r="C200" s="491"/>
      <c r="D200" s="24" t="s">
        <v>45</v>
      </c>
      <c r="E200" s="1"/>
      <c r="F200" s="255"/>
      <c r="G200" s="258"/>
      <c r="H200" s="261"/>
      <c r="I200" s="243"/>
      <c r="J200" s="22" t="str">
        <f t="shared" ref="J200:J202" si="37">IF(E200=0,"",IF(E200&gt;=E199,"ATENÇÃO: observar o ganho de escala",""))</f>
        <v/>
      </c>
    </row>
    <row r="201" spans="1:10">
      <c r="A201" s="246"/>
      <c r="B201" s="249"/>
      <c r="C201" s="491"/>
      <c r="D201" s="24" t="s">
        <v>43</v>
      </c>
      <c r="E201" s="1"/>
      <c r="F201" s="255"/>
      <c r="G201" s="258"/>
      <c r="H201" s="261"/>
      <c r="I201" s="243"/>
      <c r="J201" s="22" t="str">
        <f t="shared" si="37"/>
        <v/>
      </c>
    </row>
    <row r="202" spans="1:10" ht="15.75" thickBot="1">
      <c r="A202" s="247"/>
      <c r="B202" s="250"/>
      <c r="C202" s="492"/>
      <c r="D202" s="25" t="s">
        <v>44</v>
      </c>
      <c r="E202" s="2"/>
      <c r="F202" s="256"/>
      <c r="G202" s="259"/>
      <c r="H202" s="262"/>
      <c r="I202" s="244"/>
      <c r="J202" s="22" t="str">
        <f t="shared" si="37"/>
        <v/>
      </c>
    </row>
    <row r="203" spans="1:10" ht="15" customHeight="1">
      <c r="A203" s="245">
        <v>39</v>
      </c>
      <c r="B203" s="248" t="str">
        <f>CONCATENATE(VLOOKUP(A203,Especificações,2,FALSE),(VLOOKUP(A203,Especificações,3,FALSE)),(VLOOKUP(A203,Especificações,4,FALSE)),(VLOOKUP(A203,Especificações,5,FALSE)),(VLOOKUP(A203,Especificações,6,FALSE)),(VLOOKUP(A203,Especificações,7,FALSE)),(VLOOKUP(A203,Especificações,8,FALSE)),(VLOOKUP(A203,Especificações,9,FALSE)),(VLOOKUP(A203,Especificações,10,FALSE)),(VLOOKUP(A203,Especificações,11,FALSE)),(VLOOKUP(A203,Especificações,12,FALSE)),(VLOOKUP(A203,Especificações,13,FALSE)),(VLOOKUP(A203,Especificações,14,FALSE)),(VLOOKUP(A203,Especificações,15,FALSE)),(VLOOKUP(A203,Especificações,16,FALSE)),(VLOOKUP(A203,Especificações,17,FALSE)),(VLOOKUP(A203,Especificações,18,FALSE)),(VLOOKUP(A203,Especificações,19,FALSE)),(VLOOKUP(A203,Especificações,20,FALSE)),(VLOOKUP(A203,Especificações,21,FALSE)))</f>
        <v>CARTILHA / LIVRETO / REVISTA - Miolo: Papel Couchê Liso ou fosco/ Off-Set/ Reciclato; Formato Fechado: 8: 21x29,7cm; 75/115 g/m²; Impressão: 1/1 Cor; Acabamento: Canoa dois grampos &lt;&gt; Capa: Papel Couchê Liso ou fosco/ Off-Set/ Reciclato; 150/180 g/m²; Impressão: 4/0 Cores; Acabamento: Canoa 2 grampos; nº de páginas: de 1 a 54</v>
      </c>
      <c r="C203" s="490">
        <f>VLOOKUP(A203,Especificações,22,FALSE)</f>
        <v>27</v>
      </c>
      <c r="D203" s="21" t="s">
        <v>46</v>
      </c>
      <c r="E203" s="153"/>
      <c r="F203" s="254">
        <f>IF(ISERROR(AVERAGE(E203:E207)),0,AVERAGE(E203:E207))</f>
        <v>0</v>
      </c>
      <c r="G203" s="257">
        <v>840</v>
      </c>
      <c r="H203" s="260">
        <f>C203*F203</f>
        <v>0</v>
      </c>
      <c r="I203" s="242">
        <f>G203*H203</f>
        <v>0</v>
      </c>
      <c r="J203" s="22"/>
    </row>
    <row r="204" spans="1:10">
      <c r="A204" s="246"/>
      <c r="B204" s="249"/>
      <c r="C204" s="491"/>
      <c r="D204" s="23" t="s">
        <v>47</v>
      </c>
      <c r="E204" s="1"/>
      <c r="F204" s="255"/>
      <c r="G204" s="258"/>
      <c r="H204" s="261"/>
      <c r="I204" s="243"/>
      <c r="J204" s="22" t="str">
        <f>IF(E204=0,"",IF(E204&gt;=E203,"ATENÇÃO: observar o ganho de escala",""))</f>
        <v/>
      </c>
    </row>
    <row r="205" spans="1:10">
      <c r="A205" s="246"/>
      <c r="B205" s="249"/>
      <c r="C205" s="491"/>
      <c r="D205" s="24" t="s">
        <v>45</v>
      </c>
      <c r="E205" s="1"/>
      <c r="F205" s="255"/>
      <c r="G205" s="258"/>
      <c r="H205" s="261"/>
      <c r="I205" s="243"/>
      <c r="J205" s="22" t="str">
        <f t="shared" ref="J205:J207" si="38">IF(E205=0,"",IF(E205&gt;=E204,"ATENÇÃO: observar o ganho de escala",""))</f>
        <v/>
      </c>
    </row>
    <row r="206" spans="1:10">
      <c r="A206" s="246"/>
      <c r="B206" s="249"/>
      <c r="C206" s="491"/>
      <c r="D206" s="24" t="s">
        <v>43</v>
      </c>
      <c r="E206" s="1"/>
      <c r="F206" s="255"/>
      <c r="G206" s="258"/>
      <c r="H206" s="261"/>
      <c r="I206" s="243"/>
      <c r="J206" s="22" t="str">
        <f t="shared" si="38"/>
        <v/>
      </c>
    </row>
    <row r="207" spans="1:10" ht="15.75" thickBot="1">
      <c r="A207" s="247"/>
      <c r="B207" s="250"/>
      <c r="C207" s="492"/>
      <c r="D207" s="25" t="s">
        <v>44</v>
      </c>
      <c r="E207" s="2"/>
      <c r="F207" s="256"/>
      <c r="G207" s="259"/>
      <c r="H207" s="262"/>
      <c r="I207" s="244"/>
      <c r="J207" s="22" t="str">
        <f t="shared" si="38"/>
        <v/>
      </c>
    </row>
    <row r="208" spans="1:10" ht="15" customHeight="1">
      <c r="A208" s="245">
        <v>40</v>
      </c>
      <c r="B208" s="248" t="str">
        <f>CONCATENATE(VLOOKUP(A208,Especificações,2,FALSE),(VLOOKUP(A208,Especificações,3,FALSE)),(VLOOKUP(A208,Especificações,4,FALSE)),(VLOOKUP(A208,Especificações,5,FALSE)),(VLOOKUP(A208,Especificações,6,FALSE)),(VLOOKUP(A208,Especificações,7,FALSE)),(VLOOKUP(A208,Especificações,8,FALSE)),(VLOOKUP(A208,Especificações,9,FALSE)),(VLOOKUP(A208,Especificações,10,FALSE)),(VLOOKUP(A208,Especificações,11,FALSE)),(VLOOKUP(A208,Especificações,12,FALSE)),(VLOOKUP(A208,Especificações,13,FALSE)),(VLOOKUP(A208,Especificações,14,FALSE)),(VLOOKUP(A208,Especificações,15,FALSE)),(VLOOKUP(A208,Especificações,16,FALSE)),(VLOOKUP(A208,Especificações,17,FALSE)),(VLOOKUP(A208,Especificações,18,FALSE)),(VLOOKUP(A208,Especificações,19,FALSE)),(VLOOKUP(A208,Especificações,20,FALSE)),(VLOOKUP(A208,Especificações,21,FALSE)))</f>
        <v>CARTILHA / LIVRETO / REVISTA - Miolo: Papel Couchê Liso ou fosco/ Off-Set/ Reciclato; Formato Fechado: 8: 21x29,7cm; 75/115 g/m²; Impressão: 1/1 Cor; Acabamento: Refile simples e/ou dobra &lt;&gt; Capa: Papel Couchê Liso ou fosco/ Off-Set/ Reciclato; 150/180 g/m²; Impressão: 4/0 Cores; Acabamento: Sistema PUR; nº de páginas: de 55 a 100</v>
      </c>
      <c r="C208" s="490">
        <f>VLOOKUP(A208,Especificações,22,FALSE)</f>
        <v>77</v>
      </c>
      <c r="D208" s="21" t="s">
        <v>46</v>
      </c>
      <c r="E208" s="153"/>
      <c r="F208" s="254">
        <f>IF(ISERROR(AVERAGE(E208:E212)),0,AVERAGE(E208:E212))</f>
        <v>0</v>
      </c>
      <c r="G208" s="257">
        <v>360</v>
      </c>
      <c r="H208" s="260">
        <f>C208*F208</f>
        <v>0</v>
      </c>
      <c r="I208" s="242">
        <f>G208*H208</f>
        <v>0</v>
      </c>
      <c r="J208" s="22"/>
    </row>
    <row r="209" spans="1:10">
      <c r="A209" s="246"/>
      <c r="B209" s="249"/>
      <c r="C209" s="491"/>
      <c r="D209" s="23" t="s">
        <v>47</v>
      </c>
      <c r="E209" s="1"/>
      <c r="F209" s="255"/>
      <c r="G209" s="258"/>
      <c r="H209" s="261"/>
      <c r="I209" s="243"/>
      <c r="J209" s="22" t="str">
        <f>IF(E209=0,"",IF(E209&gt;=E208,"ATENÇÃO: observar o ganho de escala",""))</f>
        <v/>
      </c>
    </row>
    <row r="210" spans="1:10">
      <c r="A210" s="246"/>
      <c r="B210" s="249"/>
      <c r="C210" s="491"/>
      <c r="D210" s="24" t="s">
        <v>45</v>
      </c>
      <c r="E210" s="1"/>
      <c r="F210" s="255"/>
      <c r="G210" s="258"/>
      <c r="H210" s="261"/>
      <c r="I210" s="243"/>
      <c r="J210" s="22" t="str">
        <f t="shared" ref="J210:J212" si="39">IF(E210=0,"",IF(E210&gt;=E209,"ATENÇÃO: observar o ganho de escala",""))</f>
        <v/>
      </c>
    </row>
    <row r="211" spans="1:10">
      <c r="A211" s="246"/>
      <c r="B211" s="249"/>
      <c r="C211" s="491"/>
      <c r="D211" s="24" t="s">
        <v>43</v>
      </c>
      <c r="E211" s="1"/>
      <c r="F211" s="255"/>
      <c r="G211" s="258"/>
      <c r="H211" s="261"/>
      <c r="I211" s="243"/>
      <c r="J211" s="22" t="str">
        <f t="shared" si="39"/>
        <v/>
      </c>
    </row>
    <row r="212" spans="1:10" ht="15.75" thickBot="1">
      <c r="A212" s="247"/>
      <c r="B212" s="250"/>
      <c r="C212" s="492"/>
      <c r="D212" s="25" t="s">
        <v>44</v>
      </c>
      <c r="E212" s="2"/>
      <c r="F212" s="256"/>
      <c r="G212" s="259"/>
      <c r="H212" s="262"/>
      <c r="I212" s="244"/>
      <c r="J212" s="22" t="str">
        <f t="shared" si="39"/>
        <v/>
      </c>
    </row>
    <row r="213" spans="1:10" ht="15" customHeight="1">
      <c r="A213" s="245">
        <v>41</v>
      </c>
      <c r="B213" s="248" t="str">
        <f>CONCATENATE(VLOOKUP(A213,Especificações,2,FALSE),(VLOOKUP(A213,Especificações,3,FALSE)),(VLOOKUP(A213,Especificações,4,FALSE)),(VLOOKUP(A213,Especificações,5,FALSE)),(VLOOKUP(A213,Especificações,6,FALSE)),(VLOOKUP(A213,Especificações,7,FALSE)),(VLOOKUP(A213,Especificações,8,FALSE)),(VLOOKUP(A213,Especificações,9,FALSE)),(VLOOKUP(A213,Especificações,10,FALSE)),(VLOOKUP(A213,Especificações,11,FALSE)),(VLOOKUP(A213,Especificações,12,FALSE)),(VLOOKUP(A213,Especificações,13,FALSE)),(VLOOKUP(A213,Especificações,14,FALSE)),(VLOOKUP(A213,Especificações,15,FALSE)),(VLOOKUP(A213,Especificações,16,FALSE)),(VLOOKUP(A213,Especificações,17,FALSE)),(VLOOKUP(A213,Especificações,18,FALSE)),(VLOOKUP(A213,Especificações,19,FALSE)),(VLOOKUP(A213,Especificações,20,FALSE)),(VLOOKUP(A213,Especificações,21,FALSE)))</f>
        <v>CARTILHA / LIVRETO / REVISTA - Miolo: Papel Couchê Liso ou fosco/ Off-Set/ Reciclato; Formato Fechado: 8: 21x29,7cm; 75/115 g/m²; Impressão: 4/4 Cores; Acabamento: Canoa dois grampos &lt;&gt; Capa: Papel Couchê Liso ou fosco/ Off-Set/ Reciclato; 150/180 g/m²; Impressão: 4/0 Cores; Acabamento: Canoa 2 grampos; nº de páginas: de 1 a 54</v>
      </c>
      <c r="C213" s="490">
        <f>VLOOKUP(A213,Especificações,22,FALSE)</f>
        <v>27</v>
      </c>
      <c r="D213" s="21" t="s">
        <v>46</v>
      </c>
      <c r="E213" s="153"/>
      <c r="F213" s="254">
        <f>IF(ISERROR(AVERAGE(E213:E217)),0,AVERAGE(E213:E217))</f>
        <v>0</v>
      </c>
      <c r="G213" s="257">
        <v>6480</v>
      </c>
      <c r="H213" s="260">
        <f>C213*F213</f>
        <v>0</v>
      </c>
      <c r="I213" s="242">
        <f>G213*H213</f>
        <v>0</v>
      </c>
      <c r="J213" s="22"/>
    </row>
    <row r="214" spans="1:10">
      <c r="A214" s="246"/>
      <c r="B214" s="249"/>
      <c r="C214" s="491"/>
      <c r="D214" s="23" t="s">
        <v>47</v>
      </c>
      <c r="E214" s="1"/>
      <c r="F214" s="255"/>
      <c r="G214" s="258"/>
      <c r="H214" s="261"/>
      <c r="I214" s="243"/>
      <c r="J214" s="22" t="str">
        <f>IF(E214=0,"",IF(E214&gt;=E213,"ATENÇÃO: observar o ganho de escala",""))</f>
        <v/>
      </c>
    </row>
    <row r="215" spans="1:10">
      <c r="A215" s="246"/>
      <c r="B215" s="249"/>
      <c r="C215" s="491"/>
      <c r="D215" s="24" t="s">
        <v>45</v>
      </c>
      <c r="E215" s="1"/>
      <c r="F215" s="255"/>
      <c r="G215" s="258"/>
      <c r="H215" s="261"/>
      <c r="I215" s="243"/>
      <c r="J215" s="22" t="str">
        <f t="shared" ref="J215:J217" si="40">IF(E215=0,"",IF(E215&gt;=E214,"ATENÇÃO: observar o ganho de escala",""))</f>
        <v/>
      </c>
    </row>
    <row r="216" spans="1:10">
      <c r="A216" s="246"/>
      <c r="B216" s="249"/>
      <c r="C216" s="491"/>
      <c r="D216" s="24" t="s">
        <v>43</v>
      </c>
      <c r="E216" s="1"/>
      <c r="F216" s="255"/>
      <c r="G216" s="258"/>
      <c r="H216" s="261"/>
      <c r="I216" s="243"/>
      <c r="J216" s="22" t="str">
        <f t="shared" si="40"/>
        <v/>
      </c>
    </row>
    <row r="217" spans="1:10" ht="15.75" thickBot="1">
      <c r="A217" s="247"/>
      <c r="B217" s="250"/>
      <c r="C217" s="492"/>
      <c r="D217" s="25" t="s">
        <v>44</v>
      </c>
      <c r="E217" s="2"/>
      <c r="F217" s="256"/>
      <c r="G217" s="259"/>
      <c r="H217" s="262"/>
      <c r="I217" s="244"/>
      <c r="J217" s="22" t="str">
        <f t="shared" si="40"/>
        <v/>
      </c>
    </row>
    <row r="218" spans="1:10" ht="15" customHeight="1">
      <c r="A218" s="245">
        <v>42</v>
      </c>
      <c r="B218" s="248" t="str">
        <f>CONCATENATE(VLOOKUP(A218,Especificações,2,FALSE),(VLOOKUP(A218,Especificações,3,FALSE)),(VLOOKUP(A218,Especificações,4,FALSE)),(VLOOKUP(A218,Especificações,5,FALSE)),(VLOOKUP(A218,Especificações,6,FALSE)),(VLOOKUP(A218,Especificações,7,FALSE)),(VLOOKUP(A218,Especificações,8,FALSE)),(VLOOKUP(A218,Especificações,9,FALSE)),(VLOOKUP(A218,Especificações,10,FALSE)),(VLOOKUP(A218,Especificações,11,FALSE)),(VLOOKUP(A218,Especificações,12,FALSE)),(VLOOKUP(A218,Especificações,13,FALSE)),(VLOOKUP(A218,Especificações,14,FALSE)),(VLOOKUP(A218,Especificações,15,FALSE)),(VLOOKUP(A218,Especificações,16,FALSE)),(VLOOKUP(A218,Especificações,17,FALSE)),(VLOOKUP(A218,Especificações,18,FALSE)),(VLOOKUP(A218,Especificações,19,FALSE)),(VLOOKUP(A218,Especificações,20,FALSE)),(VLOOKUP(A218,Especificações,21,FALSE)))</f>
        <v>CARTILHA / LIVRETO / REVISTA - Miolo: Papel Couchê Liso ou fosco/ Off-Set/ Reciclato; Formato Fechado: 8: 21x29,7cm; 75/115 g/m²; Impressão: 4/4 Cores; Acabamento: Refile simples e/ou dobra &lt;&gt; Capa: Papel Couchê Liso ou fosco/ Off-Set/ Reciclato; 150/180 g/m²; Impressão: 4/0 Cores; Acabamento: Sistema PUR; nº de páginas: de 55 a 100</v>
      </c>
      <c r="C218" s="490">
        <f>VLOOKUP(A218,Especificações,22,FALSE)</f>
        <v>77</v>
      </c>
      <c r="D218" s="21" t="s">
        <v>46</v>
      </c>
      <c r="E218" s="153"/>
      <c r="F218" s="254">
        <f>IF(ISERROR(AVERAGE(E218:E222)),0,AVERAGE(E218:E222))</f>
        <v>0</v>
      </c>
      <c r="G218" s="257">
        <v>4320</v>
      </c>
      <c r="H218" s="260">
        <f>C218*F218</f>
        <v>0</v>
      </c>
      <c r="I218" s="242">
        <f>G218*H218</f>
        <v>0</v>
      </c>
      <c r="J218" s="22"/>
    </row>
    <row r="219" spans="1:10">
      <c r="A219" s="246"/>
      <c r="B219" s="249"/>
      <c r="C219" s="491"/>
      <c r="D219" s="23" t="s">
        <v>47</v>
      </c>
      <c r="E219" s="1"/>
      <c r="F219" s="255"/>
      <c r="G219" s="258"/>
      <c r="H219" s="261"/>
      <c r="I219" s="243"/>
      <c r="J219" s="22" t="str">
        <f>IF(E219=0,"",IF(E219&gt;=E218,"ATENÇÃO: observar o ganho de escala",""))</f>
        <v/>
      </c>
    </row>
    <row r="220" spans="1:10">
      <c r="A220" s="246"/>
      <c r="B220" s="249"/>
      <c r="C220" s="491"/>
      <c r="D220" s="24" t="s">
        <v>45</v>
      </c>
      <c r="E220" s="1"/>
      <c r="F220" s="255"/>
      <c r="G220" s="258"/>
      <c r="H220" s="261"/>
      <c r="I220" s="243"/>
      <c r="J220" s="22" t="str">
        <f t="shared" ref="J220:J222" si="41">IF(E220=0,"",IF(E220&gt;=E219,"ATENÇÃO: observar o ganho de escala",""))</f>
        <v/>
      </c>
    </row>
    <row r="221" spans="1:10">
      <c r="A221" s="246"/>
      <c r="B221" s="249"/>
      <c r="C221" s="491"/>
      <c r="D221" s="24" t="s">
        <v>43</v>
      </c>
      <c r="E221" s="1"/>
      <c r="F221" s="255"/>
      <c r="G221" s="258"/>
      <c r="H221" s="261"/>
      <c r="I221" s="243"/>
      <c r="J221" s="22" t="str">
        <f t="shared" si="41"/>
        <v/>
      </c>
    </row>
    <row r="222" spans="1:10" ht="15.75" thickBot="1">
      <c r="A222" s="247"/>
      <c r="B222" s="250"/>
      <c r="C222" s="492"/>
      <c r="D222" s="25" t="s">
        <v>44</v>
      </c>
      <c r="E222" s="2"/>
      <c r="F222" s="256"/>
      <c r="G222" s="259"/>
      <c r="H222" s="262"/>
      <c r="I222" s="244"/>
      <c r="J222" s="22" t="str">
        <f t="shared" si="41"/>
        <v/>
      </c>
    </row>
    <row r="223" spans="1:10" ht="15" customHeight="1">
      <c r="A223" s="245">
        <v>43</v>
      </c>
      <c r="B223" s="248" t="str">
        <f>CONCATENATE(VLOOKUP(A223,Especificações,2,FALSE),(VLOOKUP(A223,Especificações,3,FALSE)),(VLOOKUP(A223,Especificações,4,FALSE)),(VLOOKUP(A223,Especificações,5,FALSE)),(VLOOKUP(A223,Especificações,6,FALSE)),(VLOOKUP(A223,Especificações,7,FALSE)),(VLOOKUP(A223,Especificações,8,FALSE)),(VLOOKUP(A223,Especificações,9,FALSE)),(VLOOKUP(A223,Especificações,10,FALSE)),(VLOOKUP(A223,Especificações,11,FALSE)),(VLOOKUP(A223,Especificações,12,FALSE)),(VLOOKUP(A223,Especificações,13,FALSE)),(VLOOKUP(A223,Especificações,14,FALSE)),(VLOOKUP(A223,Especificações,15,FALSE)),(VLOOKUP(A223,Especificações,16,FALSE)),(VLOOKUP(A223,Especificações,17,FALSE)),(VLOOKUP(A223,Especificações,18,FALSE)),(VLOOKUP(A223,Especificações,19,FALSE)),(VLOOKUP(A223,Especificações,20,FALSE)),(VLOOKUP(A223,Especificações,21,FALSE)))</f>
        <v>CARTILHA / LIVRETO / REVISTA - Miolo: Papel Couchê Liso ou fosco/ Off-Set/ Reciclato; Formato Fechado: 12: 20,5x23cm; 75/115 g/m²; Impressão: 1/1 Cor; Acabamento: Canoa dois grampos &lt;&gt; Capa: Papel Couchê Liso ou fosco/ Off-Set/ Reciclato; 150/180 g/m²; Impressão: 4/0 Cores; Acabamento: Canoa 2 grampos; nº de páginas: de 1 a 54</v>
      </c>
      <c r="C223" s="490">
        <f>VLOOKUP(A223,Especificações,22,FALSE)</f>
        <v>27</v>
      </c>
      <c r="D223" s="21" t="s">
        <v>46</v>
      </c>
      <c r="E223" s="153"/>
      <c r="F223" s="254">
        <f>IF(ISERROR(AVERAGE(E223:E227)),0,AVERAGE(E223:E227))</f>
        <v>0</v>
      </c>
      <c r="G223" s="257">
        <v>840</v>
      </c>
      <c r="H223" s="260">
        <f>C223*F223</f>
        <v>0</v>
      </c>
      <c r="I223" s="242">
        <f>G223*H223</f>
        <v>0</v>
      </c>
      <c r="J223" s="22"/>
    </row>
    <row r="224" spans="1:10">
      <c r="A224" s="246"/>
      <c r="B224" s="249"/>
      <c r="C224" s="491"/>
      <c r="D224" s="23" t="s">
        <v>47</v>
      </c>
      <c r="E224" s="1"/>
      <c r="F224" s="255"/>
      <c r="G224" s="258"/>
      <c r="H224" s="261"/>
      <c r="I224" s="243"/>
      <c r="J224" s="22" t="str">
        <f>IF(E224=0,"",IF(E224&gt;=E223,"ATENÇÃO: observar o ganho de escala",""))</f>
        <v/>
      </c>
    </row>
    <row r="225" spans="1:10">
      <c r="A225" s="246"/>
      <c r="B225" s="249"/>
      <c r="C225" s="491"/>
      <c r="D225" s="24" t="s">
        <v>45</v>
      </c>
      <c r="E225" s="1"/>
      <c r="F225" s="255"/>
      <c r="G225" s="258"/>
      <c r="H225" s="261"/>
      <c r="I225" s="243"/>
      <c r="J225" s="22" t="str">
        <f t="shared" ref="J225:J227" si="42">IF(E225=0,"",IF(E225&gt;=E224,"ATENÇÃO: observar o ganho de escala",""))</f>
        <v/>
      </c>
    </row>
    <row r="226" spans="1:10">
      <c r="A226" s="246"/>
      <c r="B226" s="249"/>
      <c r="C226" s="491"/>
      <c r="D226" s="24" t="s">
        <v>43</v>
      </c>
      <c r="E226" s="1"/>
      <c r="F226" s="255"/>
      <c r="G226" s="258"/>
      <c r="H226" s="261"/>
      <c r="I226" s="243"/>
      <c r="J226" s="22" t="str">
        <f t="shared" si="42"/>
        <v/>
      </c>
    </row>
    <row r="227" spans="1:10" ht="15.75" thickBot="1">
      <c r="A227" s="247"/>
      <c r="B227" s="250"/>
      <c r="C227" s="492"/>
      <c r="D227" s="25" t="s">
        <v>44</v>
      </c>
      <c r="E227" s="2"/>
      <c r="F227" s="256"/>
      <c r="G227" s="259"/>
      <c r="H227" s="262"/>
      <c r="I227" s="244"/>
      <c r="J227" s="22" t="str">
        <f t="shared" si="42"/>
        <v/>
      </c>
    </row>
    <row r="228" spans="1:10" ht="15" customHeight="1">
      <c r="A228" s="245">
        <v>44</v>
      </c>
      <c r="B228" s="248" t="str">
        <f>CONCATENATE(VLOOKUP(A228,Especificações,2,FALSE),(VLOOKUP(A228,Especificações,3,FALSE)),(VLOOKUP(A228,Especificações,4,FALSE)),(VLOOKUP(A228,Especificações,5,FALSE)),(VLOOKUP(A228,Especificações,6,FALSE)),(VLOOKUP(A228,Especificações,7,FALSE)),(VLOOKUP(A228,Especificações,8,FALSE)),(VLOOKUP(A228,Especificações,9,FALSE)),(VLOOKUP(A228,Especificações,10,FALSE)),(VLOOKUP(A228,Especificações,11,FALSE)),(VLOOKUP(A228,Especificações,12,FALSE)),(VLOOKUP(A228,Especificações,13,FALSE)),(VLOOKUP(A228,Especificações,14,FALSE)),(VLOOKUP(A228,Especificações,15,FALSE)),(VLOOKUP(A228,Especificações,16,FALSE)),(VLOOKUP(A228,Especificações,17,FALSE)),(VLOOKUP(A228,Especificações,18,FALSE)),(VLOOKUP(A228,Especificações,19,FALSE)),(VLOOKUP(A228,Especificações,20,FALSE)),(VLOOKUP(A228,Especificações,21,FALSE)))</f>
        <v>CARTILHA / LIVRETO / REVISTA - Miolo: Papel Couchê Liso ou fosco/ Off-Set/ Reciclato; Formato Fechado: 12: 20,5x23cm; 75/115 g/m²; Impressão: 1/1 Cor; Acabamento: Refile simples e/ou dobra &lt;&gt; Capa: Papel Couchê Liso ou fosco/ Off-Set/ Reciclato; 150/180 g/m²; Impressão: 4/0 Cores; Acabamento: Sistema PUR; nº de páginas: de 55 a 100</v>
      </c>
      <c r="C228" s="490">
        <f>VLOOKUP(A228,Especificações,22,FALSE)</f>
        <v>77</v>
      </c>
      <c r="D228" s="21" t="s">
        <v>46</v>
      </c>
      <c r="E228" s="153"/>
      <c r="F228" s="254">
        <f>IF(ISERROR(AVERAGE(E228:E232)),0,AVERAGE(E228:E232))</f>
        <v>0</v>
      </c>
      <c r="G228" s="257">
        <v>360</v>
      </c>
      <c r="H228" s="260">
        <f>C228*F228</f>
        <v>0</v>
      </c>
      <c r="I228" s="242">
        <f>G228*H228</f>
        <v>0</v>
      </c>
      <c r="J228" s="22"/>
    </row>
    <row r="229" spans="1:10">
      <c r="A229" s="246"/>
      <c r="B229" s="249"/>
      <c r="C229" s="491"/>
      <c r="D229" s="23" t="s">
        <v>47</v>
      </c>
      <c r="E229" s="1"/>
      <c r="F229" s="255"/>
      <c r="G229" s="258"/>
      <c r="H229" s="261"/>
      <c r="I229" s="243"/>
      <c r="J229" s="22" t="str">
        <f>IF(E229=0,"",IF(E229&gt;=E228,"ATENÇÃO: observar o ganho de escala",""))</f>
        <v/>
      </c>
    </row>
    <row r="230" spans="1:10">
      <c r="A230" s="246"/>
      <c r="B230" s="249"/>
      <c r="C230" s="491"/>
      <c r="D230" s="24" t="s">
        <v>45</v>
      </c>
      <c r="E230" s="1"/>
      <c r="F230" s="255"/>
      <c r="G230" s="258"/>
      <c r="H230" s="261"/>
      <c r="I230" s="243"/>
      <c r="J230" s="22" t="str">
        <f t="shared" ref="J230:J232" si="43">IF(E230=0,"",IF(E230&gt;=E229,"ATENÇÃO: observar o ganho de escala",""))</f>
        <v/>
      </c>
    </row>
    <row r="231" spans="1:10">
      <c r="A231" s="246"/>
      <c r="B231" s="249"/>
      <c r="C231" s="491"/>
      <c r="D231" s="24" t="s">
        <v>43</v>
      </c>
      <c r="E231" s="1"/>
      <c r="F231" s="255"/>
      <c r="G231" s="258"/>
      <c r="H231" s="261"/>
      <c r="I231" s="243"/>
      <c r="J231" s="22" t="str">
        <f t="shared" si="43"/>
        <v/>
      </c>
    </row>
    <row r="232" spans="1:10" ht="15.75" thickBot="1">
      <c r="A232" s="247"/>
      <c r="B232" s="250"/>
      <c r="C232" s="492"/>
      <c r="D232" s="25" t="s">
        <v>44</v>
      </c>
      <c r="E232" s="2"/>
      <c r="F232" s="256"/>
      <c r="G232" s="259"/>
      <c r="H232" s="262"/>
      <c r="I232" s="244"/>
      <c r="J232" s="22" t="str">
        <f t="shared" si="43"/>
        <v/>
      </c>
    </row>
    <row r="233" spans="1:10" ht="15" customHeight="1">
      <c r="A233" s="245">
        <v>45</v>
      </c>
      <c r="B233" s="248" t="str">
        <f>CONCATENATE(VLOOKUP(A233,Especificações,2,FALSE),(VLOOKUP(A233,Especificações,3,FALSE)),(VLOOKUP(A233,Especificações,4,FALSE)),(VLOOKUP(A233,Especificações,5,FALSE)),(VLOOKUP(A233,Especificações,6,FALSE)),(VLOOKUP(A233,Especificações,7,FALSE)),(VLOOKUP(A233,Especificações,8,FALSE)),(VLOOKUP(A233,Especificações,9,FALSE)),(VLOOKUP(A233,Especificações,10,FALSE)),(VLOOKUP(A233,Especificações,11,FALSE)),(VLOOKUP(A233,Especificações,12,FALSE)),(VLOOKUP(A233,Especificações,13,FALSE)),(VLOOKUP(A233,Especificações,14,FALSE)),(VLOOKUP(A233,Especificações,15,FALSE)),(VLOOKUP(A233,Especificações,16,FALSE)),(VLOOKUP(A233,Especificações,17,FALSE)),(VLOOKUP(A233,Especificações,18,FALSE)),(VLOOKUP(A233,Especificações,19,FALSE)),(VLOOKUP(A233,Especificações,20,FALSE)),(VLOOKUP(A233,Especificações,21,FALSE)))</f>
        <v>CARTILHA / LIVRETO / REVISTA - Miolo: Papel Couchê Liso ou fosco/ Off-Set/ Reciclato; Formato Fechado: 12: 20,5x23cm; 75/115 g/m²; Impressão: 4/4 Cores; Acabamento: Canoa dois grampos &lt;&gt; Capa: Papel Couchê Liso ou fosco/ Off-Set/ Reciclato; 150/180 g/m²; Impressão: 4/0 Cores; Acabamento: Canoa 2 grampos; nº de páginas: de 1 a 54</v>
      </c>
      <c r="C233" s="490">
        <f>VLOOKUP(A233,Especificações,22,FALSE)</f>
        <v>27</v>
      </c>
      <c r="D233" s="21" t="s">
        <v>46</v>
      </c>
      <c r="E233" s="153"/>
      <c r="F233" s="254">
        <f>IF(ISERROR(AVERAGE(E233:E237)),0,AVERAGE(E233:E237))</f>
        <v>0</v>
      </c>
      <c r="G233" s="257">
        <v>6480</v>
      </c>
      <c r="H233" s="260">
        <f>C233*F233</f>
        <v>0</v>
      </c>
      <c r="I233" s="242">
        <f>G233*H233</f>
        <v>0</v>
      </c>
      <c r="J233" s="22"/>
    </row>
    <row r="234" spans="1:10">
      <c r="A234" s="246"/>
      <c r="B234" s="249"/>
      <c r="C234" s="491"/>
      <c r="D234" s="23" t="s">
        <v>47</v>
      </c>
      <c r="E234" s="1"/>
      <c r="F234" s="255"/>
      <c r="G234" s="258"/>
      <c r="H234" s="261"/>
      <c r="I234" s="243"/>
      <c r="J234" s="22" t="str">
        <f>IF(E234=0,"",IF(E234&gt;=E233,"ATENÇÃO: observar o ganho de escala",""))</f>
        <v/>
      </c>
    </row>
    <row r="235" spans="1:10">
      <c r="A235" s="246"/>
      <c r="B235" s="249"/>
      <c r="C235" s="491"/>
      <c r="D235" s="24" t="s">
        <v>45</v>
      </c>
      <c r="E235" s="1"/>
      <c r="F235" s="255"/>
      <c r="G235" s="258"/>
      <c r="H235" s="261"/>
      <c r="I235" s="243"/>
      <c r="J235" s="22" t="str">
        <f t="shared" ref="J235:J237" si="44">IF(E235=0,"",IF(E235&gt;=E234,"ATENÇÃO: observar o ganho de escala",""))</f>
        <v/>
      </c>
    </row>
    <row r="236" spans="1:10">
      <c r="A236" s="246"/>
      <c r="B236" s="249"/>
      <c r="C236" s="491"/>
      <c r="D236" s="24" t="s">
        <v>43</v>
      </c>
      <c r="E236" s="1"/>
      <c r="F236" s="255"/>
      <c r="G236" s="258"/>
      <c r="H236" s="261"/>
      <c r="I236" s="243"/>
      <c r="J236" s="22" t="str">
        <f t="shared" si="44"/>
        <v/>
      </c>
    </row>
    <row r="237" spans="1:10" ht="15.75" thickBot="1">
      <c r="A237" s="247"/>
      <c r="B237" s="250"/>
      <c r="C237" s="492"/>
      <c r="D237" s="25" t="s">
        <v>44</v>
      </c>
      <c r="E237" s="2"/>
      <c r="F237" s="256"/>
      <c r="G237" s="259"/>
      <c r="H237" s="262"/>
      <c r="I237" s="244"/>
      <c r="J237" s="22" t="str">
        <f t="shared" si="44"/>
        <v/>
      </c>
    </row>
    <row r="238" spans="1:10" ht="15" customHeight="1">
      <c r="A238" s="245">
        <v>46</v>
      </c>
      <c r="B238" s="248" t="str">
        <f>CONCATENATE(VLOOKUP(A238,Especificações,2,FALSE),(VLOOKUP(A238,Especificações,3,FALSE)),(VLOOKUP(A238,Especificações,4,FALSE)),(VLOOKUP(A238,Especificações,5,FALSE)),(VLOOKUP(A238,Especificações,6,FALSE)),(VLOOKUP(A238,Especificações,7,FALSE)),(VLOOKUP(A238,Especificações,8,FALSE)),(VLOOKUP(A238,Especificações,9,FALSE)),(VLOOKUP(A238,Especificações,10,FALSE)),(VLOOKUP(A238,Especificações,11,FALSE)),(VLOOKUP(A238,Especificações,12,FALSE)),(VLOOKUP(A238,Especificações,13,FALSE)),(VLOOKUP(A238,Especificações,14,FALSE)),(VLOOKUP(A238,Especificações,15,FALSE)),(VLOOKUP(A238,Especificações,16,FALSE)),(VLOOKUP(A238,Especificações,17,FALSE)),(VLOOKUP(A238,Especificações,18,FALSE)),(VLOOKUP(A238,Especificações,19,FALSE)),(VLOOKUP(A238,Especificações,20,FALSE)),(VLOOKUP(A238,Especificações,21,FALSE)))</f>
        <v>CARTILHA / LIVRETO / REVISTA - Miolo: Papel Couchê Liso ou fosco/ Off-Set/ Reciclato; Formato Fechado: 12: 20,5x23cm; 75/115 g/m²; Impressão: 4/4 Cores; Acabamento: Refile simples e/ou dobra &lt;&gt; Capa: Papel Couchê Liso ou fosco/ Off-Set/ Reciclato; 150/180 g/m²; Impressão: 4/0 Cores; Acabamento: Sistema PUR; nº de páginas: de 55 a 100</v>
      </c>
      <c r="C238" s="490">
        <f>VLOOKUP(A238,Especificações,22,FALSE)</f>
        <v>77</v>
      </c>
      <c r="D238" s="21" t="s">
        <v>46</v>
      </c>
      <c r="E238" s="153"/>
      <c r="F238" s="254">
        <f>IF(ISERROR(AVERAGE(E238:E242)),0,AVERAGE(E238:E242))</f>
        <v>0</v>
      </c>
      <c r="G238" s="257">
        <v>4320</v>
      </c>
      <c r="H238" s="260">
        <f>C238*F238</f>
        <v>0</v>
      </c>
      <c r="I238" s="242">
        <f>G238*H238</f>
        <v>0</v>
      </c>
      <c r="J238" s="22"/>
    </row>
    <row r="239" spans="1:10">
      <c r="A239" s="246"/>
      <c r="B239" s="249"/>
      <c r="C239" s="491"/>
      <c r="D239" s="23" t="s">
        <v>47</v>
      </c>
      <c r="E239" s="1"/>
      <c r="F239" s="255"/>
      <c r="G239" s="258"/>
      <c r="H239" s="261"/>
      <c r="I239" s="243"/>
      <c r="J239" s="22" t="str">
        <f>IF(E239=0,"",IF(E239&gt;=E238,"ATENÇÃO: observar o ganho de escala",""))</f>
        <v/>
      </c>
    </row>
    <row r="240" spans="1:10">
      <c r="A240" s="246"/>
      <c r="B240" s="249"/>
      <c r="C240" s="491"/>
      <c r="D240" s="24" t="s">
        <v>45</v>
      </c>
      <c r="E240" s="1"/>
      <c r="F240" s="255"/>
      <c r="G240" s="258"/>
      <c r="H240" s="261"/>
      <c r="I240" s="243"/>
      <c r="J240" s="22" t="str">
        <f t="shared" ref="J240:J242" si="45">IF(E240=0,"",IF(E240&gt;=E239,"ATENÇÃO: observar o ganho de escala",""))</f>
        <v/>
      </c>
    </row>
    <row r="241" spans="1:10">
      <c r="A241" s="246"/>
      <c r="B241" s="249"/>
      <c r="C241" s="491"/>
      <c r="D241" s="24" t="s">
        <v>43</v>
      </c>
      <c r="E241" s="1"/>
      <c r="F241" s="255"/>
      <c r="G241" s="258"/>
      <c r="H241" s="261"/>
      <c r="I241" s="243"/>
      <c r="J241" s="22" t="str">
        <f t="shared" si="45"/>
        <v/>
      </c>
    </row>
    <row r="242" spans="1:10" ht="15.75" thickBot="1">
      <c r="A242" s="247"/>
      <c r="B242" s="250"/>
      <c r="C242" s="492"/>
      <c r="D242" s="25" t="s">
        <v>44</v>
      </c>
      <c r="E242" s="2"/>
      <c r="F242" s="256"/>
      <c r="G242" s="259"/>
      <c r="H242" s="262"/>
      <c r="I242" s="244"/>
      <c r="J242" s="22" t="str">
        <f t="shared" si="45"/>
        <v/>
      </c>
    </row>
    <row r="243" spans="1:10" ht="15" customHeight="1">
      <c r="A243" s="245">
        <v>47</v>
      </c>
      <c r="B243" s="248" t="str">
        <f>CONCATENATE(VLOOKUP(A243,Especificações,2,FALSE),(VLOOKUP(A243,Especificações,3,FALSE)),(VLOOKUP(A243,Especificações,4,FALSE)),(VLOOKUP(A243,Especificações,5,FALSE)),(VLOOKUP(A243,Especificações,6,FALSE)),(VLOOKUP(A243,Especificações,7,FALSE)),(VLOOKUP(A243,Especificações,8,FALSE)),(VLOOKUP(A243,Especificações,9,FALSE)),(VLOOKUP(A243,Especificações,10,FALSE)),(VLOOKUP(A243,Especificações,11,FALSE)),(VLOOKUP(A243,Especificações,12,FALSE)),(VLOOKUP(A243,Especificações,13,FALSE)),(VLOOKUP(A243,Especificações,14,FALSE)),(VLOOKUP(A243,Especificações,15,FALSE)),(VLOOKUP(A243,Especificações,16,FALSE)),(VLOOKUP(A243,Especificações,17,FALSE)),(VLOOKUP(A243,Especificações,18,FALSE)),(VLOOKUP(A243,Especificações,19,FALSE)),(VLOOKUP(A243,Especificações,20,FALSE)),(VLOOKUP(A243,Especificações,21,FALSE)))</f>
        <v>CARTILHA / LIVRETO / REVISTA - Miolo: Papel Couchê Liso ou fosco/ Off-Set/ Reciclato; Formato Fechado: 16: 15x21cm; 75/115 g/m²; Impressão: 1/1 Cor; Acabamento: Canoa dois grampos &lt;&gt; Capa: Papel Couchê Liso ou fosco/ Off-Set/ Reciclato; 150/180 g/m²; Impressão: 4/0 Cores; Acabamento: Canoa 2 grampos; nº de páginas: de 1 a 54</v>
      </c>
      <c r="C243" s="490">
        <f>VLOOKUP(A243,Especificações,22,FALSE)</f>
        <v>27</v>
      </c>
      <c r="D243" s="21" t="s">
        <v>46</v>
      </c>
      <c r="E243" s="153"/>
      <c r="F243" s="254">
        <f>IF(ISERROR(AVERAGE(E243:E247)),0,AVERAGE(E243:E247))</f>
        <v>0</v>
      </c>
      <c r="G243" s="257">
        <v>840</v>
      </c>
      <c r="H243" s="260">
        <f>C243*F243</f>
        <v>0</v>
      </c>
      <c r="I243" s="242">
        <f>G243*H243</f>
        <v>0</v>
      </c>
      <c r="J243" s="22"/>
    </row>
    <row r="244" spans="1:10">
      <c r="A244" s="246"/>
      <c r="B244" s="249"/>
      <c r="C244" s="491"/>
      <c r="D244" s="23" t="s">
        <v>47</v>
      </c>
      <c r="E244" s="1"/>
      <c r="F244" s="255"/>
      <c r="G244" s="258"/>
      <c r="H244" s="261"/>
      <c r="I244" s="243"/>
      <c r="J244" s="22" t="str">
        <f>IF(E244=0,"",IF(E244&gt;=E243,"ATENÇÃO: observar o ganho de escala",""))</f>
        <v/>
      </c>
    </row>
    <row r="245" spans="1:10">
      <c r="A245" s="246"/>
      <c r="B245" s="249"/>
      <c r="C245" s="491"/>
      <c r="D245" s="24" t="s">
        <v>45</v>
      </c>
      <c r="E245" s="1"/>
      <c r="F245" s="255"/>
      <c r="G245" s="258"/>
      <c r="H245" s="261"/>
      <c r="I245" s="243"/>
      <c r="J245" s="22" t="str">
        <f t="shared" ref="J245:J247" si="46">IF(E245=0,"",IF(E245&gt;=E244,"ATENÇÃO: observar o ganho de escala",""))</f>
        <v/>
      </c>
    </row>
    <row r="246" spans="1:10">
      <c r="A246" s="246"/>
      <c r="B246" s="249"/>
      <c r="C246" s="491"/>
      <c r="D246" s="24" t="s">
        <v>43</v>
      </c>
      <c r="E246" s="1"/>
      <c r="F246" s="255"/>
      <c r="G246" s="258"/>
      <c r="H246" s="261"/>
      <c r="I246" s="243"/>
      <c r="J246" s="22" t="str">
        <f t="shared" si="46"/>
        <v/>
      </c>
    </row>
    <row r="247" spans="1:10" ht="15.75" thickBot="1">
      <c r="A247" s="247"/>
      <c r="B247" s="250"/>
      <c r="C247" s="492"/>
      <c r="D247" s="25" t="s">
        <v>44</v>
      </c>
      <c r="E247" s="2"/>
      <c r="F247" s="256"/>
      <c r="G247" s="259"/>
      <c r="H247" s="262"/>
      <c r="I247" s="244"/>
      <c r="J247" s="22" t="str">
        <f t="shared" si="46"/>
        <v/>
      </c>
    </row>
    <row r="248" spans="1:10" ht="15" customHeight="1">
      <c r="A248" s="245">
        <v>48</v>
      </c>
      <c r="B248" s="248" t="str">
        <f>CONCATENATE(VLOOKUP(A248,Especificações,2,FALSE),(VLOOKUP(A248,Especificações,3,FALSE)),(VLOOKUP(A248,Especificações,4,FALSE)),(VLOOKUP(A248,Especificações,5,FALSE)),(VLOOKUP(A248,Especificações,6,FALSE)),(VLOOKUP(A248,Especificações,7,FALSE)),(VLOOKUP(A248,Especificações,8,FALSE)),(VLOOKUP(A248,Especificações,9,FALSE)),(VLOOKUP(A248,Especificações,10,FALSE)),(VLOOKUP(A248,Especificações,11,FALSE)),(VLOOKUP(A248,Especificações,12,FALSE)),(VLOOKUP(A248,Especificações,13,FALSE)),(VLOOKUP(A248,Especificações,14,FALSE)),(VLOOKUP(A248,Especificações,15,FALSE)),(VLOOKUP(A248,Especificações,16,FALSE)),(VLOOKUP(A248,Especificações,17,FALSE)),(VLOOKUP(A248,Especificações,18,FALSE)),(VLOOKUP(A248,Especificações,19,FALSE)),(VLOOKUP(A248,Especificações,20,FALSE)),(VLOOKUP(A248,Especificações,21,FALSE)))</f>
        <v>CARTILHA / LIVRETO / REVISTA - Miolo: Papel Couchê Liso ou fosco/ Off-Set/ Reciclato; Formato Fechado: 16: 15x21cm; 75/115 g/m²; Impressão: 1/1 Cor; Acabamento: Refile simples e/ou dobra &lt;&gt; Capa: Papel Couchê Liso ou fosco/ Off-Set/ Reciclato; 150/180 g/m²; Impressão: 4/0 Cores; Acabamento: Sistema PUR; nº de páginas: de 55 a 100</v>
      </c>
      <c r="C248" s="490">
        <f>VLOOKUP(A248,Especificações,22,FALSE)</f>
        <v>77</v>
      </c>
      <c r="D248" s="21" t="s">
        <v>46</v>
      </c>
      <c r="E248" s="153"/>
      <c r="F248" s="254">
        <f>IF(ISERROR(AVERAGE(E248:E252)),0,AVERAGE(E248:E252))</f>
        <v>0</v>
      </c>
      <c r="G248" s="257">
        <v>360</v>
      </c>
      <c r="H248" s="260">
        <f>C248*F248</f>
        <v>0</v>
      </c>
      <c r="I248" s="242">
        <f>G248*H248</f>
        <v>0</v>
      </c>
      <c r="J248" s="22"/>
    </row>
    <row r="249" spans="1:10">
      <c r="A249" s="246"/>
      <c r="B249" s="249"/>
      <c r="C249" s="491"/>
      <c r="D249" s="23" t="s">
        <v>47</v>
      </c>
      <c r="E249" s="1"/>
      <c r="F249" s="255"/>
      <c r="G249" s="258"/>
      <c r="H249" s="261"/>
      <c r="I249" s="243"/>
      <c r="J249" s="22" t="str">
        <f>IF(E249=0,"",IF(E249&gt;=E248,"ATENÇÃO: observar o ganho de escala",""))</f>
        <v/>
      </c>
    </row>
    <row r="250" spans="1:10">
      <c r="A250" s="246"/>
      <c r="B250" s="249"/>
      <c r="C250" s="491"/>
      <c r="D250" s="24" t="s">
        <v>45</v>
      </c>
      <c r="E250" s="1"/>
      <c r="F250" s="255"/>
      <c r="G250" s="258"/>
      <c r="H250" s="261"/>
      <c r="I250" s="243"/>
      <c r="J250" s="22" t="str">
        <f t="shared" ref="J250:J252" si="47">IF(E250=0,"",IF(E250&gt;=E249,"ATENÇÃO: observar o ganho de escala",""))</f>
        <v/>
      </c>
    </row>
    <row r="251" spans="1:10">
      <c r="A251" s="246"/>
      <c r="B251" s="249"/>
      <c r="C251" s="491"/>
      <c r="D251" s="24" t="s">
        <v>43</v>
      </c>
      <c r="E251" s="1"/>
      <c r="F251" s="255"/>
      <c r="G251" s="258"/>
      <c r="H251" s="261"/>
      <c r="I251" s="243"/>
      <c r="J251" s="22" t="str">
        <f t="shared" si="47"/>
        <v/>
      </c>
    </row>
    <row r="252" spans="1:10" ht="15.75" thickBot="1">
      <c r="A252" s="247"/>
      <c r="B252" s="250"/>
      <c r="C252" s="492"/>
      <c r="D252" s="25" t="s">
        <v>44</v>
      </c>
      <c r="E252" s="2"/>
      <c r="F252" s="256"/>
      <c r="G252" s="259"/>
      <c r="H252" s="262"/>
      <c r="I252" s="244"/>
      <c r="J252" s="22" t="str">
        <f t="shared" si="47"/>
        <v/>
      </c>
    </row>
    <row r="253" spans="1:10" ht="15" customHeight="1">
      <c r="A253" s="245">
        <v>49</v>
      </c>
      <c r="B253" s="248" t="str">
        <f>CONCATENATE(VLOOKUP(A253,Especificações,2,FALSE),(VLOOKUP(A253,Especificações,3,FALSE)),(VLOOKUP(A253,Especificações,4,FALSE)),(VLOOKUP(A253,Especificações,5,FALSE)),(VLOOKUP(A253,Especificações,6,FALSE)),(VLOOKUP(A253,Especificações,7,FALSE)),(VLOOKUP(A253,Especificações,8,FALSE)),(VLOOKUP(A253,Especificações,9,FALSE)),(VLOOKUP(A253,Especificações,10,FALSE)),(VLOOKUP(A253,Especificações,11,FALSE)),(VLOOKUP(A253,Especificações,12,FALSE)),(VLOOKUP(A253,Especificações,13,FALSE)),(VLOOKUP(A253,Especificações,14,FALSE)),(VLOOKUP(A253,Especificações,15,FALSE)),(VLOOKUP(A253,Especificações,16,FALSE)),(VLOOKUP(A253,Especificações,17,FALSE)),(VLOOKUP(A253,Especificações,18,FALSE)),(VLOOKUP(A253,Especificações,19,FALSE)),(VLOOKUP(A253,Especificações,20,FALSE)),(VLOOKUP(A253,Especificações,21,FALSE)))</f>
        <v>CARTILHA / LIVRETO / REVISTA - Miolo: Papel Couchê Liso ou fosco/ Off-Set/ Reciclato; Formato Fechado: 16: 15x21cm; 75/115 g/m²; Impressão: 4/4 Cores; Acabamento: Canoa dois grampos &lt;&gt; Capa: Papel Couchê Liso ou fosco/ Off-Set/ Reciclato; 150/180 g/m²; Impressão: 4/0 Cores; Acabamento: Canoa 2 grampos; nº de páginas: de 1 a 54</v>
      </c>
      <c r="C253" s="490">
        <f>VLOOKUP(A253,Especificações,22,FALSE)</f>
        <v>27</v>
      </c>
      <c r="D253" s="21" t="s">
        <v>46</v>
      </c>
      <c r="E253" s="153"/>
      <c r="F253" s="254">
        <f>IF(ISERROR(AVERAGE(E253:E257)),0,AVERAGE(E253:E257))</f>
        <v>0</v>
      </c>
      <c r="G253" s="257">
        <v>6480</v>
      </c>
      <c r="H253" s="260">
        <f>C253*F253</f>
        <v>0</v>
      </c>
      <c r="I253" s="242">
        <f>G253*H253</f>
        <v>0</v>
      </c>
      <c r="J253" s="22"/>
    </row>
    <row r="254" spans="1:10">
      <c r="A254" s="246"/>
      <c r="B254" s="249"/>
      <c r="C254" s="491"/>
      <c r="D254" s="23" t="s">
        <v>47</v>
      </c>
      <c r="E254" s="1"/>
      <c r="F254" s="255"/>
      <c r="G254" s="258"/>
      <c r="H254" s="261"/>
      <c r="I254" s="243"/>
      <c r="J254" s="22" t="str">
        <f>IF(E254=0,"",IF(E254&gt;=E253,"ATENÇÃO: observar o ganho de escala",""))</f>
        <v/>
      </c>
    </row>
    <row r="255" spans="1:10">
      <c r="A255" s="246"/>
      <c r="B255" s="249"/>
      <c r="C255" s="491"/>
      <c r="D255" s="24" t="s">
        <v>45</v>
      </c>
      <c r="E255" s="1"/>
      <c r="F255" s="255"/>
      <c r="G255" s="258"/>
      <c r="H255" s="261"/>
      <c r="I255" s="243"/>
      <c r="J255" s="22" t="str">
        <f t="shared" ref="J255:J257" si="48">IF(E255=0,"",IF(E255&gt;=E254,"ATENÇÃO: observar o ganho de escala",""))</f>
        <v/>
      </c>
    </row>
    <row r="256" spans="1:10">
      <c r="A256" s="246"/>
      <c r="B256" s="249"/>
      <c r="C256" s="491"/>
      <c r="D256" s="24" t="s">
        <v>43</v>
      </c>
      <c r="E256" s="1"/>
      <c r="F256" s="255"/>
      <c r="G256" s="258"/>
      <c r="H256" s="261"/>
      <c r="I256" s="243"/>
      <c r="J256" s="22" t="str">
        <f t="shared" si="48"/>
        <v/>
      </c>
    </row>
    <row r="257" spans="1:10" ht="15.75" thickBot="1">
      <c r="A257" s="247"/>
      <c r="B257" s="250"/>
      <c r="C257" s="492"/>
      <c r="D257" s="25" t="s">
        <v>44</v>
      </c>
      <c r="E257" s="2"/>
      <c r="F257" s="256"/>
      <c r="G257" s="259"/>
      <c r="H257" s="262"/>
      <c r="I257" s="244"/>
      <c r="J257" s="22" t="str">
        <f t="shared" si="48"/>
        <v/>
      </c>
    </row>
    <row r="258" spans="1:10" ht="15" customHeight="1">
      <c r="A258" s="245">
        <v>50</v>
      </c>
      <c r="B258" s="248" t="str">
        <f>CONCATENATE(VLOOKUP(A258,Especificações,2,FALSE),(VLOOKUP(A258,Especificações,3,FALSE)),(VLOOKUP(A258,Especificações,4,FALSE)),(VLOOKUP(A258,Especificações,5,FALSE)),(VLOOKUP(A258,Especificações,6,FALSE)),(VLOOKUP(A258,Especificações,7,FALSE)),(VLOOKUP(A258,Especificações,8,FALSE)),(VLOOKUP(A258,Especificações,9,FALSE)),(VLOOKUP(A258,Especificações,10,FALSE)),(VLOOKUP(A258,Especificações,11,FALSE)),(VLOOKUP(A258,Especificações,12,FALSE)),(VLOOKUP(A258,Especificações,13,FALSE)),(VLOOKUP(A258,Especificações,14,FALSE)),(VLOOKUP(A258,Especificações,15,FALSE)),(VLOOKUP(A258,Especificações,16,FALSE)),(VLOOKUP(A258,Especificações,17,FALSE)),(VLOOKUP(A258,Especificações,18,FALSE)),(VLOOKUP(A258,Especificações,19,FALSE)),(VLOOKUP(A258,Especificações,20,FALSE)),(VLOOKUP(A258,Especificações,21,FALSE)))</f>
        <v>CARTILHA / LIVRETO / REVISTA - Miolo: Papel Couchê Liso ou fosco/ Off-Set/ Reciclato; Formato Fechado: 16: 15x21cm; 75/115 g/m²; Impressão: 4/4 Cores; Acabamento: Refile simples e/ou dobra &lt;&gt; Capa: Papel Couchê Liso ou fosco/ Off-Set/ Reciclato; 150/180 g/m²; Impressão: 4/0 Cores; Acabamento: Sistema PUR; nº de páginas: de 55 a 100</v>
      </c>
      <c r="C258" s="490">
        <f>VLOOKUP(A258,Especificações,22,FALSE)</f>
        <v>77</v>
      </c>
      <c r="D258" s="21" t="s">
        <v>46</v>
      </c>
      <c r="E258" s="153"/>
      <c r="F258" s="254">
        <f>IF(ISERROR(AVERAGE(E258:E262)),0,AVERAGE(E258:E262))</f>
        <v>0</v>
      </c>
      <c r="G258" s="257">
        <v>4320</v>
      </c>
      <c r="H258" s="260">
        <f>C258*F258</f>
        <v>0</v>
      </c>
      <c r="I258" s="242">
        <f>G258*H258</f>
        <v>0</v>
      </c>
      <c r="J258" s="22"/>
    </row>
    <row r="259" spans="1:10">
      <c r="A259" s="246"/>
      <c r="B259" s="249"/>
      <c r="C259" s="491"/>
      <c r="D259" s="23" t="s">
        <v>47</v>
      </c>
      <c r="E259" s="1"/>
      <c r="F259" s="255"/>
      <c r="G259" s="258"/>
      <c r="H259" s="261"/>
      <c r="I259" s="243"/>
      <c r="J259" s="22" t="str">
        <f>IF(E259=0,"",IF(E259&gt;=E258,"ATENÇÃO: observar o ganho de escala",""))</f>
        <v/>
      </c>
    </row>
    <row r="260" spans="1:10">
      <c r="A260" s="246"/>
      <c r="B260" s="249"/>
      <c r="C260" s="491"/>
      <c r="D260" s="24" t="s">
        <v>45</v>
      </c>
      <c r="E260" s="1"/>
      <c r="F260" s="255"/>
      <c r="G260" s="258"/>
      <c r="H260" s="261"/>
      <c r="I260" s="243"/>
      <c r="J260" s="22" t="str">
        <f t="shared" ref="J260:J262" si="49">IF(E260=0,"",IF(E260&gt;=E259,"ATENÇÃO: observar o ganho de escala",""))</f>
        <v/>
      </c>
    </row>
    <row r="261" spans="1:10">
      <c r="A261" s="246"/>
      <c r="B261" s="249"/>
      <c r="C261" s="491"/>
      <c r="D261" s="24" t="s">
        <v>43</v>
      </c>
      <c r="E261" s="1"/>
      <c r="F261" s="255"/>
      <c r="G261" s="258"/>
      <c r="H261" s="261"/>
      <c r="I261" s="243"/>
      <c r="J261" s="22" t="str">
        <f t="shared" si="49"/>
        <v/>
      </c>
    </row>
    <row r="262" spans="1:10" ht="15.75" thickBot="1">
      <c r="A262" s="247"/>
      <c r="B262" s="250"/>
      <c r="C262" s="492"/>
      <c r="D262" s="25" t="s">
        <v>44</v>
      </c>
      <c r="E262" s="2"/>
      <c r="F262" s="256"/>
      <c r="G262" s="259"/>
      <c r="H262" s="262"/>
      <c r="I262" s="244"/>
      <c r="J262" s="22" t="str">
        <f t="shared" si="49"/>
        <v/>
      </c>
    </row>
    <row r="263" spans="1:10" ht="15" customHeight="1">
      <c r="A263" s="245">
        <v>51</v>
      </c>
      <c r="B263" s="248" t="str">
        <f>CONCATENATE(VLOOKUP(A263,Especificações,2,FALSE),(VLOOKUP(A263,Especificações,3,FALSE)),(VLOOKUP(A263,Especificações,4,FALSE)),(VLOOKUP(A263,Especificações,5,FALSE)),(VLOOKUP(A263,Especificações,6,FALSE)),(VLOOKUP(A263,Especificações,7,FALSE)),(VLOOKUP(A263,Especificações,8,FALSE)),(VLOOKUP(A263,Especificações,9,FALSE)),(VLOOKUP(A263,Especificações,10,FALSE)),(VLOOKUP(A263,Especificações,11,FALSE)),(VLOOKUP(A263,Especificações,12,FALSE)),(VLOOKUP(A263,Especificações,13,FALSE)),(VLOOKUP(A263,Especificações,14,FALSE)),(VLOOKUP(A263,Especificações,15,FALSE)),(VLOOKUP(A263,Especificações,16,FALSE)),(VLOOKUP(A263,Especificações,17,FALSE)),(VLOOKUP(A263,Especificações,18,FALSE)),(VLOOKUP(A263,Especificações,19,FALSE)),(VLOOKUP(A263,Especificações,20,FALSE)),(VLOOKUP(A263,Especificações,21,FALSE)))</f>
        <v>CARTILHA / LIVRETO / REVISTA - Miolo: Papel Couchê Liso ou fosco/ Off-Set/ Reciclato; Formato Fechado: 32: 11x15cm; 75/115 g/m²; Impressão: 1/1 Cor; Acabamento: Canoa dois grampos &lt;&gt; Capa: Papel Couchê Liso ou fosco/ Off-Set/ Reciclato; 150/180 g/m²; Impressão: 4/0 Cores; Acabamento: Canoa 2 grampos; nº de páginas: de 1 a 54</v>
      </c>
      <c r="C263" s="490">
        <f>VLOOKUP(A263,Especificações,22,FALSE)</f>
        <v>27</v>
      </c>
      <c r="D263" s="21" t="s">
        <v>46</v>
      </c>
      <c r="E263" s="153"/>
      <c r="F263" s="254">
        <f>IF(ISERROR(AVERAGE(E263:E267)),0,AVERAGE(E263:E267))</f>
        <v>0</v>
      </c>
      <c r="G263" s="257">
        <v>280</v>
      </c>
      <c r="H263" s="260">
        <f>C263*F263</f>
        <v>0</v>
      </c>
      <c r="I263" s="242">
        <f>G263*H263</f>
        <v>0</v>
      </c>
      <c r="J263" s="22"/>
    </row>
    <row r="264" spans="1:10">
      <c r="A264" s="246"/>
      <c r="B264" s="249"/>
      <c r="C264" s="491"/>
      <c r="D264" s="23" t="s">
        <v>47</v>
      </c>
      <c r="E264" s="1"/>
      <c r="F264" s="255"/>
      <c r="G264" s="258"/>
      <c r="H264" s="261"/>
      <c r="I264" s="243"/>
      <c r="J264" s="22" t="str">
        <f>IF(E264=0,"",IF(E264&gt;=E263,"ATENÇÃO: observar o ganho de escala",""))</f>
        <v/>
      </c>
    </row>
    <row r="265" spans="1:10">
      <c r="A265" s="246"/>
      <c r="B265" s="249"/>
      <c r="C265" s="491"/>
      <c r="D265" s="24" t="s">
        <v>45</v>
      </c>
      <c r="E265" s="1"/>
      <c r="F265" s="255"/>
      <c r="G265" s="258"/>
      <c r="H265" s="261"/>
      <c r="I265" s="243"/>
      <c r="J265" s="22" t="str">
        <f t="shared" ref="J265:J267" si="50">IF(E265=0,"",IF(E265&gt;=E264,"ATENÇÃO: observar o ganho de escala",""))</f>
        <v/>
      </c>
    </row>
    <row r="266" spans="1:10">
      <c r="A266" s="246"/>
      <c r="B266" s="249"/>
      <c r="C266" s="491"/>
      <c r="D266" s="24" t="s">
        <v>43</v>
      </c>
      <c r="E266" s="1"/>
      <c r="F266" s="255"/>
      <c r="G266" s="258"/>
      <c r="H266" s="261"/>
      <c r="I266" s="243"/>
      <c r="J266" s="22" t="str">
        <f t="shared" si="50"/>
        <v/>
      </c>
    </row>
    <row r="267" spans="1:10" ht="15.75" thickBot="1">
      <c r="A267" s="247"/>
      <c r="B267" s="250"/>
      <c r="C267" s="492"/>
      <c r="D267" s="25" t="s">
        <v>44</v>
      </c>
      <c r="E267" s="2"/>
      <c r="F267" s="256"/>
      <c r="G267" s="259"/>
      <c r="H267" s="262"/>
      <c r="I267" s="244"/>
      <c r="J267" s="22" t="str">
        <f t="shared" si="50"/>
        <v/>
      </c>
    </row>
    <row r="268" spans="1:10" ht="15" customHeight="1">
      <c r="A268" s="245">
        <v>52</v>
      </c>
      <c r="B268" s="248" t="str">
        <f>CONCATENATE(VLOOKUP(A268,Especificações,2,FALSE),(VLOOKUP(A268,Especificações,3,FALSE)),(VLOOKUP(A268,Especificações,4,FALSE)),(VLOOKUP(A268,Especificações,5,FALSE)),(VLOOKUP(A268,Especificações,6,FALSE)),(VLOOKUP(A268,Especificações,7,FALSE)),(VLOOKUP(A268,Especificações,8,FALSE)),(VLOOKUP(A268,Especificações,9,FALSE)),(VLOOKUP(A268,Especificações,10,FALSE)),(VLOOKUP(A268,Especificações,11,FALSE)),(VLOOKUP(A268,Especificações,12,FALSE)),(VLOOKUP(A268,Especificações,13,FALSE)),(VLOOKUP(A268,Especificações,14,FALSE)),(VLOOKUP(A268,Especificações,15,FALSE)),(VLOOKUP(A268,Especificações,16,FALSE)),(VLOOKUP(A268,Especificações,17,FALSE)),(VLOOKUP(A268,Especificações,18,FALSE)),(VLOOKUP(A268,Especificações,19,FALSE)),(VLOOKUP(A268,Especificações,20,FALSE)),(VLOOKUP(A268,Especificações,21,FALSE)))</f>
        <v>CARTILHA / LIVRETO / REVISTA - Miolo: Papel Couchê Liso ou fosco/ Off-Set/ Reciclato; Formato Fechado: 32: 11x15cm; 75/115 g/m²; Impressão: 1/1 Cor; Acabamento: Refile simples e/ou dobra &lt;&gt; Capa: Papel Couchê Liso ou fosco/ Off-Set/ Reciclato; 150/180 g/m²; Impressão: 4/0 Cores; Acabamento: Sistema PUR; nº de páginas: de 55 a 100</v>
      </c>
      <c r="C268" s="490">
        <f>VLOOKUP(A268,Especificações,22,FALSE)</f>
        <v>77</v>
      </c>
      <c r="D268" s="21" t="s">
        <v>46</v>
      </c>
      <c r="E268" s="153"/>
      <c r="F268" s="254">
        <f>IF(ISERROR(AVERAGE(E268:E272)),0,AVERAGE(E268:E272))</f>
        <v>0</v>
      </c>
      <c r="G268" s="257">
        <v>120</v>
      </c>
      <c r="H268" s="260">
        <f>C268*F268</f>
        <v>0</v>
      </c>
      <c r="I268" s="242">
        <f>G268*H268</f>
        <v>0</v>
      </c>
      <c r="J268" s="22"/>
    </row>
    <row r="269" spans="1:10">
      <c r="A269" s="246"/>
      <c r="B269" s="249"/>
      <c r="C269" s="491"/>
      <c r="D269" s="23" t="s">
        <v>47</v>
      </c>
      <c r="E269" s="1"/>
      <c r="F269" s="255"/>
      <c r="G269" s="258"/>
      <c r="H269" s="261"/>
      <c r="I269" s="243"/>
      <c r="J269" s="22" t="str">
        <f>IF(E269=0,"",IF(E269&gt;=E268,"ATENÇÃO: observar o ganho de escala",""))</f>
        <v/>
      </c>
    </row>
    <row r="270" spans="1:10">
      <c r="A270" s="246"/>
      <c r="B270" s="249"/>
      <c r="C270" s="491"/>
      <c r="D270" s="24" t="s">
        <v>45</v>
      </c>
      <c r="E270" s="1"/>
      <c r="F270" s="255"/>
      <c r="G270" s="258"/>
      <c r="H270" s="261"/>
      <c r="I270" s="243"/>
      <c r="J270" s="22" t="str">
        <f t="shared" ref="J270:J272" si="51">IF(E270=0,"",IF(E270&gt;=E269,"ATENÇÃO: observar o ganho de escala",""))</f>
        <v/>
      </c>
    </row>
    <row r="271" spans="1:10">
      <c r="A271" s="246"/>
      <c r="B271" s="249"/>
      <c r="C271" s="491"/>
      <c r="D271" s="24" t="s">
        <v>43</v>
      </c>
      <c r="E271" s="1"/>
      <c r="F271" s="255"/>
      <c r="G271" s="258"/>
      <c r="H271" s="261"/>
      <c r="I271" s="243"/>
      <c r="J271" s="22" t="str">
        <f t="shared" si="51"/>
        <v/>
      </c>
    </row>
    <row r="272" spans="1:10" ht="15.75" thickBot="1">
      <c r="A272" s="247"/>
      <c r="B272" s="250"/>
      <c r="C272" s="492"/>
      <c r="D272" s="25" t="s">
        <v>44</v>
      </c>
      <c r="E272" s="2"/>
      <c r="F272" s="256"/>
      <c r="G272" s="259"/>
      <c r="H272" s="262"/>
      <c r="I272" s="244"/>
      <c r="J272" s="22" t="str">
        <f t="shared" si="51"/>
        <v/>
      </c>
    </row>
    <row r="273" spans="1:10" ht="15" customHeight="1">
      <c r="A273" s="245">
        <v>53</v>
      </c>
      <c r="B273" s="248" t="str">
        <f>CONCATENATE(VLOOKUP(A273,Especificações,2,FALSE),(VLOOKUP(A273,Especificações,3,FALSE)),(VLOOKUP(A273,Especificações,4,FALSE)),(VLOOKUP(A273,Especificações,5,FALSE)),(VLOOKUP(A273,Especificações,6,FALSE)),(VLOOKUP(A273,Especificações,7,FALSE)),(VLOOKUP(A273,Especificações,8,FALSE)),(VLOOKUP(A273,Especificações,9,FALSE)),(VLOOKUP(A273,Especificações,10,FALSE)),(VLOOKUP(A273,Especificações,11,FALSE)),(VLOOKUP(A273,Especificações,12,FALSE)),(VLOOKUP(A273,Especificações,13,FALSE)),(VLOOKUP(A273,Especificações,14,FALSE)),(VLOOKUP(A273,Especificações,15,FALSE)),(VLOOKUP(A273,Especificações,16,FALSE)),(VLOOKUP(A273,Especificações,17,FALSE)),(VLOOKUP(A273,Especificações,18,FALSE)),(VLOOKUP(A273,Especificações,19,FALSE)),(VLOOKUP(A273,Especificações,20,FALSE)),(VLOOKUP(A273,Especificações,21,FALSE)))</f>
        <v>CARTILHA / LIVRETO / REVISTA - Miolo: Papel Couchê Liso ou fosco/ Off-Set/ Reciclato; Formato Fechado: 32: 11x15cm; 75/115 g/m²; Impressão: 4/4 Cores; Acabamento: Canoa dois grampos &lt;&gt; Capa: Papel Couchê Liso ou fosco/ Off-Set/ Reciclato; 150/180 g/m²; Impressão: 4/0 Cores; Acabamento: Canoa 2 grampos; nº de páginas: de 1 a 54</v>
      </c>
      <c r="C273" s="490">
        <f>VLOOKUP(A273,Especificações,22,FALSE)</f>
        <v>27</v>
      </c>
      <c r="D273" s="21" t="s">
        <v>46</v>
      </c>
      <c r="E273" s="153"/>
      <c r="F273" s="254">
        <f>IF(ISERROR(AVERAGE(E273:E277)),0,AVERAGE(E273:E277))</f>
        <v>0</v>
      </c>
      <c r="G273" s="257">
        <v>2160</v>
      </c>
      <c r="H273" s="260">
        <f>C273*F273</f>
        <v>0</v>
      </c>
      <c r="I273" s="242">
        <f>G273*H273</f>
        <v>0</v>
      </c>
      <c r="J273" s="22"/>
    </row>
    <row r="274" spans="1:10">
      <c r="A274" s="246"/>
      <c r="B274" s="249"/>
      <c r="C274" s="491"/>
      <c r="D274" s="23" t="s">
        <v>47</v>
      </c>
      <c r="E274" s="1"/>
      <c r="F274" s="255"/>
      <c r="G274" s="258"/>
      <c r="H274" s="261"/>
      <c r="I274" s="243"/>
      <c r="J274" s="22" t="str">
        <f>IF(E274=0,"",IF(E274&gt;=E273,"ATENÇÃO: observar o ganho de escala",""))</f>
        <v/>
      </c>
    </row>
    <row r="275" spans="1:10">
      <c r="A275" s="246"/>
      <c r="B275" s="249"/>
      <c r="C275" s="491"/>
      <c r="D275" s="24" t="s">
        <v>45</v>
      </c>
      <c r="E275" s="1"/>
      <c r="F275" s="255"/>
      <c r="G275" s="258"/>
      <c r="H275" s="261"/>
      <c r="I275" s="243"/>
      <c r="J275" s="22" t="str">
        <f t="shared" ref="J275:J277" si="52">IF(E275=0,"",IF(E275&gt;=E274,"ATENÇÃO: observar o ganho de escala",""))</f>
        <v/>
      </c>
    </row>
    <row r="276" spans="1:10">
      <c r="A276" s="246"/>
      <c r="B276" s="249"/>
      <c r="C276" s="491"/>
      <c r="D276" s="24" t="s">
        <v>43</v>
      </c>
      <c r="E276" s="1"/>
      <c r="F276" s="255"/>
      <c r="G276" s="258"/>
      <c r="H276" s="261"/>
      <c r="I276" s="243"/>
      <c r="J276" s="22" t="str">
        <f t="shared" si="52"/>
        <v/>
      </c>
    </row>
    <row r="277" spans="1:10" ht="15.75" thickBot="1">
      <c r="A277" s="247"/>
      <c r="B277" s="250"/>
      <c r="C277" s="492"/>
      <c r="D277" s="25" t="s">
        <v>44</v>
      </c>
      <c r="E277" s="2"/>
      <c r="F277" s="256"/>
      <c r="G277" s="259"/>
      <c r="H277" s="262"/>
      <c r="I277" s="244"/>
      <c r="J277" s="22" t="str">
        <f t="shared" si="52"/>
        <v/>
      </c>
    </row>
    <row r="278" spans="1:10" ht="15" customHeight="1">
      <c r="A278" s="245">
        <v>54</v>
      </c>
      <c r="B278" s="248" t="str">
        <f>CONCATENATE(VLOOKUP(A278,Especificações,2,FALSE),(VLOOKUP(A278,Especificações,3,FALSE)),(VLOOKUP(A278,Especificações,4,FALSE)),(VLOOKUP(A278,Especificações,5,FALSE)),(VLOOKUP(A278,Especificações,6,FALSE)),(VLOOKUP(A278,Especificações,7,FALSE)),(VLOOKUP(A278,Especificações,8,FALSE)),(VLOOKUP(A278,Especificações,9,FALSE)),(VLOOKUP(A278,Especificações,10,FALSE)),(VLOOKUP(A278,Especificações,11,FALSE)),(VLOOKUP(A278,Especificações,12,FALSE)),(VLOOKUP(A278,Especificações,13,FALSE)),(VLOOKUP(A278,Especificações,14,FALSE)),(VLOOKUP(A278,Especificações,15,FALSE)),(VLOOKUP(A278,Especificações,16,FALSE)),(VLOOKUP(A278,Especificações,17,FALSE)),(VLOOKUP(A278,Especificações,18,FALSE)),(VLOOKUP(A278,Especificações,19,FALSE)),(VLOOKUP(A278,Especificações,20,FALSE)),(VLOOKUP(A278,Especificações,21,FALSE)))</f>
        <v>CARTILHA / LIVRETO / REVISTA - Miolo: Papel Couchê Liso ou fosco/ Off-Set/ Reciclato; Formato Fechado: 32: 11x15cm; 75/115 g/m²; Impressão: 4/4 Cores; Acabamento: Refile simples e/ou dobra &lt;&gt; Capa: Papel Couchê Liso ou fosco/ Off-Set/ Reciclato; 150/180 g/m²; Impressão: 4/0 Cores; Acabamento: Sistema PUR; nº de páginas: de 55 a 100</v>
      </c>
      <c r="C278" s="490">
        <f>VLOOKUP(A278,Especificações,22,FALSE)</f>
        <v>77</v>
      </c>
      <c r="D278" s="21" t="s">
        <v>46</v>
      </c>
      <c r="E278" s="153"/>
      <c r="F278" s="254">
        <f>IF(ISERROR(AVERAGE(E278:E282)),0,AVERAGE(E278:E282))</f>
        <v>0</v>
      </c>
      <c r="G278" s="257">
        <v>1440</v>
      </c>
      <c r="H278" s="260">
        <f>C278*F278</f>
        <v>0</v>
      </c>
      <c r="I278" s="242">
        <f>G278*H278</f>
        <v>0</v>
      </c>
      <c r="J278" s="22"/>
    </row>
    <row r="279" spans="1:10">
      <c r="A279" s="246"/>
      <c r="B279" s="249"/>
      <c r="C279" s="491"/>
      <c r="D279" s="23" t="s">
        <v>47</v>
      </c>
      <c r="E279" s="1"/>
      <c r="F279" s="255"/>
      <c r="G279" s="258"/>
      <c r="H279" s="261"/>
      <c r="I279" s="243"/>
      <c r="J279" s="22" t="str">
        <f>IF(E279=0,"",IF(E279&gt;=E278,"ATENÇÃO: observar o ganho de escala",""))</f>
        <v/>
      </c>
    </row>
    <row r="280" spans="1:10">
      <c r="A280" s="246"/>
      <c r="B280" s="249"/>
      <c r="C280" s="491"/>
      <c r="D280" s="24" t="s">
        <v>45</v>
      </c>
      <c r="E280" s="1"/>
      <c r="F280" s="255"/>
      <c r="G280" s="258"/>
      <c r="H280" s="261"/>
      <c r="I280" s="243"/>
      <c r="J280" s="22" t="str">
        <f t="shared" ref="J280:J282" si="53">IF(E280=0,"",IF(E280&gt;=E279,"ATENÇÃO: observar o ganho de escala",""))</f>
        <v/>
      </c>
    </row>
    <row r="281" spans="1:10">
      <c r="A281" s="246"/>
      <c r="B281" s="249"/>
      <c r="C281" s="491"/>
      <c r="D281" s="24" t="s">
        <v>43</v>
      </c>
      <c r="E281" s="1"/>
      <c r="F281" s="255"/>
      <c r="G281" s="258"/>
      <c r="H281" s="261"/>
      <c r="I281" s="243"/>
      <c r="J281" s="22" t="str">
        <f t="shared" si="53"/>
        <v/>
      </c>
    </row>
    <row r="282" spans="1:10" ht="15.75" thickBot="1">
      <c r="A282" s="247"/>
      <c r="B282" s="250"/>
      <c r="C282" s="492"/>
      <c r="D282" s="25" t="s">
        <v>44</v>
      </c>
      <c r="E282" s="2"/>
      <c r="F282" s="256"/>
      <c r="G282" s="259"/>
      <c r="H282" s="262"/>
      <c r="I282" s="244"/>
      <c r="J282" s="22" t="str">
        <f t="shared" si="53"/>
        <v/>
      </c>
    </row>
    <row r="283" spans="1:10" ht="15" customHeight="1">
      <c r="A283" s="245">
        <v>55</v>
      </c>
      <c r="B283" s="248" t="str">
        <f>CONCATENATE(VLOOKUP(A283,Especificações,2,FALSE),(VLOOKUP(A283,Especificações,3,FALSE)),(VLOOKUP(A283,Especificações,4,FALSE)),(VLOOKUP(A283,Especificações,5,FALSE)),(VLOOKUP(A283,Especificações,6,FALSE)),(VLOOKUP(A283,Especificações,7,FALSE)),(VLOOKUP(A283,Especificações,8,FALSE)),(VLOOKUP(A283,Especificações,9,FALSE)),(VLOOKUP(A283,Especificações,10,FALSE)),(VLOOKUP(A283,Especificações,11,FALSE)),(VLOOKUP(A283,Especificações,12,FALSE)),(VLOOKUP(A283,Especificações,13,FALSE)),(VLOOKUP(A283,Especificações,14,FALSE)),(VLOOKUP(A283,Especificações,15,FALSE)),(VLOOKUP(A283,Especificações,16,FALSE)),(VLOOKUP(A283,Especificações,17,FALSE)),(VLOOKUP(A283,Especificações,18,FALSE)),(VLOOKUP(A283,Especificações,19,FALSE)),(VLOOKUP(A283,Especificações,20,FALSE)),(VLOOKUP(A283,Especificações,21,FALSE)))</f>
        <v>CARTILHA / LIVRETO / REVISTA COM BRAILE - Miolo: Papel Couchê Liso ou fosco/ Off-Set/ Reciclato; Formato Fechado: 8: 21x29,7cm;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83" s="490">
        <f>VLOOKUP(A283,Especificações,22,FALSE)</f>
        <v>27</v>
      </c>
      <c r="D283" s="21" t="s">
        <v>46</v>
      </c>
      <c r="E283" s="153"/>
      <c r="F283" s="254">
        <f>IF(ISERROR(AVERAGE(E283:E287)),0,AVERAGE(E283:E287))</f>
        <v>0</v>
      </c>
      <c r="G283" s="257">
        <v>1176</v>
      </c>
      <c r="H283" s="260">
        <f>C283*F283</f>
        <v>0</v>
      </c>
      <c r="I283" s="242">
        <f>G283*H283</f>
        <v>0</v>
      </c>
      <c r="J283" s="22"/>
    </row>
    <row r="284" spans="1:10">
      <c r="A284" s="246"/>
      <c r="B284" s="249"/>
      <c r="C284" s="491"/>
      <c r="D284" s="23" t="s">
        <v>47</v>
      </c>
      <c r="E284" s="1"/>
      <c r="F284" s="255"/>
      <c r="G284" s="258"/>
      <c r="H284" s="261"/>
      <c r="I284" s="243"/>
      <c r="J284" s="22" t="str">
        <f>IF(E284=0,"",IF(E284&gt;=E283,"ATENÇÃO: observar o ganho de escala",""))</f>
        <v/>
      </c>
    </row>
    <row r="285" spans="1:10">
      <c r="A285" s="246"/>
      <c r="B285" s="249"/>
      <c r="C285" s="491"/>
      <c r="D285" s="24" t="s">
        <v>45</v>
      </c>
      <c r="E285" s="1"/>
      <c r="F285" s="255"/>
      <c r="G285" s="258"/>
      <c r="H285" s="261"/>
      <c r="I285" s="243"/>
      <c r="J285" s="22" t="str">
        <f t="shared" ref="J285:J287" si="54">IF(E285=0,"",IF(E285&gt;=E284,"ATENÇÃO: observar o ganho de escala",""))</f>
        <v/>
      </c>
    </row>
    <row r="286" spans="1:10">
      <c r="A286" s="246"/>
      <c r="B286" s="249"/>
      <c r="C286" s="491"/>
      <c r="D286" s="24" t="s">
        <v>43</v>
      </c>
      <c r="E286" s="1"/>
      <c r="F286" s="255"/>
      <c r="G286" s="258"/>
      <c r="H286" s="261"/>
      <c r="I286" s="243"/>
      <c r="J286" s="22" t="str">
        <f t="shared" si="54"/>
        <v/>
      </c>
    </row>
    <row r="287" spans="1:10" ht="15.75" thickBot="1">
      <c r="A287" s="247"/>
      <c r="B287" s="250"/>
      <c r="C287" s="492"/>
      <c r="D287" s="25" t="s">
        <v>44</v>
      </c>
      <c r="E287" s="2"/>
      <c r="F287" s="256"/>
      <c r="G287" s="259"/>
      <c r="H287" s="262"/>
      <c r="I287" s="244"/>
      <c r="J287" s="22" t="str">
        <f t="shared" si="54"/>
        <v/>
      </c>
    </row>
    <row r="288" spans="1:10" ht="15" customHeight="1">
      <c r="A288" s="245">
        <v>56</v>
      </c>
      <c r="B288" s="248" t="str">
        <f>CONCATENATE(VLOOKUP(A288,Especificações,2,FALSE),(VLOOKUP(A288,Especificações,3,FALSE)),(VLOOKUP(A288,Especificações,4,FALSE)),(VLOOKUP(A288,Especificações,5,FALSE)),(VLOOKUP(A288,Especificações,6,FALSE)),(VLOOKUP(A288,Especificações,7,FALSE)),(VLOOKUP(A288,Especificações,8,FALSE)),(VLOOKUP(A288,Especificações,9,FALSE)),(VLOOKUP(A288,Especificações,10,FALSE)),(VLOOKUP(A288,Especificações,11,FALSE)),(VLOOKUP(A288,Especificações,12,FALSE)),(VLOOKUP(A288,Especificações,13,FALSE)),(VLOOKUP(A288,Especificações,14,FALSE)),(VLOOKUP(A288,Especificações,15,FALSE)),(VLOOKUP(A288,Especificações,16,FALSE)),(VLOOKUP(A288,Especificações,17,FALSE)),(VLOOKUP(A288,Especificações,18,FALSE)),(VLOOKUP(A288,Especificações,19,FALSE)),(VLOOKUP(A288,Especificações,20,FALSE)),(VLOOKUP(A288,Especificações,21,FALSE)))</f>
        <v>CARTILHA / LIVRETO / REVISTA COM BRAILE - Miolo: Papel Couchê Liso ou fosco/ Off-Set/ Reciclato; Formato Fechado: 8: 21x29,7cm;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288" s="490">
        <f>VLOOKUP(A288,Especificações,22,FALSE)</f>
        <v>77</v>
      </c>
      <c r="D288" s="21" t="s">
        <v>46</v>
      </c>
      <c r="E288" s="153"/>
      <c r="F288" s="254">
        <f>IF(ISERROR(AVERAGE(E288:E292)),0,AVERAGE(E288:E292))</f>
        <v>0</v>
      </c>
      <c r="G288" s="257">
        <v>504</v>
      </c>
      <c r="H288" s="260">
        <f>C288*F288</f>
        <v>0</v>
      </c>
      <c r="I288" s="242">
        <f>G288*H288</f>
        <v>0</v>
      </c>
      <c r="J288" s="22"/>
    </row>
    <row r="289" spans="1:10">
      <c r="A289" s="246"/>
      <c r="B289" s="249"/>
      <c r="C289" s="491"/>
      <c r="D289" s="23" t="s">
        <v>47</v>
      </c>
      <c r="E289" s="1"/>
      <c r="F289" s="255"/>
      <c r="G289" s="258"/>
      <c r="H289" s="261"/>
      <c r="I289" s="243"/>
      <c r="J289" s="22" t="str">
        <f>IF(E289=0,"",IF(E289&gt;=E288,"ATENÇÃO: observar o ganho de escala",""))</f>
        <v/>
      </c>
    </row>
    <row r="290" spans="1:10">
      <c r="A290" s="246"/>
      <c r="B290" s="249"/>
      <c r="C290" s="491"/>
      <c r="D290" s="24" t="s">
        <v>45</v>
      </c>
      <c r="E290" s="1"/>
      <c r="F290" s="255"/>
      <c r="G290" s="258"/>
      <c r="H290" s="261"/>
      <c r="I290" s="243"/>
      <c r="J290" s="22" t="str">
        <f t="shared" ref="J290:J292" si="55">IF(E290=0,"",IF(E290&gt;=E289,"ATENÇÃO: observar o ganho de escala",""))</f>
        <v/>
      </c>
    </row>
    <row r="291" spans="1:10">
      <c r="A291" s="246"/>
      <c r="B291" s="249"/>
      <c r="C291" s="491"/>
      <c r="D291" s="24" t="s">
        <v>43</v>
      </c>
      <c r="E291" s="1"/>
      <c r="F291" s="255"/>
      <c r="G291" s="258"/>
      <c r="H291" s="261"/>
      <c r="I291" s="243"/>
      <c r="J291" s="22" t="str">
        <f t="shared" si="55"/>
        <v/>
      </c>
    </row>
    <row r="292" spans="1:10" ht="15.75" thickBot="1">
      <c r="A292" s="247"/>
      <c r="B292" s="250"/>
      <c r="C292" s="492"/>
      <c r="D292" s="25" t="s">
        <v>44</v>
      </c>
      <c r="E292" s="2"/>
      <c r="F292" s="256"/>
      <c r="G292" s="259"/>
      <c r="H292" s="262"/>
      <c r="I292" s="244"/>
      <c r="J292" s="22" t="str">
        <f t="shared" si="55"/>
        <v/>
      </c>
    </row>
    <row r="293" spans="1:10" ht="15" customHeight="1">
      <c r="A293" s="245">
        <v>57</v>
      </c>
      <c r="B293" s="248" t="str">
        <f>CONCATENATE(VLOOKUP(A293,Especificações,2,FALSE),(VLOOKUP(A293,Especificações,3,FALSE)),(VLOOKUP(A293,Especificações,4,FALSE)),(VLOOKUP(A293,Especificações,5,FALSE)),(VLOOKUP(A293,Especificações,6,FALSE)),(VLOOKUP(A293,Especificações,7,FALSE)),(VLOOKUP(A293,Especificações,8,FALSE)),(VLOOKUP(A293,Especificações,9,FALSE)),(VLOOKUP(A293,Especificações,10,FALSE)),(VLOOKUP(A293,Especificações,11,FALSE)),(VLOOKUP(A293,Especificações,12,FALSE)),(VLOOKUP(A293,Especificações,13,FALSE)),(VLOOKUP(A293,Especificações,14,FALSE)),(VLOOKUP(A293,Especificações,15,FALSE)),(VLOOKUP(A293,Especificações,16,FALSE)),(VLOOKUP(A293,Especificações,17,FALSE)),(VLOOKUP(A293,Especificações,18,FALSE)),(VLOOKUP(A293,Especificações,19,FALSE)),(VLOOKUP(A293,Especificações,20,FALSE)),(VLOOKUP(A293,Especificações,21,FALSE)))</f>
        <v>CARTILHA / LIVRETO / REVISTA COM BRAILE - Miolo: Papel Couchê Liso ou fosco/ Off-Set/ Reciclato; Formato Fechado: 8: 21x29,7cm;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293" s="490">
        <f>VLOOKUP(A293,Especificações,22,FALSE)</f>
        <v>27</v>
      </c>
      <c r="D293" s="21" t="s">
        <v>46</v>
      </c>
      <c r="E293" s="153"/>
      <c r="F293" s="254">
        <f>IF(ISERROR(AVERAGE(E293:E297)),0,AVERAGE(E293:E297))</f>
        <v>0</v>
      </c>
      <c r="G293" s="257">
        <v>252</v>
      </c>
      <c r="H293" s="260">
        <f>C293*F293</f>
        <v>0</v>
      </c>
      <c r="I293" s="242">
        <f>G293*H293</f>
        <v>0</v>
      </c>
      <c r="J293" s="22"/>
    </row>
    <row r="294" spans="1:10">
      <c r="A294" s="246"/>
      <c r="B294" s="249"/>
      <c r="C294" s="491"/>
      <c r="D294" s="23" t="s">
        <v>47</v>
      </c>
      <c r="E294" s="1"/>
      <c r="F294" s="255"/>
      <c r="G294" s="258"/>
      <c r="H294" s="261"/>
      <c r="I294" s="243"/>
      <c r="J294" s="22" t="str">
        <f>IF(E294=0,"",IF(E294&gt;=E293,"ATENÇÃO: observar o ganho de escala",""))</f>
        <v/>
      </c>
    </row>
    <row r="295" spans="1:10">
      <c r="A295" s="246"/>
      <c r="B295" s="249"/>
      <c r="C295" s="491"/>
      <c r="D295" s="24" t="s">
        <v>45</v>
      </c>
      <c r="E295" s="1"/>
      <c r="F295" s="255"/>
      <c r="G295" s="258"/>
      <c r="H295" s="261"/>
      <c r="I295" s="243"/>
      <c r="J295" s="22" t="str">
        <f t="shared" ref="J295:J297" si="56">IF(E295=0,"",IF(E295&gt;=E294,"ATENÇÃO: observar o ganho de escala",""))</f>
        <v/>
      </c>
    </row>
    <row r="296" spans="1:10">
      <c r="A296" s="246"/>
      <c r="B296" s="249"/>
      <c r="C296" s="491"/>
      <c r="D296" s="24" t="s">
        <v>43</v>
      </c>
      <c r="E296" s="1"/>
      <c r="F296" s="255"/>
      <c r="G296" s="258"/>
      <c r="H296" s="261"/>
      <c r="I296" s="243"/>
      <c r="J296" s="22" t="str">
        <f t="shared" si="56"/>
        <v/>
      </c>
    </row>
    <row r="297" spans="1:10" ht="15.75" thickBot="1">
      <c r="A297" s="247"/>
      <c r="B297" s="250"/>
      <c r="C297" s="492"/>
      <c r="D297" s="25" t="s">
        <v>44</v>
      </c>
      <c r="E297" s="2"/>
      <c r="F297" s="256"/>
      <c r="G297" s="259"/>
      <c r="H297" s="262"/>
      <c r="I297" s="244"/>
      <c r="J297" s="22" t="str">
        <f t="shared" si="56"/>
        <v/>
      </c>
    </row>
    <row r="298" spans="1:10" ht="15" customHeight="1">
      <c r="A298" s="245">
        <v>58</v>
      </c>
      <c r="B298" s="248" t="str">
        <f>CONCATENATE(VLOOKUP(A298,Especificações,2,FALSE),(VLOOKUP(A298,Especificações,3,FALSE)),(VLOOKUP(A298,Especificações,4,FALSE)),(VLOOKUP(A298,Especificações,5,FALSE)),(VLOOKUP(A298,Especificações,6,FALSE)),(VLOOKUP(A298,Especificações,7,FALSE)),(VLOOKUP(A298,Especificações,8,FALSE)),(VLOOKUP(A298,Especificações,9,FALSE)),(VLOOKUP(A298,Especificações,10,FALSE)),(VLOOKUP(A298,Especificações,11,FALSE)),(VLOOKUP(A298,Especificações,12,FALSE)),(VLOOKUP(A298,Especificações,13,FALSE)),(VLOOKUP(A298,Especificações,14,FALSE)),(VLOOKUP(A298,Especificações,15,FALSE)),(VLOOKUP(A298,Especificações,16,FALSE)),(VLOOKUP(A298,Especificações,17,FALSE)),(VLOOKUP(A298,Especificações,18,FALSE)),(VLOOKUP(A298,Especificações,19,FALSE)),(VLOOKUP(A298,Especificações,20,FALSE)),(VLOOKUP(A298,Especificações,21,FALSE)))</f>
        <v>CARTILHA / LIVRETO / REVISTA COM BRAILE - Miolo: Papel Couchê Liso ou fosco/ Off-Set/ Reciclato; Formato Fechado: 8: 21x29,7cm;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298" s="490">
        <f>VLOOKUP(A298,Especificações,22,FALSE)</f>
        <v>77</v>
      </c>
      <c r="D298" s="21" t="s">
        <v>46</v>
      </c>
      <c r="E298" s="153"/>
      <c r="F298" s="254">
        <f>IF(ISERROR(AVERAGE(E298:E302)),0,AVERAGE(E298:E302))</f>
        <v>0</v>
      </c>
      <c r="G298" s="257">
        <v>168</v>
      </c>
      <c r="H298" s="260">
        <f>C298*F298</f>
        <v>0</v>
      </c>
      <c r="I298" s="242">
        <f>G298*H298</f>
        <v>0</v>
      </c>
      <c r="J298" s="22"/>
    </row>
    <row r="299" spans="1:10">
      <c r="A299" s="246"/>
      <c r="B299" s="249"/>
      <c r="C299" s="491"/>
      <c r="D299" s="23" t="s">
        <v>47</v>
      </c>
      <c r="E299" s="1"/>
      <c r="F299" s="255"/>
      <c r="G299" s="258"/>
      <c r="H299" s="261"/>
      <c r="I299" s="243"/>
      <c r="J299" s="22" t="str">
        <f>IF(E299=0,"",IF(E299&gt;=E298,"ATENÇÃO: observar o ganho de escala",""))</f>
        <v/>
      </c>
    </row>
    <row r="300" spans="1:10">
      <c r="A300" s="246"/>
      <c r="B300" s="249"/>
      <c r="C300" s="491"/>
      <c r="D300" s="24" t="s">
        <v>45</v>
      </c>
      <c r="E300" s="1"/>
      <c r="F300" s="255"/>
      <c r="G300" s="258"/>
      <c r="H300" s="261"/>
      <c r="I300" s="243"/>
      <c r="J300" s="22" t="str">
        <f t="shared" ref="J300:J302" si="57">IF(E300=0,"",IF(E300&gt;=E299,"ATENÇÃO: observar o ganho de escala",""))</f>
        <v/>
      </c>
    </row>
    <row r="301" spans="1:10">
      <c r="A301" s="246"/>
      <c r="B301" s="249"/>
      <c r="C301" s="491"/>
      <c r="D301" s="24" t="s">
        <v>43</v>
      </c>
      <c r="E301" s="1"/>
      <c r="F301" s="255"/>
      <c r="G301" s="258"/>
      <c r="H301" s="261"/>
      <c r="I301" s="243"/>
      <c r="J301" s="22" t="str">
        <f t="shared" si="57"/>
        <v/>
      </c>
    </row>
    <row r="302" spans="1:10" ht="15.75" thickBot="1">
      <c r="A302" s="247"/>
      <c r="B302" s="250"/>
      <c r="C302" s="492"/>
      <c r="D302" s="25" t="s">
        <v>44</v>
      </c>
      <c r="E302" s="2"/>
      <c r="F302" s="256"/>
      <c r="G302" s="259"/>
      <c r="H302" s="262"/>
      <c r="I302" s="244"/>
      <c r="J302" s="22" t="str">
        <f t="shared" si="57"/>
        <v/>
      </c>
    </row>
    <row r="303" spans="1:10" ht="15" customHeight="1">
      <c r="A303" s="245">
        <v>59</v>
      </c>
      <c r="B303" s="248" t="str">
        <f>CONCATENATE(VLOOKUP(A303,Especificações,2,FALSE),(VLOOKUP(A303,Especificações,3,FALSE)),(VLOOKUP(A303,Especificações,4,FALSE)),(VLOOKUP(A303,Especificações,5,FALSE)),(VLOOKUP(A303,Especificações,6,FALSE)),(VLOOKUP(A303,Especificações,7,FALSE)),(VLOOKUP(A303,Especificações,8,FALSE)),(VLOOKUP(A303,Especificações,9,FALSE)),(VLOOKUP(A303,Especificações,10,FALSE)),(VLOOKUP(A303,Especificações,11,FALSE)),(VLOOKUP(A303,Especificações,12,FALSE)),(VLOOKUP(A303,Especificações,13,FALSE)),(VLOOKUP(A303,Especificações,14,FALSE)),(VLOOKUP(A303,Especificações,15,FALSE)),(VLOOKUP(A303,Especificações,16,FALSE)),(VLOOKUP(A303,Especificações,17,FALSE)),(VLOOKUP(A303,Especificações,18,FALSE)),(VLOOKUP(A303,Especificações,19,FALSE)),(VLOOKUP(A303,Especificações,20,FALSE)),(VLOOKUP(A303,Especificações,21,FALSE)))</f>
        <v>CARTILHA / LIVRETO / REVISTA COM BRAILE - Miolo: Papel Couchê Liso ou fosco/ Off-Set/ Reciclato; Formato Fechado: 12: 20,5x23cm;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303" s="490">
        <f>VLOOKUP(A303,Especificações,22,FALSE)</f>
        <v>27</v>
      </c>
      <c r="D303" s="21" t="s">
        <v>46</v>
      </c>
      <c r="E303" s="153"/>
      <c r="F303" s="254">
        <f>IF(ISERROR(AVERAGE(E303:E307)),0,AVERAGE(E303:E307))</f>
        <v>0</v>
      </c>
      <c r="G303" s="257">
        <v>1176</v>
      </c>
      <c r="H303" s="260">
        <f>C303*F303</f>
        <v>0</v>
      </c>
      <c r="I303" s="242">
        <f>G303*H303</f>
        <v>0</v>
      </c>
      <c r="J303" s="22"/>
    </row>
    <row r="304" spans="1:10">
      <c r="A304" s="246"/>
      <c r="B304" s="249"/>
      <c r="C304" s="491"/>
      <c r="D304" s="23" t="s">
        <v>47</v>
      </c>
      <c r="E304" s="1"/>
      <c r="F304" s="255"/>
      <c r="G304" s="258"/>
      <c r="H304" s="261"/>
      <c r="I304" s="243"/>
      <c r="J304" s="22" t="str">
        <f>IF(E304=0,"",IF(E304&gt;=E303,"ATENÇÃO: observar o ganho de escala",""))</f>
        <v/>
      </c>
    </row>
    <row r="305" spans="1:10">
      <c r="A305" s="246"/>
      <c r="B305" s="249"/>
      <c r="C305" s="491"/>
      <c r="D305" s="24" t="s">
        <v>45</v>
      </c>
      <c r="E305" s="1"/>
      <c r="F305" s="255"/>
      <c r="G305" s="258"/>
      <c r="H305" s="261"/>
      <c r="I305" s="243"/>
      <c r="J305" s="22" t="str">
        <f t="shared" ref="J305:J307" si="58">IF(E305=0,"",IF(E305&gt;=E304,"ATENÇÃO: observar o ganho de escala",""))</f>
        <v/>
      </c>
    </row>
    <row r="306" spans="1:10">
      <c r="A306" s="246"/>
      <c r="B306" s="249"/>
      <c r="C306" s="491"/>
      <c r="D306" s="24" t="s">
        <v>43</v>
      </c>
      <c r="E306" s="1"/>
      <c r="F306" s="255"/>
      <c r="G306" s="258"/>
      <c r="H306" s="261"/>
      <c r="I306" s="243"/>
      <c r="J306" s="22" t="str">
        <f t="shared" si="58"/>
        <v/>
      </c>
    </row>
    <row r="307" spans="1:10" ht="15.75" thickBot="1">
      <c r="A307" s="247"/>
      <c r="B307" s="250"/>
      <c r="C307" s="492"/>
      <c r="D307" s="25" t="s">
        <v>44</v>
      </c>
      <c r="E307" s="2"/>
      <c r="F307" s="256"/>
      <c r="G307" s="259"/>
      <c r="H307" s="262"/>
      <c r="I307" s="244"/>
      <c r="J307" s="22" t="str">
        <f t="shared" si="58"/>
        <v/>
      </c>
    </row>
    <row r="308" spans="1:10" ht="15" customHeight="1">
      <c r="A308" s="245">
        <v>60</v>
      </c>
      <c r="B308" s="248" t="str">
        <f>CONCATENATE(VLOOKUP(A308,Especificações,2,FALSE),(VLOOKUP(A308,Especificações,3,FALSE)),(VLOOKUP(A308,Especificações,4,FALSE)),(VLOOKUP(A308,Especificações,5,FALSE)),(VLOOKUP(A308,Especificações,6,FALSE)),(VLOOKUP(A308,Especificações,7,FALSE)),(VLOOKUP(A308,Especificações,8,FALSE)),(VLOOKUP(A308,Especificações,9,FALSE)),(VLOOKUP(A308,Especificações,10,FALSE)),(VLOOKUP(A308,Especificações,11,FALSE)),(VLOOKUP(A308,Especificações,12,FALSE)),(VLOOKUP(A308,Especificações,13,FALSE)),(VLOOKUP(A308,Especificações,14,FALSE)),(VLOOKUP(A308,Especificações,15,FALSE)),(VLOOKUP(A308,Especificações,16,FALSE)),(VLOOKUP(A308,Especificações,17,FALSE)),(VLOOKUP(A308,Especificações,18,FALSE)),(VLOOKUP(A308,Especificações,19,FALSE)),(VLOOKUP(A308,Especificações,20,FALSE)),(VLOOKUP(A308,Especificações,21,FALSE)))</f>
        <v>CARTILHA / LIVRETO / REVISTA COM BRAILE - Miolo: Papel Couchê Liso ou fosco/ Off-Set/ Reciclato; Formato Fechado: 12: 20,5x23cm;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08" s="490">
        <f>VLOOKUP(A308,Especificações,22,FALSE)</f>
        <v>77</v>
      </c>
      <c r="D308" s="21" t="s">
        <v>46</v>
      </c>
      <c r="E308" s="153"/>
      <c r="F308" s="254">
        <f>IF(ISERROR(AVERAGE(E308:E312)),0,AVERAGE(E308:E312))</f>
        <v>0</v>
      </c>
      <c r="G308" s="257">
        <v>504</v>
      </c>
      <c r="H308" s="260">
        <f>C308*F308</f>
        <v>0</v>
      </c>
      <c r="I308" s="242">
        <f>G308*H308</f>
        <v>0</v>
      </c>
      <c r="J308" s="22"/>
    </row>
    <row r="309" spans="1:10">
      <c r="A309" s="246"/>
      <c r="B309" s="249"/>
      <c r="C309" s="491"/>
      <c r="D309" s="23" t="s">
        <v>47</v>
      </c>
      <c r="E309" s="1"/>
      <c r="F309" s="255"/>
      <c r="G309" s="258"/>
      <c r="H309" s="261"/>
      <c r="I309" s="243"/>
      <c r="J309" s="22" t="str">
        <f>IF(E309=0,"",IF(E309&gt;=E308,"ATENÇÃO: observar o ganho de escala",""))</f>
        <v/>
      </c>
    </row>
    <row r="310" spans="1:10">
      <c r="A310" s="246"/>
      <c r="B310" s="249"/>
      <c r="C310" s="491"/>
      <c r="D310" s="24" t="s">
        <v>45</v>
      </c>
      <c r="E310" s="1"/>
      <c r="F310" s="255"/>
      <c r="G310" s="258"/>
      <c r="H310" s="261"/>
      <c r="I310" s="243"/>
      <c r="J310" s="22" t="str">
        <f t="shared" ref="J310:J312" si="59">IF(E310=0,"",IF(E310&gt;=E309,"ATENÇÃO: observar o ganho de escala",""))</f>
        <v/>
      </c>
    </row>
    <row r="311" spans="1:10">
      <c r="A311" s="246"/>
      <c r="B311" s="249"/>
      <c r="C311" s="491"/>
      <c r="D311" s="24" t="s">
        <v>43</v>
      </c>
      <c r="E311" s="1"/>
      <c r="F311" s="255"/>
      <c r="G311" s="258"/>
      <c r="H311" s="261"/>
      <c r="I311" s="243"/>
      <c r="J311" s="22" t="str">
        <f t="shared" si="59"/>
        <v/>
      </c>
    </row>
    <row r="312" spans="1:10" ht="15.75" thickBot="1">
      <c r="A312" s="247"/>
      <c r="B312" s="250"/>
      <c r="C312" s="492"/>
      <c r="D312" s="25" t="s">
        <v>44</v>
      </c>
      <c r="E312" s="2"/>
      <c r="F312" s="256"/>
      <c r="G312" s="259"/>
      <c r="H312" s="262"/>
      <c r="I312" s="244"/>
      <c r="J312" s="22" t="str">
        <f t="shared" si="59"/>
        <v/>
      </c>
    </row>
    <row r="313" spans="1:10" ht="15" customHeight="1">
      <c r="A313" s="245">
        <v>61</v>
      </c>
      <c r="B313" s="248" t="str">
        <f>CONCATENATE(VLOOKUP(A313,Especificações,2,FALSE),(VLOOKUP(A313,Especificações,3,FALSE)),(VLOOKUP(A313,Especificações,4,FALSE)),(VLOOKUP(A313,Especificações,5,FALSE)),(VLOOKUP(A313,Especificações,6,FALSE)),(VLOOKUP(A313,Especificações,7,FALSE)),(VLOOKUP(A313,Especificações,8,FALSE)),(VLOOKUP(A313,Especificações,9,FALSE)),(VLOOKUP(A313,Especificações,10,FALSE)),(VLOOKUP(A313,Especificações,11,FALSE)),(VLOOKUP(A313,Especificações,12,FALSE)),(VLOOKUP(A313,Especificações,13,FALSE)),(VLOOKUP(A313,Especificações,14,FALSE)),(VLOOKUP(A313,Especificações,15,FALSE)),(VLOOKUP(A313,Especificações,16,FALSE)),(VLOOKUP(A313,Especificações,17,FALSE)),(VLOOKUP(A313,Especificações,18,FALSE)),(VLOOKUP(A313,Especificações,19,FALSE)),(VLOOKUP(A313,Especificações,20,FALSE)),(VLOOKUP(A313,Especificações,21,FALSE)))</f>
        <v>CARTILHA / LIVRETO / REVISTA COM BRAILE - Miolo: Papel Couchê Liso ou fosco/ Off-Set/ Reciclato; Formato Fechado: 12: 20,5x23cm;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13" s="490">
        <f>VLOOKUP(A313,Especificações,22,FALSE)</f>
        <v>27</v>
      </c>
      <c r="D313" s="21" t="s">
        <v>46</v>
      </c>
      <c r="E313" s="153"/>
      <c r="F313" s="254">
        <f>IF(ISERROR(AVERAGE(E313:E317)),0,AVERAGE(E313:E317))</f>
        <v>0</v>
      </c>
      <c r="G313" s="257">
        <v>252</v>
      </c>
      <c r="H313" s="260">
        <f>C313*F313</f>
        <v>0</v>
      </c>
      <c r="I313" s="242">
        <f>G313*H313</f>
        <v>0</v>
      </c>
      <c r="J313" s="22"/>
    </row>
    <row r="314" spans="1:10">
      <c r="A314" s="246"/>
      <c r="B314" s="249"/>
      <c r="C314" s="491"/>
      <c r="D314" s="23" t="s">
        <v>47</v>
      </c>
      <c r="E314" s="1"/>
      <c r="F314" s="255"/>
      <c r="G314" s="258"/>
      <c r="H314" s="261"/>
      <c r="I314" s="243"/>
      <c r="J314" s="22" t="str">
        <f>IF(E314=0,"",IF(E314&gt;=E313,"ATENÇÃO: observar o ganho de escala",""))</f>
        <v/>
      </c>
    </row>
    <row r="315" spans="1:10">
      <c r="A315" s="246"/>
      <c r="B315" s="249"/>
      <c r="C315" s="491"/>
      <c r="D315" s="24" t="s">
        <v>45</v>
      </c>
      <c r="E315" s="1"/>
      <c r="F315" s="255"/>
      <c r="G315" s="258"/>
      <c r="H315" s="261"/>
      <c r="I315" s="243"/>
      <c r="J315" s="22" t="str">
        <f t="shared" ref="J315:J317" si="60">IF(E315=0,"",IF(E315&gt;=E314,"ATENÇÃO: observar o ganho de escala",""))</f>
        <v/>
      </c>
    </row>
    <row r="316" spans="1:10">
      <c r="A316" s="246"/>
      <c r="B316" s="249"/>
      <c r="C316" s="491"/>
      <c r="D316" s="24" t="s">
        <v>43</v>
      </c>
      <c r="E316" s="1"/>
      <c r="F316" s="255"/>
      <c r="G316" s="258"/>
      <c r="H316" s="261"/>
      <c r="I316" s="243"/>
      <c r="J316" s="22" t="str">
        <f t="shared" si="60"/>
        <v/>
      </c>
    </row>
    <row r="317" spans="1:10" ht="15.75" thickBot="1">
      <c r="A317" s="247"/>
      <c r="B317" s="250"/>
      <c r="C317" s="492"/>
      <c r="D317" s="25" t="s">
        <v>44</v>
      </c>
      <c r="E317" s="2"/>
      <c r="F317" s="256"/>
      <c r="G317" s="259"/>
      <c r="H317" s="262"/>
      <c r="I317" s="244"/>
      <c r="J317" s="22" t="str">
        <f t="shared" si="60"/>
        <v/>
      </c>
    </row>
    <row r="318" spans="1:10" ht="15" customHeight="1">
      <c r="A318" s="245">
        <v>62</v>
      </c>
      <c r="B318" s="248" t="str">
        <f>CONCATENATE(VLOOKUP(A318,Especificações,2,FALSE),(VLOOKUP(A318,Especificações,3,FALSE)),(VLOOKUP(A318,Especificações,4,FALSE)),(VLOOKUP(A318,Especificações,5,FALSE)),(VLOOKUP(A318,Especificações,6,FALSE)),(VLOOKUP(A318,Especificações,7,FALSE)),(VLOOKUP(A318,Especificações,8,FALSE)),(VLOOKUP(A318,Especificações,9,FALSE)),(VLOOKUP(A318,Especificações,10,FALSE)),(VLOOKUP(A318,Especificações,11,FALSE)),(VLOOKUP(A318,Especificações,12,FALSE)),(VLOOKUP(A318,Especificações,13,FALSE)),(VLOOKUP(A318,Especificações,14,FALSE)),(VLOOKUP(A318,Especificações,15,FALSE)),(VLOOKUP(A318,Especificações,16,FALSE)),(VLOOKUP(A318,Especificações,17,FALSE)),(VLOOKUP(A318,Especificações,18,FALSE)),(VLOOKUP(A318,Especificações,19,FALSE)),(VLOOKUP(A318,Especificações,20,FALSE)),(VLOOKUP(A318,Especificações,21,FALSE)))</f>
        <v>CARTILHA / LIVRETO / REVISTA COM BRAILE - Miolo: Papel Couchê Liso ou fosco/ Off-Set/ Reciclato; Formato Fechado: 12: 20,5x23cm;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318" s="490">
        <f>VLOOKUP(A318,Especificações,22,FALSE)</f>
        <v>77</v>
      </c>
      <c r="D318" s="21" t="s">
        <v>46</v>
      </c>
      <c r="E318" s="153"/>
      <c r="F318" s="254">
        <f>IF(ISERROR(AVERAGE(E318:E322)),0,AVERAGE(E318:E322))</f>
        <v>0</v>
      </c>
      <c r="G318" s="257">
        <v>168</v>
      </c>
      <c r="H318" s="260">
        <f>C318*F318</f>
        <v>0</v>
      </c>
      <c r="I318" s="242">
        <f>G318*H318</f>
        <v>0</v>
      </c>
      <c r="J318" s="22"/>
    </row>
    <row r="319" spans="1:10">
      <c r="A319" s="246"/>
      <c r="B319" s="249"/>
      <c r="C319" s="491"/>
      <c r="D319" s="23" t="s">
        <v>47</v>
      </c>
      <c r="E319" s="1"/>
      <c r="F319" s="255"/>
      <c r="G319" s="258"/>
      <c r="H319" s="261"/>
      <c r="I319" s="243"/>
      <c r="J319" s="22" t="str">
        <f>IF(E319=0,"",IF(E319&gt;=E318,"ATENÇÃO: observar o ganho de escala",""))</f>
        <v/>
      </c>
    </row>
    <row r="320" spans="1:10">
      <c r="A320" s="246"/>
      <c r="B320" s="249"/>
      <c r="C320" s="491"/>
      <c r="D320" s="24" t="s">
        <v>45</v>
      </c>
      <c r="E320" s="1"/>
      <c r="F320" s="255"/>
      <c r="G320" s="258"/>
      <c r="H320" s="261"/>
      <c r="I320" s="243"/>
      <c r="J320" s="22" t="str">
        <f t="shared" ref="J320:J322" si="61">IF(E320=0,"",IF(E320&gt;=E319,"ATENÇÃO: observar o ganho de escala",""))</f>
        <v/>
      </c>
    </row>
    <row r="321" spans="1:10">
      <c r="A321" s="246"/>
      <c r="B321" s="249"/>
      <c r="C321" s="491"/>
      <c r="D321" s="24" t="s">
        <v>43</v>
      </c>
      <c r="E321" s="1"/>
      <c r="F321" s="255"/>
      <c r="G321" s="258"/>
      <c r="H321" s="261"/>
      <c r="I321" s="243"/>
      <c r="J321" s="22" t="str">
        <f t="shared" si="61"/>
        <v/>
      </c>
    </row>
    <row r="322" spans="1:10" ht="15.75" thickBot="1">
      <c r="A322" s="247"/>
      <c r="B322" s="250"/>
      <c r="C322" s="492"/>
      <c r="D322" s="25" t="s">
        <v>44</v>
      </c>
      <c r="E322" s="2"/>
      <c r="F322" s="256"/>
      <c r="G322" s="259"/>
      <c r="H322" s="262"/>
      <c r="I322" s="244"/>
      <c r="J322" s="22" t="str">
        <f t="shared" si="61"/>
        <v/>
      </c>
    </row>
    <row r="323" spans="1:10" ht="15" customHeight="1">
      <c r="A323" s="245">
        <v>63</v>
      </c>
      <c r="B323" s="248" t="str">
        <f>CONCATENATE(VLOOKUP(A323,Especificações,2,FALSE),(VLOOKUP(A323,Especificações,3,FALSE)),(VLOOKUP(A323,Especificações,4,FALSE)),(VLOOKUP(A323,Especificações,5,FALSE)),(VLOOKUP(A323,Especificações,6,FALSE)),(VLOOKUP(A323,Especificações,7,FALSE)),(VLOOKUP(A323,Especificações,8,FALSE)),(VLOOKUP(A323,Especificações,9,FALSE)),(VLOOKUP(A323,Especificações,10,FALSE)),(VLOOKUP(A323,Especificações,11,FALSE)),(VLOOKUP(A323,Especificações,12,FALSE)),(VLOOKUP(A323,Especificações,13,FALSE)),(VLOOKUP(A323,Especificações,14,FALSE)),(VLOOKUP(A323,Especificações,15,FALSE)),(VLOOKUP(A323,Especificações,16,FALSE)),(VLOOKUP(A323,Especificações,17,FALSE)),(VLOOKUP(A323,Especificações,18,FALSE)),(VLOOKUP(A323,Especificações,19,FALSE)),(VLOOKUP(A323,Especificações,20,FALSE)),(VLOOKUP(A323,Especificações,21,FALSE)))</f>
        <v>CARTILHA / LIVRETO / REVISTA COM BRAILE - Miolo: Papel Couchê Liso ou fosco/ Off-Set/ Reciclato; Formato Fechado: 16: 15x21cm; 90/ 150 g/m²; Impressão: 1/1 Cor; Acabamento: Canoa dois grampose/ou espiral &lt;&gt; Capa: Papel Couchê Liso ou fosco/ Off-Set/ Reciclato; 150/180 g/m²; Impressão: 4/0 Cores; Acabamento: Canoa 2 grampos e/ou espiral; nº de páginas: de 1 a 54</v>
      </c>
      <c r="C323" s="490">
        <f>VLOOKUP(A323,Especificações,22,FALSE)</f>
        <v>27</v>
      </c>
      <c r="D323" s="21" t="s">
        <v>46</v>
      </c>
      <c r="E323" s="153"/>
      <c r="F323" s="254">
        <f>IF(ISERROR(AVERAGE(E323:E327)),0,AVERAGE(E323:E327))</f>
        <v>0</v>
      </c>
      <c r="G323" s="257">
        <v>1008</v>
      </c>
      <c r="H323" s="260">
        <f>C323*F323</f>
        <v>0</v>
      </c>
      <c r="I323" s="242">
        <f>G323*H323</f>
        <v>0</v>
      </c>
      <c r="J323" s="22"/>
    </row>
    <row r="324" spans="1:10">
      <c r="A324" s="246"/>
      <c r="B324" s="249"/>
      <c r="C324" s="491"/>
      <c r="D324" s="23" t="s">
        <v>47</v>
      </c>
      <c r="E324" s="1"/>
      <c r="F324" s="255"/>
      <c r="G324" s="258"/>
      <c r="H324" s="261"/>
      <c r="I324" s="243"/>
      <c r="J324" s="22" t="str">
        <f>IF(E324=0,"",IF(E324&gt;=E323,"ATENÇÃO: observar o ganho de escala",""))</f>
        <v/>
      </c>
    </row>
    <row r="325" spans="1:10">
      <c r="A325" s="246"/>
      <c r="B325" s="249"/>
      <c r="C325" s="491"/>
      <c r="D325" s="24" t="s">
        <v>45</v>
      </c>
      <c r="E325" s="1"/>
      <c r="F325" s="255"/>
      <c r="G325" s="258"/>
      <c r="H325" s="261"/>
      <c r="I325" s="243"/>
      <c r="J325" s="22" t="str">
        <f t="shared" ref="J325:J327" si="62">IF(E325=0,"",IF(E325&gt;=E324,"ATENÇÃO: observar o ganho de escala",""))</f>
        <v/>
      </c>
    </row>
    <row r="326" spans="1:10">
      <c r="A326" s="246"/>
      <c r="B326" s="249"/>
      <c r="C326" s="491"/>
      <c r="D326" s="24" t="s">
        <v>43</v>
      </c>
      <c r="E326" s="1"/>
      <c r="F326" s="255"/>
      <c r="G326" s="258"/>
      <c r="H326" s="261"/>
      <c r="I326" s="243"/>
      <c r="J326" s="22" t="str">
        <f t="shared" si="62"/>
        <v/>
      </c>
    </row>
    <row r="327" spans="1:10" ht="15.75" thickBot="1">
      <c r="A327" s="247"/>
      <c r="B327" s="250"/>
      <c r="C327" s="492"/>
      <c r="D327" s="25" t="s">
        <v>44</v>
      </c>
      <c r="E327" s="2"/>
      <c r="F327" s="256"/>
      <c r="G327" s="259"/>
      <c r="H327" s="262"/>
      <c r="I327" s="244"/>
      <c r="J327" s="22" t="str">
        <f t="shared" si="62"/>
        <v/>
      </c>
    </row>
    <row r="328" spans="1:10" ht="15" customHeight="1">
      <c r="A328" s="245">
        <v>64</v>
      </c>
      <c r="B328" s="248" t="str">
        <f>CONCATENATE(VLOOKUP(A328,Especificações,2,FALSE),(VLOOKUP(A328,Especificações,3,FALSE)),(VLOOKUP(A328,Especificações,4,FALSE)),(VLOOKUP(A328,Especificações,5,FALSE)),(VLOOKUP(A328,Especificações,6,FALSE)),(VLOOKUP(A328,Especificações,7,FALSE)),(VLOOKUP(A328,Especificações,8,FALSE)),(VLOOKUP(A328,Especificações,9,FALSE)),(VLOOKUP(A328,Especificações,10,FALSE)),(VLOOKUP(A328,Especificações,11,FALSE)),(VLOOKUP(A328,Especificações,12,FALSE)),(VLOOKUP(A328,Especificações,13,FALSE)),(VLOOKUP(A328,Especificações,14,FALSE)),(VLOOKUP(A328,Especificações,15,FALSE)),(VLOOKUP(A328,Especificações,16,FALSE)),(VLOOKUP(A328,Especificações,17,FALSE)),(VLOOKUP(A328,Especificações,18,FALSE)),(VLOOKUP(A328,Especificações,19,FALSE)),(VLOOKUP(A328,Especificações,20,FALSE)),(VLOOKUP(A328,Especificações,21,FALSE)))</f>
        <v>CARTILHA / LIVRETO / REVISTA COM BRAILE - Miolo: Papel Couchê Liso ou fosco/ Off-Set/ Reciclato; Formato Fechado: 16: 15x21cm;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28" s="490">
        <f>VLOOKUP(A328,Especificações,22,FALSE)</f>
        <v>77</v>
      </c>
      <c r="D328" s="21" t="s">
        <v>46</v>
      </c>
      <c r="E328" s="153"/>
      <c r="F328" s="254">
        <f>IF(ISERROR(AVERAGE(E328:E332)),0,AVERAGE(E328:E332))</f>
        <v>0</v>
      </c>
      <c r="G328" s="257">
        <v>432</v>
      </c>
      <c r="H328" s="260">
        <f>C328*F328</f>
        <v>0</v>
      </c>
      <c r="I328" s="242">
        <f>G328*H328</f>
        <v>0</v>
      </c>
      <c r="J328" s="22"/>
    </row>
    <row r="329" spans="1:10">
      <c r="A329" s="246"/>
      <c r="B329" s="249"/>
      <c r="C329" s="491"/>
      <c r="D329" s="23" t="s">
        <v>47</v>
      </c>
      <c r="E329" s="1"/>
      <c r="F329" s="255"/>
      <c r="G329" s="258"/>
      <c r="H329" s="261"/>
      <c r="I329" s="243"/>
      <c r="J329" s="22" t="str">
        <f>IF(E329=0,"",IF(E329&gt;=E328,"ATENÇÃO: observar o ganho de escala",""))</f>
        <v/>
      </c>
    </row>
    <row r="330" spans="1:10">
      <c r="A330" s="246"/>
      <c r="B330" s="249"/>
      <c r="C330" s="491"/>
      <c r="D330" s="24" t="s">
        <v>45</v>
      </c>
      <c r="E330" s="1"/>
      <c r="F330" s="255"/>
      <c r="G330" s="258"/>
      <c r="H330" s="261"/>
      <c r="I330" s="243"/>
      <c r="J330" s="22" t="str">
        <f t="shared" ref="J330:J332" si="63">IF(E330=0,"",IF(E330&gt;=E329,"ATENÇÃO: observar o ganho de escala",""))</f>
        <v/>
      </c>
    </row>
    <row r="331" spans="1:10">
      <c r="A331" s="246"/>
      <c r="B331" s="249"/>
      <c r="C331" s="491"/>
      <c r="D331" s="24" t="s">
        <v>43</v>
      </c>
      <c r="E331" s="1"/>
      <c r="F331" s="255"/>
      <c r="G331" s="258"/>
      <c r="H331" s="261"/>
      <c r="I331" s="243"/>
      <c r="J331" s="22" t="str">
        <f t="shared" si="63"/>
        <v/>
      </c>
    </row>
    <row r="332" spans="1:10" ht="15.75" thickBot="1">
      <c r="A332" s="247"/>
      <c r="B332" s="250"/>
      <c r="C332" s="492"/>
      <c r="D332" s="25" t="s">
        <v>44</v>
      </c>
      <c r="E332" s="2"/>
      <c r="F332" s="256"/>
      <c r="G332" s="259"/>
      <c r="H332" s="262"/>
      <c r="I332" s="244"/>
      <c r="J332" s="22" t="str">
        <f t="shared" si="63"/>
        <v/>
      </c>
    </row>
    <row r="333" spans="1:10" ht="15" customHeight="1">
      <c r="A333" s="245">
        <v>65</v>
      </c>
      <c r="B333" s="248" t="str">
        <f>CONCATENATE(VLOOKUP(A333,Especificações,2,FALSE),(VLOOKUP(A333,Especificações,3,FALSE)),(VLOOKUP(A333,Especificações,4,FALSE)),(VLOOKUP(A333,Especificações,5,FALSE)),(VLOOKUP(A333,Especificações,6,FALSE)),(VLOOKUP(A333,Especificações,7,FALSE)),(VLOOKUP(A333,Especificações,8,FALSE)),(VLOOKUP(A333,Especificações,9,FALSE)),(VLOOKUP(A333,Especificações,10,FALSE)),(VLOOKUP(A333,Especificações,11,FALSE)),(VLOOKUP(A333,Especificações,12,FALSE)),(VLOOKUP(A333,Especificações,13,FALSE)),(VLOOKUP(A333,Especificações,14,FALSE)),(VLOOKUP(A333,Especificações,15,FALSE)),(VLOOKUP(A333,Especificações,16,FALSE)),(VLOOKUP(A333,Especificações,17,FALSE)),(VLOOKUP(A333,Especificações,18,FALSE)),(VLOOKUP(A333,Especificações,19,FALSE)),(VLOOKUP(A333,Especificações,20,FALSE)),(VLOOKUP(A333,Especificações,21,FALSE)))</f>
        <v>CARTILHA / LIVRETO / REVISTA COM BRAILE - Miolo: Papel Couchê Liso ou fosco/ Off-Set/ Reciclato; Formato Fechado: 16: 15x21cm;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33" s="490">
        <f>VLOOKUP(A333,Especificações,22,FALSE)</f>
        <v>27</v>
      </c>
      <c r="D333" s="21" t="s">
        <v>46</v>
      </c>
      <c r="E333" s="153"/>
      <c r="F333" s="254">
        <f>IF(ISERROR(AVERAGE(E333:E337)),0,AVERAGE(E333:E337))</f>
        <v>0</v>
      </c>
      <c r="G333" s="257">
        <v>216</v>
      </c>
      <c r="H333" s="260">
        <f>C333*F333</f>
        <v>0</v>
      </c>
      <c r="I333" s="242">
        <f>G333*H333</f>
        <v>0</v>
      </c>
      <c r="J333" s="22"/>
    </row>
    <row r="334" spans="1:10">
      <c r="A334" s="246"/>
      <c r="B334" s="249"/>
      <c r="C334" s="491"/>
      <c r="D334" s="23" t="s">
        <v>47</v>
      </c>
      <c r="E334" s="1"/>
      <c r="F334" s="255"/>
      <c r="G334" s="258"/>
      <c r="H334" s="261"/>
      <c r="I334" s="243"/>
      <c r="J334" s="22" t="str">
        <f>IF(E334=0,"",IF(E334&gt;=E333,"ATENÇÃO: observar o ganho de escala",""))</f>
        <v/>
      </c>
    </row>
    <row r="335" spans="1:10">
      <c r="A335" s="246"/>
      <c r="B335" s="249"/>
      <c r="C335" s="491"/>
      <c r="D335" s="24" t="s">
        <v>45</v>
      </c>
      <c r="E335" s="1"/>
      <c r="F335" s="255"/>
      <c r="G335" s="258"/>
      <c r="H335" s="261"/>
      <c r="I335" s="243"/>
      <c r="J335" s="22" t="str">
        <f t="shared" ref="J335:J337" si="64">IF(E335=0,"",IF(E335&gt;=E334,"ATENÇÃO: observar o ganho de escala",""))</f>
        <v/>
      </c>
    </row>
    <row r="336" spans="1:10">
      <c r="A336" s="246"/>
      <c r="B336" s="249"/>
      <c r="C336" s="491"/>
      <c r="D336" s="24" t="s">
        <v>43</v>
      </c>
      <c r="E336" s="1"/>
      <c r="F336" s="255"/>
      <c r="G336" s="258"/>
      <c r="H336" s="261"/>
      <c r="I336" s="243"/>
      <c r="J336" s="22" t="str">
        <f t="shared" si="64"/>
        <v/>
      </c>
    </row>
    <row r="337" spans="1:10" ht="15.75" thickBot="1">
      <c r="A337" s="247"/>
      <c r="B337" s="250"/>
      <c r="C337" s="492"/>
      <c r="D337" s="25" t="s">
        <v>44</v>
      </c>
      <c r="E337" s="2"/>
      <c r="F337" s="256"/>
      <c r="G337" s="259"/>
      <c r="H337" s="262"/>
      <c r="I337" s="244"/>
      <c r="J337" s="22" t="str">
        <f t="shared" si="64"/>
        <v/>
      </c>
    </row>
    <row r="338" spans="1:10" ht="15" customHeight="1">
      <c r="A338" s="245">
        <v>66</v>
      </c>
      <c r="B338" s="248" t="str">
        <f>CONCATENATE(VLOOKUP(A338,Especificações,2,FALSE),(VLOOKUP(A338,Especificações,3,FALSE)),(VLOOKUP(A338,Especificações,4,FALSE)),(VLOOKUP(A338,Especificações,5,FALSE)),(VLOOKUP(A338,Especificações,6,FALSE)),(VLOOKUP(A338,Especificações,7,FALSE)),(VLOOKUP(A338,Especificações,8,FALSE)),(VLOOKUP(A338,Especificações,9,FALSE)),(VLOOKUP(A338,Especificações,10,FALSE)),(VLOOKUP(A338,Especificações,11,FALSE)),(VLOOKUP(A338,Especificações,12,FALSE)),(VLOOKUP(A338,Especificações,13,FALSE)),(VLOOKUP(A338,Especificações,14,FALSE)),(VLOOKUP(A338,Especificações,15,FALSE)),(VLOOKUP(A338,Especificações,16,FALSE)),(VLOOKUP(A338,Especificações,17,FALSE)),(VLOOKUP(A338,Especificações,18,FALSE)),(VLOOKUP(A338,Especificações,19,FALSE)),(VLOOKUP(A338,Especificações,20,FALSE)),(VLOOKUP(A338,Especificações,21,FALSE)))</f>
        <v>CARTILHA / LIVRETO / REVISTA COM BRAILE - Miolo: Papel Couchê Liso ou fosco/ Off-Set/ Reciclato; Formato Fechado: 16: 15x21cm; 90/ 150 g/m²; Impressão: 4/4 Cores; Acabamento: Refile simples ou dobra e/ou espiral&lt;&gt; Capa: Papel Couchê Liso ou fosco/ Off-Set/ Reciclato; 150/180 g/m²; Impressão: 4/0 Cores; Acabamento: Sistema PUR e/ou espiral; nº de páginas: de 55 a 100</v>
      </c>
      <c r="C338" s="490">
        <f>VLOOKUP(A338,Especificações,22,FALSE)</f>
        <v>77</v>
      </c>
      <c r="D338" s="21" t="s">
        <v>46</v>
      </c>
      <c r="E338" s="153"/>
      <c r="F338" s="254">
        <f>IF(ISERROR(AVERAGE(E338:E342)),0,AVERAGE(E338:E342))</f>
        <v>0</v>
      </c>
      <c r="G338" s="257">
        <v>144</v>
      </c>
      <c r="H338" s="260">
        <f>C338*F338</f>
        <v>0</v>
      </c>
      <c r="I338" s="242">
        <f>G338*H338</f>
        <v>0</v>
      </c>
      <c r="J338" s="22"/>
    </row>
    <row r="339" spans="1:10">
      <c r="A339" s="246"/>
      <c r="B339" s="249"/>
      <c r="C339" s="491"/>
      <c r="D339" s="23" t="s">
        <v>47</v>
      </c>
      <c r="E339" s="1"/>
      <c r="F339" s="255"/>
      <c r="G339" s="258"/>
      <c r="H339" s="261"/>
      <c r="I339" s="243"/>
      <c r="J339" s="22" t="str">
        <f>IF(E339=0,"",IF(E339&gt;=E338,"ATENÇÃO: observar o ganho de escala",""))</f>
        <v/>
      </c>
    </row>
    <row r="340" spans="1:10">
      <c r="A340" s="246"/>
      <c r="B340" s="249"/>
      <c r="C340" s="491"/>
      <c r="D340" s="24" t="s">
        <v>45</v>
      </c>
      <c r="E340" s="1"/>
      <c r="F340" s="255"/>
      <c r="G340" s="258"/>
      <c r="H340" s="261"/>
      <c r="I340" s="243"/>
      <c r="J340" s="22" t="str">
        <f t="shared" ref="J340:J342" si="65">IF(E340=0,"",IF(E340&gt;=E339,"ATENÇÃO: observar o ganho de escala",""))</f>
        <v/>
      </c>
    </row>
    <row r="341" spans="1:10">
      <c r="A341" s="246"/>
      <c r="B341" s="249"/>
      <c r="C341" s="491"/>
      <c r="D341" s="24" t="s">
        <v>43</v>
      </c>
      <c r="E341" s="1"/>
      <c r="F341" s="255"/>
      <c r="G341" s="258"/>
      <c r="H341" s="261"/>
      <c r="I341" s="243"/>
      <c r="J341" s="22" t="str">
        <f t="shared" si="65"/>
        <v/>
      </c>
    </row>
    <row r="342" spans="1:10" ht="15.75" thickBot="1">
      <c r="A342" s="247"/>
      <c r="B342" s="250"/>
      <c r="C342" s="492"/>
      <c r="D342" s="25" t="s">
        <v>44</v>
      </c>
      <c r="E342" s="2"/>
      <c r="F342" s="256"/>
      <c r="G342" s="259"/>
      <c r="H342" s="262"/>
      <c r="I342" s="244"/>
      <c r="J342" s="22" t="str">
        <f t="shared" si="65"/>
        <v/>
      </c>
    </row>
    <row r="343" spans="1:10" ht="15" customHeight="1">
      <c r="A343" s="245">
        <v>67</v>
      </c>
      <c r="B343" s="248" t="str">
        <f>CONCATENATE(VLOOKUP(A343,Especificações,2,FALSE),(VLOOKUP(A343,Especificações,3,FALSE)),(VLOOKUP(A343,Especificações,4,FALSE)),(VLOOKUP(A343,Especificações,5,FALSE)),(VLOOKUP(A343,Especificações,6,FALSE)),(VLOOKUP(A343,Especificações,7,FALSE)),(VLOOKUP(A343,Especificações,8,FALSE)),(VLOOKUP(A343,Especificações,9,FALSE)),(VLOOKUP(A343,Especificações,10,FALSE)),(VLOOKUP(A343,Especificações,11,FALSE)),(VLOOKUP(A343,Especificações,12,FALSE)),(VLOOKUP(A343,Especificações,13,FALSE)),(VLOOKUP(A343,Especificações,14,FALSE)),(VLOOKUP(A343,Especificações,15,FALSE)),(VLOOKUP(A343,Especificações,16,FALSE)),(VLOOKUP(A343,Especificações,17,FALSE)),(VLOOKUP(A343,Especificações,18,FALSE)),(VLOOKUP(A343,Especificações,19,FALSE)),(VLOOKUP(A343,Especificações,20,FALSE)),(VLOOKUP(A343,Especificações,21,FALSE)))</f>
        <v xml:space="preserve">CERTIFICADO - Papel Couchê Liso ou fosco/ Off-Set/ Reciclato; Formato Aberto: 8: 21x29,7cm; 150/ 230 g/m²; Impressão: 4/0 Cores; Acabamento: Refile simples; </v>
      </c>
      <c r="C343" s="490">
        <f>VLOOKUP(A343,Especificações,22,FALSE)</f>
        <v>1</v>
      </c>
      <c r="D343" s="21" t="s">
        <v>46</v>
      </c>
      <c r="E343" s="153"/>
      <c r="F343" s="254">
        <f>IF(ISERROR(AVERAGE(E343:E347)),0,AVERAGE(E343:E347))</f>
        <v>0</v>
      </c>
      <c r="G343" s="257">
        <v>480</v>
      </c>
      <c r="H343" s="260">
        <f>C343*F343</f>
        <v>0</v>
      </c>
      <c r="I343" s="242">
        <f>G343*H343</f>
        <v>0</v>
      </c>
      <c r="J343" s="22"/>
    </row>
    <row r="344" spans="1:10">
      <c r="A344" s="246"/>
      <c r="B344" s="249"/>
      <c r="C344" s="491"/>
      <c r="D344" s="23" t="s">
        <v>47</v>
      </c>
      <c r="E344" s="1"/>
      <c r="F344" s="255"/>
      <c r="G344" s="258"/>
      <c r="H344" s="261"/>
      <c r="I344" s="243"/>
      <c r="J344" s="22" t="str">
        <f>IF(E344=0,"",IF(E344&gt;=E343,"ATENÇÃO: observar o ganho de escala",""))</f>
        <v/>
      </c>
    </row>
    <row r="345" spans="1:10">
      <c r="A345" s="246"/>
      <c r="B345" s="249"/>
      <c r="C345" s="491"/>
      <c r="D345" s="24" t="s">
        <v>45</v>
      </c>
      <c r="E345" s="1"/>
      <c r="F345" s="255"/>
      <c r="G345" s="258"/>
      <c r="H345" s="261"/>
      <c r="I345" s="243"/>
      <c r="J345" s="22" t="str">
        <f t="shared" ref="J345:J347" si="66">IF(E345=0,"",IF(E345&gt;=E344,"ATENÇÃO: observar o ganho de escala",""))</f>
        <v/>
      </c>
    </row>
    <row r="346" spans="1:10">
      <c r="A346" s="246"/>
      <c r="B346" s="249"/>
      <c r="C346" s="491"/>
      <c r="D346" s="24" t="s">
        <v>43</v>
      </c>
      <c r="E346" s="1"/>
      <c r="F346" s="255"/>
      <c r="G346" s="258"/>
      <c r="H346" s="261"/>
      <c r="I346" s="243"/>
      <c r="J346" s="22" t="str">
        <f t="shared" si="66"/>
        <v/>
      </c>
    </row>
    <row r="347" spans="1:10" ht="15.75" thickBot="1">
      <c r="A347" s="247"/>
      <c r="B347" s="250"/>
      <c r="C347" s="492"/>
      <c r="D347" s="25" t="s">
        <v>44</v>
      </c>
      <c r="E347" s="2"/>
      <c r="F347" s="256"/>
      <c r="G347" s="259"/>
      <c r="H347" s="262"/>
      <c r="I347" s="244"/>
      <c r="J347" s="22" t="str">
        <f t="shared" si="66"/>
        <v/>
      </c>
    </row>
    <row r="348" spans="1:10" ht="15" customHeight="1">
      <c r="A348" s="245">
        <v>68</v>
      </c>
      <c r="B348" s="248" t="str">
        <f>CONCATENATE(VLOOKUP(A348,Especificações,2,FALSE),(VLOOKUP(A348,Especificações,3,FALSE)),(VLOOKUP(A348,Especificações,4,FALSE)),(VLOOKUP(A348,Especificações,5,FALSE)),(VLOOKUP(A348,Especificações,6,FALSE)),(VLOOKUP(A348,Especificações,7,FALSE)),(VLOOKUP(A348,Especificações,8,FALSE)),(VLOOKUP(A348,Especificações,9,FALSE)),(VLOOKUP(A348,Especificações,10,FALSE)),(VLOOKUP(A348,Especificações,11,FALSE)),(VLOOKUP(A348,Especificações,12,FALSE)),(VLOOKUP(A348,Especificações,13,FALSE)),(VLOOKUP(A348,Especificações,14,FALSE)),(VLOOKUP(A348,Especificações,15,FALSE)),(VLOOKUP(A348,Especificações,16,FALSE)),(VLOOKUP(A348,Especificações,17,FALSE)),(VLOOKUP(A348,Especificações,18,FALSE)),(VLOOKUP(A348,Especificações,19,FALSE)),(VLOOKUP(A348,Especificações,20,FALSE)),(VLOOKUP(A348,Especificações,21,FALSE)))</f>
        <v xml:space="preserve">CERTIFICADO - Papel Couchê Liso ou fosco/ Off-Set/ Reciclato; Formato Aberto: 8: 21x29,7cm; 250/ 300 g/m²; Impressão: 4/0 Cores; Acabamento: Refile simples; </v>
      </c>
      <c r="C348" s="490">
        <f>VLOOKUP(A348,Especificações,22,FALSE)</f>
        <v>1</v>
      </c>
      <c r="D348" s="21" t="s">
        <v>46</v>
      </c>
      <c r="E348" s="153"/>
      <c r="F348" s="254">
        <f>IF(ISERROR(AVERAGE(E348:E352)),0,AVERAGE(E348:E352))</f>
        <v>0</v>
      </c>
      <c r="G348" s="257">
        <v>480</v>
      </c>
      <c r="H348" s="260">
        <f>C348*F348</f>
        <v>0</v>
      </c>
      <c r="I348" s="242">
        <f>G348*H348</f>
        <v>0</v>
      </c>
      <c r="J348" s="22"/>
    </row>
    <row r="349" spans="1:10">
      <c r="A349" s="246"/>
      <c r="B349" s="249"/>
      <c r="C349" s="491"/>
      <c r="D349" s="23" t="s">
        <v>47</v>
      </c>
      <c r="E349" s="1"/>
      <c r="F349" s="255"/>
      <c r="G349" s="258"/>
      <c r="H349" s="261"/>
      <c r="I349" s="243"/>
      <c r="J349" s="22" t="str">
        <f>IF(E349=0,"",IF(E349&gt;=E348,"ATENÇÃO: observar o ganho de escala",""))</f>
        <v/>
      </c>
    </row>
    <row r="350" spans="1:10">
      <c r="A350" s="246"/>
      <c r="B350" s="249"/>
      <c r="C350" s="491"/>
      <c r="D350" s="24" t="s">
        <v>45</v>
      </c>
      <c r="E350" s="1"/>
      <c r="F350" s="255"/>
      <c r="G350" s="258"/>
      <c r="H350" s="261"/>
      <c r="I350" s="243"/>
      <c r="J350" s="22" t="str">
        <f t="shared" ref="J350:J352" si="67">IF(E350=0,"",IF(E350&gt;=E349,"ATENÇÃO: observar o ganho de escala",""))</f>
        <v/>
      </c>
    </row>
    <row r="351" spans="1:10">
      <c r="A351" s="246"/>
      <c r="B351" s="249"/>
      <c r="C351" s="491"/>
      <c r="D351" s="24" t="s">
        <v>43</v>
      </c>
      <c r="E351" s="1"/>
      <c r="F351" s="255"/>
      <c r="G351" s="258"/>
      <c r="H351" s="261"/>
      <c r="I351" s="243"/>
      <c r="J351" s="22" t="str">
        <f t="shared" si="67"/>
        <v/>
      </c>
    </row>
    <row r="352" spans="1:10" ht="15.75" thickBot="1">
      <c r="A352" s="247"/>
      <c r="B352" s="250"/>
      <c r="C352" s="492"/>
      <c r="D352" s="25" t="s">
        <v>44</v>
      </c>
      <c r="E352" s="2"/>
      <c r="F352" s="256"/>
      <c r="G352" s="259"/>
      <c r="H352" s="262"/>
      <c r="I352" s="244"/>
      <c r="J352" s="22" t="str">
        <f t="shared" si="67"/>
        <v/>
      </c>
    </row>
    <row r="353" spans="1:10" ht="15" customHeight="1">
      <c r="A353" s="245">
        <v>69</v>
      </c>
      <c r="B353" s="248" t="str">
        <f>CONCATENATE(VLOOKUP(A353,Especificações,2,FALSE),(VLOOKUP(A353,Especificações,3,FALSE)),(VLOOKUP(A353,Especificações,4,FALSE)),(VLOOKUP(A353,Especificações,5,FALSE)),(VLOOKUP(A353,Especificações,6,FALSE)),(VLOOKUP(A353,Especificações,7,FALSE)),(VLOOKUP(A353,Especificações,8,FALSE)),(VLOOKUP(A353,Especificações,9,FALSE)),(VLOOKUP(A353,Especificações,10,FALSE)),(VLOOKUP(A353,Especificações,11,FALSE)),(VLOOKUP(A353,Especificações,12,FALSE)),(VLOOKUP(A353,Especificações,13,FALSE)),(VLOOKUP(A353,Especificações,14,FALSE)),(VLOOKUP(A353,Especificações,15,FALSE)),(VLOOKUP(A353,Especificações,16,FALSE)),(VLOOKUP(A353,Especificações,17,FALSE)),(VLOOKUP(A353,Especificações,18,FALSE)),(VLOOKUP(A353,Especificações,19,FALSE)),(VLOOKUP(A353,Especificações,20,FALSE)),(VLOOKUP(A353,Especificações,21,FALSE)))</f>
        <v xml:space="preserve">CERTIFICADO - Papel Couchê Liso ou fosco/ Off-Set/ Reciclato; Formato Aberto: 8: 21x29,7cm; 150/ 230 g/m²; Impressão: 4/1 Cores; Acabamento: Refile simples; </v>
      </c>
      <c r="C353" s="490">
        <f>VLOOKUP(A353,Especificações,22,FALSE)</f>
        <v>1</v>
      </c>
      <c r="D353" s="21" t="s">
        <v>46</v>
      </c>
      <c r="E353" s="153"/>
      <c r="F353" s="254">
        <f>IF(ISERROR(AVERAGE(E353:E357)),0,AVERAGE(E353:E357))</f>
        <v>0</v>
      </c>
      <c r="G353" s="257">
        <v>480</v>
      </c>
      <c r="H353" s="260">
        <f>C353*F353</f>
        <v>0</v>
      </c>
      <c r="I353" s="242">
        <f>G353*H353</f>
        <v>0</v>
      </c>
      <c r="J353" s="22"/>
    </row>
    <row r="354" spans="1:10">
      <c r="A354" s="246"/>
      <c r="B354" s="249"/>
      <c r="C354" s="491"/>
      <c r="D354" s="23" t="s">
        <v>47</v>
      </c>
      <c r="E354" s="1"/>
      <c r="F354" s="255"/>
      <c r="G354" s="258"/>
      <c r="H354" s="261"/>
      <c r="I354" s="243"/>
      <c r="J354" s="22" t="str">
        <f>IF(E354=0,"",IF(E354&gt;=E353,"ATENÇÃO: observar o ganho de escala",""))</f>
        <v/>
      </c>
    </row>
    <row r="355" spans="1:10">
      <c r="A355" s="246"/>
      <c r="B355" s="249"/>
      <c r="C355" s="491"/>
      <c r="D355" s="24" t="s">
        <v>45</v>
      </c>
      <c r="E355" s="1"/>
      <c r="F355" s="255"/>
      <c r="G355" s="258"/>
      <c r="H355" s="261"/>
      <c r="I355" s="243"/>
      <c r="J355" s="22" t="str">
        <f t="shared" ref="J355:J357" si="68">IF(E355=0,"",IF(E355&gt;=E354,"ATENÇÃO: observar o ganho de escala",""))</f>
        <v/>
      </c>
    </row>
    <row r="356" spans="1:10">
      <c r="A356" s="246"/>
      <c r="B356" s="249"/>
      <c r="C356" s="491"/>
      <c r="D356" s="24" t="s">
        <v>43</v>
      </c>
      <c r="E356" s="1"/>
      <c r="F356" s="255"/>
      <c r="G356" s="258"/>
      <c r="H356" s="261"/>
      <c r="I356" s="243"/>
      <c r="J356" s="22" t="str">
        <f t="shared" si="68"/>
        <v/>
      </c>
    </row>
    <row r="357" spans="1:10" ht="15.75" thickBot="1">
      <c r="A357" s="247"/>
      <c r="B357" s="250"/>
      <c r="C357" s="492"/>
      <c r="D357" s="25" t="s">
        <v>44</v>
      </c>
      <c r="E357" s="2"/>
      <c r="F357" s="256"/>
      <c r="G357" s="259"/>
      <c r="H357" s="262"/>
      <c r="I357" s="244"/>
      <c r="J357" s="22" t="str">
        <f t="shared" si="68"/>
        <v/>
      </c>
    </row>
    <row r="358" spans="1:10" ht="15" customHeight="1">
      <c r="A358" s="245">
        <v>70</v>
      </c>
      <c r="B358" s="248" t="str">
        <f>CONCATENATE(VLOOKUP(A358,Especificações,2,FALSE),(VLOOKUP(A358,Especificações,3,FALSE)),(VLOOKUP(A358,Especificações,4,FALSE)),(VLOOKUP(A358,Especificações,5,FALSE)),(VLOOKUP(A358,Especificações,6,FALSE)),(VLOOKUP(A358,Especificações,7,FALSE)),(VLOOKUP(A358,Especificações,8,FALSE)),(VLOOKUP(A358,Especificações,9,FALSE)),(VLOOKUP(A358,Especificações,10,FALSE)),(VLOOKUP(A358,Especificações,11,FALSE)),(VLOOKUP(A358,Especificações,12,FALSE)),(VLOOKUP(A358,Especificações,13,FALSE)),(VLOOKUP(A358,Especificações,14,FALSE)),(VLOOKUP(A358,Especificações,15,FALSE)),(VLOOKUP(A358,Especificações,16,FALSE)),(VLOOKUP(A358,Especificações,17,FALSE)),(VLOOKUP(A358,Especificações,18,FALSE)),(VLOOKUP(A358,Especificações,19,FALSE)),(VLOOKUP(A358,Especificações,20,FALSE)),(VLOOKUP(A358,Especificações,21,FALSE)))</f>
        <v xml:space="preserve">CERTIFICADO - Papel Couchê Liso ou fosco/ Off-Set/ Reciclato; Formato Aberto: 8: 21x29,7cm; 250/ 300 g/m²; Impressão: 4/1 Cores; Acabamento: Refile simples; </v>
      </c>
      <c r="C358" s="490">
        <f>VLOOKUP(A358,Especificações,22,FALSE)</f>
        <v>1</v>
      </c>
      <c r="D358" s="21" t="s">
        <v>46</v>
      </c>
      <c r="E358" s="153"/>
      <c r="F358" s="254">
        <f>IF(ISERROR(AVERAGE(E358:E362)),0,AVERAGE(E358:E362))</f>
        <v>0</v>
      </c>
      <c r="G358" s="257">
        <v>480</v>
      </c>
      <c r="H358" s="260">
        <f>C358*F358</f>
        <v>0</v>
      </c>
      <c r="I358" s="242">
        <f>G358*H358</f>
        <v>0</v>
      </c>
      <c r="J358" s="22"/>
    </row>
    <row r="359" spans="1:10">
      <c r="A359" s="246"/>
      <c r="B359" s="249"/>
      <c r="C359" s="491"/>
      <c r="D359" s="23" t="s">
        <v>47</v>
      </c>
      <c r="E359" s="1"/>
      <c r="F359" s="255"/>
      <c r="G359" s="258"/>
      <c r="H359" s="261"/>
      <c r="I359" s="243"/>
      <c r="J359" s="22" t="str">
        <f>IF(E359=0,"",IF(E359&gt;=E358,"ATENÇÃO: observar o ganho de escala",""))</f>
        <v/>
      </c>
    </row>
    <row r="360" spans="1:10">
      <c r="A360" s="246"/>
      <c r="B360" s="249"/>
      <c r="C360" s="491"/>
      <c r="D360" s="24" t="s">
        <v>45</v>
      </c>
      <c r="E360" s="1"/>
      <c r="F360" s="255"/>
      <c r="G360" s="258"/>
      <c r="H360" s="261"/>
      <c r="I360" s="243"/>
      <c r="J360" s="22" t="str">
        <f t="shared" ref="J360:J362" si="69">IF(E360=0,"",IF(E360&gt;=E359,"ATENÇÃO: observar o ganho de escala",""))</f>
        <v/>
      </c>
    </row>
    <row r="361" spans="1:10">
      <c r="A361" s="246"/>
      <c r="B361" s="249"/>
      <c r="C361" s="491"/>
      <c r="D361" s="24" t="s">
        <v>43</v>
      </c>
      <c r="E361" s="1"/>
      <c r="F361" s="255"/>
      <c r="G361" s="258"/>
      <c r="H361" s="261"/>
      <c r="I361" s="243"/>
      <c r="J361" s="22" t="str">
        <f t="shared" si="69"/>
        <v/>
      </c>
    </row>
    <row r="362" spans="1:10" ht="15.75" thickBot="1">
      <c r="A362" s="247"/>
      <c r="B362" s="250"/>
      <c r="C362" s="492"/>
      <c r="D362" s="25" t="s">
        <v>44</v>
      </c>
      <c r="E362" s="2"/>
      <c r="F362" s="256"/>
      <c r="G362" s="259"/>
      <c r="H362" s="262"/>
      <c r="I362" s="244"/>
      <c r="J362" s="22" t="str">
        <f t="shared" si="69"/>
        <v/>
      </c>
    </row>
    <row r="363" spans="1:10" ht="15" customHeight="1">
      <c r="A363" s="245">
        <v>71</v>
      </c>
      <c r="B363" s="248" t="str">
        <f>CONCATENATE(VLOOKUP(A363,Especificações,2,FALSE),(VLOOKUP(A363,Especificações,3,FALSE)),(VLOOKUP(A363,Especificações,4,FALSE)),(VLOOKUP(A363,Especificações,5,FALSE)),(VLOOKUP(A363,Especificações,6,FALSE)),(VLOOKUP(A363,Especificações,7,FALSE)),(VLOOKUP(A363,Especificações,8,FALSE)),(VLOOKUP(A363,Especificações,9,FALSE)),(VLOOKUP(A363,Especificações,10,FALSE)),(VLOOKUP(A363,Especificações,11,FALSE)),(VLOOKUP(A363,Especificações,12,FALSE)),(VLOOKUP(A363,Especificações,13,FALSE)),(VLOOKUP(A363,Especificações,14,FALSE)),(VLOOKUP(A363,Especificações,15,FALSE)),(VLOOKUP(A363,Especificações,16,FALSE)),(VLOOKUP(A363,Especificações,17,FALSE)),(VLOOKUP(A363,Especificações,18,FALSE)),(VLOOKUP(A363,Especificações,19,FALSE)),(VLOOKUP(A363,Especificações,20,FALSE)),(VLOOKUP(A363,Especificações,21,FALSE)))</f>
        <v xml:space="preserve">CERTIFICADO COM BRAILE - Papel Couchê Liso ou fosco/ Off-Set/ Reciclato; Formato Aberto: 8: 21x29,7cm; 90/ 150 g/m²; Impressão: 4/0 Cores; Acabamento: Refile simples; </v>
      </c>
      <c r="C363" s="490">
        <f>VLOOKUP(A363,Especificações,22,FALSE)</f>
        <v>1</v>
      </c>
      <c r="D363" s="21" t="s">
        <v>46</v>
      </c>
      <c r="E363" s="153"/>
      <c r="F363" s="254">
        <f>IF(ISERROR(AVERAGE(E363:E367)),0,AVERAGE(E363:E367))</f>
        <v>0</v>
      </c>
      <c r="G363" s="257">
        <v>240</v>
      </c>
      <c r="H363" s="260">
        <f>C363*F363</f>
        <v>0</v>
      </c>
      <c r="I363" s="242">
        <f>G363*H363</f>
        <v>0</v>
      </c>
      <c r="J363" s="22"/>
    </row>
    <row r="364" spans="1:10">
      <c r="A364" s="246"/>
      <c r="B364" s="249"/>
      <c r="C364" s="491"/>
      <c r="D364" s="23" t="s">
        <v>47</v>
      </c>
      <c r="E364" s="1"/>
      <c r="F364" s="255"/>
      <c r="G364" s="258"/>
      <c r="H364" s="261"/>
      <c r="I364" s="243"/>
      <c r="J364" s="22" t="str">
        <f>IF(E364=0,"",IF(E364&gt;=E363,"ATENÇÃO: observar o ganho de escala",""))</f>
        <v/>
      </c>
    </row>
    <row r="365" spans="1:10">
      <c r="A365" s="246"/>
      <c r="B365" s="249"/>
      <c r="C365" s="491"/>
      <c r="D365" s="24" t="s">
        <v>45</v>
      </c>
      <c r="E365" s="1"/>
      <c r="F365" s="255"/>
      <c r="G365" s="258"/>
      <c r="H365" s="261"/>
      <c r="I365" s="243"/>
      <c r="J365" s="22" t="str">
        <f t="shared" ref="J365:J367" si="70">IF(E365=0,"",IF(E365&gt;=E364,"ATENÇÃO: observar o ganho de escala",""))</f>
        <v/>
      </c>
    </row>
    <row r="366" spans="1:10">
      <c r="A366" s="246"/>
      <c r="B366" s="249"/>
      <c r="C366" s="491"/>
      <c r="D366" s="24" t="s">
        <v>43</v>
      </c>
      <c r="E366" s="1"/>
      <c r="F366" s="255"/>
      <c r="G366" s="258"/>
      <c r="H366" s="261"/>
      <c r="I366" s="243"/>
      <c r="J366" s="22" t="str">
        <f t="shared" si="70"/>
        <v/>
      </c>
    </row>
    <row r="367" spans="1:10" ht="15.75" thickBot="1">
      <c r="A367" s="247"/>
      <c r="B367" s="250"/>
      <c r="C367" s="492"/>
      <c r="D367" s="25" t="s">
        <v>44</v>
      </c>
      <c r="E367" s="2"/>
      <c r="F367" s="256"/>
      <c r="G367" s="259"/>
      <c r="H367" s="262"/>
      <c r="I367" s="244"/>
      <c r="J367" s="22" t="str">
        <f t="shared" si="70"/>
        <v/>
      </c>
    </row>
    <row r="368" spans="1:10" ht="15" customHeight="1">
      <c r="A368" s="245">
        <v>72</v>
      </c>
      <c r="B368" s="248" t="str">
        <f>CONCATENATE(VLOOKUP(A368,Especificações,2,FALSE),(VLOOKUP(A368,Especificações,3,FALSE)),(VLOOKUP(A368,Especificações,4,FALSE)),(VLOOKUP(A368,Especificações,5,FALSE)),(VLOOKUP(A368,Especificações,6,FALSE)),(VLOOKUP(A368,Especificações,7,FALSE)),(VLOOKUP(A368,Especificações,8,FALSE)),(VLOOKUP(A368,Especificações,9,FALSE)),(VLOOKUP(A368,Especificações,10,FALSE)),(VLOOKUP(A368,Especificações,11,FALSE)),(VLOOKUP(A368,Especificações,12,FALSE)),(VLOOKUP(A368,Especificações,13,FALSE)),(VLOOKUP(A368,Especificações,14,FALSE)),(VLOOKUP(A368,Especificações,15,FALSE)),(VLOOKUP(A368,Especificações,16,FALSE)),(VLOOKUP(A368,Especificações,17,FALSE)),(VLOOKUP(A368,Especificações,18,FALSE)),(VLOOKUP(A368,Especificações,19,FALSE)),(VLOOKUP(A368,Especificações,20,FALSE)),(VLOOKUP(A368,Especificações,21,FALSE)))</f>
        <v xml:space="preserve">CERTIFICADO COM BRAILE - Papel Couchê Liso ou fosco/ Off-Set/ Reciclato; Formato Aberto: 8: 21x29,7cm; 90/ 150 g/m²; Impressão: 4/1 Cores; Acabamento: Refile simples; </v>
      </c>
      <c r="C368" s="490">
        <f>VLOOKUP(A368,Especificações,22,FALSE)</f>
        <v>1</v>
      </c>
      <c r="D368" s="21" t="s">
        <v>46</v>
      </c>
      <c r="E368" s="153"/>
      <c r="F368" s="254">
        <f>IF(ISERROR(AVERAGE(E368:E372)),0,AVERAGE(E368:E372))</f>
        <v>0</v>
      </c>
      <c r="G368" s="257">
        <v>240</v>
      </c>
      <c r="H368" s="260">
        <f>C368*F368</f>
        <v>0</v>
      </c>
      <c r="I368" s="242">
        <f>G368*H368</f>
        <v>0</v>
      </c>
      <c r="J368" s="22"/>
    </row>
    <row r="369" spans="1:10">
      <c r="A369" s="246"/>
      <c r="B369" s="249"/>
      <c r="C369" s="491"/>
      <c r="D369" s="23" t="s">
        <v>47</v>
      </c>
      <c r="E369" s="1"/>
      <c r="F369" s="255"/>
      <c r="G369" s="258"/>
      <c r="H369" s="261"/>
      <c r="I369" s="243"/>
      <c r="J369" s="22" t="str">
        <f>IF(E369=0,"",IF(E369&gt;=E368,"ATENÇÃO: observar o ganho de escala",""))</f>
        <v/>
      </c>
    </row>
    <row r="370" spans="1:10">
      <c r="A370" s="246"/>
      <c r="B370" s="249"/>
      <c r="C370" s="491"/>
      <c r="D370" s="24" t="s">
        <v>45</v>
      </c>
      <c r="E370" s="1"/>
      <c r="F370" s="255"/>
      <c r="G370" s="258"/>
      <c r="H370" s="261"/>
      <c r="I370" s="243"/>
      <c r="J370" s="22" t="str">
        <f t="shared" ref="J370:J372" si="71">IF(E370=0,"",IF(E370&gt;=E369,"ATENÇÃO: observar o ganho de escala",""))</f>
        <v/>
      </c>
    </row>
    <row r="371" spans="1:10">
      <c r="A371" s="246"/>
      <c r="B371" s="249"/>
      <c r="C371" s="491"/>
      <c r="D371" s="24" t="s">
        <v>43</v>
      </c>
      <c r="E371" s="1"/>
      <c r="F371" s="255"/>
      <c r="G371" s="258"/>
      <c r="H371" s="261"/>
      <c r="I371" s="243"/>
      <c r="J371" s="22" t="str">
        <f t="shared" si="71"/>
        <v/>
      </c>
    </row>
    <row r="372" spans="1:10" ht="15.75" thickBot="1">
      <c r="A372" s="247"/>
      <c r="B372" s="250"/>
      <c r="C372" s="492"/>
      <c r="D372" s="25" t="s">
        <v>44</v>
      </c>
      <c r="E372" s="2"/>
      <c r="F372" s="256"/>
      <c r="G372" s="259"/>
      <c r="H372" s="262"/>
      <c r="I372" s="244"/>
      <c r="J372" s="22" t="str">
        <f t="shared" si="71"/>
        <v/>
      </c>
    </row>
    <row r="373" spans="1:10" ht="15" customHeight="1">
      <c r="A373" s="245">
        <v>73</v>
      </c>
      <c r="B373" s="248" t="str">
        <f>CONCATENATE(VLOOKUP(A373,Especificações,2,FALSE),(VLOOKUP(A373,Especificações,3,FALSE)),(VLOOKUP(A373,Especificações,4,FALSE)),(VLOOKUP(A373,Especificações,5,FALSE)),(VLOOKUP(A373,Especificações,6,FALSE)),(VLOOKUP(A373,Especificações,7,FALSE)),(VLOOKUP(A373,Especificações,8,FALSE)),(VLOOKUP(A373,Especificações,9,FALSE)),(VLOOKUP(A373,Especificações,10,FALSE)),(VLOOKUP(A373,Especificações,11,FALSE)),(VLOOKUP(A373,Especificações,12,FALSE)),(VLOOKUP(A373,Especificações,13,FALSE)),(VLOOKUP(A373,Especificações,14,FALSE)),(VLOOKUP(A373,Especificações,15,FALSE)),(VLOOKUP(A373,Especificações,16,FALSE)),(VLOOKUP(A373,Especificações,17,FALSE)),(VLOOKUP(A373,Especificações,18,FALSE)),(VLOOKUP(A373,Especificações,19,FALSE)),(VLOOKUP(A373,Especificações,20,FALSE)),(VLOOKUP(A373,Especificações,21,FALSE)))</f>
        <v>CRACHÁ - Papel Cartão Duo Design; Aberto 32: 11x15cm; 250/ 350 g/m²; Impressão: 4/0 Cores; Acabamento: Refile simples, furo e cordão</v>
      </c>
      <c r="C373" s="490">
        <f>VLOOKUP(A373,Especificações,22,FALSE)</f>
        <v>1</v>
      </c>
      <c r="D373" s="21" t="s">
        <v>46</v>
      </c>
      <c r="E373" s="153"/>
      <c r="F373" s="254">
        <f>IF(ISERROR(AVERAGE(E373:E377)),0,AVERAGE(E373:E377))</f>
        <v>0</v>
      </c>
      <c r="G373" s="257">
        <v>2933</v>
      </c>
      <c r="H373" s="260">
        <f>C373*F373</f>
        <v>0</v>
      </c>
      <c r="I373" s="242">
        <f>G373*H373</f>
        <v>0</v>
      </c>
      <c r="J373" s="22"/>
    </row>
    <row r="374" spans="1:10">
      <c r="A374" s="246"/>
      <c r="B374" s="249"/>
      <c r="C374" s="491"/>
      <c r="D374" s="23" t="s">
        <v>47</v>
      </c>
      <c r="E374" s="1"/>
      <c r="F374" s="255"/>
      <c r="G374" s="258"/>
      <c r="H374" s="261"/>
      <c r="I374" s="243"/>
      <c r="J374" s="22" t="str">
        <f>IF(E374=0,"",IF(E374&gt;=E373,"ATENÇÃO: observar o ganho de escala",""))</f>
        <v/>
      </c>
    </row>
    <row r="375" spans="1:10">
      <c r="A375" s="246"/>
      <c r="B375" s="249"/>
      <c r="C375" s="491"/>
      <c r="D375" s="24" t="s">
        <v>45</v>
      </c>
      <c r="E375" s="1"/>
      <c r="F375" s="255"/>
      <c r="G375" s="258"/>
      <c r="H375" s="261"/>
      <c r="I375" s="243"/>
      <c r="J375" s="22" t="str">
        <f t="shared" ref="J375:J377" si="72">IF(E375=0,"",IF(E375&gt;=E374,"ATENÇÃO: observar o ganho de escala",""))</f>
        <v/>
      </c>
    </row>
    <row r="376" spans="1:10">
      <c r="A376" s="246"/>
      <c r="B376" s="249"/>
      <c r="C376" s="491"/>
      <c r="D376" s="24" t="s">
        <v>43</v>
      </c>
      <c r="E376" s="1"/>
      <c r="F376" s="255"/>
      <c r="G376" s="258"/>
      <c r="H376" s="261"/>
      <c r="I376" s="243"/>
      <c r="J376" s="22" t="str">
        <f t="shared" si="72"/>
        <v/>
      </c>
    </row>
    <row r="377" spans="1:10" ht="15.75" thickBot="1">
      <c r="A377" s="247"/>
      <c r="B377" s="250"/>
      <c r="C377" s="492"/>
      <c r="D377" s="25" t="s">
        <v>44</v>
      </c>
      <c r="E377" s="2"/>
      <c r="F377" s="256"/>
      <c r="G377" s="259"/>
      <c r="H377" s="262"/>
      <c r="I377" s="244"/>
      <c r="J377" s="22" t="str">
        <f t="shared" si="72"/>
        <v/>
      </c>
    </row>
    <row r="378" spans="1:10" ht="15" customHeight="1">
      <c r="A378" s="245">
        <v>74</v>
      </c>
      <c r="B378" s="248" t="str">
        <f>CONCATENATE(VLOOKUP(A378,Especificações,2,FALSE),(VLOOKUP(A378,Especificações,3,FALSE)),(VLOOKUP(A378,Especificações,4,FALSE)),(VLOOKUP(A378,Especificações,5,FALSE)),(VLOOKUP(A378,Especificações,6,FALSE)),(VLOOKUP(A378,Especificações,7,FALSE)),(VLOOKUP(A378,Especificações,8,FALSE)),(VLOOKUP(A378,Especificações,9,FALSE)),(VLOOKUP(A378,Especificações,10,FALSE)),(VLOOKUP(A378,Especificações,11,FALSE)),(VLOOKUP(A378,Especificações,12,FALSE)),(VLOOKUP(A378,Especificações,13,FALSE)),(VLOOKUP(A378,Especificações,14,FALSE)),(VLOOKUP(A378,Especificações,15,FALSE)),(VLOOKUP(A378,Especificações,16,FALSE)),(VLOOKUP(A378,Especificações,17,FALSE)),(VLOOKUP(A378,Especificações,18,FALSE)),(VLOOKUP(A378,Especificações,19,FALSE)),(VLOOKUP(A378,Especificações,20,FALSE)),(VLOOKUP(A378,Especificações,21,FALSE)))</f>
        <v>CRACHÁ - Papel Cartão Duo Design; Aberto 64: 7,5x10,5cm; 250/ 350 g/m²; Impressão: 4/0 Cores; Acabamento: Refile simples, furo e cordão</v>
      </c>
      <c r="C378" s="490">
        <f>VLOOKUP(A378,Especificações,22,FALSE)</f>
        <v>1</v>
      </c>
      <c r="D378" s="21" t="s">
        <v>46</v>
      </c>
      <c r="E378" s="153"/>
      <c r="F378" s="254">
        <f>IF(ISERROR(AVERAGE(E378:E382)),0,AVERAGE(E378:E382))</f>
        <v>0</v>
      </c>
      <c r="G378" s="257">
        <v>978</v>
      </c>
      <c r="H378" s="260">
        <f>C378*F378</f>
        <v>0</v>
      </c>
      <c r="I378" s="242">
        <f>G378*H378</f>
        <v>0</v>
      </c>
      <c r="J378" s="22"/>
    </row>
    <row r="379" spans="1:10">
      <c r="A379" s="246"/>
      <c r="B379" s="249"/>
      <c r="C379" s="491"/>
      <c r="D379" s="23" t="s">
        <v>47</v>
      </c>
      <c r="E379" s="1"/>
      <c r="F379" s="255"/>
      <c r="G379" s="258"/>
      <c r="H379" s="261"/>
      <c r="I379" s="243"/>
      <c r="J379" s="22" t="str">
        <f>IF(E379=0,"",IF(E379&gt;=E378,"ATENÇÃO: observar o ganho de escala",""))</f>
        <v/>
      </c>
    </row>
    <row r="380" spans="1:10">
      <c r="A380" s="246"/>
      <c r="B380" s="249"/>
      <c r="C380" s="491"/>
      <c r="D380" s="24" t="s">
        <v>45</v>
      </c>
      <c r="E380" s="1"/>
      <c r="F380" s="255"/>
      <c r="G380" s="258"/>
      <c r="H380" s="261"/>
      <c r="I380" s="243"/>
      <c r="J380" s="22" t="str">
        <f t="shared" ref="J380:J382" si="73">IF(E380=0,"",IF(E380&gt;=E379,"ATENÇÃO: observar o ganho de escala",""))</f>
        <v/>
      </c>
    </row>
    <row r="381" spans="1:10">
      <c r="A381" s="246"/>
      <c r="B381" s="249"/>
      <c r="C381" s="491"/>
      <c r="D381" s="24" t="s">
        <v>43</v>
      </c>
      <c r="E381" s="1"/>
      <c r="F381" s="255"/>
      <c r="G381" s="258"/>
      <c r="H381" s="261"/>
      <c r="I381" s="243"/>
      <c r="J381" s="22" t="str">
        <f t="shared" si="73"/>
        <v/>
      </c>
    </row>
    <row r="382" spans="1:10" ht="15.75" thickBot="1">
      <c r="A382" s="247"/>
      <c r="B382" s="250"/>
      <c r="C382" s="492"/>
      <c r="D382" s="25" t="s">
        <v>44</v>
      </c>
      <c r="E382" s="2"/>
      <c r="F382" s="256"/>
      <c r="G382" s="259"/>
      <c r="H382" s="262"/>
      <c r="I382" s="244"/>
      <c r="J382" s="22" t="str">
        <f t="shared" si="73"/>
        <v/>
      </c>
    </row>
    <row r="383" spans="1:10" ht="15" customHeight="1">
      <c r="A383" s="245">
        <v>75</v>
      </c>
      <c r="B383" s="248" t="str">
        <f>CONCATENATE(VLOOKUP(A383,Especificações,2,FALSE),(VLOOKUP(A383,Especificações,3,FALSE)),(VLOOKUP(A383,Especificações,4,FALSE)),(VLOOKUP(A383,Especificações,5,FALSE)),(VLOOKUP(A383,Especificações,6,FALSE)),(VLOOKUP(A383,Especificações,7,FALSE)),(VLOOKUP(A383,Especificações,8,FALSE)),(VLOOKUP(A383,Especificações,9,FALSE)),(VLOOKUP(A383,Especificações,10,FALSE)),(VLOOKUP(A383,Especificações,11,FALSE)),(VLOOKUP(A383,Especificações,12,FALSE)),(VLOOKUP(A383,Especificações,13,FALSE)),(VLOOKUP(A383,Especificações,14,FALSE)),(VLOOKUP(A383,Especificações,15,FALSE)),(VLOOKUP(A383,Especificações,16,FALSE)),(VLOOKUP(A383,Especificações,17,FALSE)),(VLOOKUP(A383,Especificações,18,FALSE)),(VLOOKUP(A383,Especificações,19,FALSE)),(VLOOKUP(A383,Especificações,20,FALSE)),(VLOOKUP(A383,Especificações,21,FALSE)))</f>
        <v>CRACHÁ COM BRAILE - Papel Couchê Liso ou fosco/ Off-Set/ Reciclato; Aberto 32: 11x15cm; 90/ 150 g/m²; Impressão: 4/0 Cores; Acabamento: Refile simples, furo e cordão</v>
      </c>
      <c r="C383" s="490">
        <f>VLOOKUP(A383,Especificações,22,FALSE)</f>
        <v>1</v>
      </c>
      <c r="D383" s="21" t="s">
        <v>46</v>
      </c>
      <c r="E383" s="153"/>
      <c r="F383" s="254">
        <f>IF(ISERROR(AVERAGE(E383:E387)),0,AVERAGE(E383:E387))</f>
        <v>0</v>
      </c>
      <c r="G383" s="257">
        <v>518</v>
      </c>
      <c r="H383" s="260">
        <f>C383*F383</f>
        <v>0</v>
      </c>
      <c r="I383" s="242">
        <f>G383*H383</f>
        <v>0</v>
      </c>
      <c r="J383" s="22"/>
    </row>
    <row r="384" spans="1:10">
      <c r="A384" s="246"/>
      <c r="B384" s="249"/>
      <c r="C384" s="491"/>
      <c r="D384" s="23" t="s">
        <v>47</v>
      </c>
      <c r="E384" s="1"/>
      <c r="F384" s="255"/>
      <c r="G384" s="258"/>
      <c r="H384" s="261"/>
      <c r="I384" s="243"/>
      <c r="J384" s="22" t="str">
        <f>IF(E384=0,"",IF(E384&gt;=E383,"ATENÇÃO: observar o ganho de escala",""))</f>
        <v/>
      </c>
    </row>
    <row r="385" spans="1:10">
      <c r="A385" s="246"/>
      <c r="B385" s="249"/>
      <c r="C385" s="491"/>
      <c r="D385" s="24" t="s">
        <v>45</v>
      </c>
      <c r="E385" s="1"/>
      <c r="F385" s="255"/>
      <c r="G385" s="258"/>
      <c r="H385" s="261"/>
      <c r="I385" s="243"/>
      <c r="J385" s="22" t="str">
        <f t="shared" ref="J385:J387" si="74">IF(E385=0,"",IF(E385&gt;=E384,"ATENÇÃO: observar o ganho de escala",""))</f>
        <v/>
      </c>
    </row>
    <row r="386" spans="1:10">
      <c r="A386" s="246"/>
      <c r="B386" s="249"/>
      <c r="C386" s="491"/>
      <c r="D386" s="24" t="s">
        <v>43</v>
      </c>
      <c r="E386" s="1"/>
      <c r="F386" s="255"/>
      <c r="G386" s="258"/>
      <c r="H386" s="261"/>
      <c r="I386" s="243"/>
      <c r="J386" s="22" t="str">
        <f t="shared" si="74"/>
        <v/>
      </c>
    </row>
    <row r="387" spans="1:10" ht="15.75" thickBot="1">
      <c r="A387" s="247"/>
      <c r="B387" s="250"/>
      <c r="C387" s="492"/>
      <c r="D387" s="25" t="s">
        <v>44</v>
      </c>
      <c r="E387" s="2"/>
      <c r="F387" s="256"/>
      <c r="G387" s="259"/>
      <c r="H387" s="262"/>
      <c r="I387" s="244"/>
      <c r="J387" s="22" t="str">
        <f t="shared" si="74"/>
        <v/>
      </c>
    </row>
    <row r="388" spans="1:10" ht="15" customHeight="1">
      <c r="A388" s="245">
        <v>76</v>
      </c>
      <c r="B388" s="248" t="str">
        <f>CONCATENATE(VLOOKUP(A388,Especificações,2,FALSE),(VLOOKUP(A388,Especificações,3,FALSE)),(VLOOKUP(A388,Especificações,4,FALSE)),(VLOOKUP(A388,Especificações,5,FALSE)),(VLOOKUP(A388,Especificações,6,FALSE)),(VLOOKUP(A388,Especificações,7,FALSE)),(VLOOKUP(A388,Especificações,8,FALSE)),(VLOOKUP(A388,Especificações,9,FALSE)),(VLOOKUP(A388,Especificações,10,FALSE)),(VLOOKUP(A388,Especificações,11,FALSE)),(VLOOKUP(A388,Especificações,12,FALSE)),(VLOOKUP(A388,Especificações,13,FALSE)),(VLOOKUP(A388,Especificações,14,FALSE)),(VLOOKUP(A388,Especificações,15,FALSE)),(VLOOKUP(A388,Especificações,16,FALSE)),(VLOOKUP(A388,Especificações,17,FALSE)),(VLOOKUP(A388,Especificações,18,FALSE)),(VLOOKUP(A388,Especificações,19,FALSE)),(VLOOKUP(A388,Especificações,20,FALSE)),(VLOOKUP(A388,Especificações,21,FALSE)))</f>
        <v>CRACHÁ COM BRAILE - Papel Couchê Liso ou fosco/ Off-Set/ Reciclato; Aberto 64: 7,5x10,5cm; 90/ 150 g/m²; Impressão: 4/0 Cores; Acabamento: Refile simples, furo e cordão</v>
      </c>
      <c r="C388" s="490">
        <f>VLOOKUP(A388,Especificações,22,FALSE)</f>
        <v>1</v>
      </c>
      <c r="D388" s="21" t="s">
        <v>46</v>
      </c>
      <c r="E388" s="153"/>
      <c r="F388" s="254">
        <f>IF(ISERROR(AVERAGE(E388:E392)),0,AVERAGE(E388:E392))</f>
        <v>0</v>
      </c>
      <c r="G388" s="257">
        <v>173</v>
      </c>
      <c r="H388" s="260">
        <f>C388*F388</f>
        <v>0</v>
      </c>
      <c r="I388" s="242">
        <f>G388*H388</f>
        <v>0</v>
      </c>
      <c r="J388" s="22"/>
    </row>
    <row r="389" spans="1:10">
      <c r="A389" s="246"/>
      <c r="B389" s="249"/>
      <c r="C389" s="491"/>
      <c r="D389" s="23" t="s">
        <v>47</v>
      </c>
      <c r="E389" s="1"/>
      <c r="F389" s="255"/>
      <c r="G389" s="258"/>
      <c r="H389" s="261"/>
      <c r="I389" s="243"/>
      <c r="J389" s="22" t="str">
        <f>IF(E389=0,"",IF(E389&gt;=E388,"ATENÇÃO: observar o ganho de escala",""))</f>
        <v/>
      </c>
    </row>
    <row r="390" spans="1:10">
      <c r="A390" s="246"/>
      <c r="B390" s="249"/>
      <c r="C390" s="491"/>
      <c r="D390" s="24" t="s">
        <v>45</v>
      </c>
      <c r="E390" s="1"/>
      <c r="F390" s="255"/>
      <c r="G390" s="258"/>
      <c r="H390" s="261"/>
      <c r="I390" s="243"/>
      <c r="J390" s="22" t="str">
        <f t="shared" ref="J390:J392" si="75">IF(E390=0,"",IF(E390&gt;=E389,"ATENÇÃO: observar o ganho de escala",""))</f>
        <v/>
      </c>
    </row>
    <row r="391" spans="1:10">
      <c r="A391" s="246"/>
      <c r="B391" s="249"/>
      <c r="C391" s="491"/>
      <c r="D391" s="24" t="s">
        <v>43</v>
      </c>
      <c r="E391" s="1"/>
      <c r="F391" s="255"/>
      <c r="G391" s="258"/>
      <c r="H391" s="261"/>
      <c r="I391" s="243"/>
      <c r="J391" s="22" t="str">
        <f t="shared" si="75"/>
        <v/>
      </c>
    </row>
    <row r="392" spans="1:10" ht="15.75" thickBot="1">
      <c r="A392" s="247"/>
      <c r="B392" s="250"/>
      <c r="C392" s="492"/>
      <c r="D392" s="25" t="s">
        <v>44</v>
      </c>
      <c r="E392" s="2"/>
      <c r="F392" s="256"/>
      <c r="G392" s="259"/>
      <c r="H392" s="262"/>
      <c r="I392" s="244"/>
      <c r="J392" s="22" t="str">
        <f t="shared" si="75"/>
        <v/>
      </c>
    </row>
    <row r="393" spans="1:10" ht="15" customHeight="1">
      <c r="A393" s="245">
        <v>77</v>
      </c>
      <c r="B393" s="248" t="str">
        <f>CONCATENATE(VLOOKUP(A393,Especificações,2,FALSE),(VLOOKUP(A393,Especificações,3,FALSE)),(VLOOKUP(A393,Especificações,4,FALSE)),(VLOOKUP(A393,Especificações,5,FALSE)),(VLOOKUP(A393,Especificações,6,FALSE)),(VLOOKUP(A393,Especificações,7,FALSE)),(VLOOKUP(A393,Especificações,8,FALSE)),(VLOOKUP(A393,Especificações,9,FALSE)),(VLOOKUP(A393,Especificações,10,FALSE)),(VLOOKUP(A393,Especificações,11,FALSE)),(VLOOKUP(A393,Especificações,12,FALSE)),(VLOOKUP(A393,Especificações,13,FALSE)),(VLOOKUP(A393,Especificações,14,FALSE)),(VLOOKUP(A393,Especificações,15,FALSE)),(VLOOKUP(A393,Especificações,16,FALSE)),(VLOOKUP(A393,Especificações,17,FALSE)),(VLOOKUP(A393,Especificações,18,FALSE)),(VLOOKUP(A393,Especificações,19,FALSE)),(VLOOKUP(A393,Especificações,20,FALSE)),(VLOOKUP(A393,Especificações,21,FALSE)))</f>
        <v xml:space="preserve">ENVELOPE - Papel Off-set/ Craft/ Pardo; Formato: 11x16,2 cm²; 80/120 g/m²; Impressão: 1/0 Cor; Acabamento: Colado, Faca especial e vinco; </v>
      </c>
      <c r="C393" s="490">
        <f>VLOOKUP(A393,Especificações,22,FALSE)</f>
        <v>1</v>
      </c>
      <c r="D393" s="21" t="s">
        <v>46</v>
      </c>
      <c r="E393" s="153"/>
      <c r="F393" s="254">
        <f>IF(ISERROR(AVERAGE(E393:E397)),0,AVERAGE(E393:E397))</f>
        <v>0</v>
      </c>
      <c r="G393" s="257">
        <v>9900</v>
      </c>
      <c r="H393" s="260">
        <f>C393*F393</f>
        <v>0</v>
      </c>
      <c r="I393" s="242">
        <f>G393*H393</f>
        <v>0</v>
      </c>
      <c r="J393" s="22"/>
    </row>
    <row r="394" spans="1:10">
      <c r="A394" s="246"/>
      <c r="B394" s="249"/>
      <c r="C394" s="491"/>
      <c r="D394" s="23" t="s">
        <v>47</v>
      </c>
      <c r="E394" s="1"/>
      <c r="F394" s="255"/>
      <c r="G394" s="258"/>
      <c r="H394" s="261"/>
      <c r="I394" s="243"/>
      <c r="J394" s="22" t="str">
        <f>IF(E394=0,"",IF(E394&gt;=E393,"ATENÇÃO: observar o ganho de escala",""))</f>
        <v/>
      </c>
    </row>
    <row r="395" spans="1:10">
      <c r="A395" s="246"/>
      <c r="B395" s="249"/>
      <c r="C395" s="491"/>
      <c r="D395" s="24" t="s">
        <v>45</v>
      </c>
      <c r="E395" s="1"/>
      <c r="F395" s="255"/>
      <c r="G395" s="258"/>
      <c r="H395" s="261"/>
      <c r="I395" s="243"/>
      <c r="J395" s="22" t="str">
        <f t="shared" ref="J395:J397" si="76">IF(E395=0,"",IF(E395&gt;=E394,"ATENÇÃO: observar o ganho de escala",""))</f>
        <v/>
      </c>
    </row>
    <row r="396" spans="1:10">
      <c r="A396" s="246"/>
      <c r="B396" s="249"/>
      <c r="C396" s="491"/>
      <c r="D396" s="24" t="s">
        <v>43</v>
      </c>
      <c r="E396" s="1"/>
      <c r="F396" s="255"/>
      <c r="G396" s="258"/>
      <c r="H396" s="261"/>
      <c r="I396" s="243"/>
      <c r="J396" s="22" t="str">
        <f t="shared" si="76"/>
        <v/>
      </c>
    </row>
    <row r="397" spans="1:10" ht="15.75" thickBot="1">
      <c r="A397" s="247"/>
      <c r="B397" s="250"/>
      <c r="C397" s="492"/>
      <c r="D397" s="25" t="s">
        <v>44</v>
      </c>
      <c r="E397" s="2"/>
      <c r="F397" s="256"/>
      <c r="G397" s="259"/>
      <c r="H397" s="262"/>
      <c r="I397" s="244"/>
      <c r="J397" s="22" t="str">
        <f t="shared" si="76"/>
        <v/>
      </c>
    </row>
    <row r="398" spans="1:10" ht="15" customHeight="1">
      <c r="A398" s="245">
        <v>78</v>
      </c>
      <c r="B398" s="248" t="str">
        <f>CONCATENATE(VLOOKUP(A398,Especificações,2,FALSE),(VLOOKUP(A398,Especificações,3,FALSE)),(VLOOKUP(A398,Especificações,4,FALSE)),(VLOOKUP(A398,Especificações,5,FALSE)),(VLOOKUP(A398,Especificações,6,FALSE)),(VLOOKUP(A398,Especificações,7,FALSE)),(VLOOKUP(A398,Especificações,8,FALSE)),(VLOOKUP(A398,Especificações,9,FALSE)),(VLOOKUP(A398,Especificações,10,FALSE)),(VLOOKUP(A398,Especificações,11,FALSE)),(VLOOKUP(A398,Especificações,12,FALSE)),(VLOOKUP(A398,Especificações,13,FALSE)),(VLOOKUP(A398,Especificações,14,FALSE)),(VLOOKUP(A398,Especificações,15,FALSE)),(VLOOKUP(A398,Especificações,16,FALSE)),(VLOOKUP(A398,Especificações,17,FALSE)),(VLOOKUP(A398,Especificações,18,FALSE)),(VLOOKUP(A398,Especificações,19,FALSE)),(VLOOKUP(A398,Especificações,20,FALSE)),(VLOOKUP(A398,Especificações,21,FALSE)))</f>
        <v xml:space="preserve">ENVELOPE - Papel Off-set/ Craft/ Pardo; Formato: 22x16 cm²; 80/120 g/m²; Impressão: 1/0 Cor; Acabamento: Colado, Faca especial e vinco; </v>
      </c>
      <c r="C398" s="490">
        <f>VLOOKUP(A398,Especificações,22,FALSE)</f>
        <v>1</v>
      </c>
      <c r="D398" s="21" t="s">
        <v>46</v>
      </c>
      <c r="E398" s="153"/>
      <c r="F398" s="254">
        <f>IF(ISERROR(AVERAGE(E398:E402)),0,AVERAGE(E398:E402))</f>
        <v>0</v>
      </c>
      <c r="G398" s="257">
        <v>1950</v>
      </c>
      <c r="H398" s="260">
        <f>C398*F398</f>
        <v>0</v>
      </c>
      <c r="I398" s="242">
        <f>G398*H398</f>
        <v>0</v>
      </c>
      <c r="J398" s="22"/>
    </row>
    <row r="399" spans="1:10">
      <c r="A399" s="246"/>
      <c r="B399" s="249"/>
      <c r="C399" s="491"/>
      <c r="D399" s="23" t="s">
        <v>47</v>
      </c>
      <c r="E399" s="1"/>
      <c r="F399" s="255"/>
      <c r="G399" s="258"/>
      <c r="H399" s="261"/>
      <c r="I399" s="243"/>
      <c r="J399" s="22" t="str">
        <f>IF(E399=0,"",IF(E399&gt;=E398,"ATENÇÃO: observar o ganho de escala",""))</f>
        <v/>
      </c>
    </row>
    <row r="400" spans="1:10">
      <c r="A400" s="246"/>
      <c r="B400" s="249"/>
      <c r="C400" s="491"/>
      <c r="D400" s="24" t="s">
        <v>45</v>
      </c>
      <c r="E400" s="1"/>
      <c r="F400" s="255"/>
      <c r="G400" s="258"/>
      <c r="H400" s="261"/>
      <c r="I400" s="243"/>
      <c r="J400" s="22" t="str">
        <f t="shared" ref="J400:J402" si="77">IF(E400=0,"",IF(E400&gt;=E399,"ATENÇÃO: observar o ganho de escala",""))</f>
        <v/>
      </c>
    </row>
    <row r="401" spans="1:10">
      <c r="A401" s="246"/>
      <c r="B401" s="249"/>
      <c r="C401" s="491"/>
      <c r="D401" s="24" t="s">
        <v>43</v>
      </c>
      <c r="E401" s="1"/>
      <c r="F401" s="255"/>
      <c r="G401" s="258"/>
      <c r="H401" s="261"/>
      <c r="I401" s="243"/>
      <c r="J401" s="22" t="str">
        <f t="shared" si="77"/>
        <v/>
      </c>
    </row>
    <row r="402" spans="1:10" ht="15.75" thickBot="1">
      <c r="A402" s="247"/>
      <c r="B402" s="250"/>
      <c r="C402" s="492"/>
      <c r="D402" s="25" t="s">
        <v>44</v>
      </c>
      <c r="E402" s="2"/>
      <c r="F402" s="256"/>
      <c r="G402" s="259"/>
      <c r="H402" s="262"/>
      <c r="I402" s="244"/>
      <c r="J402" s="22" t="str">
        <f t="shared" si="77"/>
        <v/>
      </c>
    </row>
    <row r="403" spans="1:10" ht="15" customHeight="1">
      <c r="A403" s="245">
        <v>79</v>
      </c>
      <c r="B403" s="248" t="str">
        <f>CONCATENATE(VLOOKUP(A403,Especificações,2,FALSE),(VLOOKUP(A403,Especificações,3,FALSE)),(VLOOKUP(A403,Especificações,4,FALSE)),(VLOOKUP(A403,Especificações,5,FALSE)),(VLOOKUP(A403,Especificações,6,FALSE)),(VLOOKUP(A403,Especificações,7,FALSE)),(VLOOKUP(A403,Especificações,8,FALSE)),(VLOOKUP(A403,Especificações,9,FALSE)),(VLOOKUP(A403,Especificações,10,FALSE)),(VLOOKUP(A403,Especificações,11,FALSE)),(VLOOKUP(A403,Especificações,12,FALSE)),(VLOOKUP(A403,Especificações,13,FALSE)),(VLOOKUP(A403,Especificações,14,FALSE)),(VLOOKUP(A403,Especificações,15,FALSE)),(VLOOKUP(A403,Especificações,16,FALSE)),(VLOOKUP(A403,Especificações,17,FALSE)),(VLOOKUP(A403,Especificações,18,FALSE)),(VLOOKUP(A403,Especificações,19,FALSE)),(VLOOKUP(A403,Especificações,20,FALSE)),(VLOOKUP(A403,Especificações,21,FALSE)))</f>
        <v xml:space="preserve">ENVELOPE - Papel Off-set/ Craft/ Pardo; Formato: 22x32 cm²; 80/120 g/m²; Impressão: 1/0 Cor; Acabamento: Colado, Faca especial e vinco; </v>
      </c>
      <c r="C403" s="490">
        <f>VLOOKUP(A403,Especificações,22,FALSE)</f>
        <v>1</v>
      </c>
      <c r="D403" s="21" t="s">
        <v>46</v>
      </c>
      <c r="E403" s="153"/>
      <c r="F403" s="254">
        <f>IF(ISERROR(AVERAGE(E403:E407)),0,AVERAGE(E403:E407))</f>
        <v>0</v>
      </c>
      <c r="G403" s="257">
        <v>1050</v>
      </c>
      <c r="H403" s="260">
        <f>C403*F403</f>
        <v>0</v>
      </c>
      <c r="I403" s="242">
        <f>G403*H403</f>
        <v>0</v>
      </c>
      <c r="J403" s="22"/>
    </row>
    <row r="404" spans="1:10">
      <c r="A404" s="246"/>
      <c r="B404" s="249"/>
      <c r="C404" s="491"/>
      <c r="D404" s="23" t="s">
        <v>47</v>
      </c>
      <c r="E404" s="1"/>
      <c r="F404" s="255"/>
      <c r="G404" s="258"/>
      <c r="H404" s="261"/>
      <c r="I404" s="243"/>
      <c r="J404" s="22" t="str">
        <f>IF(E404=0,"",IF(E404&gt;=E403,"ATENÇÃO: observar o ganho de escala",""))</f>
        <v/>
      </c>
    </row>
    <row r="405" spans="1:10">
      <c r="A405" s="246"/>
      <c r="B405" s="249"/>
      <c r="C405" s="491"/>
      <c r="D405" s="24" t="s">
        <v>45</v>
      </c>
      <c r="E405" s="1"/>
      <c r="F405" s="255"/>
      <c r="G405" s="258"/>
      <c r="H405" s="261"/>
      <c r="I405" s="243"/>
      <c r="J405" s="22" t="str">
        <f t="shared" ref="J405:J407" si="78">IF(E405=0,"",IF(E405&gt;=E404,"ATENÇÃO: observar o ganho de escala",""))</f>
        <v/>
      </c>
    </row>
    <row r="406" spans="1:10">
      <c r="A406" s="246"/>
      <c r="B406" s="249"/>
      <c r="C406" s="491"/>
      <c r="D406" s="24" t="s">
        <v>43</v>
      </c>
      <c r="E406" s="1"/>
      <c r="F406" s="255"/>
      <c r="G406" s="258"/>
      <c r="H406" s="261"/>
      <c r="I406" s="243"/>
      <c r="J406" s="22" t="str">
        <f t="shared" si="78"/>
        <v/>
      </c>
    </row>
    <row r="407" spans="1:10" ht="15.75" thickBot="1">
      <c r="A407" s="247"/>
      <c r="B407" s="250"/>
      <c r="C407" s="492"/>
      <c r="D407" s="25" t="s">
        <v>44</v>
      </c>
      <c r="E407" s="2"/>
      <c r="F407" s="256"/>
      <c r="G407" s="259"/>
      <c r="H407" s="262"/>
      <c r="I407" s="244"/>
      <c r="J407" s="22" t="str">
        <f t="shared" si="78"/>
        <v/>
      </c>
    </row>
    <row r="408" spans="1:10" ht="15" customHeight="1">
      <c r="A408" s="245">
        <v>80</v>
      </c>
      <c r="B408" s="248" t="str">
        <f>CONCATENATE(VLOOKUP(A408,Especificações,2,FALSE),(VLOOKUP(A408,Especificações,3,FALSE)),(VLOOKUP(A408,Especificações,4,FALSE)),(VLOOKUP(A408,Especificações,5,FALSE)),(VLOOKUP(A408,Especificações,6,FALSE)),(VLOOKUP(A408,Especificações,7,FALSE)),(VLOOKUP(A408,Especificações,8,FALSE)),(VLOOKUP(A408,Especificações,9,FALSE)),(VLOOKUP(A408,Especificações,10,FALSE)),(VLOOKUP(A408,Especificações,11,FALSE)),(VLOOKUP(A408,Especificações,12,FALSE)),(VLOOKUP(A408,Especificações,13,FALSE)),(VLOOKUP(A408,Especificações,14,FALSE)),(VLOOKUP(A408,Especificações,15,FALSE)),(VLOOKUP(A408,Especificações,16,FALSE)),(VLOOKUP(A408,Especificações,17,FALSE)),(VLOOKUP(A408,Especificações,18,FALSE)),(VLOOKUP(A408,Especificações,19,FALSE)),(VLOOKUP(A408,Especificações,20,FALSE)),(VLOOKUP(A408,Especificações,21,FALSE)))</f>
        <v xml:space="preserve">ENVELOPE - Papel Off-set/ Craft/ Pardo; Formato: 24x34 cm²; 80/120 g/m²; Impressão: 1/0 Cor; Acabamento: Colado, Faca especial e vinco; </v>
      </c>
      <c r="C408" s="490">
        <f>VLOOKUP(A408,Especificações,22,FALSE)</f>
        <v>1</v>
      </c>
      <c r="D408" s="21" t="s">
        <v>46</v>
      </c>
      <c r="E408" s="153"/>
      <c r="F408" s="254">
        <f>IF(ISERROR(AVERAGE(E408:E412)),0,AVERAGE(E408:E412))</f>
        <v>0</v>
      </c>
      <c r="G408" s="257">
        <v>1050</v>
      </c>
      <c r="H408" s="260">
        <f>C408*F408</f>
        <v>0</v>
      </c>
      <c r="I408" s="242">
        <f>G408*H408</f>
        <v>0</v>
      </c>
      <c r="J408" s="22"/>
    </row>
    <row r="409" spans="1:10">
      <c r="A409" s="246"/>
      <c r="B409" s="249"/>
      <c r="C409" s="491"/>
      <c r="D409" s="23" t="s">
        <v>47</v>
      </c>
      <c r="E409" s="1"/>
      <c r="F409" s="255"/>
      <c r="G409" s="258"/>
      <c r="H409" s="261"/>
      <c r="I409" s="243"/>
      <c r="J409" s="22" t="str">
        <f>IF(E409=0,"",IF(E409&gt;=E408,"ATENÇÃO: observar o ganho de escala",""))</f>
        <v/>
      </c>
    </row>
    <row r="410" spans="1:10">
      <c r="A410" s="246"/>
      <c r="B410" s="249"/>
      <c r="C410" s="491"/>
      <c r="D410" s="24" t="s">
        <v>45</v>
      </c>
      <c r="E410" s="1"/>
      <c r="F410" s="255"/>
      <c r="G410" s="258"/>
      <c r="H410" s="261"/>
      <c r="I410" s="243"/>
      <c r="J410" s="22" t="str">
        <f t="shared" ref="J410:J412" si="79">IF(E410=0,"",IF(E410&gt;=E409,"ATENÇÃO: observar o ganho de escala",""))</f>
        <v/>
      </c>
    </row>
    <row r="411" spans="1:10">
      <c r="A411" s="246"/>
      <c r="B411" s="249"/>
      <c r="C411" s="491"/>
      <c r="D411" s="24" t="s">
        <v>43</v>
      </c>
      <c r="E411" s="1"/>
      <c r="F411" s="255"/>
      <c r="G411" s="258"/>
      <c r="H411" s="261"/>
      <c r="I411" s="243"/>
      <c r="J411" s="22" t="str">
        <f t="shared" si="79"/>
        <v/>
      </c>
    </row>
    <row r="412" spans="1:10" ht="15.75" thickBot="1">
      <c r="A412" s="247"/>
      <c r="B412" s="250"/>
      <c r="C412" s="492"/>
      <c r="D412" s="25" t="s">
        <v>44</v>
      </c>
      <c r="E412" s="2"/>
      <c r="F412" s="256"/>
      <c r="G412" s="259"/>
      <c r="H412" s="262"/>
      <c r="I412" s="244"/>
      <c r="J412" s="22" t="str">
        <f t="shared" si="79"/>
        <v/>
      </c>
    </row>
    <row r="413" spans="1:10" ht="15" customHeight="1">
      <c r="A413" s="245">
        <v>81</v>
      </c>
      <c r="B413" s="248" t="str">
        <f>CONCATENATE(VLOOKUP(A413,Especificações,2,FALSE),(VLOOKUP(A413,Especificações,3,FALSE)),(VLOOKUP(A413,Especificações,4,FALSE)),(VLOOKUP(A413,Especificações,5,FALSE)),(VLOOKUP(A413,Especificações,6,FALSE)),(VLOOKUP(A413,Especificações,7,FALSE)),(VLOOKUP(A413,Especificações,8,FALSE)),(VLOOKUP(A413,Especificações,9,FALSE)),(VLOOKUP(A413,Especificações,10,FALSE)),(VLOOKUP(A413,Especificações,11,FALSE)),(VLOOKUP(A413,Especificações,12,FALSE)),(VLOOKUP(A413,Especificações,13,FALSE)),(VLOOKUP(A413,Especificações,14,FALSE)),(VLOOKUP(A413,Especificações,15,FALSE)),(VLOOKUP(A413,Especificações,16,FALSE)),(VLOOKUP(A413,Especificações,17,FALSE)),(VLOOKUP(A413,Especificações,18,FALSE)),(VLOOKUP(A413,Especificações,19,FALSE)),(VLOOKUP(A413,Especificações,20,FALSE)),(VLOOKUP(A413,Especificações,21,FALSE)))</f>
        <v xml:space="preserve">ENVELOPE - Papel Off-set/ Craft/ Pardo; Formato: 26x36 cm²; 80/120 g/m²; Impressão: 1/0 Cor; Acabamento: Colado, Faca especial e vinco; </v>
      </c>
      <c r="C413" s="490">
        <f>VLOOKUP(A413,Especificações,22,FALSE)</f>
        <v>1</v>
      </c>
      <c r="D413" s="21" t="s">
        <v>46</v>
      </c>
      <c r="E413" s="153"/>
      <c r="F413" s="254">
        <f>IF(ISERROR(AVERAGE(E413:E417)),0,AVERAGE(E413:E417))</f>
        <v>0</v>
      </c>
      <c r="G413" s="257">
        <v>1050</v>
      </c>
      <c r="H413" s="260">
        <f>C413*F413</f>
        <v>0</v>
      </c>
      <c r="I413" s="242">
        <f>G413*H413</f>
        <v>0</v>
      </c>
      <c r="J413" s="22"/>
    </row>
    <row r="414" spans="1:10">
      <c r="A414" s="246"/>
      <c r="B414" s="249"/>
      <c r="C414" s="491"/>
      <c r="D414" s="23" t="s">
        <v>47</v>
      </c>
      <c r="E414" s="1"/>
      <c r="F414" s="255"/>
      <c r="G414" s="258"/>
      <c r="H414" s="261"/>
      <c r="I414" s="243"/>
      <c r="J414" s="22" t="str">
        <f>IF(E414=0,"",IF(E414&gt;=E413,"ATENÇÃO: observar o ganho de escala",""))</f>
        <v/>
      </c>
    </row>
    <row r="415" spans="1:10">
      <c r="A415" s="246"/>
      <c r="B415" s="249"/>
      <c r="C415" s="491"/>
      <c r="D415" s="24" t="s">
        <v>45</v>
      </c>
      <c r="E415" s="1"/>
      <c r="F415" s="255"/>
      <c r="G415" s="258"/>
      <c r="H415" s="261"/>
      <c r="I415" s="243"/>
      <c r="J415" s="22" t="str">
        <f t="shared" ref="J415:J417" si="80">IF(E415=0,"",IF(E415&gt;=E414,"ATENÇÃO: observar o ganho de escala",""))</f>
        <v/>
      </c>
    </row>
    <row r="416" spans="1:10">
      <c r="A416" s="246"/>
      <c r="B416" s="249"/>
      <c r="C416" s="491"/>
      <c r="D416" s="24" t="s">
        <v>43</v>
      </c>
      <c r="E416" s="1"/>
      <c r="F416" s="255"/>
      <c r="G416" s="258"/>
      <c r="H416" s="261"/>
      <c r="I416" s="243"/>
      <c r="J416" s="22" t="str">
        <f t="shared" si="80"/>
        <v/>
      </c>
    </row>
    <row r="417" spans="1:10" ht="15.75" thickBot="1">
      <c r="A417" s="247"/>
      <c r="B417" s="250"/>
      <c r="C417" s="492"/>
      <c r="D417" s="25" t="s">
        <v>44</v>
      </c>
      <c r="E417" s="2"/>
      <c r="F417" s="256"/>
      <c r="G417" s="259"/>
      <c r="H417" s="262"/>
      <c r="I417" s="244"/>
      <c r="J417" s="22" t="str">
        <f t="shared" si="80"/>
        <v/>
      </c>
    </row>
    <row r="418" spans="1:10" ht="15" customHeight="1">
      <c r="A418" s="245">
        <v>82</v>
      </c>
      <c r="B418" s="248" t="str">
        <f>CONCATENATE(VLOOKUP(A418,Especificações,2,FALSE),(VLOOKUP(A418,Especificações,3,FALSE)),(VLOOKUP(A418,Especificações,4,FALSE)),(VLOOKUP(A418,Especificações,5,FALSE)),(VLOOKUP(A418,Especificações,6,FALSE)),(VLOOKUP(A418,Especificações,7,FALSE)),(VLOOKUP(A418,Especificações,8,FALSE)),(VLOOKUP(A418,Especificações,9,FALSE)),(VLOOKUP(A418,Especificações,10,FALSE)),(VLOOKUP(A418,Especificações,11,FALSE)),(VLOOKUP(A418,Especificações,12,FALSE)),(VLOOKUP(A418,Especificações,13,FALSE)),(VLOOKUP(A418,Especificações,14,FALSE)),(VLOOKUP(A418,Especificações,15,FALSE)),(VLOOKUP(A418,Especificações,16,FALSE)),(VLOOKUP(A418,Especificações,17,FALSE)),(VLOOKUP(A418,Especificações,18,FALSE)),(VLOOKUP(A418,Especificações,19,FALSE)),(VLOOKUP(A418,Especificações,20,FALSE)),(VLOOKUP(A418,Especificações,21,FALSE)))</f>
        <v xml:space="preserve">ENVELOPE SANFONADO - Papel Off-set/ Craft/ Pardo; Formato: 31x41,5x5cm²; 150/ 180 g/m²Impressão: 1/0 Cor; Acabamento: Colado, Faca especial e vinco; </v>
      </c>
      <c r="C418" s="490">
        <f>VLOOKUP(A418,Especificações,22,FALSE)</f>
        <v>1</v>
      </c>
      <c r="D418" s="21" t="s">
        <v>46</v>
      </c>
      <c r="E418" s="153"/>
      <c r="F418" s="254">
        <f>IF(ISERROR(AVERAGE(E418:E422)),0,AVERAGE(E418:E422))</f>
        <v>0</v>
      </c>
      <c r="G418" s="257">
        <v>5000</v>
      </c>
      <c r="H418" s="260">
        <f>C418*F418</f>
        <v>0</v>
      </c>
      <c r="I418" s="242">
        <f>G418*H418</f>
        <v>0</v>
      </c>
      <c r="J418" s="22"/>
    </row>
    <row r="419" spans="1:10">
      <c r="A419" s="246"/>
      <c r="B419" s="249"/>
      <c r="C419" s="491"/>
      <c r="D419" s="23" t="s">
        <v>47</v>
      </c>
      <c r="E419" s="1"/>
      <c r="F419" s="255"/>
      <c r="G419" s="258"/>
      <c r="H419" s="261"/>
      <c r="I419" s="243"/>
      <c r="J419" s="22" t="str">
        <f>IF(E419=0,"",IF(E419&gt;=E418,"ATENÇÃO: observar o ganho de escala",""))</f>
        <v/>
      </c>
    </row>
    <row r="420" spans="1:10">
      <c r="A420" s="246"/>
      <c r="B420" s="249"/>
      <c r="C420" s="491"/>
      <c r="D420" s="24" t="s">
        <v>45</v>
      </c>
      <c r="E420" s="1"/>
      <c r="F420" s="255"/>
      <c r="G420" s="258"/>
      <c r="H420" s="261"/>
      <c r="I420" s="243"/>
      <c r="J420" s="22" t="str">
        <f t="shared" ref="J420:J422" si="81">IF(E420=0,"",IF(E420&gt;=E419,"ATENÇÃO: observar o ganho de escala",""))</f>
        <v/>
      </c>
    </row>
    <row r="421" spans="1:10">
      <c r="A421" s="246"/>
      <c r="B421" s="249"/>
      <c r="C421" s="491"/>
      <c r="D421" s="24" t="s">
        <v>43</v>
      </c>
      <c r="E421" s="1"/>
      <c r="F421" s="255"/>
      <c r="G421" s="258"/>
      <c r="H421" s="261"/>
      <c r="I421" s="243"/>
      <c r="J421" s="22" t="str">
        <f t="shared" si="81"/>
        <v/>
      </c>
    </row>
    <row r="422" spans="1:10" ht="15.75" thickBot="1">
      <c r="A422" s="247"/>
      <c r="B422" s="250"/>
      <c r="C422" s="492"/>
      <c r="D422" s="25" t="s">
        <v>44</v>
      </c>
      <c r="E422" s="2"/>
      <c r="F422" s="256"/>
      <c r="G422" s="259"/>
      <c r="H422" s="262"/>
      <c r="I422" s="244"/>
      <c r="J422" s="22" t="str">
        <f t="shared" si="81"/>
        <v/>
      </c>
    </row>
    <row r="423" spans="1:10" ht="15" customHeight="1">
      <c r="A423" s="245">
        <v>83</v>
      </c>
      <c r="B423" s="248" t="str">
        <f>CONCATENATE(VLOOKUP(A423,Especificações,2,FALSE),(VLOOKUP(A423,Especificações,3,FALSE)),(VLOOKUP(A423,Especificações,4,FALSE)),(VLOOKUP(A423,Especificações,5,FALSE)),(VLOOKUP(A423,Especificações,6,FALSE)),(VLOOKUP(A423,Especificações,7,FALSE)),(VLOOKUP(A423,Especificações,8,FALSE)),(VLOOKUP(A423,Especificações,9,FALSE)),(VLOOKUP(A423,Especificações,10,FALSE)),(VLOOKUP(A423,Especificações,11,FALSE)),(VLOOKUP(A423,Especificações,12,FALSE)),(VLOOKUP(A423,Especificações,13,FALSE)),(VLOOKUP(A423,Especificações,14,FALSE)),(VLOOKUP(A423,Especificações,15,FALSE)),(VLOOKUP(A423,Especificações,16,FALSE)),(VLOOKUP(A423,Especificações,17,FALSE)),(VLOOKUP(A423,Especificações,18,FALSE)),(VLOOKUP(A423,Especificações,19,FALSE)),(VLOOKUP(A423,Especificações,20,FALSE)),(VLOOKUP(A423,Especificações,21,FALSE)))</f>
        <v xml:space="preserve">FOLDER - Papel Couchê Liso ou fosco/ Off-Set/ Reciclato; Formato Aberto: 2: 46x64cm; 115/170 g/m²; Impressão: 4/4 Cores; Acabamento: Refile simples com dobra; </v>
      </c>
      <c r="C423" s="490">
        <f>VLOOKUP(A423,Especificações,22,FALSE)</f>
        <v>1</v>
      </c>
      <c r="D423" s="21" t="s">
        <v>46</v>
      </c>
      <c r="E423" s="153"/>
      <c r="F423" s="254">
        <f>IF(ISERROR(AVERAGE(E423:E427)),0,AVERAGE(E423:E427))</f>
        <v>0</v>
      </c>
      <c r="G423" s="257">
        <v>8500</v>
      </c>
      <c r="H423" s="260">
        <f>C423*F423</f>
        <v>0</v>
      </c>
      <c r="I423" s="242">
        <f>G423*H423</f>
        <v>0</v>
      </c>
      <c r="J423" s="22"/>
    </row>
    <row r="424" spans="1:10">
      <c r="A424" s="246"/>
      <c r="B424" s="249"/>
      <c r="C424" s="491"/>
      <c r="D424" s="23" t="s">
        <v>47</v>
      </c>
      <c r="E424" s="1"/>
      <c r="F424" s="255"/>
      <c r="G424" s="258"/>
      <c r="H424" s="261"/>
      <c r="I424" s="243"/>
      <c r="J424" s="22" t="str">
        <f>IF(E424=0,"",IF(E424&gt;=E423,"ATENÇÃO: observar o ganho de escala",""))</f>
        <v/>
      </c>
    </row>
    <row r="425" spans="1:10">
      <c r="A425" s="246"/>
      <c r="B425" s="249"/>
      <c r="C425" s="491"/>
      <c r="D425" s="24" t="s">
        <v>45</v>
      </c>
      <c r="E425" s="1"/>
      <c r="F425" s="255"/>
      <c r="G425" s="258"/>
      <c r="H425" s="261"/>
      <c r="I425" s="243"/>
      <c r="J425" s="22" t="str">
        <f t="shared" ref="J425:J427" si="82">IF(E425=0,"",IF(E425&gt;=E424,"ATENÇÃO: observar o ganho de escala",""))</f>
        <v/>
      </c>
    </row>
    <row r="426" spans="1:10">
      <c r="A426" s="246"/>
      <c r="B426" s="249"/>
      <c r="C426" s="491"/>
      <c r="D426" s="24" t="s">
        <v>43</v>
      </c>
      <c r="E426" s="1"/>
      <c r="F426" s="255"/>
      <c r="G426" s="258"/>
      <c r="H426" s="261"/>
      <c r="I426" s="243"/>
      <c r="J426" s="22" t="str">
        <f t="shared" si="82"/>
        <v/>
      </c>
    </row>
    <row r="427" spans="1:10" ht="15.75" thickBot="1">
      <c r="A427" s="247"/>
      <c r="B427" s="250"/>
      <c r="C427" s="492"/>
      <c r="D427" s="25" t="s">
        <v>44</v>
      </c>
      <c r="E427" s="2"/>
      <c r="F427" s="256"/>
      <c r="G427" s="259"/>
      <c r="H427" s="262"/>
      <c r="I427" s="244"/>
      <c r="J427" s="22" t="str">
        <f t="shared" si="82"/>
        <v/>
      </c>
    </row>
    <row r="428" spans="1:10" ht="15" customHeight="1">
      <c r="A428" s="245">
        <v>84</v>
      </c>
      <c r="B428" s="248" t="str">
        <f>CONCATENATE(VLOOKUP(A428,Especificações,2,FALSE),(VLOOKUP(A428,Especificações,3,FALSE)),(VLOOKUP(A428,Especificações,4,FALSE)),(VLOOKUP(A428,Especificações,5,FALSE)),(VLOOKUP(A428,Especificações,6,FALSE)),(VLOOKUP(A428,Especificações,7,FALSE)),(VLOOKUP(A428,Especificações,8,FALSE)),(VLOOKUP(A428,Especificações,9,FALSE)),(VLOOKUP(A428,Especificações,10,FALSE)),(VLOOKUP(A428,Especificações,11,FALSE)),(VLOOKUP(A428,Especificações,12,FALSE)),(VLOOKUP(A428,Especificações,13,FALSE)),(VLOOKUP(A428,Especificações,14,FALSE)),(VLOOKUP(A428,Especificações,15,FALSE)),(VLOOKUP(A428,Especificações,16,FALSE)),(VLOOKUP(A428,Especificações,17,FALSE)),(VLOOKUP(A428,Especificações,18,FALSE)),(VLOOKUP(A428,Especificações,19,FALSE)),(VLOOKUP(A428,Especificações,20,FALSE)),(VLOOKUP(A428,Especificações,21,FALSE)))</f>
        <v xml:space="preserve">FOLDER - Papel Couchê Liso ou fosco/ Off-Set/ Reciclato; Formato Aberto: 4: 31,5x46cm; 115/170 g/m²; Impressão: 4/4 Cores; Acabamento: Refile simples com dobra; </v>
      </c>
      <c r="C428" s="490">
        <f>VLOOKUP(A428,Especificações,22,FALSE)</f>
        <v>1</v>
      </c>
      <c r="D428" s="21" t="s">
        <v>46</v>
      </c>
      <c r="E428" s="153"/>
      <c r="F428" s="254">
        <f>IF(ISERROR(AVERAGE(E428:E432)),0,AVERAGE(E428:E432))</f>
        <v>0</v>
      </c>
      <c r="G428" s="257">
        <v>12750</v>
      </c>
      <c r="H428" s="260">
        <f>C428*F428</f>
        <v>0</v>
      </c>
      <c r="I428" s="242">
        <f>G428*H428</f>
        <v>0</v>
      </c>
      <c r="J428" s="22"/>
    </row>
    <row r="429" spans="1:10">
      <c r="A429" s="246"/>
      <c r="B429" s="249"/>
      <c r="C429" s="491"/>
      <c r="D429" s="23" t="s">
        <v>47</v>
      </c>
      <c r="E429" s="1"/>
      <c r="F429" s="255"/>
      <c r="G429" s="258"/>
      <c r="H429" s="261"/>
      <c r="I429" s="243"/>
      <c r="J429" s="22" t="str">
        <f>IF(E429=0,"",IF(E429&gt;=E428,"ATENÇÃO: observar o ganho de escala",""))</f>
        <v/>
      </c>
    </row>
    <row r="430" spans="1:10">
      <c r="A430" s="246"/>
      <c r="B430" s="249"/>
      <c r="C430" s="491"/>
      <c r="D430" s="24" t="s">
        <v>45</v>
      </c>
      <c r="E430" s="1"/>
      <c r="F430" s="255"/>
      <c r="G430" s="258"/>
      <c r="H430" s="261"/>
      <c r="I430" s="243"/>
      <c r="J430" s="22" t="str">
        <f t="shared" ref="J430:J432" si="83">IF(E430=0,"",IF(E430&gt;=E429,"ATENÇÃO: observar o ganho de escala",""))</f>
        <v/>
      </c>
    </row>
    <row r="431" spans="1:10">
      <c r="A431" s="246"/>
      <c r="B431" s="249"/>
      <c r="C431" s="491"/>
      <c r="D431" s="24" t="s">
        <v>43</v>
      </c>
      <c r="E431" s="1"/>
      <c r="F431" s="255"/>
      <c r="G431" s="258"/>
      <c r="H431" s="261"/>
      <c r="I431" s="243"/>
      <c r="J431" s="22" t="str">
        <f t="shared" si="83"/>
        <v/>
      </c>
    </row>
    <row r="432" spans="1:10" ht="15.75" thickBot="1">
      <c r="A432" s="247"/>
      <c r="B432" s="250"/>
      <c r="C432" s="492"/>
      <c r="D432" s="25" t="s">
        <v>44</v>
      </c>
      <c r="E432" s="2"/>
      <c r="F432" s="256"/>
      <c r="G432" s="259"/>
      <c r="H432" s="262"/>
      <c r="I432" s="244"/>
      <c r="J432" s="22" t="str">
        <f t="shared" si="83"/>
        <v/>
      </c>
    </row>
    <row r="433" spans="1:10" ht="15" customHeight="1">
      <c r="A433" s="245">
        <v>85</v>
      </c>
      <c r="B433" s="248" t="str">
        <f>CONCATENATE(VLOOKUP(A433,Especificações,2,FALSE),(VLOOKUP(A433,Especificações,3,FALSE)),(VLOOKUP(A433,Especificações,4,FALSE)),(VLOOKUP(A433,Especificações,5,FALSE)),(VLOOKUP(A433,Especificações,6,FALSE)),(VLOOKUP(A433,Especificações,7,FALSE)),(VLOOKUP(A433,Especificações,8,FALSE)),(VLOOKUP(A433,Especificações,9,FALSE)),(VLOOKUP(A433,Especificações,10,FALSE)),(VLOOKUP(A433,Especificações,11,FALSE)),(VLOOKUP(A433,Especificações,12,FALSE)),(VLOOKUP(A433,Especificações,13,FALSE)),(VLOOKUP(A433,Especificações,14,FALSE)),(VLOOKUP(A433,Especificações,15,FALSE)),(VLOOKUP(A433,Especificações,16,FALSE)),(VLOOKUP(A433,Especificações,17,FALSE)),(VLOOKUP(A433,Especificações,18,FALSE)),(VLOOKUP(A433,Especificações,19,FALSE)),(VLOOKUP(A433,Especificações,20,FALSE)),(VLOOKUP(A433,Especificações,21,FALSE)))</f>
        <v xml:space="preserve">FOLDER - Papel Couchê Liso ou fosco/ Off-Set/ Reciclato; Formato Aberto: 6: 31,9x32,9; 115/170 g/m²; Impressão: 4/4 Cores; Acabamento: Refile simples com dobra; </v>
      </c>
      <c r="C433" s="490">
        <f>VLOOKUP(A433,Especificações,22,FALSE)</f>
        <v>1</v>
      </c>
      <c r="D433" s="21" t="s">
        <v>46</v>
      </c>
      <c r="E433" s="153"/>
      <c r="F433" s="254">
        <f>IF(ISERROR(AVERAGE(E433:E437)),0,AVERAGE(E433:E437))</f>
        <v>0</v>
      </c>
      <c r="G433" s="257">
        <v>12750</v>
      </c>
      <c r="H433" s="260">
        <f>C433*F433</f>
        <v>0</v>
      </c>
      <c r="I433" s="242">
        <f>G433*H433</f>
        <v>0</v>
      </c>
      <c r="J433" s="22"/>
    </row>
    <row r="434" spans="1:10">
      <c r="A434" s="246"/>
      <c r="B434" s="249"/>
      <c r="C434" s="491"/>
      <c r="D434" s="23" t="s">
        <v>47</v>
      </c>
      <c r="E434" s="1"/>
      <c r="F434" s="255"/>
      <c r="G434" s="258"/>
      <c r="H434" s="261"/>
      <c r="I434" s="243"/>
      <c r="J434" s="22" t="str">
        <f>IF(E434=0,"",IF(E434&gt;=E433,"ATENÇÃO: observar o ganho de escala",""))</f>
        <v/>
      </c>
    </row>
    <row r="435" spans="1:10">
      <c r="A435" s="246"/>
      <c r="B435" s="249"/>
      <c r="C435" s="491"/>
      <c r="D435" s="24" t="s">
        <v>45</v>
      </c>
      <c r="E435" s="1"/>
      <c r="F435" s="255"/>
      <c r="G435" s="258"/>
      <c r="H435" s="261"/>
      <c r="I435" s="243"/>
      <c r="J435" s="22" t="str">
        <f t="shared" ref="J435:J437" si="84">IF(E435=0,"",IF(E435&gt;=E434,"ATENÇÃO: observar o ganho de escala",""))</f>
        <v/>
      </c>
    </row>
    <row r="436" spans="1:10">
      <c r="A436" s="246"/>
      <c r="B436" s="249"/>
      <c r="C436" s="491"/>
      <c r="D436" s="24" t="s">
        <v>43</v>
      </c>
      <c r="E436" s="1"/>
      <c r="F436" s="255"/>
      <c r="G436" s="258"/>
      <c r="H436" s="261"/>
      <c r="I436" s="243"/>
      <c r="J436" s="22" t="str">
        <f t="shared" si="84"/>
        <v/>
      </c>
    </row>
    <row r="437" spans="1:10" ht="15.75" thickBot="1">
      <c r="A437" s="247"/>
      <c r="B437" s="250"/>
      <c r="C437" s="492"/>
      <c r="D437" s="25" t="s">
        <v>44</v>
      </c>
      <c r="E437" s="2"/>
      <c r="F437" s="256"/>
      <c r="G437" s="259"/>
      <c r="H437" s="262"/>
      <c r="I437" s="244"/>
      <c r="J437" s="22" t="str">
        <f t="shared" si="84"/>
        <v/>
      </c>
    </row>
    <row r="438" spans="1:10" ht="15" customHeight="1">
      <c r="A438" s="245">
        <v>86</v>
      </c>
      <c r="B438" s="248" t="str">
        <f>CONCATENATE(VLOOKUP(A438,Especificações,2,FALSE),(VLOOKUP(A438,Especificações,3,FALSE)),(VLOOKUP(A438,Especificações,4,FALSE)),(VLOOKUP(A438,Especificações,5,FALSE)),(VLOOKUP(A438,Especificações,6,FALSE)),(VLOOKUP(A438,Especificações,7,FALSE)),(VLOOKUP(A438,Especificações,8,FALSE)),(VLOOKUP(A438,Especificações,9,FALSE)),(VLOOKUP(A438,Especificações,10,FALSE)),(VLOOKUP(A438,Especificações,11,FALSE)),(VLOOKUP(A438,Especificações,12,FALSE)),(VLOOKUP(A438,Especificações,13,FALSE)),(VLOOKUP(A438,Especificações,14,FALSE)),(VLOOKUP(A438,Especificações,15,FALSE)),(VLOOKUP(A438,Especificações,16,FALSE)),(VLOOKUP(A438,Especificações,17,FALSE)),(VLOOKUP(A438,Especificações,18,FALSE)),(VLOOKUP(A438,Especificações,19,FALSE)),(VLOOKUP(A438,Especificações,20,FALSE)),(VLOOKUP(A438,Especificações,21,FALSE)))</f>
        <v xml:space="preserve">FOLDER - Papel Couchê Liso ou fosco/ Off-Set/ Reciclato; Formato Aberto: 8: 21x29,7cm; 115/170 g/m²; Impressão: 4/4 Cores; Acabamento: Refile simples com dobra; </v>
      </c>
      <c r="C438" s="490">
        <f>VLOOKUP(A438,Especificações,22,FALSE)</f>
        <v>1</v>
      </c>
      <c r="D438" s="21" t="s">
        <v>46</v>
      </c>
      <c r="E438" s="153"/>
      <c r="F438" s="254">
        <f>IF(ISERROR(AVERAGE(E438:E442)),0,AVERAGE(E438:E442))</f>
        <v>0</v>
      </c>
      <c r="G438" s="257">
        <v>21250</v>
      </c>
      <c r="H438" s="260">
        <f>C438*F438</f>
        <v>0</v>
      </c>
      <c r="I438" s="242">
        <f>G438*H438</f>
        <v>0</v>
      </c>
      <c r="J438" s="22"/>
    </row>
    <row r="439" spans="1:10">
      <c r="A439" s="246"/>
      <c r="B439" s="249"/>
      <c r="C439" s="491"/>
      <c r="D439" s="23" t="s">
        <v>47</v>
      </c>
      <c r="E439" s="1"/>
      <c r="F439" s="255"/>
      <c r="G439" s="258"/>
      <c r="H439" s="261"/>
      <c r="I439" s="243"/>
      <c r="J439" s="22" t="str">
        <f>IF(E439=0,"",IF(E439&gt;=E438,"ATENÇÃO: observar o ganho de escala",""))</f>
        <v/>
      </c>
    </row>
    <row r="440" spans="1:10">
      <c r="A440" s="246"/>
      <c r="B440" s="249"/>
      <c r="C440" s="491"/>
      <c r="D440" s="24" t="s">
        <v>45</v>
      </c>
      <c r="E440" s="1"/>
      <c r="F440" s="255"/>
      <c r="G440" s="258"/>
      <c r="H440" s="261"/>
      <c r="I440" s="243"/>
      <c r="J440" s="22" t="str">
        <f t="shared" ref="J440:J442" si="85">IF(E440=0,"",IF(E440&gt;=E439,"ATENÇÃO: observar o ganho de escala",""))</f>
        <v/>
      </c>
    </row>
    <row r="441" spans="1:10">
      <c r="A441" s="246"/>
      <c r="B441" s="249"/>
      <c r="C441" s="491"/>
      <c r="D441" s="24" t="s">
        <v>43</v>
      </c>
      <c r="E441" s="1"/>
      <c r="F441" s="255"/>
      <c r="G441" s="258"/>
      <c r="H441" s="261"/>
      <c r="I441" s="243"/>
      <c r="J441" s="22" t="str">
        <f t="shared" si="85"/>
        <v/>
      </c>
    </row>
    <row r="442" spans="1:10" ht="15.75" thickBot="1">
      <c r="A442" s="247"/>
      <c r="B442" s="250"/>
      <c r="C442" s="492"/>
      <c r="D442" s="25" t="s">
        <v>44</v>
      </c>
      <c r="E442" s="2"/>
      <c r="F442" s="256"/>
      <c r="G442" s="259"/>
      <c r="H442" s="262"/>
      <c r="I442" s="244"/>
      <c r="J442" s="22" t="str">
        <f t="shared" si="85"/>
        <v/>
      </c>
    </row>
    <row r="443" spans="1:10" ht="15" customHeight="1">
      <c r="A443" s="245">
        <v>87</v>
      </c>
      <c r="B443" s="248" t="str">
        <f>CONCATENATE(VLOOKUP(A443,Especificações,2,FALSE),(VLOOKUP(A443,Especificações,3,FALSE)),(VLOOKUP(A443,Especificações,4,FALSE)),(VLOOKUP(A443,Especificações,5,FALSE)),(VLOOKUP(A443,Especificações,6,FALSE)),(VLOOKUP(A443,Especificações,7,FALSE)),(VLOOKUP(A443,Especificações,8,FALSE)),(VLOOKUP(A443,Especificações,9,FALSE)),(VLOOKUP(A443,Especificações,10,FALSE)),(VLOOKUP(A443,Especificações,11,FALSE)),(VLOOKUP(A443,Especificações,12,FALSE)),(VLOOKUP(A443,Especificações,13,FALSE)),(VLOOKUP(A443,Especificações,14,FALSE)),(VLOOKUP(A443,Especificações,15,FALSE)),(VLOOKUP(A443,Especificações,16,FALSE)),(VLOOKUP(A443,Especificações,17,FALSE)),(VLOOKUP(A443,Especificações,18,FALSE)),(VLOOKUP(A443,Especificações,19,FALSE)),(VLOOKUP(A443,Especificações,20,FALSE)),(VLOOKUP(A443,Especificações,21,FALSE)))</f>
        <v xml:space="preserve">FOLDER - Papel Couchê Liso ou fosco/ Off-Set/ Reciclato; Formato Aberto: 12: 20,5x23cm; 115/170 g/m²; Impressão: 4/4 Cores; Acabamento: Refile simples com dobra; </v>
      </c>
      <c r="C443" s="490">
        <f>VLOOKUP(A443,Especificações,22,FALSE)</f>
        <v>1</v>
      </c>
      <c r="D443" s="21" t="s">
        <v>46</v>
      </c>
      <c r="E443" s="153"/>
      <c r="F443" s="254">
        <f>IF(ISERROR(AVERAGE(E443:E447)),0,AVERAGE(E443:E447))</f>
        <v>0</v>
      </c>
      <c r="G443" s="257">
        <v>21250</v>
      </c>
      <c r="H443" s="260">
        <f>C443*F443</f>
        <v>0</v>
      </c>
      <c r="I443" s="242">
        <f>G443*H443</f>
        <v>0</v>
      </c>
      <c r="J443" s="22"/>
    </row>
    <row r="444" spans="1:10">
      <c r="A444" s="246"/>
      <c r="B444" s="249"/>
      <c r="C444" s="491"/>
      <c r="D444" s="23" t="s">
        <v>47</v>
      </c>
      <c r="E444" s="1"/>
      <c r="F444" s="255"/>
      <c r="G444" s="258"/>
      <c r="H444" s="261"/>
      <c r="I444" s="243"/>
      <c r="J444" s="22" t="str">
        <f>IF(E444=0,"",IF(E444&gt;=E443,"ATENÇÃO: observar o ganho de escala",""))</f>
        <v/>
      </c>
    </row>
    <row r="445" spans="1:10">
      <c r="A445" s="246"/>
      <c r="B445" s="249"/>
      <c r="C445" s="491"/>
      <c r="D445" s="24" t="s">
        <v>45</v>
      </c>
      <c r="E445" s="1"/>
      <c r="F445" s="255"/>
      <c r="G445" s="258"/>
      <c r="H445" s="261"/>
      <c r="I445" s="243"/>
      <c r="J445" s="22" t="str">
        <f t="shared" ref="J445:J447" si="86">IF(E445=0,"",IF(E445&gt;=E444,"ATENÇÃO: observar o ganho de escala",""))</f>
        <v/>
      </c>
    </row>
    <row r="446" spans="1:10">
      <c r="A446" s="246"/>
      <c r="B446" s="249"/>
      <c r="C446" s="491"/>
      <c r="D446" s="24" t="s">
        <v>43</v>
      </c>
      <c r="E446" s="1"/>
      <c r="F446" s="255"/>
      <c r="G446" s="258"/>
      <c r="H446" s="261"/>
      <c r="I446" s="243"/>
      <c r="J446" s="22" t="str">
        <f t="shared" si="86"/>
        <v/>
      </c>
    </row>
    <row r="447" spans="1:10" ht="15.75" thickBot="1">
      <c r="A447" s="247"/>
      <c r="B447" s="250"/>
      <c r="C447" s="492"/>
      <c r="D447" s="25" t="s">
        <v>44</v>
      </c>
      <c r="E447" s="2"/>
      <c r="F447" s="256"/>
      <c r="G447" s="259"/>
      <c r="H447" s="262"/>
      <c r="I447" s="244"/>
      <c r="J447" s="22" t="str">
        <f t="shared" si="86"/>
        <v/>
      </c>
    </row>
    <row r="448" spans="1:10" ht="15" customHeight="1">
      <c r="A448" s="245">
        <v>88</v>
      </c>
      <c r="B448" s="248" t="str">
        <f>CONCATENATE(VLOOKUP(A448,Especificações,2,FALSE),(VLOOKUP(A448,Especificações,3,FALSE)),(VLOOKUP(A448,Especificações,4,FALSE)),(VLOOKUP(A448,Especificações,5,FALSE)),(VLOOKUP(A448,Especificações,6,FALSE)),(VLOOKUP(A448,Especificações,7,FALSE)),(VLOOKUP(A448,Especificações,8,FALSE)),(VLOOKUP(A448,Especificações,9,FALSE)),(VLOOKUP(A448,Especificações,10,FALSE)),(VLOOKUP(A448,Especificações,11,FALSE)),(VLOOKUP(A448,Especificações,12,FALSE)),(VLOOKUP(A448,Especificações,13,FALSE)),(VLOOKUP(A448,Especificações,14,FALSE)),(VLOOKUP(A448,Especificações,15,FALSE)),(VLOOKUP(A448,Especificações,16,FALSE)),(VLOOKUP(A448,Especificações,17,FALSE)),(VLOOKUP(A448,Especificações,18,FALSE)),(VLOOKUP(A448,Especificações,19,FALSE)),(VLOOKUP(A448,Especificações,20,FALSE)),(VLOOKUP(A448,Especificações,21,FALSE)))</f>
        <v xml:space="preserve">FOLDER - Papel Couchê Liso ou fosco/ Off-Set/ Reciclato; Formato Aberto: 16: 15x21cm; 115/170 g/m²; Impressão: 4/4 Cores; Acabamento: Refile simples com dobra; </v>
      </c>
      <c r="C448" s="490">
        <f>VLOOKUP(A448,Especificações,22,FALSE)</f>
        <v>1</v>
      </c>
      <c r="D448" s="21" t="s">
        <v>46</v>
      </c>
      <c r="E448" s="153"/>
      <c r="F448" s="254">
        <f>IF(ISERROR(AVERAGE(E448:E452)),0,AVERAGE(E448:E452))</f>
        <v>0</v>
      </c>
      <c r="G448" s="257">
        <v>8500</v>
      </c>
      <c r="H448" s="260">
        <f>C448*F448</f>
        <v>0</v>
      </c>
      <c r="I448" s="242">
        <f>G448*H448</f>
        <v>0</v>
      </c>
      <c r="J448" s="22"/>
    </row>
    <row r="449" spans="1:10">
      <c r="A449" s="246"/>
      <c r="B449" s="249"/>
      <c r="C449" s="491"/>
      <c r="D449" s="23" t="s">
        <v>47</v>
      </c>
      <c r="E449" s="1"/>
      <c r="F449" s="255"/>
      <c r="G449" s="258"/>
      <c r="H449" s="261"/>
      <c r="I449" s="243"/>
      <c r="J449" s="22" t="str">
        <f>IF(E449=0,"",IF(E449&gt;=E448,"ATENÇÃO: observar o ganho de escala",""))</f>
        <v/>
      </c>
    </row>
    <row r="450" spans="1:10">
      <c r="A450" s="246"/>
      <c r="B450" s="249"/>
      <c r="C450" s="491"/>
      <c r="D450" s="24" t="s">
        <v>45</v>
      </c>
      <c r="E450" s="1"/>
      <c r="F450" s="255"/>
      <c r="G450" s="258"/>
      <c r="H450" s="261"/>
      <c r="I450" s="243"/>
      <c r="J450" s="22" t="str">
        <f t="shared" ref="J450:J452" si="87">IF(E450=0,"",IF(E450&gt;=E449,"ATENÇÃO: observar o ganho de escala",""))</f>
        <v/>
      </c>
    </row>
    <row r="451" spans="1:10">
      <c r="A451" s="246"/>
      <c r="B451" s="249"/>
      <c r="C451" s="491"/>
      <c r="D451" s="24" t="s">
        <v>43</v>
      </c>
      <c r="E451" s="1"/>
      <c r="F451" s="255"/>
      <c r="G451" s="258"/>
      <c r="H451" s="261"/>
      <c r="I451" s="243"/>
      <c r="J451" s="22" t="str">
        <f t="shared" si="87"/>
        <v/>
      </c>
    </row>
    <row r="452" spans="1:10" ht="15.75" thickBot="1">
      <c r="A452" s="247"/>
      <c r="B452" s="250"/>
      <c r="C452" s="492"/>
      <c r="D452" s="25" t="s">
        <v>44</v>
      </c>
      <c r="E452" s="2"/>
      <c r="F452" s="256"/>
      <c r="G452" s="259"/>
      <c r="H452" s="262"/>
      <c r="I452" s="244"/>
      <c r="J452" s="22" t="str">
        <f t="shared" si="87"/>
        <v/>
      </c>
    </row>
    <row r="453" spans="1:10" ht="15" customHeight="1">
      <c r="A453" s="245">
        <v>89</v>
      </c>
      <c r="B453" s="248" t="str">
        <f>CONCATENATE(VLOOKUP(A453,Especificações,2,FALSE),(VLOOKUP(A453,Especificações,3,FALSE)),(VLOOKUP(A453,Especificações,4,FALSE)),(VLOOKUP(A453,Especificações,5,FALSE)),(VLOOKUP(A453,Especificações,6,FALSE)),(VLOOKUP(A453,Especificações,7,FALSE)),(VLOOKUP(A453,Especificações,8,FALSE)),(VLOOKUP(A453,Especificações,9,FALSE)),(VLOOKUP(A453,Especificações,10,FALSE)),(VLOOKUP(A453,Especificações,11,FALSE)),(VLOOKUP(A453,Especificações,12,FALSE)),(VLOOKUP(A453,Especificações,13,FALSE)),(VLOOKUP(A453,Especificações,14,FALSE)),(VLOOKUP(A453,Especificações,15,FALSE)),(VLOOKUP(A453,Especificações,16,FALSE)),(VLOOKUP(A453,Especificações,17,FALSE)),(VLOOKUP(A453,Especificações,18,FALSE)),(VLOOKUP(A453,Especificações,19,FALSE)),(VLOOKUP(A453,Especificações,20,FALSE)),(VLOOKUP(A453,Especificações,21,FALSE)))</f>
        <v xml:space="preserve">FOLDER - Papel Couchê Liso ou fosco/ Off-Set/ Reciclato; Formato Aberto: 2: 46x64cm; 115/170 g/m²; Impressão: 4/4 Cores; Acabamento: Refile simples com dobra e corte especial;  </v>
      </c>
      <c r="C453" s="490">
        <f>VLOOKUP(A453,Especificações,22,FALSE)</f>
        <v>1</v>
      </c>
      <c r="D453" s="21" t="s">
        <v>46</v>
      </c>
      <c r="E453" s="153"/>
      <c r="F453" s="254">
        <f>IF(ISERROR(AVERAGE(E453:E457)),0,AVERAGE(E453:E457))</f>
        <v>0</v>
      </c>
      <c r="G453" s="257">
        <v>1500</v>
      </c>
      <c r="H453" s="260">
        <f>C453*F453</f>
        <v>0</v>
      </c>
      <c r="I453" s="242">
        <f>G453*H453</f>
        <v>0</v>
      </c>
      <c r="J453" s="22"/>
    </row>
    <row r="454" spans="1:10">
      <c r="A454" s="246"/>
      <c r="B454" s="249"/>
      <c r="C454" s="491"/>
      <c r="D454" s="23" t="s">
        <v>47</v>
      </c>
      <c r="E454" s="1"/>
      <c r="F454" s="255"/>
      <c r="G454" s="258"/>
      <c r="H454" s="261"/>
      <c r="I454" s="243"/>
      <c r="J454" s="22" t="str">
        <f>IF(E454=0,"",IF(E454&gt;=E453,"ATENÇÃO: observar o ganho de escala",""))</f>
        <v/>
      </c>
    </row>
    <row r="455" spans="1:10">
      <c r="A455" s="246"/>
      <c r="B455" s="249"/>
      <c r="C455" s="491"/>
      <c r="D455" s="24" t="s">
        <v>45</v>
      </c>
      <c r="E455" s="1"/>
      <c r="F455" s="255"/>
      <c r="G455" s="258"/>
      <c r="H455" s="261"/>
      <c r="I455" s="243"/>
      <c r="J455" s="22" t="str">
        <f t="shared" ref="J455:J457" si="88">IF(E455=0,"",IF(E455&gt;=E454,"ATENÇÃO: observar o ganho de escala",""))</f>
        <v/>
      </c>
    </row>
    <row r="456" spans="1:10">
      <c r="A456" s="246"/>
      <c r="B456" s="249"/>
      <c r="C456" s="491"/>
      <c r="D456" s="24" t="s">
        <v>43</v>
      </c>
      <c r="E456" s="1"/>
      <c r="F456" s="255"/>
      <c r="G456" s="258"/>
      <c r="H456" s="261"/>
      <c r="I456" s="243"/>
      <c r="J456" s="22" t="str">
        <f t="shared" si="88"/>
        <v/>
      </c>
    </row>
    <row r="457" spans="1:10" ht="15.75" thickBot="1">
      <c r="A457" s="247"/>
      <c r="B457" s="250"/>
      <c r="C457" s="492"/>
      <c r="D457" s="25" t="s">
        <v>44</v>
      </c>
      <c r="E457" s="2"/>
      <c r="F457" s="256"/>
      <c r="G457" s="259"/>
      <c r="H457" s="262"/>
      <c r="I457" s="244"/>
      <c r="J457" s="22" t="str">
        <f t="shared" si="88"/>
        <v/>
      </c>
    </row>
    <row r="458" spans="1:10" ht="15" customHeight="1">
      <c r="A458" s="245">
        <v>90</v>
      </c>
      <c r="B458" s="248" t="str">
        <f>CONCATENATE(VLOOKUP(A458,Especificações,2,FALSE),(VLOOKUP(A458,Especificações,3,FALSE)),(VLOOKUP(A458,Especificações,4,FALSE)),(VLOOKUP(A458,Especificações,5,FALSE)),(VLOOKUP(A458,Especificações,6,FALSE)),(VLOOKUP(A458,Especificações,7,FALSE)),(VLOOKUP(A458,Especificações,8,FALSE)),(VLOOKUP(A458,Especificações,9,FALSE)),(VLOOKUP(A458,Especificações,10,FALSE)),(VLOOKUP(A458,Especificações,11,FALSE)),(VLOOKUP(A458,Especificações,12,FALSE)),(VLOOKUP(A458,Especificações,13,FALSE)),(VLOOKUP(A458,Especificações,14,FALSE)),(VLOOKUP(A458,Especificações,15,FALSE)),(VLOOKUP(A458,Especificações,16,FALSE)),(VLOOKUP(A458,Especificações,17,FALSE)),(VLOOKUP(A458,Especificações,18,FALSE)),(VLOOKUP(A458,Especificações,19,FALSE)),(VLOOKUP(A458,Especificações,20,FALSE)),(VLOOKUP(A458,Especificações,21,FALSE)))</f>
        <v xml:space="preserve">FOLDER - Papel Couchê Liso ou fosco/ Off-Set/ Reciclato; Formato Aberto: 4: 31,5x46cm; 115/170 g/m²; Impressão: 4/4 Cores; Acabamento: Refile simples com dobra e corte especial;  </v>
      </c>
      <c r="C458" s="490">
        <f>VLOOKUP(A458,Especificações,22,FALSE)</f>
        <v>1</v>
      </c>
      <c r="D458" s="21" t="s">
        <v>46</v>
      </c>
      <c r="E458" s="153"/>
      <c r="F458" s="254">
        <f>IF(ISERROR(AVERAGE(E458:E462)),0,AVERAGE(E458:E462))</f>
        <v>0</v>
      </c>
      <c r="G458" s="257">
        <v>2250</v>
      </c>
      <c r="H458" s="260">
        <f>C458*F458</f>
        <v>0</v>
      </c>
      <c r="I458" s="242">
        <f>G458*H458</f>
        <v>0</v>
      </c>
      <c r="J458" s="22"/>
    </row>
    <row r="459" spans="1:10">
      <c r="A459" s="246"/>
      <c r="B459" s="249"/>
      <c r="C459" s="491"/>
      <c r="D459" s="23" t="s">
        <v>47</v>
      </c>
      <c r="E459" s="1"/>
      <c r="F459" s="255"/>
      <c r="G459" s="258"/>
      <c r="H459" s="261"/>
      <c r="I459" s="243"/>
      <c r="J459" s="22" t="str">
        <f>IF(E459=0,"",IF(E459&gt;=E458,"ATENÇÃO: observar o ganho de escala",""))</f>
        <v/>
      </c>
    </row>
    <row r="460" spans="1:10">
      <c r="A460" s="246"/>
      <c r="B460" s="249"/>
      <c r="C460" s="491"/>
      <c r="D460" s="24" t="s">
        <v>45</v>
      </c>
      <c r="E460" s="1"/>
      <c r="F460" s="255"/>
      <c r="G460" s="258"/>
      <c r="H460" s="261"/>
      <c r="I460" s="243"/>
      <c r="J460" s="22" t="str">
        <f t="shared" ref="J460:J462" si="89">IF(E460=0,"",IF(E460&gt;=E459,"ATENÇÃO: observar o ganho de escala",""))</f>
        <v/>
      </c>
    </row>
    <row r="461" spans="1:10">
      <c r="A461" s="246"/>
      <c r="B461" s="249"/>
      <c r="C461" s="491"/>
      <c r="D461" s="24" t="s">
        <v>43</v>
      </c>
      <c r="E461" s="1"/>
      <c r="F461" s="255"/>
      <c r="G461" s="258"/>
      <c r="H461" s="261"/>
      <c r="I461" s="243"/>
      <c r="J461" s="22" t="str">
        <f t="shared" si="89"/>
        <v/>
      </c>
    </row>
    <row r="462" spans="1:10" ht="15.75" thickBot="1">
      <c r="A462" s="247"/>
      <c r="B462" s="250"/>
      <c r="C462" s="492"/>
      <c r="D462" s="25" t="s">
        <v>44</v>
      </c>
      <c r="E462" s="2"/>
      <c r="F462" s="256"/>
      <c r="G462" s="259"/>
      <c r="H462" s="262"/>
      <c r="I462" s="244"/>
      <c r="J462" s="22" t="str">
        <f t="shared" si="89"/>
        <v/>
      </c>
    </row>
    <row r="463" spans="1:10" ht="15" customHeight="1">
      <c r="A463" s="245">
        <v>91</v>
      </c>
      <c r="B463" s="248" t="str">
        <f>CONCATENATE(VLOOKUP(A463,Especificações,2,FALSE),(VLOOKUP(A463,Especificações,3,FALSE)),(VLOOKUP(A463,Especificações,4,FALSE)),(VLOOKUP(A463,Especificações,5,FALSE)),(VLOOKUP(A463,Especificações,6,FALSE)),(VLOOKUP(A463,Especificações,7,FALSE)),(VLOOKUP(A463,Especificações,8,FALSE)),(VLOOKUP(A463,Especificações,9,FALSE)),(VLOOKUP(A463,Especificações,10,FALSE)),(VLOOKUP(A463,Especificações,11,FALSE)),(VLOOKUP(A463,Especificações,12,FALSE)),(VLOOKUP(A463,Especificações,13,FALSE)),(VLOOKUP(A463,Especificações,14,FALSE)),(VLOOKUP(A463,Especificações,15,FALSE)),(VLOOKUP(A463,Especificações,16,FALSE)),(VLOOKUP(A463,Especificações,17,FALSE)),(VLOOKUP(A463,Especificações,18,FALSE)),(VLOOKUP(A463,Especificações,19,FALSE)),(VLOOKUP(A463,Especificações,20,FALSE)),(VLOOKUP(A463,Especificações,21,FALSE)))</f>
        <v xml:space="preserve">FOLDER - Papel Couchê Liso ou fosco/ Off-Set/ Reciclato; Formato Aberto: 6: 31,9x32,9; 115/170 g/m²; Impressão: 4/4 Cores; Acabamento: Refile simples com dobra e corte especial;  </v>
      </c>
      <c r="C463" s="490">
        <f>VLOOKUP(A463,Especificações,22,FALSE)</f>
        <v>1</v>
      </c>
      <c r="D463" s="21" t="s">
        <v>46</v>
      </c>
      <c r="E463" s="153"/>
      <c r="F463" s="254">
        <f>IF(ISERROR(AVERAGE(E463:E467)),0,AVERAGE(E463:E467))</f>
        <v>0</v>
      </c>
      <c r="G463" s="257">
        <v>2250</v>
      </c>
      <c r="H463" s="260">
        <f>C463*F463</f>
        <v>0</v>
      </c>
      <c r="I463" s="242">
        <f>G463*H463</f>
        <v>0</v>
      </c>
      <c r="J463" s="22"/>
    </row>
    <row r="464" spans="1:10">
      <c r="A464" s="246"/>
      <c r="B464" s="249"/>
      <c r="C464" s="491"/>
      <c r="D464" s="23" t="s">
        <v>47</v>
      </c>
      <c r="E464" s="1"/>
      <c r="F464" s="255"/>
      <c r="G464" s="258"/>
      <c r="H464" s="261"/>
      <c r="I464" s="243"/>
      <c r="J464" s="22" t="str">
        <f>IF(E464=0,"",IF(E464&gt;=E463,"ATENÇÃO: observar o ganho de escala",""))</f>
        <v/>
      </c>
    </row>
    <row r="465" spans="1:10">
      <c r="A465" s="246"/>
      <c r="B465" s="249"/>
      <c r="C465" s="491"/>
      <c r="D465" s="24" t="s">
        <v>45</v>
      </c>
      <c r="E465" s="1"/>
      <c r="F465" s="255"/>
      <c r="G465" s="258"/>
      <c r="H465" s="261"/>
      <c r="I465" s="243"/>
      <c r="J465" s="22" t="str">
        <f t="shared" ref="J465:J467" si="90">IF(E465=0,"",IF(E465&gt;=E464,"ATENÇÃO: observar o ganho de escala",""))</f>
        <v/>
      </c>
    </row>
    <row r="466" spans="1:10">
      <c r="A466" s="246"/>
      <c r="B466" s="249"/>
      <c r="C466" s="491"/>
      <c r="D466" s="24" t="s">
        <v>43</v>
      </c>
      <c r="E466" s="1"/>
      <c r="F466" s="255"/>
      <c r="G466" s="258"/>
      <c r="H466" s="261"/>
      <c r="I466" s="243"/>
      <c r="J466" s="22" t="str">
        <f t="shared" si="90"/>
        <v/>
      </c>
    </row>
    <row r="467" spans="1:10" ht="15.75" thickBot="1">
      <c r="A467" s="247"/>
      <c r="B467" s="250"/>
      <c r="C467" s="492"/>
      <c r="D467" s="25" t="s">
        <v>44</v>
      </c>
      <c r="E467" s="2"/>
      <c r="F467" s="256"/>
      <c r="G467" s="259"/>
      <c r="H467" s="262"/>
      <c r="I467" s="244"/>
      <c r="J467" s="22" t="str">
        <f t="shared" si="90"/>
        <v/>
      </c>
    </row>
    <row r="468" spans="1:10" ht="15" customHeight="1">
      <c r="A468" s="245">
        <v>92</v>
      </c>
      <c r="B468" s="248" t="str">
        <f>CONCATENATE(VLOOKUP(A468,Especificações,2,FALSE),(VLOOKUP(A468,Especificações,3,FALSE)),(VLOOKUP(A468,Especificações,4,FALSE)),(VLOOKUP(A468,Especificações,5,FALSE)),(VLOOKUP(A468,Especificações,6,FALSE)),(VLOOKUP(A468,Especificações,7,FALSE)),(VLOOKUP(A468,Especificações,8,FALSE)),(VLOOKUP(A468,Especificações,9,FALSE)),(VLOOKUP(A468,Especificações,10,FALSE)),(VLOOKUP(A468,Especificações,11,FALSE)),(VLOOKUP(A468,Especificações,12,FALSE)),(VLOOKUP(A468,Especificações,13,FALSE)),(VLOOKUP(A468,Especificações,14,FALSE)),(VLOOKUP(A468,Especificações,15,FALSE)),(VLOOKUP(A468,Especificações,16,FALSE)),(VLOOKUP(A468,Especificações,17,FALSE)),(VLOOKUP(A468,Especificações,18,FALSE)),(VLOOKUP(A468,Especificações,19,FALSE)),(VLOOKUP(A468,Especificações,20,FALSE)),(VLOOKUP(A468,Especificações,21,FALSE)))</f>
        <v xml:space="preserve">FOLDER - Papel Couchê Liso ou fosco/ Off-Set/ Reciclato; Formato Aberto: 8: 21x29,7cm; 115/170 g/m²; Impressão: 4/4 Cores; Acabamento: Refile simples com dobra e corte especial;  </v>
      </c>
      <c r="C468" s="490">
        <f>VLOOKUP(A468,Especificações,22,FALSE)</f>
        <v>1</v>
      </c>
      <c r="D468" s="21" t="s">
        <v>46</v>
      </c>
      <c r="E468" s="153"/>
      <c r="F468" s="254">
        <f>IF(ISERROR(AVERAGE(E468:E472)),0,AVERAGE(E468:E472))</f>
        <v>0</v>
      </c>
      <c r="G468" s="257">
        <v>3750</v>
      </c>
      <c r="H468" s="260">
        <f>C468*F468</f>
        <v>0</v>
      </c>
      <c r="I468" s="242">
        <f>G468*H468</f>
        <v>0</v>
      </c>
      <c r="J468" s="22"/>
    </row>
    <row r="469" spans="1:10">
      <c r="A469" s="246"/>
      <c r="B469" s="249"/>
      <c r="C469" s="491"/>
      <c r="D469" s="23" t="s">
        <v>47</v>
      </c>
      <c r="E469" s="1"/>
      <c r="F469" s="255"/>
      <c r="G469" s="258"/>
      <c r="H469" s="261"/>
      <c r="I469" s="243"/>
      <c r="J469" s="22" t="str">
        <f>IF(E469=0,"",IF(E469&gt;=E468,"ATENÇÃO: observar o ganho de escala",""))</f>
        <v/>
      </c>
    </row>
    <row r="470" spans="1:10">
      <c r="A470" s="246"/>
      <c r="B470" s="249"/>
      <c r="C470" s="491"/>
      <c r="D470" s="24" t="s">
        <v>45</v>
      </c>
      <c r="E470" s="1"/>
      <c r="F470" s="255"/>
      <c r="G470" s="258"/>
      <c r="H470" s="261"/>
      <c r="I470" s="243"/>
      <c r="J470" s="22" t="str">
        <f t="shared" ref="J470:J472" si="91">IF(E470=0,"",IF(E470&gt;=E469,"ATENÇÃO: observar o ganho de escala",""))</f>
        <v/>
      </c>
    </row>
    <row r="471" spans="1:10">
      <c r="A471" s="246"/>
      <c r="B471" s="249"/>
      <c r="C471" s="491"/>
      <c r="D471" s="24" t="s">
        <v>43</v>
      </c>
      <c r="E471" s="1"/>
      <c r="F471" s="255"/>
      <c r="G471" s="258"/>
      <c r="H471" s="261"/>
      <c r="I471" s="243"/>
      <c r="J471" s="22" t="str">
        <f t="shared" si="91"/>
        <v/>
      </c>
    </row>
    <row r="472" spans="1:10" ht="15.75" thickBot="1">
      <c r="A472" s="247"/>
      <c r="B472" s="250"/>
      <c r="C472" s="492"/>
      <c r="D472" s="25" t="s">
        <v>44</v>
      </c>
      <c r="E472" s="2"/>
      <c r="F472" s="256"/>
      <c r="G472" s="259"/>
      <c r="H472" s="262"/>
      <c r="I472" s="244"/>
      <c r="J472" s="22" t="str">
        <f t="shared" si="91"/>
        <v/>
      </c>
    </row>
    <row r="473" spans="1:10" ht="15" customHeight="1">
      <c r="A473" s="245">
        <v>93</v>
      </c>
      <c r="B473" s="248" t="str">
        <f>CONCATENATE(VLOOKUP(A473,Especificações,2,FALSE),(VLOOKUP(A473,Especificações,3,FALSE)),(VLOOKUP(A473,Especificações,4,FALSE)),(VLOOKUP(A473,Especificações,5,FALSE)),(VLOOKUP(A473,Especificações,6,FALSE)),(VLOOKUP(A473,Especificações,7,FALSE)),(VLOOKUP(A473,Especificações,8,FALSE)),(VLOOKUP(A473,Especificações,9,FALSE)),(VLOOKUP(A473,Especificações,10,FALSE)),(VLOOKUP(A473,Especificações,11,FALSE)),(VLOOKUP(A473,Especificações,12,FALSE)),(VLOOKUP(A473,Especificações,13,FALSE)),(VLOOKUP(A473,Especificações,14,FALSE)),(VLOOKUP(A473,Especificações,15,FALSE)),(VLOOKUP(A473,Especificações,16,FALSE)),(VLOOKUP(A473,Especificações,17,FALSE)),(VLOOKUP(A473,Especificações,18,FALSE)),(VLOOKUP(A473,Especificações,19,FALSE)),(VLOOKUP(A473,Especificações,20,FALSE)),(VLOOKUP(A473,Especificações,21,FALSE)))</f>
        <v xml:space="preserve">FOLDER - Papel Couchê Liso ou fosco/ Off-Set/ Reciclato; Formato Aberto: 12: 20,5x23cm; 115/170 g/m²; Impressão: 4/4 Cores; Acabamento: Refile simples com dobra e corte especial;  </v>
      </c>
      <c r="C473" s="490">
        <f>VLOOKUP(A473,Especificações,22,FALSE)</f>
        <v>1</v>
      </c>
      <c r="D473" s="21" t="s">
        <v>46</v>
      </c>
      <c r="E473" s="153"/>
      <c r="F473" s="254">
        <f>IF(ISERROR(AVERAGE(E473:E477)),0,AVERAGE(E473:E477))</f>
        <v>0</v>
      </c>
      <c r="G473" s="257">
        <v>3750</v>
      </c>
      <c r="H473" s="260">
        <f>C473*F473</f>
        <v>0</v>
      </c>
      <c r="I473" s="242">
        <f>G473*H473</f>
        <v>0</v>
      </c>
      <c r="J473" s="22"/>
    </row>
    <row r="474" spans="1:10">
      <c r="A474" s="246"/>
      <c r="B474" s="249"/>
      <c r="C474" s="491"/>
      <c r="D474" s="23" t="s">
        <v>47</v>
      </c>
      <c r="E474" s="1"/>
      <c r="F474" s="255"/>
      <c r="G474" s="258"/>
      <c r="H474" s="261"/>
      <c r="I474" s="243"/>
      <c r="J474" s="22" t="str">
        <f>IF(E474=0,"",IF(E474&gt;=E473,"ATENÇÃO: observar o ganho de escala",""))</f>
        <v/>
      </c>
    </row>
    <row r="475" spans="1:10">
      <c r="A475" s="246"/>
      <c r="B475" s="249"/>
      <c r="C475" s="491"/>
      <c r="D475" s="24" t="s">
        <v>45</v>
      </c>
      <c r="E475" s="1"/>
      <c r="F475" s="255"/>
      <c r="G475" s="258"/>
      <c r="H475" s="261"/>
      <c r="I475" s="243"/>
      <c r="J475" s="22" t="str">
        <f t="shared" ref="J475:J477" si="92">IF(E475=0,"",IF(E475&gt;=E474,"ATENÇÃO: observar o ganho de escala",""))</f>
        <v/>
      </c>
    </row>
    <row r="476" spans="1:10">
      <c r="A476" s="246"/>
      <c r="B476" s="249"/>
      <c r="C476" s="491"/>
      <c r="D476" s="24" t="s">
        <v>43</v>
      </c>
      <c r="E476" s="1"/>
      <c r="F476" s="255"/>
      <c r="G476" s="258"/>
      <c r="H476" s="261"/>
      <c r="I476" s="243"/>
      <c r="J476" s="22" t="str">
        <f t="shared" si="92"/>
        <v/>
      </c>
    </row>
    <row r="477" spans="1:10" ht="15.75" thickBot="1">
      <c r="A477" s="247"/>
      <c r="B477" s="250"/>
      <c r="C477" s="492"/>
      <c r="D477" s="25" t="s">
        <v>44</v>
      </c>
      <c r="E477" s="2"/>
      <c r="F477" s="256"/>
      <c r="G477" s="259"/>
      <c r="H477" s="262"/>
      <c r="I477" s="244"/>
      <c r="J477" s="22" t="str">
        <f t="shared" si="92"/>
        <v/>
      </c>
    </row>
    <row r="478" spans="1:10" ht="15" customHeight="1">
      <c r="A478" s="245">
        <v>94</v>
      </c>
      <c r="B478" s="248" t="str">
        <f>CONCATENATE(VLOOKUP(A478,Especificações,2,FALSE),(VLOOKUP(A478,Especificações,3,FALSE)),(VLOOKUP(A478,Especificações,4,FALSE)),(VLOOKUP(A478,Especificações,5,FALSE)),(VLOOKUP(A478,Especificações,6,FALSE)),(VLOOKUP(A478,Especificações,7,FALSE)),(VLOOKUP(A478,Especificações,8,FALSE)),(VLOOKUP(A478,Especificações,9,FALSE)),(VLOOKUP(A478,Especificações,10,FALSE)),(VLOOKUP(A478,Especificações,11,FALSE)),(VLOOKUP(A478,Especificações,12,FALSE)),(VLOOKUP(A478,Especificações,13,FALSE)),(VLOOKUP(A478,Especificações,14,FALSE)),(VLOOKUP(A478,Especificações,15,FALSE)),(VLOOKUP(A478,Especificações,16,FALSE)),(VLOOKUP(A478,Especificações,17,FALSE)),(VLOOKUP(A478,Especificações,18,FALSE)),(VLOOKUP(A478,Especificações,19,FALSE)),(VLOOKUP(A478,Especificações,20,FALSE)),(VLOOKUP(A478,Especificações,21,FALSE)))</f>
        <v xml:space="preserve">FOLDER - Papel Couchê Liso ou fosco/ Off-Set/ Reciclato; Formato Aberto: 16: 15x21cm; 115/170 g/m²; Impressão: 4/4 Cores; Acabamento: Refile simples com dobra e corte especial;  </v>
      </c>
      <c r="C478" s="490">
        <f>VLOOKUP(A478,Especificações,22,FALSE)</f>
        <v>1</v>
      </c>
      <c r="D478" s="21" t="s">
        <v>46</v>
      </c>
      <c r="E478" s="153"/>
      <c r="F478" s="254">
        <f>IF(ISERROR(AVERAGE(E478:E482)),0,AVERAGE(E478:E482))</f>
        <v>0</v>
      </c>
      <c r="G478" s="257">
        <v>1500</v>
      </c>
      <c r="H478" s="260">
        <f>C478*F478</f>
        <v>0</v>
      </c>
      <c r="I478" s="242">
        <f>G478*H478</f>
        <v>0</v>
      </c>
      <c r="J478" s="22"/>
    </row>
    <row r="479" spans="1:10">
      <c r="A479" s="246"/>
      <c r="B479" s="249"/>
      <c r="C479" s="491"/>
      <c r="D479" s="23" t="s">
        <v>47</v>
      </c>
      <c r="E479" s="1"/>
      <c r="F479" s="255"/>
      <c r="G479" s="258"/>
      <c r="H479" s="261"/>
      <c r="I479" s="243"/>
      <c r="J479" s="22" t="str">
        <f>IF(E479=0,"",IF(E479&gt;=E478,"ATENÇÃO: observar o ganho de escala",""))</f>
        <v/>
      </c>
    </row>
    <row r="480" spans="1:10">
      <c r="A480" s="246"/>
      <c r="B480" s="249"/>
      <c r="C480" s="491"/>
      <c r="D480" s="24" t="s">
        <v>45</v>
      </c>
      <c r="E480" s="1"/>
      <c r="F480" s="255"/>
      <c r="G480" s="258"/>
      <c r="H480" s="261"/>
      <c r="I480" s="243"/>
      <c r="J480" s="22" t="str">
        <f t="shared" ref="J480:J482" si="93">IF(E480=0,"",IF(E480&gt;=E479,"ATENÇÃO: observar o ganho de escala",""))</f>
        <v/>
      </c>
    </row>
    <row r="481" spans="1:10">
      <c r="A481" s="246"/>
      <c r="B481" s="249"/>
      <c r="C481" s="491"/>
      <c r="D481" s="24" t="s">
        <v>43</v>
      </c>
      <c r="E481" s="1"/>
      <c r="F481" s="255"/>
      <c r="G481" s="258"/>
      <c r="H481" s="261"/>
      <c r="I481" s="243"/>
      <c r="J481" s="22" t="str">
        <f t="shared" si="93"/>
        <v/>
      </c>
    </row>
    <row r="482" spans="1:10" ht="15.75" thickBot="1">
      <c r="A482" s="247"/>
      <c r="B482" s="250"/>
      <c r="C482" s="492"/>
      <c r="D482" s="25" t="s">
        <v>44</v>
      </c>
      <c r="E482" s="2"/>
      <c r="F482" s="256"/>
      <c r="G482" s="259"/>
      <c r="H482" s="262"/>
      <c r="I482" s="244"/>
      <c r="J482" s="22" t="str">
        <f t="shared" si="93"/>
        <v/>
      </c>
    </row>
    <row r="483" spans="1:10">
      <c r="A483" s="245">
        <v>95</v>
      </c>
      <c r="B483" s="248" t="str">
        <f>CONCATENATE(VLOOKUP(A483,Especificações,2,FALSE),(VLOOKUP(A483,Especificações,3,FALSE)),(VLOOKUP(A483,Especificações,4,FALSE)),(VLOOKUP(A483,Especificações,5,FALSE)),(VLOOKUP(A483,Especificações,6,FALSE)),(VLOOKUP(A483,Especificações,7,FALSE)),(VLOOKUP(A483,Especificações,8,FALSE)),(VLOOKUP(A483,Especificações,9,FALSE)),(VLOOKUP(A483,Especificações,10,FALSE)),(VLOOKUP(A483,Especificações,11,FALSE)),(VLOOKUP(A483,Especificações,12,FALSE)),(VLOOKUP(A483,Especificações,13,FALSE)),(VLOOKUP(A483,Especificações,14,FALSE)),(VLOOKUP(A483,Especificações,15,FALSE)),(VLOOKUP(A483,Especificações,16,FALSE)),(VLOOKUP(A483,Especificações,17,FALSE)),(VLOOKUP(A483,Especificações,18,FALSE)),(VLOOKUP(A483,Especificações,19,FALSE)),(VLOOKUP(A483,Especificações,20,FALSE)),(VLOOKUP(A483,Especificações,21,FALSE)))</f>
        <v xml:space="preserve">FOLDER COM BRAILE - Papel Couchê Liso ou fosco/ Off-Set/ Reciclato; Formato Aberto: 2: 46x64cm; 115/170 g/m²; Impressão: 4/4 Cores; Acabamento: Refile simples com dobra; </v>
      </c>
      <c r="C483" s="490">
        <f>VLOOKUP(A483,Especificações,22,FALSE)</f>
        <v>1</v>
      </c>
      <c r="D483" s="21" t="s">
        <v>46</v>
      </c>
      <c r="E483" s="153"/>
      <c r="F483" s="254">
        <f>IF(ISERROR(AVERAGE(E483:E487)),0,AVERAGE(E483:E487))</f>
        <v>0</v>
      </c>
      <c r="G483" s="257">
        <v>1275</v>
      </c>
      <c r="H483" s="260">
        <f>C483*F483</f>
        <v>0</v>
      </c>
      <c r="I483" s="242">
        <f>G483*H483</f>
        <v>0</v>
      </c>
      <c r="J483" s="22"/>
    </row>
    <row r="484" spans="1:10">
      <c r="A484" s="246"/>
      <c r="B484" s="249"/>
      <c r="C484" s="491"/>
      <c r="D484" s="23" t="s">
        <v>47</v>
      </c>
      <c r="E484" s="1"/>
      <c r="F484" s="255"/>
      <c r="G484" s="258"/>
      <c r="H484" s="261"/>
      <c r="I484" s="243"/>
      <c r="J484" s="22" t="str">
        <f>IF(E484=0,"",IF(E484&gt;=E483,"ATENÇÃO: observar o ganho de escala",""))</f>
        <v/>
      </c>
    </row>
    <row r="485" spans="1:10">
      <c r="A485" s="246"/>
      <c r="B485" s="249"/>
      <c r="C485" s="491"/>
      <c r="D485" s="24" t="s">
        <v>45</v>
      </c>
      <c r="E485" s="1"/>
      <c r="F485" s="255"/>
      <c r="G485" s="258"/>
      <c r="H485" s="261"/>
      <c r="I485" s="243"/>
      <c r="J485" s="22" t="str">
        <f t="shared" ref="J485:J487" si="94">IF(E485=0,"",IF(E485&gt;=E484,"ATENÇÃO: observar o ganho de escala",""))</f>
        <v/>
      </c>
    </row>
    <row r="486" spans="1:10">
      <c r="A486" s="246"/>
      <c r="B486" s="249"/>
      <c r="C486" s="491"/>
      <c r="D486" s="24" t="s">
        <v>43</v>
      </c>
      <c r="E486" s="1"/>
      <c r="F486" s="255"/>
      <c r="G486" s="258"/>
      <c r="H486" s="261"/>
      <c r="I486" s="243"/>
      <c r="J486" s="22" t="str">
        <f t="shared" si="94"/>
        <v/>
      </c>
    </row>
    <row r="487" spans="1:10" ht="15.75" thickBot="1">
      <c r="A487" s="247"/>
      <c r="B487" s="250"/>
      <c r="C487" s="492"/>
      <c r="D487" s="25" t="s">
        <v>44</v>
      </c>
      <c r="E487" s="2"/>
      <c r="F487" s="256"/>
      <c r="G487" s="259"/>
      <c r="H487" s="262"/>
      <c r="I487" s="244"/>
      <c r="J487" s="22" t="str">
        <f t="shared" si="94"/>
        <v/>
      </c>
    </row>
    <row r="488" spans="1:10">
      <c r="A488" s="245">
        <v>96</v>
      </c>
      <c r="B488" s="248" t="str">
        <f>CONCATENATE(VLOOKUP(A488,Especificações,2,FALSE),(VLOOKUP(A488,Especificações,3,FALSE)),(VLOOKUP(A488,Especificações,4,FALSE)),(VLOOKUP(A488,Especificações,5,FALSE)),(VLOOKUP(A488,Especificações,6,FALSE)),(VLOOKUP(A488,Especificações,7,FALSE)),(VLOOKUP(A488,Especificações,8,FALSE)),(VLOOKUP(A488,Especificações,9,FALSE)),(VLOOKUP(A488,Especificações,10,FALSE)),(VLOOKUP(A488,Especificações,11,FALSE)),(VLOOKUP(A488,Especificações,12,FALSE)),(VLOOKUP(A488,Especificações,13,FALSE)),(VLOOKUP(A488,Especificações,14,FALSE)),(VLOOKUP(A488,Especificações,15,FALSE)),(VLOOKUP(A488,Especificações,16,FALSE)),(VLOOKUP(A488,Especificações,17,FALSE)),(VLOOKUP(A488,Especificações,18,FALSE)),(VLOOKUP(A488,Especificações,19,FALSE)),(VLOOKUP(A488,Especificações,20,FALSE)),(VLOOKUP(A488,Especificações,21,FALSE)))</f>
        <v xml:space="preserve">FOLDER COM BRAILE - Papel Couchê Liso ou fosco/ Off-Set/ Reciclato; Formato Aberto: 4: 31,5x46cm; 115/170 g/m²; Impressão: 4/4 Cores; Acabamento: Refile simples com dobra; </v>
      </c>
      <c r="C488" s="490">
        <f>VLOOKUP(A488,Especificações,22,FALSE)</f>
        <v>1</v>
      </c>
      <c r="D488" s="21" t="s">
        <v>46</v>
      </c>
      <c r="E488" s="153"/>
      <c r="F488" s="254">
        <f>IF(ISERROR(AVERAGE(E488:E492)),0,AVERAGE(E488:E492))</f>
        <v>0</v>
      </c>
      <c r="G488" s="257">
        <v>1913</v>
      </c>
      <c r="H488" s="260">
        <f>C488*F488</f>
        <v>0</v>
      </c>
      <c r="I488" s="242">
        <f>G488*H488</f>
        <v>0</v>
      </c>
      <c r="J488" s="22"/>
    </row>
    <row r="489" spans="1:10">
      <c r="A489" s="246"/>
      <c r="B489" s="249"/>
      <c r="C489" s="491"/>
      <c r="D489" s="23" t="s">
        <v>47</v>
      </c>
      <c r="E489" s="1"/>
      <c r="F489" s="255"/>
      <c r="G489" s="258"/>
      <c r="H489" s="261"/>
      <c r="I489" s="243"/>
      <c r="J489" s="22" t="str">
        <f>IF(E489=0,"",IF(E489&gt;=E488,"ATENÇÃO: observar o ganho de escala",""))</f>
        <v/>
      </c>
    </row>
    <row r="490" spans="1:10">
      <c r="A490" s="246"/>
      <c r="B490" s="249"/>
      <c r="C490" s="491"/>
      <c r="D490" s="24" t="s">
        <v>45</v>
      </c>
      <c r="E490" s="1"/>
      <c r="F490" s="255"/>
      <c r="G490" s="258"/>
      <c r="H490" s="261"/>
      <c r="I490" s="243"/>
      <c r="J490" s="22" t="str">
        <f t="shared" ref="J490:J492" si="95">IF(E490=0,"",IF(E490&gt;=E489,"ATENÇÃO: observar o ganho de escala",""))</f>
        <v/>
      </c>
    </row>
    <row r="491" spans="1:10">
      <c r="A491" s="246"/>
      <c r="B491" s="249"/>
      <c r="C491" s="491"/>
      <c r="D491" s="24" t="s">
        <v>43</v>
      </c>
      <c r="E491" s="1"/>
      <c r="F491" s="255"/>
      <c r="G491" s="258"/>
      <c r="H491" s="261"/>
      <c r="I491" s="243"/>
      <c r="J491" s="22" t="str">
        <f t="shared" si="95"/>
        <v/>
      </c>
    </row>
    <row r="492" spans="1:10" ht="15.75" thickBot="1">
      <c r="A492" s="247"/>
      <c r="B492" s="250"/>
      <c r="C492" s="492"/>
      <c r="D492" s="25" t="s">
        <v>44</v>
      </c>
      <c r="E492" s="2"/>
      <c r="F492" s="256"/>
      <c r="G492" s="259"/>
      <c r="H492" s="262"/>
      <c r="I492" s="244"/>
      <c r="J492" s="22" t="str">
        <f t="shared" si="95"/>
        <v/>
      </c>
    </row>
    <row r="493" spans="1:10">
      <c r="A493" s="245">
        <v>97</v>
      </c>
      <c r="B493" s="248" t="str">
        <f>CONCATENATE(VLOOKUP(A493,Especificações,2,FALSE),(VLOOKUP(A493,Especificações,3,FALSE)),(VLOOKUP(A493,Especificações,4,FALSE)),(VLOOKUP(A493,Especificações,5,FALSE)),(VLOOKUP(A493,Especificações,6,FALSE)),(VLOOKUP(A493,Especificações,7,FALSE)),(VLOOKUP(A493,Especificações,8,FALSE)),(VLOOKUP(A493,Especificações,9,FALSE)),(VLOOKUP(A493,Especificações,10,FALSE)),(VLOOKUP(A493,Especificações,11,FALSE)),(VLOOKUP(A493,Especificações,12,FALSE)),(VLOOKUP(A493,Especificações,13,FALSE)),(VLOOKUP(A493,Especificações,14,FALSE)),(VLOOKUP(A493,Especificações,15,FALSE)),(VLOOKUP(A493,Especificações,16,FALSE)),(VLOOKUP(A493,Especificações,17,FALSE)),(VLOOKUP(A493,Especificações,18,FALSE)),(VLOOKUP(A493,Especificações,19,FALSE)),(VLOOKUP(A493,Especificações,20,FALSE)),(VLOOKUP(A493,Especificações,21,FALSE)))</f>
        <v xml:space="preserve">FOLDER COM BRAILE - Papel Couchê Liso ou fosco/ Off-Set/ Reciclato; Formato Aberto: 6: 31,9x32,9; 115/170 g/m²; Impressão: 4/4 Cores; Acabamento: Refile simples com dobra; </v>
      </c>
      <c r="C493" s="490">
        <f>VLOOKUP(A493,Especificações,22,FALSE)</f>
        <v>1</v>
      </c>
      <c r="D493" s="21" t="s">
        <v>46</v>
      </c>
      <c r="E493" s="153"/>
      <c r="F493" s="254">
        <f>IF(ISERROR(AVERAGE(E493:E497)),0,AVERAGE(E493:E497))</f>
        <v>0</v>
      </c>
      <c r="G493" s="257">
        <v>1913</v>
      </c>
      <c r="H493" s="260">
        <f>C493*F493</f>
        <v>0</v>
      </c>
      <c r="I493" s="242">
        <f>G493*H493</f>
        <v>0</v>
      </c>
      <c r="J493" s="22"/>
    </row>
    <row r="494" spans="1:10">
      <c r="A494" s="246"/>
      <c r="B494" s="249"/>
      <c r="C494" s="491"/>
      <c r="D494" s="23" t="s">
        <v>47</v>
      </c>
      <c r="E494" s="1"/>
      <c r="F494" s="255"/>
      <c r="G494" s="258"/>
      <c r="H494" s="261"/>
      <c r="I494" s="243"/>
      <c r="J494" s="22" t="str">
        <f>IF(E494=0,"",IF(E494&gt;=E493,"ATENÇÃO: observar o ganho de escala",""))</f>
        <v/>
      </c>
    </row>
    <row r="495" spans="1:10">
      <c r="A495" s="246"/>
      <c r="B495" s="249"/>
      <c r="C495" s="491"/>
      <c r="D495" s="24" t="s">
        <v>45</v>
      </c>
      <c r="E495" s="1"/>
      <c r="F495" s="255"/>
      <c r="G495" s="258"/>
      <c r="H495" s="261"/>
      <c r="I495" s="243"/>
      <c r="J495" s="22" t="str">
        <f t="shared" ref="J495:J497" si="96">IF(E495=0,"",IF(E495&gt;=E494,"ATENÇÃO: observar o ganho de escala",""))</f>
        <v/>
      </c>
    </row>
    <row r="496" spans="1:10">
      <c r="A496" s="246"/>
      <c r="B496" s="249"/>
      <c r="C496" s="491"/>
      <c r="D496" s="24" t="s">
        <v>43</v>
      </c>
      <c r="E496" s="1"/>
      <c r="F496" s="255"/>
      <c r="G496" s="258"/>
      <c r="H496" s="261"/>
      <c r="I496" s="243"/>
      <c r="J496" s="22" t="str">
        <f t="shared" si="96"/>
        <v/>
      </c>
    </row>
    <row r="497" spans="1:10" ht="15.75" thickBot="1">
      <c r="A497" s="247"/>
      <c r="B497" s="250"/>
      <c r="C497" s="492"/>
      <c r="D497" s="25" t="s">
        <v>44</v>
      </c>
      <c r="E497" s="2"/>
      <c r="F497" s="256"/>
      <c r="G497" s="259"/>
      <c r="H497" s="262"/>
      <c r="I497" s="244"/>
      <c r="J497" s="22" t="str">
        <f t="shared" si="96"/>
        <v/>
      </c>
    </row>
    <row r="498" spans="1:10">
      <c r="A498" s="245">
        <v>98</v>
      </c>
      <c r="B498" s="248" t="str">
        <f>CONCATENATE(VLOOKUP(A498,Especificações,2,FALSE),(VLOOKUP(A498,Especificações,3,FALSE)),(VLOOKUP(A498,Especificações,4,FALSE)),(VLOOKUP(A498,Especificações,5,FALSE)),(VLOOKUP(A498,Especificações,6,FALSE)),(VLOOKUP(A498,Especificações,7,FALSE)),(VLOOKUP(A498,Especificações,8,FALSE)),(VLOOKUP(A498,Especificações,9,FALSE)),(VLOOKUP(A498,Especificações,10,FALSE)),(VLOOKUP(A498,Especificações,11,FALSE)),(VLOOKUP(A498,Especificações,12,FALSE)),(VLOOKUP(A498,Especificações,13,FALSE)),(VLOOKUP(A498,Especificações,14,FALSE)),(VLOOKUP(A498,Especificações,15,FALSE)),(VLOOKUP(A498,Especificações,16,FALSE)),(VLOOKUP(A498,Especificações,17,FALSE)),(VLOOKUP(A498,Especificações,18,FALSE)),(VLOOKUP(A498,Especificações,19,FALSE)),(VLOOKUP(A498,Especificações,20,FALSE)),(VLOOKUP(A498,Especificações,21,FALSE)))</f>
        <v xml:space="preserve">FOLDER COM BRAILE - Papel Couchê Liso ou fosco/ Off-Set/ Reciclato; Formato Aberto: 8: 21x29,7cm; 115/170 g/m²; Impressão: 4/4 Cores; Acabamento: Refile simples com dobra; </v>
      </c>
      <c r="C498" s="490">
        <f>VLOOKUP(A498,Especificações,22,FALSE)</f>
        <v>1</v>
      </c>
      <c r="D498" s="21" t="s">
        <v>46</v>
      </c>
      <c r="E498" s="153"/>
      <c r="F498" s="254">
        <f>IF(ISERROR(AVERAGE(E498:E502)),0,AVERAGE(E498:E502))</f>
        <v>0</v>
      </c>
      <c r="G498" s="257">
        <v>3188</v>
      </c>
      <c r="H498" s="260">
        <f>C498*F498</f>
        <v>0</v>
      </c>
      <c r="I498" s="242">
        <f>G498*H498</f>
        <v>0</v>
      </c>
      <c r="J498" s="22"/>
    </row>
    <row r="499" spans="1:10">
      <c r="A499" s="246"/>
      <c r="B499" s="249"/>
      <c r="C499" s="491"/>
      <c r="D499" s="23" t="s">
        <v>47</v>
      </c>
      <c r="E499" s="1"/>
      <c r="F499" s="255"/>
      <c r="G499" s="258"/>
      <c r="H499" s="261"/>
      <c r="I499" s="243"/>
      <c r="J499" s="22" t="str">
        <f>IF(E499=0,"",IF(E499&gt;=E498,"ATENÇÃO: observar o ganho de escala",""))</f>
        <v/>
      </c>
    </row>
    <row r="500" spans="1:10">
      <c r="A500" s="246"/>
      <c r="B500" s="249"/>
      <c r="C500" s="491"/>
      <c r="D500" s="24" t="s">
        <v>45</v>
      </c>
      <c r="E500" s="1"/>
      <c r="F500" s="255"/>
      <c r="G500" s="258"/>
      <c r="H500" s="261"/>
      <c r="I500" s="243"/>
      <c r="J500" s="22" t="str">
        <f t="shared" ref="J500:J502" si="97">IF(E500=0,"",IF(E500&gt;=E499,"ATENÇÃO: observar o ganho de escala",""))</f>
        <v/>
      </c>
    </row>
    <row r="501" spans="1:10">
      <c r="A501" s="246"/>
      <c r="B501" s="249"/>
      <c r="C501" s="491"/>
      <c r="D501" s="24" t="s">
        <v>43</v>
      </c>
      <c r="E501" s="1"/>
      <c r="F501" s="255"/>
      <c r="G501" s="258"/>
      <c r="H501" s="261"/>
      <c r="I501" s="243"/>
      <c r="J501" s="22" t="str">
        <f t="shared" si="97"/>
        <v/>
      </c>
    </row>
    <row r="502" spans="1:10" ht="15.75" thickBot="1">
      <c r="A502" s="247"/>
      <c r="B502" s="250"/>
      <c r="C502" s="492"/>
      <c r="D502" s="25" t="s">
        <v>44</v>
      </c>
      <c r="E502" s="2"/>
      <c r="F502" s="256"/>
      <c r="G502" s="259"/>
      <c r="H502" s="262"/>
      <c r="I502" s="244"/>
      <c r="J502" s="22" t="str">
        <f t="shared" si="97"/>
        <v/>
      </c>
    </row>
    <row r="503" spans="1:10">
      <c r="A503" s="245">
        <v>99</v>
      </c>
      <c r="B503" s="248" t="str">
        <f>CONCATENATE(VLOOKUP(A503,Especificações,2,FALSE),(VLOOKUP(A503,Especificações,3,FALSE)),(VLOOKUP(A503,Especificações,4,FALSE)),(VLOOKUP(A503,Especificações,5,FALSE)),(VLOOKUP(A503,Especificações,6,FALSE)),(VLOOKUP(A503,Especificações,7,FALSE)),(VLOOKUP(A503,Especificações,8,FALSE)),(VLOOKUP(A503,Especificações,9,FALSE)),(VLOOKUP(A503,Especificações,10,FALSE)),(VLOOKUP(A503,Especificações,11,FALSE)),(VLOOKUP(A503,Especificações,12,FALSE)),(VLOOKUP(A503,Especificações,13,FALSE)),(VLOOKUP(A503,Especificações,14,FALSE)),(VLOOKUP(A503,Especificações,15,FALSE)),(VLOOKUP(A503,Especificações,16,FALSE)),(VLOOKUP(A503,Especificações,17,FALSE)),(VLOOKUP(A503,Especificações,18,FALSE)),(VLOOKUP(A503,Especificações,19,FALSE)),(VLOOKUP(A503,Especificações,20,FALSE)),(VLOOKUP(A503,Especificações,21,FALSE)))</f>
        <v xml:space="preserve">FOLDER COM BRAILE - Papel Couchê Liso ou fosco/ Off-Set/ Reciclato; Formato Aberto: 12: 20,5x23cm; 115/170 g/m²; Impressão: 4/4 Cores; Acabamento: Refile simples com dobra; </v>
      </c>
      <c r="C503" s="490">
        <f>VLOOKUP(A503,Especificações,22,FALSE)</f>
        <v>1</v>
      </c>
      <c r="D503" s="21" t="s">
        <v>46</v>
      </c>
      <c r="E503" s="153"/>
      <c r="F503" s="254">
        <f>IF(ISERROR(AVERAGE(E503:E507)),0,AVERAGE(E503:E507))</f>
        <v>0</v>
      </c>
      <c r="G503" s="257">
        <v>3188</v>
      </c>
      <c r="H503" s="260">
        <f>C503*F503</f>
        <v>0</v>
      </c>
      <c r="I503" s="242">
        <f>G503*H503</f>
        <v>0</v>
      </c>
      <c r="J503" s="22"/>
    </row>
    <row r="504" spans="1:10">
      <c r="A504" s="246"/>
      <c r="B504" s="249"/>
      <c r="C504" s="491"/>
      <c r="D504" s="23" t="s">
        <v>47</v>
      </c>
      <c r="E504" s="1"/>
      <c r="F504" s="255"/>
      <c r="G504" s="258"/>
      <c r="H504" s="261"/>
      <c r="I504" s="243"/>
      <c r="J504" s="22" t="str">
        <f>IF(E504=0,"",IF(E504&gt;=E503,"ATENÇÃO: observar o ganho de escala",""))</f>
        <v/>
      </c>
    </row>
    <row r="505" spans="1:10">
      <c r="A505" s="246"/>
      <c r="B505" s="249"/>
      <c r="C505" s="491"/>
      <c r="D505" s="24" t="s">
        <v>45</v>
      </c>
      <c r="E505" s="1"/>
      <c r="F505" s="255"/>
      <c r="G505" s="258"/>
      <c r="H505" s="261"/>
      <c r="I505" s="243"/>
      <c r="J505" s="22" t="str">
        <f t="shared" ref="J505:J507" si="98">IF(E505=0,"",IF(E505&gt;=E504,"ATENÇÃO: observar o ganho de escala",""))</f>
        <v/>
      </c>
    </row>
    <row r="506" spans="1:10">
      <c r="A506" s="246"/>
      <c r="B506" s="249"/>
      <c r="C506" s="491"/>
      <c r="D506" s="24" t="s">
        <v>43</v>
      </c>
      <c r="E506" s="1"/>
      <c r="F506" s="255"/>
      <c r="G506" s="258"/>
      <c r="H506" s="261"/>
      <c r="I506" s="243"/>
      <c r="J506" s="22" t="str">
        <f t="shared" si="98"/>
        <v/>
      </c>
    </row>
    <row r="507" spans="1:10" ht="15.75" thickBot="1">
      <c r="A507" s="247"/>
      <c r="B507" s="250"/>
      <c r="C507" s="492"/>
      <c r="D507" s="25" t="s">
        <v>44</v>
      </c>
      <c r="E507" s="2"/>
      <c r="F507" s="256"/>
      <c r="G507" s="259"/>
      <c r="H507" s="262"/>
      <c r="I507" s="244"/>
      <c r="J507" s="22" t="str">
        <f t="shared" si="98"/>
        <v/>
      </c>
    </row>
    <row r="508" spans="1:10">
      <c r="A508" s="245">
        <v>100</v>
      </c>
      <c r="B508" s="248" t="str">
        <f>CONCATENATE(VLOOKUP(A508,Especificações,2,FALSE),(VLOOKUP(A508,Especificações,3,FALSE)),(VLOOKUP(A508,Especificações,4,FALSE)),(VLOOKUP(A508,Especificações,5,FALSE)),(VLOOKUP(A508,Especificações,6,FALSE)),(VLOOKUP(A508,Especificações,7,FALSE)),(VLOOKUP(A508,Especificações,8,FALSE)),(VLOOKUP(A508,Especificações,9,FALSE)),(VLOOKUP(A508,Especificações,10,FALSE)),(VLOOKUP(A508,Especificações,11,FALSE)),(VLOOKUP(A508,Especificações,12,FALSE)),(VLOOKUP(A508,Especificações,13,FALSE)),(VLOOKUP(A508,Especificações,14,FALSE)),(VLOOKUP(A508,Especificações,15,FALSE)),(VLOOKUP(A508,Especificações,16,FALSE)),(VLOOKUP(A508,Especificações,17,FALSE)),(VLOOKUP(A508,Especificações,18,FALSE)),(VLOOKUP(A508,Especificações,19,FALSE)),(VLOOKUP(A508,Especificações,20,FALSE)),(VLOOKUP(A508,Especificações,21,FALSE)))</f>
        <v xml:space="preserve">FOLDER COM BRAILE - Papel Couchê Liso ou fosco/ Off-Set/ Reciclato; Formato Aberto: 16: 15x21cm; 115/170 g/m²; Impressão: 4/4 Cores; Acabamento: Refile simples com dobra; </v>
      </c>
      <c r="C508" s="490">
        <f>VLOOKUP(A508,Especificações,22,FALSE)</f>
        <v>1</v>
      </c>
      <c r="D508" s="21" t="s">
        <v>46</v>
      </c>
      <c r="E508" s="153"/>
      <c r="F508" s="254">
        <f>IF(ISERROR(AVERAGE(E508:E512)),0,AVERAGE(E508:E512))</f>
        <v>0</v>
      </c>
      <c r="G508" s="257">
        <v>1275</v>
      </c>
      <c r="H508" s="260">
        <f>C508*F508</f>
        <v>0</v>
      </c>
      <c r="I508" s="242">
        <f>G508*H508</f>
        <v>0</v>
      </c>
      <c r="J508" s="22"/>
    </row>
    <row r="509" spans="1:10">
      <c r="A509" s="246"/>
      <c r="B509" s="249"/>
      <c r="C509" s="491"/>
      <c r="D509" s="23" t="s">
        <v>47</v>
      </c>
      <c r="E509" s="1"/>
      <c r="F509" s="255"/>
      <c r="G509" s="258"/>
      <c r="H509" s="261"/>
      <c r="I509" s="243"/>
      <c r="J509" s="22" t="str">
        <f>IF(E509=0,"",IF(E509&gt;=E508,"ATENÇÃO: observar o ganho de escala",""))</f>
        <v/>
      </c>
    </row>
    <row r="510" spans="1:10">
      <c r="A510" s="246"/>
      <c r="B510" s="249"/>
      <c r="C510" s="491"/>
      <c r="D510" s="24" t="s">
        <v>45</v>
      </c>
      <c r="E510" s="1"/>
      <c r="F510" s="255"/>
      <c r="G510" s="258"/>
      <c r="H510" s="261"/>
      <c r="I510" s="243"/>
      <c r="J510" s="22" t="str">
        <f t="shared" ref="J510:J512" si="99">IF(E510=0,"",IF(E510&gt;=E509,"ATENÇÃO: observar o ganho de escala",""))</f>
        <v/>
      </c>
    </row>
    <row r="511" spans="1:10">
      <c r="A511" s="246"/>
      <c r="B511" s="249"/>
      <c r="C511" s="491"/>
      <c r="D511" s="24" t="s">
        <v>43</v>
      </c>
      <c r="E511" s="1"/>
      <c r="F511" s="255"/>
      <c r="G511" s="258"/>
      <c r="H511" s="261"/>
      <c r="I511" s="243"/>
      <c r="J511" s="22" t="str">
        <f t="shared" si="99"/>
        <v/>
      </c>
    </row>
    <row r="512" spans="1:10" ht="15.75" thickBot="1">
      <c r="A512" s="247"/>
      <c r="B512" s="250"/>
      <c r="C512" s="492"/>
      <c r="D512" s="25" t="s">
        <v>44</v>
      </c>
      <c r="E512" s="2"/>
      <c r="F512" s="256"/>
      <c r="G512" s="259"/>
      <c r="H512" s="262"/>
      <c r="I512" s="244"/>
      <c r="J512" s="22" t="str">
        <f t="shared" si="99"/>
        <v/>
      </c>
    </row>
    <row r="513" spans="1:10">
      <c r="A513" s="245">
        <v>101</v>
      </c>
      <c r="B513" s="248" t="str">
        <f>CONCATENATE(VLOOKUP(A513,Especificações,2,FALSE),(VLOOKUP(A513,Especificações,3,FALSE)),(VLOOKUP(A513,Especificações,4,FALSE)),(VLOOKUP(A513,Especificações,5,FALSE)),(VLOOKUP(A513,Especificações,6,FALSE)),(VLOOKUP(A513,Especificações,7,FALSE)),(VLOOKUP(A513,Especificações,8,FALSE)),(VLOOKUP(A513,Especificações,9,FALSE)),(VLOOKUP(A513,Especificações,10,FALSE)),(VLOOKUP(A513,Especificações,11,FALSE)),(VLOOKUP(A513,Especificações,12,FALSE)),(VLOOKUP(A513,Especificações,13,FALSE)),(VLOOKUP(A513,Especificações,14,FALSE)),(VLOOKUP(A513,Especificações,15,FALSE)),(VLOOKUP(A513,Especificações,16,FALSE)),(VLOOKUP(A513,Especificações,17,FALSE)),(VLOOKUP(A513,Especificações,18,FALSE)),(VLOOKUP(A513,Especificações,19,FALSE)),(VLOOKUP(A513,Especificações,20,FALSE)),(VLOOKUP(A513,Especificações,21,FALSE)))</f>
        <v xml:space="preserve">FOLDER COM BRAILE - Papel Couchê Liso ou fosco/ Off-Set/ Reciclato; Formato Aberto: 2: 46x64cm; 115/170 g/m²; Impressão: 4/4 Cores; Acabamento: Refile simples com dobra e corte especial;  </v>
      </c>
      <c r="C513" s="490">
        <f>VLOOKUP(A513,Especificações,22,FALSE)</f>
        <v>1</v>
      </c>
      <c r="D513" s="21" t="s">
        <v>46</v>
      </c>
      <c r="E513" s="153"/>
      <c r="F513" s="254">
        <f>IF(ISERROR(AVERAGE(E513:E517)),0,AVERAGE(E513:E517))</f>
        <v>0</v>
      </c>
      <c r="G513" s="257">
        <v>225</v>
      </c>
      <c r="H513" s="260">
        <f>C513*F513</f>
        <v>0</v>
      </c>
      <c r="I513" s="242">
        <f>G513*H513</f>
        <v>0</v>
      </c>
      <c r="J513" s="22"/>
    </row>
    <row r="514" spans="1:10">
      <c r="A514" s="246"/>
      <c r="B514" s="249"/>
      <c r="C514" s="491"/>
      <c r="D514" s="23" t="s">
        <v>47</v>
      </c>
      <c r="E514" s="1"/>
      <c r="F514" s="255"/>
      <c r="G514" s="258"/>
      <c r="H514" s="261"/>
      <c r="I514" s="243"/>
      <c r="J514" s="22" t="str">
        <f>IF(E514=0,"",IF(E514&gt;=E513,"ATENÇÃO: observar o ganho de escala",""))</f>
        <v/>
      </c>
    </row>
    <row r="515" spans="1:10">
      <c r="A515" s="246"/>
      <c r="B515" s="249"/>
      <c r="C515" s="491"/>
      <c r="D515" s="24" t="s">
        <v>45</v>
      </c>
      <c r="E515" s="1"/>
      <c r="F515" s="255"/>
      <c r="G515" s="258"/>
      <c r="H515" s="261"/>
      <c r="I515" s="243"/>
      <c r="J515" s="22" t="str">
        <f t="shared" ref="J515:J517" si="100">IF(E515=0,"",IF(E515&gt;=E514,"ATENÇÃO: observar o ganho de escala",""))</f>
        <v/>
      </c>
    </row>
    <row r="516" spans="1:10">
      <c r="A516" s="246"/>
      <c r="B516" s="249"/>
      <c r="C516" s="491"/>
      <c r="D516" s="24" t="s">
        <v>43</v>
      </c>
      <c r="E516" s="1"/>
      <c r="F516" s="255"/>
      <c r="G516" s="258"/>
      <c r="H516" s="261"/>
      <c r="I516" s="243"/>
      <c r="J516" s="22" t="str">
        <f t="shared" si="100"/>
        <v/>
      </c>
    </row>
    <row r="517" spans="1:10" ht="15.75" thickBot="1">
      <c r="A517" s="247"/>
      <c r="B517" s="250"/>
      <c r="C517" s="492"/>
      <c r="D517" s="25" t="s">
        <v>44</v>
      </c>
      <c r="E517" s="2"/>
      <c r="F517" s="256"/>
      <c r="G517" s="259"/>
      <c r="H517" s="262"/>
      <c r="I517" s="244"/>
      <c r="J517" s="22" t="str">
        <f t="shared" si="100"/>
        <v/>
      </c>
    </row>
    <row r="518" spans="1:10">
      <c r="A518" s="245">
        <v>102</v>
      </c>
      <c r="B518" s="248" t="str">
        <f>CONCATENATE(VLOOKUP(A518,Especificações,2,FALSE),(VLOOKUP(A518,Especificações,3,FALSE)),(VLOOKUP(A518,Especificações,4,FALSE)),(VLOOKUP(A518,Especificações,5,FALSE)),(VLOOKUP(A518,Especificações,6,FALSE)),(VLOOKUP(A518,Especificações,7,FALSE)),(VLOOKUP(A518,Especificações,8,FALSE)),(VLOOKUP(A518,Especificações,9,FALSE)),(VLOOKUP(A518,Especificações,10,FALSE)),(VLOOKUP(A518,Especificações,11,FALSE)),(VLOOKUP(A518,Especificações,12,FALSE)),(VLOOKUP(A518,Especificações,13,FALSE)),(VLOOKUP(A518,Especificações,14,FALSE)),(VLOOKUP(A518,Especificações,15,FALSE)),(VLOOKUP(A518,Especificações,16,FALSE)),(VLOOKUP(A518,Especificações,17,FALSE)),(VLOOKUP(A518,Especificações,18,FALSE)),(VLOOKUP(A518,Especificações,19,FALSE)),(VLOOKUP(A518,Especificações,20,FALSE)),(VLOOKUP(A518,Especificações,21,FALSE)))</f>
        <v xml:space="preserve">FOLDER COM BRAILE - Papel Couchê Liso ou fosco/ Off-Set/ Reciclato; Formato Aberto: 4: 31,5x46cm; 115/170 g/m²; Impressão: 4/4 Cores; Acabamento: Refile simples com dobra e corte especial;  </v>
      </c>
      <c r="C518" s="490">
        <f>VLOOKUP(A518,Especificações,22,FALSE)</f>
        <v>1</v>
      </c>
      <c r="D518" s="21" t="s">
        <v>46</v>
      </c>
      <c r="E518" s="153"/>
      <c r="F518" s="254">
        <f>IF(ISERROR(AVERAGE(E518:E522)),0,AVERAGE(E518:E522))</f>
        <v>0</v>
      </c>
      <c r="G518" s="257">
        <v>338</v>
      </c>
      <c r="H518" s="260">
        <f>C518*F518</f>
        <v>0</v>
      </c>
      <c r="I518" s="242">
        <f>G518*H518</f>
        <v>0</v>
      </c>
      <c r="J518" s="22"/>
    </row>
    <row r="519" spans="1:10">
      <c r="A519" s="246"/>
      <c r="B519" s="249"/>
      <c r="C519" s="491"/>
      <c r="D519" s="23" t="s">
        <v>47</v>
      </c>
      <c r="E519" s="1"/>
      <c r="F519" s="255"/>
      <c r="G519" s="258"/>
      <c r="H519" s="261"/>
      <c r="I519" s="243"/>
      <c r="J519" s="22" t="str">
        <f>IF(E519=0,"",IF(E519&gt;=E518,"ATENÇÃO: observar o ganho de escala",""))</f>
        <v/>
      </c>
    </row>
    <row r="520" spans="1:10">
      <c r="A520" s="246"/>
      <c r="B520" s="249"/>
      <c r="C520" s="491"/>
      <c r="D520" s="24" t="s">
        <v>45</v>
      </c>
      <c r="E520" s="1"/>
      <c r="F520" s="255"/>
      <c r="G520" s="258"/>
      <c r="H520" s="261"/>
      <c r="I520" s="243"/>
      <c r="J520" s="22" t="str">
        <f t="shared" ref="J520:J522" si="101">IF(E520=0,"",IF(E520&gt;=E519,"ATENÇÃO: observar o ganho de escala",""))</f>
        <v/>
      </c>
    </row>
    <row r="521" spans="1:10">
      <c r="A521" s="246"/>
      <c r="B521" s="249"/>
      <c r="C521" s="491"/>
      <c r="D521" s="24" t="s">
        <v>43</v>
      </c>
      <c r="E521" s="1"/>
      <c r="F521" s="255"/>
      <c r="G521" s="258"/>
      <c r="H521" s="261"/>
      <c r="I521" s="243"/>
      <c r="J521" s="22" t="str">
        <f t="shared" si="101"/>
        <v/>
      </c>
    </row>
    <row r="522" spans="1:10" ht="15.75" thickBot="1">
      <c r="A522" s="247"/>
      <c r="B522" s="250"/>
      <c r="C522" s="492"/>
      <c r="D522" s="25" t="s">
        <v>44</v>
      </c>
      <c r="E522" s="2"/>
      <c r="F522" s="256"/>
      <c r="G522" s="259"/>
      <c r="H522" s="262"/>
      <c r="I522" s="244"/>
      <c r="J522" s="22" t="str">
        <f t="shared" si="101"/>
        <v/>
      </c>
    </row>
    <row r="523" spans="1:10">
      <c r="A523" s="245">
        <v>103</v>
      </c>
      <c r="B523" s="248" t="str">
        <f>CONCATENATE(VLOOKUP(A523,Especificações,2,FALSE),(VLOOKUP(A523,Especificações,3,FALSE)),(VLOOKUP(A523,Especificações,4,FALSE)),(VLOOKUP(A523,Especificações,5,FALSE)),(VLOOKUP(A523,Especificações,6,FALSE)),(VLOOKUP(A523,Especificações,7,FALSE)),(VLOOKUP(A523,Especificações,8,FALSE)),(VLOOKUP(A523,Especificações,9,FALSE)),(VLOOKUP(A523,Especificações,10,FALSE)),(VLOOKUP(A523,Especificações,11,FALSE)),(VLOOKUP(A523,Especificações,12,FALSE)),(VLOOKUP(A523,Especificações,13,FALSE)),(VLOOKUP(A523,Especificações,14,FALSE)),(VLOOKUP(A523,Especificações,15,FALSE)),(VLOOKUP(A523,Especificações,16,FALSE)),(VLOOKUP(A523,Especificações,17,FALSE)),(VLOOKUP(A523,Especificações,18,FALSE)),(VLOOKUP(A523,Especificações,19,FALSE)),(VLOOKUP(A523,Especificações,20,FALSE)),(VLOOKUP(A523,Especificações,21,FALSE)))</f>
        <v xml:space="preserve">FOLDER COM BRAILE - Papel Couchê Liso ou fosco/ Off-Set/ Reciclato; Formato Aberto: 6: 31,9x32,9; 115/170 g/m²; Impressão: 4/4 Cores; Acabamento: Refile simples com dobra e corte especial;  </v>
      </c>
      <c r="C523" s="490">
        <f>VLOOKUP(A523,Especificações,22,FALSE)</f>
        <v>1</v>
      </c>
      <c r="D523" s="21" t="s">
        <v>46</v>
      </c>
      <c r="E523" s="153"/>
      <c r="F523" s="254">
        <f>IF(ISERROR(AVERAGE(E523:E527)),0,AVERAGE(E523:E527))</f>
        <v>0</v>
      </c>
      <c r="G523" s="257">
        <v>338</v>
      </c>
      <c r="H523" s="260">
        <f>C523*F523</f>
        <v>0</v>
      </c>
      <c r="I523" s="242">
        <f>G523*H523</f>
        <v>0</v>
      </c>
      <c r="J523" s="22"/>
    </row>
    <row r="524" spans="1:10">
      <c r="A524" s="246"/>
      <c r="B524" s="249"/>
      <c r="C524" s="491"/>
      <c r="D524" s="23" t="s">
        <v>47</v>
      </c>
      <c r="E524" s="1"/>
      <c r="F524" s="255"/>
      <c r="G524" s="258"/>
      <c r="H524" s="261"/>
      <c r="I524" s="243"/>
      <c r="J524" s="22" t="str">
        <f>IF(E524=0,"",IF(E524&gt;=E523,"ATENÇÃO: observar o ganho de escala",""))</f>
        <v/>
      </c>
    </row>
    <row r="525" spans="1:10">
      <c r="A525" s="246"/>
      <c r="B525" s="249"/>
      <c r="C525" s="491"/>
      <c r="D525" s="24" t="s">
        <v>45</v>
      </c>
      <c r="E525" s="1"/>
      <c r="F525" s="255"/>
      <c r="G525" s="258"/>
      <c r="H525" s="261"/>
      <c r="I525" s="243"/>
      <c r="J525" s="22" t="str">
        <f t="shared" ref="J525:J527" si="102">IF(E525=0,"",IF(E525&gt;=E524,"ATENÇÃO: observar o ganho de escala",""))</f>
        <v/>
      </c>
    </row>
    <row r="526" spans="1:10">
      <c r="A526" s="246"/>
      <c r="B526" s="249"/>
      <c r="C526" s="491"/>
      <c r="D526" s="24" t="s">
        <v>43</v>
      </c>
      <c r="E526" s="1"/>
      <c r="F526" s="255"/>
      <c r="G526" s="258"/>
      <c r="H526" s="261"/>
      <c r="I526" s="243"/>
      <c r="J526" s="22" t="str">
        <f t="shared" si="102"/>
        <v/>
      </c>
    </row>
    <row r="527" spans="1:10" ht="15.75" thickBot="1">
      <c r="A527" s="247"/>
      <c r="B527" s="250"/>
      <c r="C527" s="492"/>
      <c r="D527" s="25" t="s">
        <v>44</v>
      </c>
      <c r="E527" s="2"/>
      <c r="F527" s="256"/>
      <c r="G527" s="259"/>
      <c r="H527" s="262"/>
      <c r="I527" s="244"/>
      <c r="J527" s="22" t="str">
        <f t="shared" si="102"/>
        <v/>
      </c>
    </row>
    <row r="528" spans="1:10">
      <c r="A528" s="245">
        <v>104</v>
      </c>
      <c r="B528" s="248" t="str">
        <f>CONCATENATE(VLOOKUP(A528,Especificações,2,FALSE),(VLOOKUP(A528,Especificações,3,FALSE)),(VLOOKUP(A528,Especificações,4,FALSE)),(VLOOKUP(A528,Especificações,5,FALSE)),(VLOOKUP(A528,Especificações,6,FALSE)),(VLOOKUP(A528,Especificações,7,FALSE)),(VLOOKUP(A528,Especificações,8,FALSE)),(VLOOKUP(A528,Especificações,9,FALSE)),(VLOOKUP(A528,Especificações,10,FALSE)),(VLOOKUP(A528,Especificações,11,FALSE)),(VLOOKUP(A528,Especificações,12,FALSE)),(VLOOKUP(A528,Especificações,13,FALSE)),(VLOOKUP(A528,Especificações,14,FALSE)),(VLOOKUP(A528,Especificações,15,FALSE)),(VLOOKUP(A528,Especificações,16,FALSE)),(VLOOKUP(A528,Especificações,17,FALSE)),(VLOOKUP(A528,Especificações,18,FALSE)),(VLOOKUP(A528,Especificações,19,FALSE)),(VLOOKUP(A528,Especificações,20,FALSE)),(VLOOKUP(A528,Especificações,21,FALSE)))</f>
        <v xml:space="preserve">FOLDER COM BRAILE - Papel Couchê Liso ou fosco/ Off-Set/ Reciclato; Formato Aberto: 8: 21x29,7cm; 115/170 g/m²; Impressão: 4/4 Cores; Acabamento: Refile simples com dobra e corte especial;  </v>
      </c>
      <c r="C528" s="490">
        <f>VLOOKUP(A528,Especificações,22,FALSE)</f>
        <v>1</v>
      </c>
      <c r="D528" s="21" t="s">
        <v>46</v>
      </c>
      <c r="E528" s="153"/>
      <c r="F528" s="254">
        <f>IF(ISERROR(AVERAGE(E528:E532)),0,AVERAGE(E528:E532))</f>
        <v>0</v>
      </c>
      <c r="G528" s="257">
        <v>563</v>
      </c>
      <c r="H528" s="260">
        <f>C528*F528</f>
        <v>0</v>
      </c>
      <c r="I528" s="242">
        <f>G528*H528</f>
        <v>0</v>
      </c>
      <c r="J528" s="22"/>
    </row>
    <row r="529" spans="1:10">
      <c r="A529" s="246"/>
      <c r="B529" s="249"/>
      <c r="C529" s="491"/>
      <c r="D529" s="23" t="s">
        <v>47</v>
      </c>
      <c r="E529" s="1"/>
      <c r="F529" s="255"/>
      <c r="G529" s="258"/>
      <c r="H529" s="261"/>
      <c r="I529" s="243"/>
      <c r="J529" s="22" t="str">
        <f>IF(E529=0,"",IF(E529&gt;=E528,"ATENÇÃO: observar o ganho de escala",""))</f>
        <v/>
      </c>
    </row>
    <row r="530" spans="1:10">
      <c r="A530" s="246"/>
      <c r="B530" s="249"/>
      <c r="C530" s="491"/>
      <c r="D530" s="24" t="s">
        <v>45</v>
      </c>
      <c r="E530" s="1"/>
      <c r="F530" s="255"/>
      <c r="G530" s="258"/>
      <c r="H530" s="261"/>
      <c r="I530" s="243"/>
      <c r="J530" s="22" t="str">
        <f t="shared" ref="J530:J532" si="103">IF(E530=0,"",IF(E530&gt;=E529,"ATENÇÃO: observar o ganho de escala",""))</f>
        <v/>
      </c>
    </row>
    <row r="531" spans="1:10">
      <c r="A531" s="246"/>
      <c r="B531" s="249"/>
      <c r="C531" s="491"/>
      <c r="D531" s="24" t="s">
        <v>43</v>
      </c>
      <c r="E531" s="1"/>
      <c r="F531" s="255"/>
      <c r="G531" s="258"/>
      <c r="H531" s="261"/>
      <c r="I531" s="243"/>
      <c r="J531" s="22" t="str">
        <f t="shared" si="103"/>
        <v/>
      </c>
    </row>
    <row r="532" spans="1:10" ht="15.75" thickBot="1">
      <c r="A532" s="247"/>
      <c r="B532" s="250"/>
      <c r="C532" s="492"/>
      <c r="D532" s="25" t="s">
        <v>44</v>
      </c>
      <c r="E532" s="2"/>
      <c r="F532" s="256"/>
      <c r="G532" s="259"/>
      <c r="H532" s="262"/>
      <c r="I532" s="244"/>
      <c r="J532" s="22" t="str">
        <f t="shared" si="103"/>
        <v/>
      </c>
    </row>
    <row r="533" spans="1:10">
      <c r="A533" s="245">
        <v>105</v>
      </c>
      <c r="B533" s="248" t="str">
        <f>CONCATENATE(VLOOKUP(A533,Especificações,2,FALSE),(VLOOKUP(A533,Especificações,3,FALSE)),(VLOOKUP(A533,Especificações,4,FALSE)),(VLOOKUP(A533,Especificações,5,FALSE)),(VLOOKUP(A533,Especificações,6,FALSE)),(VLOOKUP(A533,Especificações,7,FALSE)),(VLOOKUP(A533,Especificações,8,FALSE)),(VLOOKUP(A533,Especificações,9,FALSE)),(VLOOKUP(A533,Especificações,10,FALSE)),(VLOOKUP(A533,Especificações,11,FALSE)),(VLOOKUP(A533,Especificações,12,FALSE)),(VLOOKUP(A533,Especificações,13,FALSE)),(VLOOKUP(A533,Especificações,14,FALSE)),(VLOOKUP(A533,Especificações,15,FALSE)),(VLOOKUP(A533,Especificações,16,FALSE)),(VLOOKUP(A533,Especificações,17,FALSE)),(VLOOKUP(A533,Especificações,18,FALSE)),(VLOOKUP(A533,Especificações,19,FALSE)),(VLOOKUP(A533,Especificações,20,FALSE)),(VLOOKUP(A533,Especificações,21,FALSE)))</f>
        <v xml:space="preserve">FOLDER COM BRAILE - Papel Couchê Liso ou fosco/ Off-Set/ Reciclato; Formato Aberto: 12: 20,5x23cm; 115/170 g/m²; Impressão: 4/4 Cores; Acabamento: Refile simples com dobra e corte especial;  </v>
      </c>
      <c r="C533" s="490">
        <f>VLOOKUP(A533,Especificações,22,FALSE)</f>
        <v>1</v>
      </c>
      <c r="D533" s="21" t="s">
        <v>46</v>
      </c>
      <c r="E533" s="153"/>
      <c r="F533" s="254">
        <f>IF(ISERROR(AVERAGE(E533:E537)),0,AVERAGE(E533:E537))</f>
        <v>0</v>
      </c>
      <c r="G533" s="257">
        <v>563</v>
      </c>
      <c r="H533" s="260">
        <f>C533*F533</f>
        <v>0</v>
      </c>
      <c r="I533" s="242">
        <f>G533*H533</f>
        <v>0</v>
      </c>
      <c r="J533" s="22"/>
    </row>
    <row r="534" spans="1:10">
      <c r="A534" s="246"/>
      <c r="B534" s="249"/>
      <c r="C534" s="491"/>
      <c r="D534" s="23" t="s">
        <v>47</v>
      </c>
      <c r="E534" s="1"/>
      <c r="F534" s="255"/>
      <c r="G534" s="258"/>
      <c r="H534" s="261"/>
      <c r="I534" s="243"/>
      <c r="J534" s="22" t="str">
        <f>IF(E534=0,"",IF(E534&gt;=E533,"ATENÇÃO: observar o ganho de escala",""))</f>
        <v/>
      </c>
    </row>
    <row r="535" spans="1:10">
      <c r="A535" s="246"/>
      <c r="B535" s="249"/>
      <c r="C535" s="491"/>
      <c r="D535" s="24" t="s">
        <v>45</v>
      </c>
      <c r="E535" s="1"/>
      <c r="F535" s="255"/>
      <c r="G535" s="258"/>
      <c r="H535" s="261"/>
      <c r="I535" s="243"/>
      <c r="J535" s="22" t="str">
        <f t="shared" ref="J535:J537" si="104">IF(E535=0,"",IF(E535&gt;=E534,"ATENÇÃO: observar o ganho de escala",""))</f>
        <v/>
      </c>
    </row>
    <row r="536" spans="1:10">
      <c r="A536" s="246"/>
      <c r="B536" s="249"/>
      <c r="C536" s="491"/>
      <c r="D536" s="24" t="s">
        <v>43</v>
      </c>
      <c r="E536" s="1"/>
      <c r="F536" s="255"/>
      <c r="G536" s="258"/>
      <c r="H536" s="261"/>
      <c r="I536" s="243"/>
      <c r="J536" s="22" t="str">
        <f t="shared" si="104"/>
        <v/>
      </c>
    </row>
    <row r="537" spans="1:10" ht="15.75" thickBot="1">
      <c r="A537" s="247"/>
      <c r="B537" s="250"/>
      <c r="C537" s="492"/>
      <c r="D537" s="25" t="s">
        <v>44</v>
      </c>
      <c r="E537" s="2"/>
      <c r="F537" s="256"/>
      <c r="G537" s="259"/>
      <c r="H537" s="262"/>
      <c r="I537" s="244"/>
      <c r="J537" s="22" t="str">
        <f t="shared" si="104"/>
        <v/>
      </c>
    </row>
    <row r="538" spans="1:10">
      <c r="A538" s="245">
        <v>106</v>
      </c>
      <c r="B538" s="248" t="str">
        <f>CONCATENATE(VLOOKUP(A538,Especificações,2,FALSE),(VLOOKUP(A538,Especificações,3,FALSE)),(VLOOKUP(A538,Especificações,4,FALSE)),(VLOOKUP(A538,Especificações,5,FALSE)),(VLOOKUP(A538,Especificações,6,FALSE)),(VLOOKUP(A538,Especificações,7,FALSE)),(VLOOKUP(A538,Especificações,8,FALSE)),(VLOOKUP(A538,Especificações,9,FALSE)),(VLOOKUP(A538,Especificações,10,FALSE)),(VLOOKUP(A538,Especificações,11,FALSE)),(VLOOKUP(A538,Especificações,12,FALSE)),(VLOOKUP(A538,Especificações,13,FALSE)),(VLOOKUP(A538,Especificações,14,FALSE)),(VLOOKUP(A538,Especificações,15,FALSE)),(VLOOKUP(A538,Especificações,16,FALSE)),(VLOOKUP(A538,Especificações,17,FALSE)),(VLOOKUP(A538,Especificações,18,FALSE)),(VLOOKUP(A538,Especificações,19,FALSE)),(VLOOKUP(A538,Especificações,20,FALSE)),(VLOOKUP(A538,Especificações,21,FALSE)))</f>
        <v xml:space="preserve">FOLDER COM BRAILE - Papel Couchê Liso ou fosco/ Off-Set/ Reciclato; Formato Aberto: 16: 15x21cm; 115/170 g/m²; Impressão: 4/4 Cores; Acabamento: Refile simples com dobra e corte especial;  </v>
      </c>
      <c r="C538" s="490">
        <f>VLOOKUP(A538,Especificações,22,FALSE)</f>
        <v>1</v>
      </c>
      <c r="D538" s="21" t="s">
        <v>46</v>
      </c>
      <c r="E538" s="153"/>
      <c r="F538" s="254">
        <f>IF(ISERROR(AVERAGE(E538:E542)),0,AVERAGE(E538:E542))</f>
        <v>0</v>
      </c>
      <c r="G538" s="257">
        <v>225</v>
      </c>
      <c r="H538" s="260">
        <f>C538*F538</f>
        <v>0</v>
      </c>
      <c r="I538" s="242">
        <f>G538*H538</f>
        <v>0</v>
      </c>
      <c r="J538" s="22"/>
    </row>
    <row r="539" spans="1:10">
      <c r="A539" s="246"/>
      <c r="B539" s="249"/>
      <c r="C539" s="491"/>
      <c r="D539" s="23" t="s">
        <v>47</v>
      </c>
      <c r="E539" s="1"/>
      <c r="F539" s="255"/>
      <c r="G539" s="258"/>
      <c r="H539" s="261"/>
      <c r="I539" s="243"/>
      <c r="J539" s="22" t="str">
        <f>IF(E539=0,"",IF(E539&gt;=E538,"ATENÇÃO: observar o ganho de escala",""))</f>
        <v/>
      </c>
    </row>
    <row r="540" spans="1:10">
      <c r="A540" s="246"/>
      <c r="B540" s="249"/>
      <c r="C540" s="491"/>
      <c r="D540" s="24" t="s">
        <v>45</v>
      </c>
      <c r="E540" s="1"/>
      <c r="F540" s="255"/>
      <c r="G540" s="258"/>
      <c r="H540" s="261"/>
      <c r="I540" s="243"/>
      <c r="J540" s="22" t="str">
        <f t="shared" ref="J540:J542" si="105">IF(E540=0,"",IF(E540&gt;=E539,"ATENÇÃO: observar o ganho de escala",""))</f>
        <v/>
      </c>
    </row>
    <row r="541" spans="1:10">
      <c r="A541" s="246"/>
      <c r="B541" s="249"/>
      <c r="C541" s="491"/>
      <c r="D541" s="24" t="s">
        <v>43</v>
      </c>
      <c r="E541" s="1"/>
      <c r="F541" s="255"/>
      <c r="G541" s="258"/>
      <c r="H541" s="261"/>
      <c r="I541" s="243"/>
      <c r="J541" s="22" t="str">
        <f t="shared" si="105"/>
        <v/>
      </c>
    </row>
    <row r="542" spans="1:10" ht="15.75" thickBot="1">
      <c r="A542" s="247"/>
      <c r="B542" s="250"/>
      <c r="C542" s="492"/>
      <c r="D542" s="25" t="s">
        <v>44</v>
      </c>
      <c r="E542" s="2"/>
      <c r="F542" s="256"/>
      <c r="G542" s="259"/>
      <c r="H542" s="262"/>
      <c r="I542" s="244"/>
      <c r="J542" s="22" t="str">
        <f t="shared" si="105"/>
        <v/>
      </c>
    </row>
    <row r="543" spans="1:10" ht="15" customHeight="1">
      <c r="A543" s="245">
        <v>107</v>
      </c>
      <c r="B543" s="248" t="str">
        <f>CONCATENATE(VLOOKUP(A543,Especificações,2,FALSE),(VLOOKUP(A543,Especificações,3,FALSE)),(VLOOKUP(A543,Especificações,4,FALSE)),(VLOOKUP(A543,Especificações,5,FALSE)),(VLOOKUP(A543,Especificações,6,FALSE)),(VLOOKUP(A543,Especificações,7,FALSE)),(VLOOKUP(A543,Especificações,8,FALSE)),(VLOOKUP(A543,Especificações,9,FALSE)),(VLOOKUP(A543,Especificações,10,FALSE)),(VLOOKUP(A543,Especificações,11,FALSE)),(VLOOKUP(A543,Especificações,12,FALSE)),(VLOOKUP(A543,Especificações,13,FALSE)),(VLOOKUP(A543,Especificações,14,FALSE)),(VLOOKUP(A543,Especificações,15,FALSE)),(VLOOKUP(A543,Especificações,16,FALSE)),(VLOOKUP(A543,Especificações,17,FALSE)),(VLOOKUP(A543,Especificações,18,FALSE)),(VLOOKUP(A543,Especificações,19,FALSE)),(VLOOKUP(A543,Especificações,20,FALSE)),(VLOOKUP(A543,Especificações,21,FALSE)))</f>
        <v>GRAVAÇÃO CD / DVD - Mídia CD-R/ DVD-R; Impressão: 4/0 Cores; Acabamento: Capa envelope/ EVA</v>
      </c>
      <c r="C543" s="490">
        <f>VLOOKUP(A543,Especificações,22,FALSE)</f>
        <v>1</v>
      </c>
      <c r="D543" s="21" t="s">
        <v>46</v>
      </c>
      <c r="E543" s="153"/>
      <c r="F543" s="254">
        <f>IF(ISERROR(AVERAGE(E543:E547)),0,AVERAGE(E543:E547))</f>
        <v>0</v>
      </c>
      <c r="G543" s="257">
        <v>20000</v>
      </c>
      <c r="H543" s="260">
        <f>C543*F543</f>
        <v>0</v>
      </c>
      <c r="I543" s="242">
        <f>G543*H543</f>
        <v>0</v>
      </c>
      <c r="J543" s="22"/>
    </row>
    <row r="544" spans="1:10">
      <c r="A544" s="246"/>
      <c r="B544" s="249"/>
      <c r="C544" s="491"/>
      <c r="D544" s="23" t="s">
        <v>47</v>
      </c>
      <c r="E544" s="1"/>
      <c r="F544" s="255"/>
      <c r="G544" s="258"/>
      <c r="H544" s="261"/>
      <c r="I544" s="243"/>
      <c r="J544" s="22" t="str">
        <f>IF(E544=0,"",IF(E544&gt;=E543,"ATENÇÃO: observar o ganho de escala",""))</f>
        <v/>
      </c>
    </row>
    <row r="545" spans="1:10">
      <c r="A545" s="246"/>
      <c r="B545" s="249"/>
      <c r="C545" s="491"/>
      <c r="D545" s="24" t="s">
        <v>45</v>
      </c>
      <c r="E545" s="1"/>
      <c r="F545" s="255"/>
      <c r="G545" s="258"/>
      <c r="H545" s="261"/>
      <c r="I545" s="243"/>
      <c r="J545" s="22" t="str">
        <f t="shared" ref="J545:J547" si="106">IF(E545=0,"",IF(E545&gt;=E544,"ATENÇÃO: observar o ganho de escala",""))</f>
        <v/>
      </c>
    </row>
    <row r="546" spans="1:10">
      <c r="A546" s="246"/>
      <c r="B546" s="249"/>
      <c r="C546" s="491"/>
      <c r="D546" s="24" t="s">
        <v>43</v>
      </c>
      <c r="E546" s="1"/>
      <c r="F546" s="255"/>
      <c r="G546" s="258"/>
      <c r="H546" s="261"/>
      <c r="I546" s="243"/>
      <c r="J546" s="22" t="str">
        <f t="shared" si="106"/>
        <v/>
      </c>
    </row>
    <row r="547" spans="1:10" ht="15.75" thickBot="1">
      <c r="A547" s="247"/>
      <c r="B547" s="250"/>
      <c r="C547" s="492"/>
      <c r="D547" s="25" t="s">
        <v>44</v>
      </c>
      <c r="E547" s="2"/>
      <c r="F547" s="256"/>
      <c r="G547" s="259"/>
      <c r="H547" s="262"/>
      <c r="I547" s="244"/>
      <c r="J547" s="22" t="str">
        <f t="shared" si="106"/>
        <v/>
      </c>
    </row>
    <row r="548" spans="1:10" ht="15" customHeight="1">
      <c r="A548" s="245">
        <v>108</v>
      </c>
      <c r="B548" s="248" t="str">
        <f>CONCATENATE(VLOOKUP(A548,Especificações,2,FALSE),(VLOOKUP(A548,Especificações,3,FALSE)),(VLOOKUP(A548,Especificações,4,FALSE)),(VLOOKUP(A548,Especificações,5,FALSE)),(VLOOKUP(A548,Especificações,6,FALSE)),(VLOOKUP(A548,Especificações,7,FALSE)),(VLOOKUP(A548,Especificações,8,FALSE)),(VLOOKUP(A548,Especificações,9,FALSE)),(VLOOKUP(A548,Especificações,10,FALSE)),(VLOOKUP(A548,Especificações,11,FALSE)),(VLOOKUP(A548,Especificações,12,FALSE)),(VLOOKUP(A548,Especificações,13,FALSE)),(VLOOKUP(A548,Especificações,14,FALSE)),(VLOOKUP(A548,Especificações,15,FALSE)),(VLOOKUP(A548,Especificações,16,FALSE)),(VLOOKUP(A548,Especificações,17,FALSE)),(VLOOKUP(A548,Especificações,18,FALSE)),(VLOOKUP(A548,Especificações,19,FALSE)),(VLOOKUP(A548,Especificações,20,FALSE)),(VLOOKUP(A548,Especificações,21,FALSE)))</f>
        <v>IMPRESSÃO  CD / DVD - Impressão: 4/0 Cores; Acabamento: Capa envelope/ EVA</v>
      </c>
      <c r="C548" s="490">
        <f>VLOOKUP(A548,Especificações,22,FALSE)</f>
        <v>1</v>
      </c>
      <c r="D548" s="21" t="s">
        <v>46</v>
      </c>
      <c r="E548" s="153"/>
      <c r="F548" s="254">
        <f>IF(ISERROR(AVERAGE(E548:E552)),0,AVERAGE(E548:E552))</f>
        <v>0</v>
      </c>
      <c r="G548" s="257">
        <v>20000</v>
      </c>
      <c r="H548" s="260">
        <f>C548*F548</f>
        <v>0</v>
      </c>
      <c r="I548" s="242">
        <f>G548*H548</f>
        <v>0</v>
      </c>
      <c r="J548" s="22"/>
    </row>
    <row r="549" spans="1:10">
      <c r="A549" s="246"/>
      <c r="B549" s="249"/>
      <c r="C549" s="491"/>
      <c r="D549" s="23" t="s">
        <v>47</v>
      </c>
      <c r="E549" s="1"/>
      <c r="F549" s="255"/>
      <c r="G549" s="258"/>
      <c r="H549" s="261"/>
      <c r="I549" s="243"/>
      <c r="J549" s="22" t="str">
        <f>IF(E549=0,"",IF(E549&gt;=E548,"ATENÇÃO: observar o ganho de escala",""))</f>
        <v/>
      </c>
    </row>
    <row r="550" spans="1:10">
      <c r="A550" s="246"/>
      <c r="B550" s="249"/>
      <c r="C550" s="491"/>
      <c r="D550" s="24" t="s">
        <v>45</v>
      </c>
      <c r="E550" s="1"/>
      <c r="F550" s="255"/>
      <c r="G550" s="258"/>
      <c r="H550" s="261"/>
      <c r="I550" s="243"/>
      <c r="J550" s="22" t="str">
        <f t="shared" ref="J550:J552" si="107">IF(E550=0,"",IF(E550&gt;=E549,"ATENÇÃO: observar o ganho de escala",""))</f>
        <v/>
      </c>
    </row>
    <row r="551" spans="1:10">
      <c r="A551" s="246"/>
      <c r="B551" s="249"/>
      <c r="C551" s="491"/>
      <c r="D551" s="24" t="s">
        <v>43</v>
      </c>
      <c r="E551" s="1"/>
      <c r="F551" s="255"/>
      <c r="G551" s="258"/>
      <c r="H551" s="261"/>
      <c r="I551" s="243"/>
      <c r="J551" s="22" t="str">
        <f t="shared" si="107"/>
        <v/>
      </c>
    </row>
    <row r="552" spans="1:10" ht="15.75" thickBot="1">
      <c r="A552" s="247"/>
      <c r="B552" s="250"/>
      <c r="C552" s="492"/>
      <c r="D552" s="25" t="s">
        <v>44</v>
      </c>
      <c r="E552" s="2"/>
      <c r="F552" s="256"/>
      <c r="G552" s="259"/>
      <c r="H552" s="262"/>
      <c r="I552" s="244"/>
      <c r="J552" s="22" t="str">
        <f t="shared" si="107"/>
        <v/>
      </c>
    </row>
    <row r="553" spans="1:10" ht="15" customHeight="1">
      <c r="A553" s="245">
        <v>109</v>
      </c>
      <c r="B553" s="248" t="str">
        <f>CONCATENATE(VLOOKUP(A553,Especificações,2,FALSE),(VLOOKUP(A553,Especificações,3,FALSE)),(VLOOKUP(A553,Especificações,4,FALSE)),(VLOOKUP(A553,Especificações,5,FALSE)),(VLOOKUP(A553,Especificações,6,FALSE)),(VLOOKUP(A553,Especificações,7,FALSE)),(VLOOKUP(A553,Especificações,8,FALSE)),(VLOOKUP(A553,Especificações,9,FALSE)),(VLOOKUP(A553,Especificações,10,FALSE)),(VLOOKUP(A553,Especificações,11,FALSE)),(VLOOKUP(A553,Especificações,12,FALSE)),(VLOOKUP(A553,Especificações,13,FALSE)),(VLOOKUP(A553,Especificações,14,FALSE)),(VLOOKUP(A553,Especificações,15,FALSE)),(VLOOKUP(A553,Especificações,16,FALSE)),(VLOOKUP(A553,Especificações,17,FALSE)),(VLOOKUP(A553,Especificações,18,FALSE)),(VLOOKUP(A553,Especificações,19,FALSE)),(VLOOKUP(A553,Especificações,20,FALSE)),(VLOOKUP(A553,Especificações,21,FALSE)))</f>
        <v xml:space="preserve">LABEL - Adesivo para CD/ DVD; 110 g/m²; Impressão: 4/0 Cores; Acabamento: Adesivagem; </v>
      </c>
      <c r="C553" s="490">
        <f>VLOOKUP(A553,Especificações,22,FALSE)</f>
        <v>1</v>
      </c>
      <c r="D553" s="21" t="s">
        <v>46</v>
      </c>
      <c r="E553" s="153"/>
      <c r="F553" s="254">
        <f>IF(ISERROR(AVERAGE(E553:E557)),0,AVERAGE(E553:E557))</f>
        <v>0</v>
      </c>
      <c r="G553" s="257">
        <v>19200</v>
      </c>
      <c r="H553" s="260">
        <f>C553*F553</f>
        <v>0</v>
      </c>
      <c r="I553" s="242">
        <f>G553*H553</f>
        <v>0</v>
      </c>
      <c r="J553" s="22"/>
    </row>
    <row r="554" spans="1:10">
      <c r="A554" s="246"/>
      <c r="B554" s="249"/>
      <c r="C554" s="491"/>
      <c r="D554" s="23" t="s">
        <v>47</v>
      </c>
      <c r="E554" s="1"/>
      <c r="F554" s="255"/>
      <c r="G554" s="258"/>
      <c r="H554" s="261"/>
      <c r="I554" s="243"/>
      <c r="J554" s="22" t="str">
        <f>IF(E554=0,"",IF(E554&gt;=E553,"ATENÇÃO: observar o ganho de escala",""))</f>
        <v/>
      </c>
    </row>
    <row r="555" spans="1:10">
      <c r="A555" s="246"/>
      <c r="B555" s="249"/>
      <c r="C555" s="491"/>
      <c r="D555" s="24" t="s">
        <v>45</v>
      </c>
      <c r="E555" s="1"/>
      <c r="F555" s="255"/>
      <c r="G555" s="258"/>
      <c r="H555" s="261"/>
      <c r="I555" s="243"/>
      <c r="J555" s="22" t="str">
        <f t="shared" ref="J555:J557" si="108">IF(E555=0,"",IF(E555&gt;=E554,"ATENÇÃO: observar o ganho de escala",""))</f>
        <v/>
      </c>
    </row>
    <row r="556" spans="1:10">
      <c r="A556" s="246"/>
      <c r="B556" s="249"/>
      <c r="C556" s="491"/>
      <c r="D556" s="24" t="s">
        <v>43</v>
      </c>
      <c r="E556" s="1"/>
      <c r="F556" s="255"/>
      <c r="G556" s="258"/>
      <c r="H556" s="261"/>
      <c r="I556" s="243"/>
      <c r="J556" s="22" t="str">
        <f t="shared" si="108"/>
        <v/>
      </c>
    </row>
    <row r="557" spans="1:10" ht="15.75" thickBot="1">
      <c r="A557" s="247"/>
      <c r="B557" s="250"/>
      <c r="C557" s="492"/>
      <c r="D557" s="25" t="s">
        <v>44</v>
      </c>
      <c r="E557" s="2"/>
      <c r="F557" s="256"/>
      <c r="G557" s="259"/>
      <c r="H557" s="262"/>
      <c r="I557" s="244"/>
      <c r="J557" s="22" t="str">
        <f t="shared" si="108"/>
        <v/>
      </c>
    </row>
    <row r="558" spans="1:10" ht="15" customHeight="1">
      <c r="A558" s="245">
        <v>110</v>
      </c>
      <c r="B558" s="248" t="str">
        <f>CONCATENATE(VLOOKUP(A558,Especificações,2,FALSE),(VLOOKUP(A558,Especificações,3,FALSE)),(VLOOKUP(A558,Especificações,4,FALSE)),(VLOOKUP(A558,Especificações,5,FALSE)),(VLOOKUP(A558,Especificações,6,FALSE)),(VLOOKUP(A558,Especificações,7,FALSE)),(VLOOKUP(A558,Especificações,8,FALSE)),(VLOOKUP(A558,Especificações,9,FALSE)),(VLOOKUP(A558,Especificações,10,FALSE)),(VLOOKUP(A558,Especificações,11,FALSE)),(VLOOKUP(A558,Especificações,12,FALSE)),(VLOOKUP(A558,Especificações,13,FALSE)),(VLOOKUP(A558,Especificações,14,FALSE)),(VLOOKUP(A558,Especificações,15,FALSE)),(VLOOKUP(A558,Especificações,16,FALSE)),(VLOOKUP(A558,Especificações,17,FALSE)),(VLOOKUP(A558,Especificações,18,FALSE)),(VLOOKUP(A558,Especificações,19,FALSE)),(VLOOKUP(A558,Especificações,20,FALSE)),(VLOOKUP(A558,Especificações,21,FALSE)))</f>
        <v xml:space="preserve">LABEL COM BRAILE - Adesivo para CD/ DVD; 110 g/m²; Impressão: 4/0 Cores; Acabamento: Adesivagem; </v>
      </c>
      <c r="C558" s="490">
        <f>VLOOKUP(A558,Especificações,22,FALSE)</f>
        <v>1</v>
      </c>
      <c r="D558" s="21" t="s">
        <v>46</v>
      </c>
      <c r="E558" s="153"/>
      <c r="F558" s="254">
        <f>IF(ISERROR(AVERAGE(E558:E562)),0,AVERAGE(E558:E562))</f>
        <v>0</v>
      </c>
      <c r="G558" s="257">
        <v>4800</v>
      </c>
      <c r="H558" s="260">
        <f>C558*F558</f>
        <v>0</v>
      </c>
      <c r="I558" s="242">
        <f>G558*H558</f>
        <v>0</v>
      </c>
      <c r="J558" s="22"/>
    </row>
    <row r="559" spans="1:10">
      <c r="A559" s="246"/>
      <c r="B559" s="249"/>
      <c r="C559" s="491"/>
      <c r="D559" s="23" t="s">
        <v>47</v>
      </c>
      <c r="E559" s="1"/>
      <c r="F559" s="255"/>
      <c r="G559" s="258"/>
      <c r="H559" s="261"/>
      <c r="I559" s="243"/>
      <c r="J559" s="22" t="str">
        <f>IF(E559=0,"",IF(E559&gt;=E558,"ATENÇÃO: observar o ganho de escala",""))</f>
        <v/>
      </c>
    </row>
    <row r="560" spans="1:10">
      <c r="A560" s="246"/>
      <c r="B560" s="249"/>
      <c r="C560" s="491"/>
      <c r="D560" s="24" t="s">
        <v>45</v>
      </c>
      <c r="E560" s="1"/>
      <c r="F560" s="255"/>
      <c r="G560" s="258"/>
      <c r="H560" s="261"/>
      <c r="I560" s="243"/>
      <c r="J560" s="22" t="str">
        <f t="shared" ref="J560:J562" si="109">IF(E560=0,"",IF(E560&gt;=E559,"ATENÇÃO: observar o ganho de escala",""))</f>
        <v/>
      </c>
    </row>
    <row r="561" spans="1:10">
      <c r="A561" s="246"/>
      <c r="B561" s="249"/>
      <c r="C561" s="491"/>
      <c r="D561" s="24" t="s">
        <v>43</v>
      </c>
      <c r="E561" s="1"/>
      <c r="F561" s="255"/>
      <c r="G561" s="258"/>
      <c r="H561" s="261"/>
      <c r="I561" s="243"/>
      <c r="J561" s="22" t="str">
        <f t="shared" si="109"/>
        <v/>
      </c>
    </row>
    <row r="562" spans="1:10" ht="15.75" thickBot="1">
      <c r="A562" s="247"/>
      <c r="B562" s="250"/>
      <c r="C562" s="492"/>
      <c r="D562" s="25" t="s">
        <v>44</v>
      </c>
      <c r="E562" s="2"/>
      <c r="F562" s="256"/>
      <c r="G562" s="259"/>
      <c r="H562" s="262"/>
      <c r="I562" s="244"/>
      <c r="J562" s="22" t="str">
        <f t="shared" si="109"/>
        <v/>
      </c>
    </row>
    <row r="563" spans="1:10" ht="15" customHeight="1">
      <c r="A563" s="245">
        <v>111</v>
      </c>
      <c r="B563" s="248" t="str">
        <f>CONCATENATE(VLOOKUP(A563,Especificações,2,FALSE),(VLOOKUP(A563,Especificações,3,FALSE)),(VLOOKUP(A563,Especificações,4,FALSE)),(VLOOKUP(A563,Especificações,5,FALSE)),(VLOOKUP(A563,Especificações,6,FALSE)),(VLOOKUP(A563,Especificações,7,FALSE)),(VLOOKUP(A563,Especificações,8,FALSE)),(VLOOKUP(A563,Especificações,9,FALSE)),(VLOOKUP(A563,Especificações,10,FALSE)),(VLOOKUP(A563,Especificações,11,FALSE)),(VLOOKUP(A563,Especificações,12,FALSE)),(VLOOKUP(A563,Especificações,13,FALSE)),(VLOOKUP(A563,Especificações,14,FALSE)),(VLOOKUP(A563,Especificações,15,FALSE)),(VLOOKUP(A563,Especificações,16,FALSE)),(VLOOKUP(A563,Especificações,17,FALSE)),(VLOOKUP(A563,Especificações,18,FALSE)),(VLOOKUP(A563,Especificações,19,FALSE)),(VLOOKUP(A563,Especificações,20,FALSE)),(VLOOKUP(A563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55 a 250</v>
      </c>
      <c r="C563" s="490">
        <f>VLOOKUP(A563,Especificações,22,FALSE)</f>
        <v>152</v>
      </c>
      <c r="D563" s="21" t="s">
        <v>46</v>
      </c>
      <c r="E563" s="153"/>
      <c r="F563" s="254">
        <f>IF(ISERROR(AVERAGE(E563:E567)),0,AVERAGE(E563:E567))</f>
        <v>0</v>
      </c>
      <c r="G563" s="257">
        <v>480</v>
      </c>
      <c r="H563" s="260">
        <f>C563*F563</f>
        <v>0</v>
      </c>
      <c r="I563" s="242">
        <f>G563*H563</f>
        <v>0</v>
      </c>
      <c r="J563" s="22"/>
    </row>
    <row r="564" spans="1:10">
      <c r="A564" s="246"/>
      <c r="B564" s="249"/>
      <c r="C564" s="491"/>
      <c r="D564" s="23" t="s">
        <v>47</v>
      </c>
      <c r="E564" s="1"/>
      <c r="F564" s="255"/>
      <c r="G564" s="258"/>
      <c r="H564" s="261"/>
      <c r="I564" s="243"/>
      <c r="J564" s="22" t="str">
        <f>IF(E564=0,"",IF(E564&gt;=E563,"ATENÇÃO: observar o ganho de escala",""))</f>
        <v/>
      </c>
    </row>
    <row r="565" spans="1:10">
      <c r="A565" s="246"/>
      <c r="B565" s="249"/>
      <c r="C565" s="491"/>
      <c r="D565" s="24" t="s">
        <v>45</v>
      </c>
      <c r="E565" s="1"/>
      <c r="F565" s="255"/>
      <c r="G565" s="258"/>
      <c r="H565" s="261"/>
      <c r="I565" s="243"/>
      <c r="J565" s="22" t="str">
        <f t="shared" ref="J565:J567" si="110">IF(E565=0,"",IF(E565&gt;=E564,"ATENÇÃO: observar o ganho de escala",""))</f>
        <v/>
      </c>
    </row>
    <row r="566" spans="1:10">
      <c r="A566" s="246"/>
      <c r="B566" s="249"/>
      <c r="C566" s="491"/>
      <c r="D566" s="24" t="s">
        <v>43</v>
      </c>
      <c r="E566" s="1"/>
      <c r="F566" s="255"/>
      <c r="G566" s="258"/>
      <c r="H566" s="261"/>
      <c r="I566" s="243"/>
      <c r="J566" s="22" t="str">
        <f t="shared" si="110"/>
        <v/>
      </c>
    </row>
    <row r="567" spans="1:10" ht="15.75" thickBot="1">
      <c r="A567" s="247"/>
      <c r="B567" s="250"/>
      <c r="C567" s="492"/>
      <c r="D567" s="25" t="s">
        <v>44</v>
      </c>
      <c r="E567" s="2"/>
      <c r="F567" s="256"/>
      <c r="G567" s="259"/>
      <c r="H567" s="262"/>
      <c r="I567" s="244"/>
      <c r="J567" s="22" t="str">
        <f t="shared" si="110"/>
        <v/>
      </c>
    </row>
    <row r="568" spans="1:10" ht="15" customHeight="1">
      <c r="A568" s="245">
        <v>112</v>
      </c>
      <c r="B568" s="248" t="str">
        <f>CONCATENATE(VLOOKUP(A568,Especificações,2,FALSE),(VLOOKUP(A568,Especificações,3,FALSE)),(VLOOKUP(A568,Especificações,4,FALSE)),(VLOOKUP(A568,Especificações,5,FALSE)),(VLOOKUP(A568,Especificações,6,FALSE)),(VLOOKUP(A568,Especificações,7,FALSE)),(VLOOKUP(A568,Especificações,8,FALSE)),(VLOOKUP(A568,Especificações,9,FALSE)),(VLOOKUP(A568,Especificações,10,FALSE)),(VLOOKUP(A568,Especificações,11,FALSE)),(VLOOKUP(A568,Especificações,12,FALSE)),(VLOOKUP(A568,Especificações,13,FALSE)),(VLOOKUP(A568,Especificações,14,FALSE)),(VLOOKUP(A568,Especificações,15,FALSE)),(VLOOKUP(A568,Especificações,16,FALSE)),(VLOOKUP(A568,Especificações,17,FALSE)),(VLOOKUP(A568,Especificações,18,FALSE)),(VLOOKUP(A568,Especificações,19,FALSE)),(VLOOKUP(A568,Especificações,20,FALSE)),(VLOOKUP(A568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251 a 359</v>
      </c>
      <c r="C568" s="490">
        <f>VLOOKUP(A568,Especificações,22,FALSE)</f>
        <v>305</v>
      </c>
      <c r="D568" s="21" t="s">
        <v>46</v>
      </c>
      <c r="E568" s="153"/>
      <c r="F568" s="254">
        <f>IF(ISERROR(AVERAGE(E568:E572)),0,AVERAGE(E568:E572))</f>
        <v>0</v>
      </c>
      <c r="G568" s="257">
        <v>90</v>
      </c>
      <c r="H568" s="260">
        <f>C568*F568</f>
        <v>0</v>
      </c>
      <c r="I568" s="242">
        <f>G568*H568</f>
        <v>0</v>
      </c>
      <c r="J568" s="22"/>
    </row>
    <row r="569" spans="1:10">
      <c r="A569" s="246"/>
      <c r="B569" s="249"/>
      <c r="C569" s="491"/>
      <c r="D569" s="23" t="s">
        <v>47</v>
      </c>
      <c r="E569" s="1"/>
      <c r="F569" s="255"/>
      <c r="G569" s="258"/>
      <c r="H569" s="261"/>
      <c r="I569" s="243"/>
      <c r="J569" s="22" t="str">
        <f>IF(E569=0,"",IF(E569&gt;=E568,"ATENÇÃO: observar o ganho de escala",""))</f>
        <v/>
      </c>
    </row>
    <row r="570" spans="1:10">
      <c r="A570" s="246"/>
      <c r="B570" s="249"/>
      <c r="C570" s="491"/>
      <c r="D570" s="24" t="s">
        <v>45</v>
      </c>
      <c r="E570" s="1"/>
      <c r="F570" s="255"/>
      <c r="G570" s="258"/>
      <c r="H570" s="261"/>
      <c r="I570" s="243"/>
      <c r="J570" s="22" t="str">
        <f t="shared" ref="J570:J572" si="111">IF(E570=0,"",IF(E570&gt;=E569,"ATENÇÃO: observar o ganho de escala",""))</f>
        <v/>
      </c>
    </row>
    <row r="571" spans="1:10">
      <c r="A571" s="246"/>
      <c r="B571" s="249"/>
      <c r="C571" s="491"/>
      <c r="D571" s="24" t="s">
        <v>43</v>
      </c>
      <c r="E571" s="1"/>
      <c r="F571" s="255"/>
      <c r="G571" s="258"/>
      <c r="H571" s="261"/>
      <c r="I571" s="243"/>
      <c r="J571" s="22" t="str">
        <f t="shared" si="111"/>
        <v/>
      </c>
    </row>
    <row r="572" spans="1:10" ht="15.75" thickBot="1">
      <c r="A572" s="247"/>
      <c r="B572" s="250"/>
      <c r="C572" s="492"/>
      <c r="D572" s="25" t="s">
        <v>44</v>
      </c>
      <c r="E572" s="2"/>
      <c r="F572" s="256"/>
      <c r="G572" s="259"/>
      <c r="H572" s="262"/>
      <c r="I572" s="244"/>
      <c r="J572" s="22" t="str">
        <f t="shared" si="111"/>
        <v/>
      </c>
    </row>
    <row r="573" spans="1:10" ht="15" customHeight="1">
      <c r="A573" s="245">
        <v>113</v>
      </c>
      <c r="B573" s="248" t="str">
        <f>CONCATENATE(VLOOKUP(A573,Especificações,2,FALSE),(VLOOKUP(A573,Especificações,3,FALSE)),(VLOOKUP(A573,Especificações,4,FALSE)),(VLOOKUP(A573,Especificações,5,FALSE)),(VLOOKUP(A573,Especificações,6,FALSE)),(VLOOKUP(A573,Especificações,7,FALSE)),(VLOOKUP(A573,Especificações,8,FALSE)),(VLOOKUP(A573,Especificações,9,FALSE)),(VLOOKUP(A573,Especificações,10,FALSE)),(VLOOKUP(A573,Especificações,11,FALSE)),(VLOOKUP(A573,Especificações,12,FALSE)),(VLOOKUP(A573,Especificações,13,FALSE)),(VLOOKUP(A573,Especificações,14,FALSE)),(VLOOKUP(A573,Especificações,15,FALSE)),(VLOOKUP(A573,Especificações,16,FALSE)),(VLOOKUP(A573,Especificações,17,FALSE)),(VLOOKUP(A573,Especificações,18,FALSE)),(VLOOKUP(A573,Especificações,19,FALSE)),(VLOOKUP(A573,Especificações,20,FALSE)),(VLOOKUP(A573,Especificações,21,FALSE)))</f>
        <v>LIVRO - Miolo: Papel Couchê Liso ou fosco/ Off-Set/ Pólen Soft/ Reciclato;  Formato Fechado: 4: 31,5x46cm; 75/115 g/m²; Impressão: 1/1 Cor; Acabamento: Colagem Sistema PUR e Costura &lt;&gt; Capa: Papel Cartão Duo Design; 250/350 g/m²; Impressão: 4/0 Cores; Acabamento: Laminação Bopp Brilho ou Fosco Frente; nº de páginas: A partir de 400</v>
      </c>
      <c r="C573" s="490">
        <f>VLOOKUP(A573,Especificações,22,FALSE)</f>
        <v>400</v>
      </c>
      <c r="D573" s="21" t="s">
        <v>46</v>
      </c>
      <c r="E573" s="153"/>
      <c r="F573" s="254">
        <f>IF(ISERROR(AVERAGE(E573:E577)),0,AVERAGE(E573:E577))</f>
        <v>0</v>
      </c>
      <c r="G573" s="257">
        <v>30</v>
      </c>
      <c r="H573" s="260">
        <f>C573*F573</f>
        <v>0</v>
      </c>
      <c r="I573" s="242">
        <f>G573*H573</f>
        <v>0</v>
      </c>
      <c r="J573" s="22"/>
    </row>
    <row r="574" spans="1:10">
      <c r="A574" s="246"/>
      <c r="B574" s="249"/>
      <c r="C574" s="491"/>
      <c r="D574" s="23" t="s">
        <v>47</v>
      </c>
      <c r="E574" s="1"/>
      <c r="F574" s="255"/>
      <c r="G574" s="258"/>
      <c r="H574" s="261"/>
      <c r="I574" s="243"/>
      <c r="J574" s="22" t="str">
        <f>IF(E574=0,"",IF(E574&gt;=E573,"ATENÇÃO: observar o ganho de escala",""))</f>
        <v/>
      </c>
    </row>
    <row r="575" spans="1:10">
      <c r="A575" s="246"/>
      <c r="B575" s="249"/>
      <c r="C575" s="491"/>
      <c r="D575" s="24" t="s">
        <v>45</v>
      </c>
      <c r="E575" s="1"/>
      <c r="F575" s="255"/>
      <c r="G575" s="258"/>
      <c r="H575" s="261"/>
      <c r="I575" s="243"/>
      <c r="J575" s="22" t="str">
        <f t="shared" ref="J575:J577" si="112">IF(E575=0,"",IF(E575&gt;=E574,"ATENÇÃO: observar o ganho de escala",""))</f>
        <v/>
      </c>
    </row>
    <row r="576" spans="1:10">
      <c r="A576" s="246"/>
      <c r="B576" s="249"/>
      <c r="C576" s="491"/>
      <c r="D576" s="24" t="s">
        <v>43</v>
      </c>
      <c r="E576" s="1"/>
      <c r="F576" s="255"/>
      <c r="G576" s="258"/>
      <c r="H576" s="261"/>
      <c r="I576" s="243"/>
      <c r="J576" s="22" t="str">
        <f t="shared" si="112"/>
        <v/>
      </c>
    </row>
    <row r="577" spans="1:14" ht="15.75" thickBot="1">
      <c r="A577" s="247"/>
      <c r="B577" s="250"/>
      <c r="C577" s="492"/>
      <c r="D577" s="25" t="s">
        <v>44</v>
      </c>
      <c r="E577" s="2"/>
      <c r="F577" s="256"/>
      <c r="G577" s="259"/>
      <c r="H577" s="262"/>
      <c r="I577" s="244"/>
      <c r="J577" s="22" t="str">
        <f t="shared" si="112"/>
        <v/>
      </c>
    </row>
    <row r="578" spans="1:14" ht="15" customHeight="1">
      <c r="A578" s="245">
        <v>114</v>
      </c>
      <c r="B578" s="248" t="str">
        <f>CONCATENATE(VLOOKUP(A578,Especificações,2,FALSE),(VLOOKUP(A578,Especificações,3,FALSE)),(VLOOKUP(A578,Especificações,4,FALSE)),(VLOOKUP(A578,Especificações,5,FALSE)),(VLOOKUP(A578,Especificações,6,FALSE)),(VLOOKUP(A578,Especificações,7,FALSE)),(VLOOKUP(A578,Especificações,8,FALSE)),(VLOOKUP(A578,Especificações,9,FALSE)),(VLOOKUP(A578,Especificações,10,FALSE)),(VLOOKUP(A578,Especificações,11,FALSE)),(VLOOKUP(A578,Especificações,12,FALSE)),(VLOOKUP(A578,Especificações,13,FALSE)),(VLOOKUP(A578,Especificações,14,FALSE)),(VLOOKUP(A578,Especificações,15,FALSE)),(VLOOKUP(A578,Especificações,16,FALSE)),(VLOOKUP(A578,Especificações,17,FALSE)),(VLOOKUP(A578,Especificações,18,FALSE)),(VLOOKUP(A578,Especificações,19,FALSE)),(VLOOKUP(A578,Especificações,20,FALSE)),(VLOOKUP(A578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55 a 250</v>
      </c>
      <c r="C578" s="490">
        <f>VLOOKUP(A578,Especificações,22,FALSE)</f>
        <v>152</v>
      </c>
      <c r="D578" s="21" t="s">
        <v>46</v>
      </c>
      <c r="E578" s="153"/>
      <c r="F578" s="254">
        <f>IF(ISERROR(AVERAGE(E578:E582)),0,AVERAGE(E578:E582))</f>
        <v>0</v>
      </c>
      <c r="G578" s="257">
        <v>1920</v>
      </c>
      <c r="H578" s="260">
        <f>C578*F578</f>
        <v>0</v>
      </c>
      <c r="I578" s="242">
        <f>G578*H578</f>
        <v>0</v>
      </c>
      <c r="J578" s="22"/>
    </row>
    <row r="579" spans="1:14">
      <c r="A579" s="246"/>
      <c r="B579" s="249"/>
      <c r="C579" s="491"/>
      <c r="D579" s="23" t="s">
        <v>47</v>
      </c>
      <c r="E579" s="1"/>
      <c r="F579" s="255"/>
      <c r="G579" s="258"/>
      <c r="H579" s="261"/>
      <c r="I579" s="243"/>
      <c r="J579" s="22" t="str">
        <f>IF(E579=0,"",IF(E579&gt;=E578,"ATENÇÃO: observar o ganho de escala",""))</f>
        <v/>
      </c>
    </row>
    <row r="580" spans="1:14">
      <c r="A580" s="246"/>
      <c r="B580" s="249"/>
      <c r="C580" s="491"/>
      <c r="D580" s="24" t="s">
        <v>45</v>
      </c>
      <c r="E580" s="1"/>
      <c r="F580" s="255"/>
      <c r="G580" s="258"/>
      <c r="H580" s="261"/>
      <c r="I580" s="243"/>
      <c r="J580" s="22" t="str">
        <f t="shared" ref="J580:J582" si="113">IF(E580=0,"",IF(E580&gt;=E579,"ATENÇÃO: observar o ganho de escala",""))</f>
        <v/>
      </c>
    </row>
    <row r="581" spans="1:14">
      <c r="A581" s="246"/>
      <c r="B581" s="249"/>
      <c r="C581" s="491"/>
      <c r="D581" s="24" t="s">
        <v>43</v>
      </c>
      <c r="E581" s="1"/>
      <c r="F581" s="255"/>
      <c r="G581" s="258"/>
      <c r="H581" s="261"/>
      <c r="I581" s="243"/>
      <c r="J581" s="22" t="str">
        <f t="shared" si="113"/>
        <v/>
      </c>
    </row>
    <row r="582" spans="1:14" ht="15.75" thickBot="1">
      <c r="A582" s="247"/>
      <c r="B582" s="250"/>
      <c r="C582" s="492"/>
      <c r="D582" s="25" t="s">
        <v>44</v>
      </c>
      <c r="E582" s="2"/>
      <c r="F582" s="256"/>
      <c r="G582" s="259"/>
      <c r="H582" s="262"/>
      <c r="I582" s="244"/>
      <c r="J582" s="22" t="str">
        <f t="shared" si="113"/>
        <v/>
      </c>
    </row>
    <row r="583" spans="1:14" ht="15" customHeight="1">
      <c r="A583" s="245">
        <v>115</v>
      </c>
      <c r="B583" s="248" t="str">
        <f>CONCATENATE(VLOOKUP(A583,Especificações,2,FALSE),(VLOOKUP(A583,Especificações,3,FALSE)),(VLOOKUP(A583,Especificações,4,FALSE)),(VLOOKUP(A583,Especificações,5,FALSE)),(VLOOKUP(A583,Especificações,6,FALSE)),(VLOOKUP(A583,Especificações,7,FALSE)),(VLOOKUP(A583,Especificações,8,FALSE)),(VLOOKUP(A583,Especificações,9,FALSE)),(VLOOKUP(A583,Especificações,10,FALSE)),(VLOOKUP(A583,Especificações,11,FALSE)),(VLOOKUP(A583,Especificações,12,FALSE)),(VLOOKUP(A583,Especificações,13,FALSE)),(VLOOKUP(A583,Especificações,14,FALSE)),(VLOOKUP(A583,Especificações,15,FALSE)),(VLOOKUP(A583,Especificações,16,FALSE)),(VLOOKUP(A583,Especificações,17,FALSE)),(VLOOKUP(A583,Especificações,18,FALSE)),(VLOOKUP(A583,Especificações,19,FALSE)),(VLOOKUP(A583,Especificações,20,FALSE)),(VLOOKUP(A583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251 a 359</v>
      </c>
      <c r="C583" s="490">
        <f>VLOOKUP(A583,Especificações,22,FALSE)</f>
        <v>305</v>
      </c>
      <c r="D583" s="21" t="s">
        <v>46</v>
      </c>
      <c r="E583" s="153"/>
      <c r="F583" s="254">
        <f>IF(ISERROR(AVERAGE(E583:E587)),0,AVERAGE(E583:E587))</f>
        <v>0</v>
      </c>
      <c r="G583" s="257">
        <v>360</v>
      </c>
      <c r="H583" s="260">
        <f>C583*F583</f>
        <v>0</v>
      </c>
      <c r="I583" s="242">
        <f>G583*H583</f>
        <v>0</v>
      </c>
      <c r="J583" s="22"/>
    </row>
    <row r="584" spans="1:14">
      <c r="A584" s="246"/>
      <c r="B584" s="249"/>
      <c r="C584" s="491"/>
      <c r="D584" s="23" t="s">
        <v>47</v>
      </c>
      <c r="E584" s="1"/>
      <c r="F584" s="255"/>
      <c r="G584" s="258"/>
      <c r="H584" s="261"/>
      <c r="I584" s="243"/>
      <c r="J584" s="22" t="str">
        <f>IF(E584=0,"",IF(E584&gt;=E583,"ATENÇÃO: observar o ganho de escala",""))</f>
        <v/>
      </c>
    </row>
    <row r="585" spans="1:14">
      <c r="A585" s="246"/>
      <c r="B585" s="249"/>
      <c r="C585" s="491"/>
      <c r="D585" s="24" t="s">
        <v>45</v>
      </c>
      <c r="E585" s="1"/>
      <c r="F585" s="255"/>
      <c r="G585" s="258"/>
      <c r="H585" s="261"/>
      <c r="I585" s="243"/>
      <c r="J585" s="22" t="str">
        <f t="shared" ref="J585:J587" si="114">IF(E585=0,"",IF(E585&gt;=E584,"ATENÇÃO: observar o ganho de escala",""))</f>
        <v/>
      </c>
    </row>
    <row r="586" spans="1:14">
      <c r="A586" s="246"/>
      <c r="B586" s="249"/>
      <c r="C586" s="491"/>
      <c r="D586" s="24" t="s">
        <v>43</v>
      </c>
      <c r="E586" s="1"/>
      <c r="F586" s="255"/>
      <c r="G586" s="258"/>
      <c r="H586" s="261"/>
      <c r="I586" s="243"/>
      <c r="J586" s="22" t="str">
        <f t="shared" si="114"/>
        <v/>
      </c>
      <c r="K586" s="31"/>
      <c r="L586" s="31"/>
      <c r="M586" s="31"/>
      <c r="N586" s="31"/>
    </row>
    <row r="587" spans="1:14" ht="15.75" thickBot="1">
      <c r="A587" s="247"/>
      <c r="B587" s="250"/>
      <c r="C587" s="492"/>
      <c r="D587" s="25" t="s">
        <v>44</v>
      </c>
      <c r="E587" s="2"/>
      <c r="F587" s="256"/>
      <c r="G587" s="259"/>
      <c r="H587" s="262"/>
      <c r="I587" s="244"/>
      <c r="J587" s="22" t="str">
        <f t="shared" si="114"/>
        <v/>
      </c>
      <c r="K587" s="31"/>
      <c r="L587" s="31"/>
      <c r="M587" s="31"/>
      <c r="N587" s="31"/>
    </row>
    <row r="588" spans="1:14" ht="15" customHeight="1">
      <c r="A588" s="245">
        <v>116</v>
      </c>
      <c r="B588" s="248" t="str">
        <f>CONCATENATE(VLOOKUP(A588,Especificações,2,FALSE),(VLOOKUP(A588,Especificações,3,FALSE)),(VLOOKUP(A588,Especificações,4,FALSE)),(VLOOKUP(A588,Especificações,5,FALSE)),(VLOOKUP(A588,Especificações,6,FALSE)),(VLOOKUP(A588,Especificações,7,FALSE)),(VLOOKUP(A588,Especificações,8,FALSE)),(VLOOKUP(A588,Especificações,9,FALSE)),(VLOOKUP(A588,Especificações,10,FALSE)),(VLOOKUP(A588,Especificações,11,FALSE)),(VLOOKUP(A588,Especificações,12,FALSE)),(VLOOKUP(A588,Especificações,13,FALSE)),(VLOOKUP(A588,Especificações,14,FALSE)),(VLOOKUP(A588,Especificações,15,FALSE)),(VLOOKUP(A588,Especificações,16,FALSE)),(VLOOKUP(A588,Especificações,17,FALSE)),(VLOOKUP(A588,Especificações,18,FALSE)),(VLOOKUP(A588,Especificações,19,FALSE)),(VLOOKUP(A588,Especificações,20,FALSE)),(VLOOKUP(A588,Especificações,21,FALSE)))</f>
        <v>LIVRO - Miolo: Papel Couchê Liso ou fosco/ Off-Set/ Pólen Soft/ Reciclato;  Formato Fechado: 4: 31,5x46cm; 75/115 g/m²; Impressão: 4/4 Cores; Acabamento: Colagem Sistema PUR e Costura &lt;&gt; Capa: Papel Cartão Duo Design; 250/350 g/m²; Impressão: 4/0 Cores; Acabamento: Laminação Bopp Brilho ou Fosco Frente; nº de páginas: A partir de 400</v>
      </c>
      <c r="C588" s="490">
        <f>VLOOKUP(A588,Especificações,22,FALSE)</f>
        <v>400</v>
      </c>
      <c r="D588" s="21" t="s">
        <v>46</v>
      </c>
      <c r="E588" s="153"/>
      <c r="F588" s="254">
        <f>IF(ISERROR(AVERAGE(E588:E592)),0,AVERAGE(E588:E592))</f>
        <v>0</v>
      </c>
      <c r="G588" s="257">
        <v>120</v>
      </c>
      <c r="H588" s="260">
        <f>C588*F588</f>
        <v>0</v>
      </c>
      <c r="I588" s="242">
        <f>G588*H588</f>
        <v>0</v>
      </c>
      <c r="J588" s="22"/>
      <c r="K588" s="31"/>
      <c r="L588" s="31"/>
      <c r="M588" s="31"/>
      <c r="N588" s="31"/>
    </row>
    <row r="589" spans="1:14">
      <c r="A589" s="246"/>
      <c r="B589" s="249"/>
      <c r="C589" s="491"/>
      <c r="D589" s="23" t="s">
        <v>47</v>
      </c>
      <c r="E589" s="1"/>
      <c r="F589" s="255"/>
      <c r="G589" s="258"/>
      <c r="H589" s="261"/>
      <c r="I589" s="243"/>
      <c r="J589" s="22" t="str">
        <f>IF(E589=0,"",IF(E589&gt;=E588,"ATENÇÃO: observar o ganho de escala",""))</f>
        <v/>
      </c>
      <c r="K589" s="31"/>
      <c r="L589" s="31"/>
      <c r="M589" s="31"/>
      <c r="N589" s="31"/>
    </row>
    <row r="590" spans="1:14">
      <c r="A590" s="246"/>
      <c r="B590" s="249"/>
      <c r="C590" s="491"/>
      <c r="D590" s="24" t="s">
        <v>45</v>
      </c>
      <c r="E590" s="1"/>
      <c r="F590" s="255"/>
      <c r="G590" s="258"/>
      <c r="H590" s="261"/>
      <c r="I590" s="243"/>
      <c r="J590" s="22" t="str">
        <f t="shared" ref="J590:J592" si="115">IF(E590=0,"",IF(E590&gt;=E589,"ATENÇÃO: observar o ganho de escala",""))</f>
        <v/>
      </c>
      <c r="K590" s="31"/>
      <c r="L590" s="31"/>
      <c r="M590" s="31"/>
      <c r="N590" s="31"/>
    </row>
    <row r="591" spans="1:14">
      <c r="A591" s="246"/>
      <c r="B591" s="249"/>
      <c r="C591" s="491"/>
      <c r="D591" s="24" t="s">
        <v>43</v>
      </c>
      <c r="E591" s="1"/>
      <c r="F591" s="255"/>
      <c r="G591" s="258"/>
      <c r="H591" s="261"/>
      <c r="I591" s="243"/>
      <c r="J591" s="22" t="str">
        <f t="shared" si="115"/>
        <v/>
      </c>
    </row>
    <row r="592" spans="1:14" ht="15.75" thickBot="1">
      <c r="A592" s="247"/>
      <c r="B592" s="250"/>
      <c r="C592" s="492"/>
      <c r="D592" s="25" t="s">
        <v>44</v>
      </c>
      <c r="E592" s="2"/>
      <c r="F592" s="256"/>
      <c r="G592" s="259"/>
      <c r="H592" s="262"/>
      <c r="I592" s="244"/>
      <c r="J592" s="22" t="str">
        <f t="shared" si="115"/>
        <v/>
      </c>
    </row>
    <row r="593" spans="1:10" ht="15" customHeight="1">
      <c r="A593" s="245">
        <v>117</v>
      </c>
      <c r="B593" s="248" t="str">
        <f>CONCATENATE(VLOOKUP(A593,Especificações,2,FALSE),(VLOOKUP(A593,Especificações,3,FALSE)),(VLOOKUP(A593,Especificações,4,FALSE)),(VLOOKUP(A593,Especificações,5,FALSE)),(VLOOKUP(A593,Especificações,6,FALSE)),(VLOOKUP(A593,Especificações,7,FALSE)),(VLOOKUP(A593,Especificações,8,FALSE)),(VLOOKUP(A593,Especificações,9,FALSE)),(VLOOKUP(A593,Especificações,10,FALSE)),(VLOOKUP(A593,Especificações,11,FALSE)),(VLOOKUP(A593,Especificações,12,FALSE)),(VLOOKUP(A593,Especificações,13,FALSE)),(VLOOKUP(A593,Especificações,14,FALSE)),(VLOOKUP(A593,Especificações,15,FALSE)),(VLOOKUP(A593,Especificações,16,FALSE)),(VLOOKUP(A593,Especificações,17,FALSE)),(VLOOKUP(A593,Especificações,18,FALSE)),(VLOOKUP(A593,Especificações,19,FALSE)),(VLOOKUP(A593,Especificações,20,FALSE)),(VLOOKUP(A593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55 a 250</v>
      </c>
      <c r="C593" s="490">
        <f>VLOOKUP(A593,Especificações,22,FALSE)</f>
        <v>152</v>
      </c>
      <c r="D593" s="21" t="s">
        <v>46</v>
      </c>
      <c r="E593" s="153"/>
      <c r="F593" s="254">
        <f>IF(ISERROR(AVERAGE(E593:E597)),0,AVERAGE(E593:E597))</f>
        <v>0</v>
      </c>
      <c r="G593" s="257">
        <v>1440</v>
      </c>
      <c r="H593" s="260">
        <f>C593*F593</f>
        <v>0</v>
      </c>
      <c r="I593" s="242">
        <f>G593*H593</f>
        <v>0</v>
      </c>
      <c r="J593" s="22"/>
    </row>
    <row r="594" spans="1:10">
      <c r="A594" s="246"/>
      <c r="B594" s="249"/>
      <c r="C594" s="491"/>
      <c r="D594" s="23" t="s">
        <v>47</v>
      </c>
      <c r="E594" s="1"/>
      <c r="F594" s="255"/>
      <c r="G594" s="258"/>
      <c r="H594" s="261"/>
      <c r="I594" s="243"/>
      <c r="J594" s="22" t="str">
        <f>IF(E594=0,"",IF(E594&gt;=E593,"ATENÇÃO: observar o ganho de escala",""))</f>
        <v/>
      </c>
    </row>
    <row r="595" spans="1:10">
      <c r="A595" s="246"/>
      <c r="B595" s="249"/>
      <c r="C595" s="491"/>
      <c r="D595" s="24" t="s">
        <v>45</v>
      </c>
      <c r="E595" s="1"/>
      <c r="F595" s="255"/>
      <c r="G595" s="258"/>
      <c r="H595" s="261"/>
      <c r="I595" s="243"/>
      <c r="J595" s="22" t="str">
        <f t="shared" ref="J595:J597" si="116">IF(E595=0,"",IF(E595&gt;=E594,"ATENÇÃO: observar o ganho de escala",""))</f>
        <v/>
      </c>
    </row>
    <row r="596" spans="1:10">
      <c r="A596" s="246"/>
      <c r="B596" s="249"/>
      <c r="C596" s="491"/>
      <c r="D596" s="24" t="s">
        <v>43</v>
      </c>
      <c r="E596" s="1"/>
      <c r="F596" s="255"/>
      <c r="G596" s="258"/>
      <c r="H596" s="261"/>
      <c r="I596" s="243"/>
      <c r="J596" s="22" t="str">
        <f t="shared" si="116"/>
        <v/>
      </c>
    </row>
    <row r="597" spans="1:10" ht="15.75" thickBot="1">
      <c r="A597" s="247"/>
      <c r="B597" s="250"/>
      <c r="C597" s="492"/>
      <c r="D597" s="25" t="s">
        <v>44</v>
      </c>
      <c r="E597" s="2"/>
      <c r="F597" s="256"/>
      <c r="G597" s="259"/>
      <c r="H597" s="262"/>
      <c r="I597" s="244"/>
      <c r="J597" s="22" t="str">
        <f t="shared" si="116"/>
        <v/>
      </c>
    </row>
    <row r="598" spans="1:10" ht="15" customHeight="1">
      <c r="A598" s="245">
        <v>118</v>
      </c>
      <c r="B598" s="248" t="str">
        <f>CONCATENATE(VLOOKUP(A598,Especificações,2,FALSE),(VLOOKUP(A598,Especificações,3,FALSE)),(VLOOKUP(A598,Especificações,4,FALSE)),(VLOOKUP(A598,Especificações,5,FALSE)),(VLOOKUP(A598,Especificações,6,FALSE)),(VLOOKUP(A598,Especificações,7,FALSE)),(VLOOKUP(A598,Especificações,8,FALSE)),(VLOOKUP(A598,Especificações,9,FALSE)),(VLOOKUP(A598,Especificações,10,FALSE)),(VLOOKUP(A598,Especificações,11,FALSE)),(VLOOKUP(A598,Especificações,12,FALSE)),(VLOOKUP(A598,Especificações,13,FALSE)),(VLOOKUP(A598,Especificações,14,FALSE)),(VLOOKUP(A598,Especificações,15,FALSE)),(VLOOKUP(A598,Especificações,16,FALSE)),(VLOOKUP(A598,Especificações,17,FALSE)),(VLOOKUP(A598,Especificações,18,FALSE)),(VLOOKUP(A598,Especificações,19,FALSE)),(VLOOKUP(A598,Especificações,20,FALSE)),(VLOOKUP(A598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251 a 359</v>
      </c>
      <c r="C598" s="490">
        <f>VLOOKUP(A598,Especificações,22,FALSE)</f>
        <v>305</v>
      </c>
      <c r="D598" s="21" t="s">
        <v>46</v>
      </c>
      <c r="E598" s="153"/>
      <c r="F598" s="254">
        <f>IF(ISERROR(AVERAGE(E598:E602)),0,AVERAGE(E598:E602))</f>
        <v>0</v>
      </c>
      <c r="G598" s="257">
        <v>270</v>
      </c>
      <c r="H598" s="260">
        <f>C598*F598</f>
        <v>0</v>
      </c>
      <c r="I598" s="242">
        <f>G598*H598</f>
        <v>0</v>
      </c>
      <c r="J598" s="22"/>
    </row>
    <row r="599" spans="1:10">
      <c r="A599" s="246"/>
      <c r="B599" s="249"/>
      <c r="C599" s="491"/>
      <c r="D599" s="23" t="s">
        <v>47</v>
      </c>
      <c r="E599" s="1"/>
      <c r="F599" s="255"/>
      <c r="G599" s="258"/>
      <c r="H599" s="261"/>
      <c r="I599" s="243"/>
      <c r="J599" s="22" t="str">
        <f>IF(E599=0,"",IF(E599&gt;=E598,"ATENÇÃO: observar o ganho de escala",""))</f>
        <v/>
      </c>
    </row>
    <row r="600" spans="1:10">
      <c r="A600" s="246"/>
      <c r="B600" s="249"/>
      <c r="C600" s="491"/>
      <c r="D600" s="24" t="s">
        <v>45</v>
      </c>
      <c r="E600" s="1"/>
      <c r="F600" s="255"/>
      <c r="G600" s="258"/>
      <c r="H600" s="261"/>
      <c r="I600" s="243"/>
      <c r="J600" s="22" t="str">
        <f t="shared" ref="J600:J602" si="117">IF(E600=0,"",IF(E600&gt;=E599,"ATENÇÃO: observar o ganho de escala",""))</f>
        <v/>
      </c>
    </row>
    <row r="601" spans="1:10">
      <c r="A601" s="246"/>
      <c r="B601" s="249"/>
      <c r="C601" s="491"/>
      <c r="D601" s="24" t="s">
        <v>43</v>
      </c>
      <c r="E601" s="1"/>
      <c r="F601" s="255"/>
      <c r="G601" s="258"/>
      <c r="H601" s="261"/>
      <c r="I601" s="243"/>
      <c r="J601" s="22" t="str">
        <f t="shared" si="117"/>
        <v/>
      </c>
    </row>
    <row r="602" spans="1:10" ht="15.75" thickBot="1">
      <c r="A602" s="247"/>
      <c r="B602" s="250"/>
      <c r="C602" s="492"/>
      <c r="D602" s="25" t="s">
        <v>44</v>
      </c>
      <c r="E602" s="2"/>
      <c r="F602" s="256"/>
      <c r="G602" s="259"/>
      <c r="H602" s="262"/>
      <c r="I602" s="244"/>
      <c r="J602" s="22" t="str">
        <f t="shared" si="117"/>
        <v/>
      </c>
    </row>
    <row r="603" spans="1:10" ht="15" customHeight="1">
      <c r="A603" s="245">
        <v>119</v>
      </c>
      <c r="B603" s="248" t="str">
        <f>CONCATENATE(VLOOKUP(A603,Especificações,2,FALSE),(VLOOKUP(A603,Especificações,3,FALSE)),(VLOOKUP(A603,Especificações,4,FALSE)),(VLOOKUP(A603,Especificações,5,FALSE)),(VLOOKUP(A603,Especificações,6,FALSE)),(VLOOKUP(A603,Especificações,7,FALSE)),(VLOOKUP(A603,Especificações,8,FALSE)),(VLOOKUP(A603,Especificações,9,FALSE)),(VLOOKUP(A603,Especificações,10,FALSE)),(VLOOKUP(A603,Especificações,11,FALSE)),(VLOOKUP(A603,Especificações,12,FALSE)),(VLOOKUP(A603,Especificações,13,FALSE)),(VLOOKUP(A603,Especificações,14,FALSE)),(VLOOKUP(A603,Especificações,15,FALSE)),(VLOOKUP(A603,Especificações,16,FALSE)),(VLOOKUP(A603,Especificações,17,FALSE)),(VLOOKUP(A603,Especificações,18,FALSE)),(VLOOKUP(A603,Especificações,19,FALSE)),(VLOOKUP(A603,Especificações,20,FALSE)),(VLOOKUP(A603,Especificações,21,FALSE)))</f>
        <v>LIVRO - Miolo: Papel Couchê Liso ou fosco/ Off-Set/ Pólen Soft/ Reciclato;  Formato Fechado: 8: 21x29,7cm; 75/115 g/m²; Impressão: 1/1 Cor; Acabamento: Colagem Sistema PUR e Costura &lt;&gt; Capa: Papel Cartão Duo Design; 250/350 g/m²; Impressão: 4/0 Cores; Acabamento: Laminação Bopp Brilho ou Fosco Frente; nº de páginas: A partir de 400</v>
      </c>
      <c r="C603" s="490">
        <f>VLOOKUP(A603,Especificações,22,FALSE)</f>
        <v>400</v>
      </c>
      <c r="D603" s="21" t="s">
        <v>46</v>
      </c>
      <c r="E603" s="153"/>
      <c r="F603" s="254">
        <f>IF(ISERROR(AVERAGE(E603:E607)),0,AVERAGE(E603:E607))</f>
        <v>0</v>
      </c>
      <c r="G603" s="257">
        <v>90</v>
      </c>
      <c r="H603" s="260">
        <f>C603*F603</f>
        <v>0</v>
      </c>
      <c r="I603" s="242">
        <f>G603*H603</f>
        <v>0</v>
      </c>
      <c r="J603" s="22"/>
    </row>
    <row r="604" spans="1:10">
      <c r="A604" s="246"/>
      <c r="B604" s="249"/>
      <c r="C604" s="491"/>
      <c r="D604" s="23" t="s">
        <v>47</v>
      </c>
      <c r="E604" s="1"/>
      <c r="F604" s="255"/>
      <c r="G604" s="258"/>
      <c r="H604" s="261"/>
      <c r="I604" s="243"/>
      <c r="J604" s="22" t="str">
        <f>IF(E604=0,"",IF(E604&gt;=E603,"ATENÇÃO: observar o ganho de escala",""))</f>
        <v/>
      </c>
    </row>
    <row r="605" spans="1:10">
      <c r="A605" s="246"/>
      <c r="B605" s="249"/>
      <c r="C605" s="491"/>
      <c r="D605" s="24" t="s">
        <v>45</v>
      </c>
      <c r="E605" s="1"/>
      <c r="F605" s="255"/>
      <c r="G605" s="258"/>
      <c r="H605" s="261"/>
      <c r="I605" s="243"/>
      <c r="J605" s="22" t="str">
        <f t="shared" ref="J605:J607" si="118">IF(E605=0,"",IF(E605&gt;=E604,"ATENÇÃO: observar o ganho de escala",""))</f>
        <v/>
      </c>
    </row>
    <row r="606" spans="1:10">
      <c r="A606" s="246"/>
      <c r="B606" s="249"/>
      <c r="C606" s="491"/>
      <c r="D606" s="24" t="s">
        <v>43</v>
      </c>
      <c r="E606" s="1"/>
      <c r="F606" s="255"/>
      <c r="G606" s="258"/>
      <c r="H606" s="261"/>
      <c r="I606" s="243"/>
      <c r="J606" s="22" t="str">
        <f t="shared" si="118"/>
        <v/>
      </c>
    </row>
    <row r="607" spans="1:10" ht="15.75" thickBot="1">
      <c r="A607" s="247"/>
      <c r="B607" s="250"/>
      <c r="C607" s="492"/>
      <c r="D607" s="25" t="s">
        <v>44</v>
      </c>
      <c r="E607" s="2"/>
      <c r="F607" s="256"/>
      <c r="G607" s="259"/>
      <c r="H607" s="262"/>
      <c r="I607" s="244"/>
      <c r="J607" s="22" t="str">
        <f t="shared" si="118"/>
        <v/>
      </c>
    </row>
    <row r="608" spans="1:10" ht="15" customHeight="1">
      <c r="A608" s="245">
        <v>120</v>
      </c>
      <c r="B608" s="248" t="str">
        <f>CONCATENATE(VLOOKUP(A608,Especificações,2,FALSE),(VLOOKUP(A608,Especificações,3,FALSE)),(VLOOKUP(A608,Especificações,4,FALSE)),(VLOOKUP(A608,Especificações,5,FALSE)),(VLOOKUP(A608,Especificações,6,FALSE)),(VLOOKUP(A608,Especificações,7,FALSE)),(VLOOKUP(A608,Especificações,8,FALSE)),(VLOOKUP(A608,Especificações,9,FALSE)),(VLOOKUP(A608,Especificações,10,FALSE)),(VLOOKUP(A608,Especificações,11,FALSE)),(VLOOKUP(A608,Especificações,12,FALSE)),(VLOOKUP(A608,Especificações,13,FALSE)),(VLOOKUP(A608,Especificações,14,FALSE)),(VLOOKUP(A608,Especificações,15,FALSE)),(VLOOKUP(A608,Especificações,16,FALSE)),(VLOOKUP(A608,Especificações,17,FALSE)),(VLOOKUP(A608,Especificações,18,FALSE)),(VLOOKUP(A608,Especificações,19,FALSE)),(VLOOKUP(A608,Especificações,20,FALSE)),(VLOOKUP(A608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55 a 250</v>
      </c>
      <c r="C608" s="490">
        <f>VLOOKUP(A608,Especificações,22,FALSE)</f>
        <v>152</v>
      </c>
      <c r="D608" s="21" t="s">
        <v>46</v>
      </c>
      <c r="E608" s="153"/>
      <c r="F608" s="254">
        <f>IF(ISERROR(AVERAGE(E608:E612)),0,AVERAGE(E608:E612))</f>
        <v>0</v>
      </c>
      <c r="G608" s="257">
        <v>5760</v>
      </c>
      <c r="H608" s="260">
        <f>C608*F608</f>
        <v>0</v>
      </c>
      <c r="I608" s="242">
        <f>G608*H608</f>
        <v>0</v>
      </c>
      <c r="J608" s="22"/>
    </row>
    <row r="609" spans="1:10">
      <c r="A609" s="246"/>
      <c r="B609" s="249"/>
      <c r="C609" s="491"/>
      <c r="D609" s="23" t="s">
        <v>47</v>
      </c>
      <c r="E609" s="1"/>
      <c r="F609" s="255"/>
      <c r="G609" s="258"/>
      <c r="H609" s="261"/>
      <c r="I609" s="243"/>
      <c r="J609" s="22" t="str">
        <f>IF(E609=0,"",IF(E609&gt;=E608,"ATENÇÃO: observar o ganho de escala",""))</f>
        <v/>
      </c>
    </row>
    <row r="610" spans="1:10">
      <c r="A610" s="246"/>
      <c r="B610" s="249"/>
      <c r="C610" s="491"/>
      <c r="D610" s="24" t="s">
        <v>45</v>
      </c>
      <c r="E610" s="1"/>
      <c r="F610" s="255"/>
      <c r="G610" s="258"/>
      <c r="H610" s="261"/>
      <c r="I610" s="243"/>
      <c r="J610" s="22" t="str">
        <f t="shared" ref="J610:J612" si="119">IF(E610=0,"",IF(E610&gt;=E609,"ATENÇÃO: observar o ganho de escala",""))</f>
        <v/>
      </c>
    </row>
    <row r="611" spans="1:10">
      <c r="A611" s="246"/>
      <c r="B611" s="249"/>
      <c r="C611" s="491"/>
      <c r="D611" s="24" t="s">
        <v>43</v>
      </c>
      <c r="E611" s="1"/>
      <c r="F611" s="255"/>
      <c r="G611" s="258"/>
      <c r="H611" s="261"/>
      <c r="I611" s="243"/>
      <c r="J611" s="22" t="str">
        <f t="shared" si="119"/>
        <v/>
      </c>
    </row>
    <row r="612" spans="1:10" ht="15.75" thickBot="1">
      <c r="A612" s="247"/>
      <c r="B612" s="250"/>
      <c r="C612" s="492"/>
      <c r="D612" s="25" t="s">
        <v>44</v>
      </c>
      <c r="E612" s="2"/>
      <c r="F612" s="256"/>
      <c r="G612" s="259"/>
      <c r="H612" s="262"/>
      <c r="I612" s="244"/>
      <c r="J612" s="22" t="str">
        <f t="shared" si="119"/>
        <v/>
      </c>
    </row>
    <row r="613" spans="1:10" ht="15" customHeight="1">
      <c r="A613" s="245">
        <v>121</v>
      </c>
      <c r="B613" s="248" t="str">
        <f>CONCATENATE(VLOOKUP(A613,Especificações,2,FALSE),(VLOOKUP(A613,Especificações,3,FALSE)),(VLOOKUP(A613,Especificações,4,FALSE)),(VLOOKUP(A613,Especificações,5,FALSE)),(VLOOKUP(A613,Especificações,6,FALSE)),(VLOOKUP(A613,Especificações,7,FALSE)),(VLOOKUP(A613,Especificações,8,FALSE)),(VLOOKUP(A613,Especificações,9,FALSE)),(VLOOKUP(A613,Especificações,10,FALSE)),(VLOOKUP(A613,Especificações,11,FALSE)),(VLOOKUP(A613,Especificações,12,FALSE)),(VLOOKUP(A613,Especificações,13,FALSE)),(VLOOKUP(A613,Especificações,14,FALSE)),(VLOOKUP(A613,Especificações,15,FALSE)),(VLOOKUP(A613,Especificações,16,FALSE)),(VLOOKUP(A613,Especificações,17,FALSE)),(VLOOKUP(A613,Especificações,18,FALSE)),(VLOOKUP(A613,Especificações,19,FALSE)),(VLOOKUP(A613,Especificações,20,FALSE)),(VLOOKUP(A613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251 a 359</v>
      </c>
      <c r="C613" s="490">
        <f>VLOOKUP(A613,Especificações,22,FALSE)</f>
        <v>305</v>
      </c>
      <c r="D613" s="21" t="s">
        <v>46</v>
      </c>
      <c r="E613" s="153"/>
      <c r="F613" s="254">
        <f>IF(ISERROR(AVERAGE(E613:E617)),0,AVERAGE(E613:E617))</f>
        <v>0</v>
      </c>
      <c r="G613" s="257">
        <v>1080</v>
      </c>
      <c r="H613" s="260">
        <f>C613*F613</f>
        <v>0</v>
      </c>
      <c r="I613" s="242">
        <f>G613*H613</f>
        <v>0</v>
      </c>
      <c r="J613" s="22"/>
    </row>
    <row r="614" spans="1:10">
      <c r="A614" s="246"/>
      <c r="B614" s="249"/>
      <c r="C614" s="491"/>
      <c r="D614" s="23" t="s">
        <v>47</v>
      </c>
      <c r="E614" s="1"/>
      <c r="F614" s="255"/>
      <c r="G614" s="258"/>
      <c r="H614" s="261"/>
      <c r="I614" s="243"/>
      <c r="J614" s="22" t="str">
        <f>IF(E614=0,"",IF(E614&gt;=E613,"ATENÇÃO: observar o ganho de escala",""))</f>
        <v/>
      </c>
    </row>
    <row r="615" spans="1:10">
      <c r="A615" s="246"/>
      <c r="B615" s="249"/>
      <c r="C615" s="491"/>
      <c r="D615" s="24" t="s">
        <v>45</v>
      </c>
      <c r="E615" s="1"/>
      <c r="F615" s="255"/>
      <c r="G615" s="258"/>
      <c r="H615" s="261"/>
      <c r="I615" s="243"/>
      <c r="J615" s="22" t="str">
        <f t="shared" ref="J615:J617" si="120">IF(E615=0,"",IF(E615&gt;=E614,"ATENÇÃO: observar o ganho de escala",""))</f>
        <v/>
      </c>
    </row>
    <row r="616" spans="1:10">
      <c r="A616" s="246"/>
      <c r="B616" s="249"/>
      <c r="C616" s="491"/>
      <c r="D616" s="24" t="s">
        <v>43</v>
      </c>
      <c r="E616" s="1"/>
      <c r="F616" s="255"/>
      <c r="G616" s="258"/>
      <c r="H616" s="261"/>
      <c r="I616" s="243"/>
      <c r="J616" s="22" t="str">
        <f t="shared" si="120"/>
        <v/>
      </c>
    </row>
    <row r="617" spans="1:10" ht="15.75" thickBot="1">
      <c r="A617" s="247"/>
      <c r="B617" s="250"/>
      <c r="C617" s="492"/>
      <c r="D617" s="25" t="s">
        <v>44</v>
      </c>
      <c r="E617" s="2"/>
      <c r="F617" s="256"/>
      <c r="G617" s="259"/>
      <c r="H617" s="262"/>
      <c r="I617" s="244"/>
      <c r="J617" s="22" t="str">
        <f t="shared" si="120"/>
        <v/>
      </c>
    </row>
    <row r="618" spans="1:10" ht="15" customHeight="1">
      <c r="A618" s="245">
        <v>122</v>
      </c>
      <c r="B618" s="248" t="str">
        <f>CONCATENATE(VLOOKUP(A618,Especificações,2,FALSE),(VLOOKUP(A618,Especificações,3,FALSE)),(VLOOKUP(A618,Especificações,4,FALSE)),(VLOOKUP(A618,Especificações,5,FALSE)),(VLOOKUP(A618,Especificações,6,FALSE)),(VLOOKUP(A618,Especificações,7,FALSE)),(VLOOKUP(A618,Especificações,8,FALSE)),(VLOOKUP(A618,Especificações,9,FALSE)),(VLOOKUP(A618,Especificações,10,FALSE)),(VLOOKUP(A618,Especificações,11,FALSE)),(VLOOKUP(A618,Especificações,12,FALSE)),(VLOOKUP(A618,Especificações,13,FALSE)),(VLOOKUP(A618,Especificações,14,FALSE)),(VLOOKUP(A618,Especificações,15,FALSE)),(VLOOKUP(A618,Especificações,16,FALSE)),(VLOOKUP(A618,Especificações,17,FALSE)),(VLOOKUP(A618,Especificações,18,FALSE)),(VLOOKUP(A618,Especificações,19,FALSE)),(VLOOKUP(A618,Especificações,20,FALSE)),(VLOOKUP(A618,Especificações,21,FALSE)))</f>
        <v>LIVRO - Miolo: Papel Couchê Liso ou fosco/ Off-Set/ Pólen Soft/ Reciclato;  Formato Fechado: 8: 21x29,7cm; 75/115 g/m²; Impressão: 4/4 Cores; Acabamento: Colagem Sistema PUR e Costura &lt;&gt; Capa: Papel Cartão Duo Design; 250/350 g/m²; Impressão: 4/0 Cores; Acabamento: Laminação Bopp Brilho ou Fosco Frente; nº de páginas: A partir de 400</v>
      </c>
      <c r="C618" s="490">
        <f>VLOOKUP(A618,Especificações,22,FALSE)</f>
        <v>400</v>
      </c>
      <c r="D618" s="21" t="s">
        <v>46</v>
      </c>
      <c r="E618" s="153"/>
      <c r="F618" s="254">
        <f>IF(ISERROR(AVERAGE(E618:E622)),0,AVERAGE(E618:E622))</f>
        <v>0</v>
      </c>
      <c r="G618" s="257">
        <v>360</v>
      </c>
      <c r="H618" s="260">
        <f>C618*F618</f>
        <v>0</v>
      </c>
      <c r="I618" s="242">
        <f>G618*H618</f>
        <v>0</v>
      </c>
      <c r="J618" s="22"/>
    </row>
    <row r="619" spans="1:10">
      <c r="A619" s="246"/>
      <c r="B619" s="249"/>
      <c r="C619" s="491"/>
      <c r="D619" s="23" t="s">
        <v>47</v>
      </c>
      <c r="E619" s="1"/>
      <c r="F619" s="255"/>
      <c r="G619" s="258"/>
      <c r="H619" s="261"/>
      <c r="I619" s="243"/>
      <c r="J619" s="22" t="str">
        <f>IF(E619=0,"",IF(E619&gt;=E618,"ATENÇÃO: observar o ganho de escala",""))</f>
        <v/>
      </c>
    </row>
    <row r="620" spans="1:10">
      <c r="A620" s="246"/>
      <c r="B620" s="249"/>
      <c r="C620" s="491"/>
      <c r="D620" s="24" t="s">
        <v>45</v>
      </c>
      <c r="E620" s="1"/>
      <c r="F620" s="255"/>
      <c r="G620" s="258"/>
      <c r="H620" s="261"/>
      <c r="I620" s="243"/>
      <c r="J620" s="22" t="str">
        <f t="shared" ref="J620:J622" si="121">IF(E620=0,"",IF(E620&gt;=E619,"ATENÇÃO: observar o ganho de escala",""))</f>
        <v/>
      </c>
    </row>
    <row r="621" spans="1:10">
      <c r="A621" s="246"/>
      <c r="B621" s="249"/>
      <c r="C621" s="491"/>
      <c r="D621" s="24" t="s">
        <v>43</v>
      </c>
      <c r="E621" s="1"/>
      <c r="F621" s="255"/>
      <c r="G621" s="258"/>
      <c r="H621" s="261"/>
      <c r="I621" s="243"/>
      <c r="J621" s="22" t="str">
        <f t="shared" si="121"/>
        <v/>
      </c>
    </row>
    <row r="622" spans="1:10" ht="15.75" thickBot="1">
      <c r="A622" s="247"/>
      <c r="B622" s="250"/>
      <c r="C622" s="492"/>
      <c r="D622" s="25" t="s">
        <v>44</v>
      </c>
      <c r="E622" s="2"/>
      <c r="F622" s="256"/>
      <c r="G622" s="259"/>
      <c r="H622" s="262"/>
      <c r="I622" s="244"/>
      <c r="J622" s="22" t="str">
        <f t="shared" si="121"/>
        <v/>
      </c>
    </row>
    <row r="623" spans="1:10" ht="15" customHeight="1">
      <c r="A623" s="245">
        <v>123</v>
      </c>
      <c r="B623" s="248" t="str">
        <f>CONCATENATE(VLOOKUP(A623,Especificações,2,FALSE),(VLOOKUP(A623,Especificações,3,FALSE)),(VLOOKUP(A623,Especificações,4,FALSE)),(VLOOKUP(A623,Especificações,5,FALSE)),(VLOOKUP(A623,Especificações,6,FALSE)),(VLOOKUP(A623,Especificações,7,FALSE)),(VLOOKUP(A623,Especificações,8,FALSE)),(VLOOKUP(A623,Especificações,9,FALSE)),(VLOOKUP(A623,Especificações,10,FALSE)),(VLOOKUP(A623,Especificações,11,FALSE)),(VLOOKUP(A623,Especificações,12,FALSE)),(VLOOKUP(A623,Especificações,13,FALSE)),(VLOOKUP(A623,Especificações,14,FALSE)),(VLOOKUP(A623,Especificações,15,FALSE)),(VLOOKUP(A623,Especificações,16,FALSE)),(VLOOKUP(A623,Especificações,17,FALSE)),(VLOOKUP(A623,Especificações,18,FALSE)),(VLOOKUP(A623,Especificações,19,FALSE)),(VLOOKUP(A623,Especificações,20,FALSE)),(VLOOKUP(A623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55 a 250</v>
      </c>
      <c r="C623" s="490">
        <f>VLOOKUP(A623,Especificações,22,FALSE)</f>
        <v>152</v>
      </c>
      <c r="D623" s="21" t="s">
        <v>46</v>
      </c>
      <c r="E623" s="153"/>
      <c r="F623" s="254">
        <f>IF(ISERROR(AVERAGE(E623:E627)),0,AVERAGE(E623:E627))</f>
        <v>0</v>
      </c>
      <c r="G623" s="257">
        <v>960</v>
      </c>
      <c r="H623" s="260">
        <f>C623*F623</f>
        <v>0</v>
      </c>
      <c r="I623" s="242">
        <f>G623*H623</f>
        <v>0</v>
      </c>
      <c r="J623" s="22"/>
    </row>
    <row r="624" spans="1:10">
      <c r="A624" s="246"/>
      <c r="B624" s="249"/>
      <c r="C624" s="491"/>
      <c r="D624" s="23" t="s">
        <v>47</v>
      </c>
      <c r="E624" s="1"/>
      <c r="F624" s="255"/>
      <c r="G624" s="258"/>
      <c r="H624" s="261"/>
      <c r="I624" s="243"/>
      <c r="J624" s="22" t="str">
        <f>IF(E624=0,"",IF(E624&gt;=E623,"ATENÇÃO: observar o ganho de escala",""))</f>
        <v/>
      </c>
    </row>
    <row r="625" spans="1:10">
      <c r="A625" s="246"/>
      <c r="B625" s="249"/>
      <c r="C625" s="491"/>
      <c r="D625" s="24" t="s">
        <v>45</v>
      </c>
      <c r="E625" s="1"/>
      <c r="F625" s="255"/>
      <c r="G625" s="258"/>
      <c r="H625" s="261"/>
      <c r="I625" s="243"/>
      <c r="J625" s="22" t="str">
        <f t="shared" ref="J625:J627" si="122">IF(E625=0,"",IF(E625&gt;=E624,"ATENÇÃO: observar o ganho de escala",""))</f>
        <v/>
      </c>
    </row>
    <row r="626" spans="1:10">
      <c r="A626" s="246"/>
      <c r="B626" s="249"/>
      <c r="C626" s="491"/>
      <c r="D626" s="24" t="s">
        <v>43</v>
      </c>
      <c r="E626" s="1"/>
      <c r="F626" s="255"/>
      <c r="G626" s="258"/>
      <c r="H626" s="261"/>
      <c r="I626" s="243"/>
      <c r="J626" s="22" t="str">
        <f t="shared" si="122"/>
        <v/>
      </c>
    </row>
    <row r="627" spans="1:10" ht="15.75" thickBot="1">
      <c r="A627" s="247"/>
      <c r="B627" s="250"/>
      <c r="C627" s="492"/>
      <c r="D627" s="25" t="s">
        <v>44</v>
      </c>
      <c r="E627" s="2"/>
      <c r="F627" s="256"/>
      <c r="G627" s="259"/>
      <c r="H627" s="262"/>
      <c r="I627" s="244"/>
      <c r="J627" s="22" t="str">
        <f t="shared" si="122"/>
        <v/>
      </c>
    </row>
    <row r="628" spans="1:10" ht="15" customHeight="1">
      <c r="A628" s="245">
        <v>124</v>
      </c>
      <c r="B628" s="248" t="str">
        <f>CONCATENATE(VLOOKUP(A628,Especificações,2,FALSE),(VLOOKUP(A628,Especificações,3,FALSE)),(VLOOKUP(A628,Especificações,4,FALSE)),(VLOOKUP(A628,Especificações,5,FALSE)),(VLOOKUP(A628,Especificações,6,FALSE)),(VLOOKUP(A628,Especificações,7,FALSE)),(VLOOKUP(A628,Especificações,8,FALSE)),(VLOOKUP(A628,Especificações,9,FALSE)),(VLOOKUP(A628,Especificações,10,FALSE)),(VLOOKUP(A628,Especificações,11,FALSE)),(VLOOKUP(A628,Especificações,12,FALSE)),(VLOOKUP(A628,Especificações,13,FALSE)),(VLOOKUP(A628,Especificações,14,FALSE)),(VLOOKUP(A628,Especificações,15,FALSE)),(VLOOKUP(A628,Especificações,16,FALSE)),(VLOOKUP(A628,Especificações,17,FALSE)),(VLOOKUP(A628,Especificações,18,FALSE)),(VLOOKUP(A628,Especificações,19,FALSE)),(VLOOKUP(A628,Especificações,20,FALSE)),(VLOOKUP(A628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251 a 359</v>
      </c>
      <c r="C628" s="490">
        <f>VLOOKUP(A628,Especificações,22,FALSE)</f>
        <v>305</v>
      </c>
      <c r="D628" s="21" t="s">
        <v>46</v>
      </c>
      <c r="E628" s="153"/>
      <c r="F628" s="254">
        <f>IF(ISERROR(AVERAGE(E628:E632)),0,AVERAGE(E628:E632))</f>
        <v>0</v>
      </c>
      <c r="G628" s="257">
        <v>180</v>
      </c>
      <c r="H628" s="260">
        <f>C628*F628</f>
        <v>0</v>
      </c>
      <c r="I628" s="242">
        <f>G628*H628</f>
        <v>0</v>
      </c>
      <c r="J628" s="22"/>
    </row>
    <row r="629" spans="1:10">
      <c r="A629" s="246"/>
      <c r="B629" s="249"/>
      <c r="C629" s="491"/>
      <c r="D629" s="23" t="s">
        <v>47</v>
      </c>
      <c r="E629" s="1"/>
      <c r="F629" s="255"/>
      <c r="G629" s="258"/>
      <c r="H629" s="261"/>
      <c r="I629" s="243"/>
      <c r="J629" s="22" t="str">
        <f>IF(E629=0,"",IF(E629&gt;=E628,"ATENÇÃO: observar o ganho de escala",""))</f>
        <v/>
      </c>
    </row>
    <row r="630" spans="1:10">
      <c r="A630" s="246"/>
      <c r="B630" s="249"/>
      <c r="C630" s="491"/>
      <c r="D630" s="24" t="s">
        <v>45</v>
      </c>
      <c r="E630" s="1"/>
      <c r="F630" s="255"/>
      <c r="G630" s="258"/>
      <c r="H630" s="261"/>
      <c r="I630" s="243"/>
      <c r="J630" s="22" t="str">
        <f t="shared" ref="J630:J632" si="123">IF(E630=0,"",IF(E630&gt;=E629,"ATENÇÃO: observar o ganho de escala",""))</f>
        <v/>
      </c>
    </row>
    <row r="631" spans="1:10">
      <c r="A631" s="246"/>
      <c r="B631" s="249"/>
      <c r="C631" s="491"/>
      <c r="D631" s="24" t="s">
        <v>43</v>
      </c>
      <c r="E631" s="1"/>
      <c r="F631" s="255"/>
      <c r="G631" s="258"/>
      <c r="H631" s="261"/>
      <c r="I631" s="243"/>
      <c r="J631" s="22" t="str">
        <f t="shared" si="123"/>
        <v/>
      </c>
    </row>
    <row r="632" spans="1:10" ht="15.75" thickBot="1">
      <c r="A632" s="247"/>
      <c r="B632" s="250"/>
      <c r="C632" s="492"/>
      <c r="D632" s="25" t="s">
        <v>44</v>
      </c>
      <c r="E632" s="2"/>
      <c r="F632" s="256"/>
      <c r="G632" s="259"/>
      <c r="H632" s="262"/>
      <c r="I632" s="244"/>
      <c r="J632" s="22" t="str">
        <f t="shared" si="123"/>
        <v/>
      </c>
    </row>
    <row r="633" spans="1:10" ht="15" customHeight="1">
      <c r="A633" s="245">
        <v>125</v>
      </c>
      <c r="B633" s="248" t="str">
        <f>CONCATENATE(VLOOKUP(A633,Especificações,2,FALSE),(VLOOKUP(A633,Especificações,3,FALSE)),(VLOOKUP(A633,Especificações,4,FALSE)),(VLOOKUP(A633,Especificações,5,FALSE)),(VLOOKUP(A633,Especificações,6,FALSE)),(VLOOKUP(A633,Especificações,7,FALSE)),(VLOOKUP(A633,Especificações,8,FALSE)),(VLOOKUP(A633,Especificações,9,FALSE)),(VLOOKUP(A633,Especificações,10,FALSE)),(VLOOKUP(A633,Especificações,11,FALSE)),(VLOOKUP(A633,Especificações,12,FALSE)),(VLOOKUP(A633,Especificações,13,FALSE)),(VLOOKUP(A633,Especificações,14,FALSE)),(VLOOKUP(A633,Especificações,15,FALSE)),(VLOOKUP(A633,Especificações,16,FALSE)),(VLOOKUP(A633,Especificações,17,FALSE)),(VLOOKUP(A633,Especificações,18,FALSE)),(VLOOKUP(A633,Especificações,19,FALSE)),(VLOOKUP(A633,Especificações,20,FALSE)),(VLOOKUP(A633,Especificações,21,FALSE)))</f>
        <v>LIVRO - Miolo: Papel Couchê Liso ou fosco/ Off-Set/ Pólen Soft/ Reciclato;  Formato Fechado: 12: 20,5x23cm; 75/115 g/m²; Impressão: 1/1 Cor; Acabamento: Colagem Sistema PUR e Costura &lt;&gt; Capa: Papel Cartão Duo Design; 250/350 g/m²; Impressão: 4/0 Cores; Acabamento: Laminação Bopp Brilho ou Fosco Frente; nº de páginas: A partir de 400</v>
      </c>
      <c r="C633" s="490">
        <f>VLOOKUP(A633,Especificações,22,FALSE)</f>
        <v>400</v>
      </c>
      <c r="D633" s="21" t="s">
        <v>46</v>
      </c>
      <c r="E633" s="153"/>
      <c r="F633" s="254">
        <f>IF(ISERROR(AVERAGE(E633:E637)),0,AVERAGE(E633:E637))</f>
        <v>0</v>
      </c>
      <c r="G633" s="257">
        <v>60</v>
      </c>
      <c r="H633" s="260">
        <f>C633*F633</f>
        <v>0</v>
      </c>
      <c r="I633" s="242">
        <f>G633*H633</f>
        <v>0</v>
      </c>
      <c r="J633" s="22"/>
    </row>
    <row r="634" spans="1:10">
      <c r="A634" s="246"/>
      <c r="B634" s="249"/>
      <c r="C634" s="491"/>
      <c r="D634" s="23" t="s">
        <v>47</v>
      </c>
      <c r="E634" s="1"/>
      <c r="F634" s="255"/>
      <c r="G634" s="258"/>
      <c r="H634" s="261"/>
      <c r="I634" s="243"/>
      <c r="J634" s="22" t="str">
        <f>IF(E634=0,"",IF(E634&gt;=E633,"ATENÇÃO: observar o ganho de escala",""))</f>
        <v/>
      </c>
    </row>
    <row r="635" spans="1:10">
      <c r="A635" s="246"/>
      <c r="B635" s="249"/>
      <c r="C635" s="491"/>
      <c r="D635" s="24" t="s">
        <v>45</v>
      </c>
      <c r="E635" s="1"/>
      <c r="F635" s="255"/>
      <c r="G635" s="258"/>
      <c r="H635" s="261"/>
      <c r="I635" s="243"/>
      <c r="J635" s="22" t="str">
        <f t="shared" ref="J635:J637" si="124">IF(E635=0,"",IF(E635&gt;=E634,"ATENÇÃO: observar o ganho de escala",""))</f>
        <v/>
      </c>
    </row>
    <row r="636" spans="1:10">
      <c r="A636" s="246"/>
      <c r="B636" s="249"/>
      <c r="C636" s="491"/>
      <c r="D636" s="24" t="s">
        <v>43</v>
      </c>
      <c r="E636" s="1"/>
      <c r="F636" s="255"/>
      <c r="G636" s="258"/>
      <c r="H636" s="261"/>
      <c r="I636" s="243"/>
      <c r="J636" s="22" t="str">
        <f t="shared" si="124"/>
        <v/>
      </c>
    </row>
    <row r="637" spans="1:10" ht="15.75" thickBot="1">
      <c r="A637" s="247"/>
      <c r="B637" s="250"/>
      <c r="C637" s="492"/>
      <c r="D637" s="25" t="s">
        <v>44</v>
      </c>
      <c r="E637" s="2"/>
      <c r="F637" s="256"/>
      <c r="G637" s="259"/>
      <c r="H637" s="262"/>
      <c r="I637" s="244"/>
      <c r="J637" s="22" t="str">
        <f t="shared" si="124"/>
        <v/>
      </c>
    </row>
    <row r="638" spans="1:10" ht="15" customHeight="1">
      <c r="A638" s="245">
        <v>126</v>
      </c>
      <c r="B638" s="248" t="str">
        <f>CONCATENATE(VLOOKUP(A638,Especificações,2,FALSE),(VLOOKUP(A638,Especificações,3,FALSE)),(VLOOKUP(A638,Especificações,4,FALSE)),(VLOOKUP(A638,Especificações,5,FALSE)),(VLOOKUP(A638,Especificações,6,FALSE)),(VLOOKUP(A638,Especificações,7,FALSE)),(VLOOKUP(A638,Especificações,8,FALSE)),(VLOOKUP(A638,Especificações,9,FALSE)),(VLOOKUP(A638,Especificações,10,FALSE)),(VLOOKUP(A638,Especificações,11,FALSE)),(VLOOKUP(A638,Especificações,12,FALSE)),(VLOOKUP(A638,Especificações,13,FALSE)),(VLOOKUP(A638,Especificações,14,FALSE)),(VLOOKUP(A638,Especificações,15,FALSE)),(VLOOKUP(A638,Especificações,16,FALSE)),(VLOOKUP(A638,Especificações,17,FALSE)),(VLOOKUP(A638,Especificações,18,FALSE)),(VLOOKUP(A638,Especificações,19,FALSE)),(VLOOKUP(A638,Especificações,20,FALSE)),(VLOOKUP(A638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55 a 250</v>
      </c>
      <c r="C638" s="490">
        <f>VLOOKUP(A638,Especificações,22,FALSE)</f>
        <v>152</v>
      </c>
      <c r="D638" s="21" t="s">
        <v>46</v>
      </c>
      <c r="E638" s="153"/>
      <c r="F638" s="254">
        <f>IF(ISERROR(AVERAGE(E638:E642)),0,AVERAGE(E638:E642))</f>
        <v>0</v>
      </c>
      <c r="G638" s="257">
        <v>3840</v>
      </c>
      <c r="H638" s="260">
        <f>C638*F638</f>
        <v>0</v>
      </c>
      <c r="I638" s="242">
        <f>G638*H638</f>
        <v>0</v>
      </c>
      <c r="J638" s="22"/>
    </row>
    <row r="639" spans="1:10">
      <c r="A639" s="246"/>
      <c r="B639" s="249"/>
      <c r="C639" s="491"/>
      <c r="D639" s="23" t="s">
        <v>47</v>
      </c>
      <c r="E639" s="1"/>
      <c r="F639" s="255"/>
      <c r="G639" s="258"/>
      <c r="H639" s="261"/>
      <c r="I639" s="243"/>
      <c r="J639" s="22" t="str">
        <f>IF(E639=0,"",IF(E639&gt;=E638,"ATENÇÃO: observar o ganho de escala",""))</f>
        <v/>
      </c>
    </row>
    <row r="640" spans="1:10">
      <c r="A640" s="246"/>
      <c r="B640" s="249"/>
      <c r="C640" s="491"/>
      <c r="D640" s="24" t="s">
        <v>45</v>
      </c>
      <c r="E640" s="1"/>
      <c r="F640" s="255"/>
      <c r="G640" s="258"/>
      <c r="H640" s="261"/>
      <c r="I640" s="243"/>
      <c r="J640" s="22" t="str">
        <f t="shared" ref="J640:J642" si="125">IF(E640=0,"",IF(E640&gt;=E639,"ATENÇÃO: observar o ganho de escala",""))</f>
        <v/>
      </c>
    </row>
    <row r="641" spans="1:10">
      <c r="A641" s="246"/>
      <c r="B641" s="249"/>
      <c r="C641" s="491"/>
      <c r="D641" s="24" t="s">
        <v>43</v>
      </c>
      <c r="E641" s="1"/>
      <c r="F641" s="255"/>
      <c r="G641" s="258"/>
      <c r="H641" s="261"/>
      <c r="I641" s="243"/>
      <c r="J641" s="22" t="str">
        <f t="shared" si="125"/>
        <v/>
      </c>
    </row>
    <row r="642" spans="1:10" ht="15.75" thickBot="1">
      <c r="A642" s="247"/>
      <c r="B642" s="250"/>
      <c r="C642" s="492"/>
      <c r="D642" s="25" t="s">
        <v>44</v>
      </c>
      <c r="E642" s="2"/>
      <c r="F642" s="256"/>
      <c r="G642" s="259"/>
      <c r="H642" s="262"/>
      <c r="I642" s="244"/>
      <c r="J642" s="22" t="str">
        <f t="shared" si="125"/>
        <v/>
      </c>
    </row>
    <row r="643" spans="1:10" ht="15" customHeight="1">
      <c r="A643" s="245">
        <v>127</v>
      </c>
      <c r="B643" s="248" t="str">
        <f>CONCATENATE(VLOOKUP(A643,Especificações,2,FALSE),(VLOOKUP(A643,Especificações,3,FALSE)),(VLOOKUP(A643,Especificações,4,FALSE)),(VLOOKUP(A643,Especificações,5,FALSE)),(VLOOKUP(A643,Especificações,6,FALSE)),(VLOOKUP(A643,Especificações,7,FALSE)),(VLOOKUP(A643,Especificações,8,FALSE)),(VLOOKUP(A643,Especificações,9,FALSE)),(VLOOKUP(A643,Especificações,10,FALSE)),(VLOOKUP(A643,Especificações,11,FALSE)),(VLOOKUP(A643,Especificações,12,FALSE)),(VLOOKUP(A643,Especificações,13,FALSE)),(VLOOKUP(A643,Especificações,14,FALSE)),(VLOOKUP(A643,Especificações,15,FALSE)),(VLOOKUP(A643,Especificações,16,FALSE)),(VLOOKUP(A643,Especificações,17,FALSE)),(VLOOKUP(A643,Especificações,18,FALSE)),(VLOOKUP(A643,Especificações,19,FALSE)),(VLOOKUP(A643,Especificações,20,FALSE)),(VLOOKUP(A643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251 a 359</v>
      </c>
      <c r="C643" s="490">
        <f>VLOOKUP(A643,Especificações,22,FALSE)</f>
        <v>305</v>
      </c>
      <c r="D643" s="21" t="s">
        <v>46</v>
      </c>
      <c r="E643" s="153"/>
      <c r="F643" s="254">
        <f>IF(ISERROR(AVERAGE(E643:E647)),0,AVERAGE(E643:E647))</f>
        <v>0</v>
      </c>
      <c r="G643" s="257">
        <v>720</v>
      </c>
      <c r="H643" s="260">
        <f>C643*F643</f>
        <v>0</v>
      </c>
      <c r="I643" s="242">
        <f>G643*H643</f>
        <v>0</v>
      </c>
      <c r="J643" s="22"/>
    </row>
    <row r="644" spans="1:10">
      <c r="A644" s="246"/>
      <c r="B644" s="249"/>
      <c r="C644" s="491"/>
      <c r="D644" s="23" t="s">
        <v>47</v>
      </c>
      <c r="E644" s="1"/>
      <c r="F644" s="255"/>
      <c r="G644" s="258"/>
      <c r="H644" s="261"/>
      <c r="I644" s="243"/>
      <c r="J644" s="22" t="str">
        <f>IF(E644=0,"",IF(E644&gt;=E643,"ATENÇÃO: observar o ganho de escala",""))</f>
        <v/>
      </c>
    </row>
    <row r="645" spans="1:10">
      <c r="A645" s="246"/>
      <c r="B645" s="249"/>
      <c r="C645" s="491"/>
      <c r="D645" s="24" t="s">
        <v>45</v>
      </c>
      <c r="E645" s="1"/>
      <c r="F645" s="255"/>
      <c r="G645" s="258"/>
      <c r="H645" s="261"/>
      <c r="I645" s="243"/>
      <c r="J645" s="22" t="str">
        <f t="shared" ref="J645:J647" si="126">IF(E645=0,"",IF(E645&gt;=E644,"ATENÇÃO: observar o ganho de escala",""))</f>
        <v/>
      </c>
    </row>
    <row r="646" spans="1:10">
      <c r="A646" s="246"/>
      <c r="B646" s="249"/>
      <c r="C646" s="491"/>
      <c r="D646" s="24" t="s">
        <v>43</v>
      </c>
      <c r="E646" s="1"/>
      <c r="F646" s="255"/>
      <c r="G646" s="258"/>
      <c r="H646" s="261"/>
      <c r="I646" s="243"/>
      <c r="J646" s="22" t="str">
        <f t="shared" si="126"/>
        <v/>
      </c>
    </row>
    <row r="647" spans="1:10" ht="15.75" thickBot="1">
      <c r="A647" s="247"/>
      <c r="B647" s="250"/>
      <c r="C647" s="492"/>
      <c r="D647" s="25" t="s">
        <v>44</v>
      </c>
      <c r="E647" s="2"/>
      <c r="F647" s="256"/>
      <c r="G647" s="259"/>
      <c r="H647" s="262"/>
      <c r="I647" s="244"/>
      <c r="J647" s="22" t="str">
        <f t="shared" si="126"/>
        <v/>
      </c>
    </row>
    <row r="648" spans="1:10" ht="15" customHeight="1">
      <c r="A648" s="245">
        <v>128</v>
      </c>
      <c r="B648" s="248" t="str">
        <f>CONCATENATE(VLOOKUP(A648,Especificações,2,FALSE),(VLOOKUP(A648,Especificações,3,FALSE)),(VLOOKUP(A648,Especificações,4,FALSE)),(VLOOKUP(A648,Especificações,5,FALSE)),(VLOOKUP(A648,Especificações,6,FALSE)),(VLOOKUP(A648,Especificações,7,FALSE)),(VLOOKUP(A648,Especificações,8,FALSE)),(VLOOKUP(A648,Especificações,9,FALSE)),(VLOOKUP(A648,Especificações,10,FALSE)),(VLOOKUP(A648,Especificações,11,FALSE)),(VLOOKUP(A648,Especificações,12,FALSE)),(VLOOKUP(A648,Especificações,13,FALSE)),(VLOOKUP(A648,Especificações,14,FALSE)),(VLOOKUP(A648,Especificações,15,FALSE)),(VLOOKUP(A648,Especificações,16,FALSE)),(VLOOKUP(A648,Especificações,17,FALSE)),(VLOOKUP(A648,Especificações,18,FALSE)),(VLOOKUP(A648,Especificações,19,FALSE)),(VLOOKUP(A648,Especificações,20,FALSE)),(VLOOKUP(A648,Especificações,21,FALSE)))</f>
        <v>LIVRO - Miolo: Papel Couchê Liso ou fosco/ Off-Set/ Pólen Soft/ Reciclato;  Formato Fechado: 12: 20,5x23cm; 75/115 g/m²; Impressão: 4/4 Cores; Acabamento: Colagem Sistema PUR e Costura &lt;&gt; Capa: Papel Cartão Duo Design; 250/350 g/m²; Impressão: 4/0 Cores; Acabamento: Laminação Bopp Brilho ou Fosco Frente; nº de páginas: A partir de 400</v>
      </c>
      <c r="C648" s="490">
        <f>VLOOKUP(A648,Especificações,22,FALSE)</f>
        <v>400</v>
      </c>
      <c r="D648" s="21" t="s">
        <v>46</v>
      </c>
      <c r="E648" s="153"/>
      <c r="F648" s="254">
        <f>IF(ISERROR(AVERAGE(E648:E652)),0,AVERAGE(E648:E652))</f>
        <v>0</v>
      </c>
      <c r="G648" s="257">
        <v>240</v>
      </c>
      <c r="H648" s="260">
        <f>C648*F648</f>
        <v>0</v>
      </c>
      <c r="I648" s="242">
        <f>G648*H648</f>
        <v>0</v>
      </c>
      <c r="J648" s="22"/>
    </row>
    <row r="649" spans="1:10">
      <c r="A649" s="246"/>
      <c r="B649" s="249"/>
      <c r="C649" s="491"/>
      <c r="D649" s="23" t="s">
        <v>47</v>
      </c>
      <c r="E649" s="1"/>
      <c r="F649" s="255"/>
      <c r="G649" s="258"/>
      <c r="H649" s="261"/>
      <c r="I649" s="243"/>
      <c r="J649" s="22" t="str">
        <f>IF(E649=0,"",IF(E649&gt;=E648,"ATENÇÃO: observar o ganho de escala",""))</f>
        <v/>
      </c>
    </row>
    <row r="650" spans="1:10">
      <c r="A650" s="246"/>
      <c r="B650" s="249"/>
      <c r="C650" s="491"/>
      <c r="D650" s="24" t="s">
        <v>45</v>
      </c>
      <c r="E650" s="1"/>
      <c r="F650" s="255"/>
      <c r="G650" s="258"/>
      <c r="H650" s="261"/>
      <c r="I650" s="243"/>
      <c r="J650" s="22" t="str">
        <f t="shared" ref="J650:J652" si="127">IF(E650=0,"",IF(E650&gt;=E649,"ATENÇÃO: observar o ganho de escala",""))</f>
        <v/>
      </c>
    </row>
    <row r="651" spans="1:10">
      <c r="A651" s="246"/>
      <c r="B651" s="249"/>
      <c r="C651" s="491"/>
      <c r="D651" s="24" t="s">
        <v>43</v>
      </c>
      <c r="E651" s="1"/>
      <c r="F651" s="255"/>
      <c r="G651" s="258"/>
      <c r="H651" s="261"/>
      <c r="I651" s="243"/>
      <c r="J651" s="22" t="str">
        <f t="shared" si="127"/>
        <v/>
      </c>
    </row>
    <row r="652" spans="1:10" ht="15.75" thickBot="1">
      <c r="A652" s="247"/>
      <c r="B652" s="250"/>
      <c r="C652" s="492"/>
      <c r="D652" s="25" t="s">
        <v>44</v>
      </c>
      <c r="E652" s="2"/>
      <c r="F652" s="256"/>
      <c r="G652" s="259"/>
      <c r="H652" s="262"/>
      <c r="I652" s="244"/>
      <c r="J652" s="22" t="str">
        <f t="shared" si="127"/>
        <v/>
      </c>
    </row>
    <row r="653" spans="1:10" ht="15" customHeight="1">
      <c r="A653" s="245">
        <v>129</v>
      </c>
      <c r="B653" s="248" t="str">
        <f>CONCATENATE(VLOOKUP(A653,Especificações,2,FALSE),(VLOOKUP(A653,Especificações,3,FALSE)),(VLOOKUP(A653,Especificações,4,FALSE)),(VLOOKUP(A653,Especificações,5,FALSE)),(VLOOKUP(A653,Especificações,6,FALSE)),(VLOOKUP(A653,Especificações,7,FALSE)),(VLOOKUP(A653,Especificações,8,FALSE)),(VLOOKUP(A653,Especificações,9,FALSE)),(VLOOKUP(A653,Especificações,10,FALSE)),(VLOOKUP(A653,Especificações,11,FALSE)),(VLOOKUP(A653,Especificações,12,FALSE)),(VLOOKUP(A653,Especificações,13,FALSE)),(VLOOKUP(A653,Especificações,14,FALSE)),(VLOOKUP(A653,Especificações,15,FALSE)),(VLOOKUP(A653,Especificações,16,FALSE)),(VLOOKUP(A653,Especificações,17,FALSE)),(VLOOKUP(A653,Especificações,18,FALSE)),(VLOOKUP(A653,Especificações,19,FALSE)),(VLOOKUP(A653,Especificações,20,FALSE)),(VLOOKUP(A653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55 a 250</v>
      </c>
      <c r="C653" s="490">
        <f>VLOOKUP(A653,Especificações,22,FALSE)</f>
        <v>152</v>
      </c>
      <c r="D653" s="21" t="s">
        <v>46</v>
      </c>
      <c r="E653" s="153"/>
      <c r="F653" s="254">
        <f>IF(ISERROR(AVERAGE(E653:E657)),0,AVERAGE(E653:E657))</f>
        <v>0</v>
      </c>
      <c r="G653" s="257">
        <v>1440</v>
      </c>
      <c r="H653" s="260">
        <f>C653*F653</f>
        <v>0</v>
      </c>
      <c r="I653" s="242">
        <f>G653*H653</f>
        <v>0</v>
      </c>
      <c r="J653" s="22"/>
    </row>
    <row r="654" spans="1:10">
      <c r="A654" s="246"/>
      <c r="B654" s="249"/>
      <c r="C654" s="491"/>
      <c r="D654" s="23" t="s">
        <v>47</v>
      </c>
      <c r="E654" s="1"/>
      <c r="F654" s="255"/>
      <c r="G654" s="258"/>
      <c r="H654" s="261"/>
      <c r="I654" s="243"/>
      <c r="J654" s="22" t="str">
        <f>IF(E654=0,"",IF(E654&gt;=E653,"ATENÇÃO: observar o ganho de escala",""))</f>
        <v/>
      </c>
    </row>
    <row r="655" spans="1:10">
      <c r="A655" s="246"/>
      <c r="B655" s="249"/>
      <c r="C655" s="491"/>
      <c r="D655" s="24" t="s">
        <v>45</v>
      </c>
      <c r="E655" s="1"/>
      <c r="F655" s="255"/>
      <c r="G655" s="258"/>
      <c r="H655" s="261"/>
      <c r="I655" s="243"/>
      <c r="J655" s="22" t="str">
        <f t="shared" ref="J655:J657" si="128">IF(E655=0,"",IF(E655&gt;=E654,"ATENÇÃO: observar o ganho de escala",""))</f>
        <v/>
      </c>
    </row>
    <row r="656" spans="1:10">
      <c r="A656" s="246"/>
      <c r="B656" s="249"/>
      <c r="C656" s="491"/>
      <c r="D656" s="24" t="s">
        <v>43</v>
      </c>
      <c r="E656" s="1"/>
      <c r="F656" s="255"/>
      <c r="G656" s="258"/>
      <c r="H656" s="261"/>
      <c r="I656" s="243"/>
      <c r="J656" s="22" t="str">
        <f t="shared" si="128"/>
        <v/>
      </c>
    </row>
    <row r="657" spans="1:10" ht="15.75" thickBot="1">
      <c r="A657" s="247"/>
      <c r="B657" s="250"/>
      <c r="C657" s="492"/>
      <c r="D657" s="25" t="s">
        <v>44</v>
      </c>
      <c r="E657" s="2"/>
      <c r="F657" s="256"/>
      <c r="G657" s="259"/>
      <c r="H657" s="262"/>
      <c r="I657" s="244"/>
      <c r="J657" s="22" t="str">
        <f t="shared" si="128"/>
        <v/>
      </c>
    </row>
    <row r="658" spans="1:10" ht="15" customHeight="1">
      <c r="A658" s="245">
        <v>130</v>
      </c>
      <c r="B658" s="248" t="str">
        <f>CONCATENATE(VLOOKUP(A658,Especificações,2,FALSE),(VLOOKUP(A658,Especificações,3,FALSE)),(VLOOKUP(A658,Especificações,4,FALSE)),(VLOOKUP(A658,Especificações,5,FALSE)),(VLOOKUP(A658,Especificações,6,FALSE)),(VLOOKUP(A658,Especificações,7,FALSE)),(VLOOKUP(A658,Especificações,8,FALSE)),(VLOOKUP(A658,Especificações,9,FALSE)),(VLOOKUP(A658,Especificações,10,FALSE)),(VLOOKUP(A658,Especificações,11,FALSE)),(VLOOKUP(A658,Especificações,12,FALSE)),(VLOOKUP(A658,Especificações,13,FALSE)),(VLOOKUP(A658,Especificações,14,FALSE)),(VLOOKUP(A658,Especificações,15,FALSE)),(VLOOKUP(A658,Especificações,16,FALSE)),(VLOOKUP(A658,Especificações,17,FALSE)),(VLOOKUP(A658,Especificações,18,FALSE)),(VLOOKUP(A658,Especificações,19,FALSE)),(VLOOKUP(A658,Especificações,20,FALSE)),(VLOOKUP(A658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251 a 359</v>
      </c>
      <c r="C658" s="490">
        <f>VLOOKUP(A658,Especificações,22,FALSE)</f>
        <v>305</v>
      </c>
      <c r="D658" s="21" t="s">
        <v>46</v>
      </c>
      <c r="E658" s="153"/>
      <c r="F658" s="254">
        <f>IF(ISERROR(AVERAGE(E658:E662)),0,AVERAGE(E658:E662))</f>
        <v>0</v>
      </c>
      <c r="G658" s="257">
        <v>270</v>
      </c>
      <c r="H658" s="260">
        <f>C658*F658</f>
        <v>0</v>
      </c>
      <c r="I658" s="242">
        <f>G658*H658</f>
        <v>0</v>
      </c>
      <c r="J658" s="22"/>
    </row>
    <row r="659" spans="1:10">
      <c r="A659" s="246"/>
      <c r="B659" s="249"/>
      <c r="C659" s="491"/>
      <c r="D659" s="23" t="s">
        <v>47</v>
      </c>
      <c r="E659" s="1"/>
      <c r="F659" s="255"/>
      <c r="G659" s="258"/>
      <c r="H659" s="261"/>
      <c r="I659" s="243"/>
      <c r="J659" s="22" t="str">
        <f>IF(E659=0,"",IF(E659&gt;=E658,"ATENÇÃO: observar o ganho de escala",""))</f>
        <v/>
      </c>
    </row>
    <row r="660" spans="1:10">
      <c r="A660" s="246"/>
      <c r="B660" s="249"/>
      <c r="C660" s="491"/>
      <c r="D660" s="24" t="s">
        <v>45</v>
      </c>
      <c r="E660" s="1"/>
      <c r="F660" s="255"/>
      <c r="G660" s="258"/>
      <c r="H660" s="261"/>
      <c r="I660" s="243"/>
      <c r="J660" s="22" t="str">
        <f t="shared" ref="J660:J662" si="129">IF(E660=0,"",IF(E660&gt;=E659,"ATENÇÃO: observar o ganho de escala",""))</f>
        <v/>
      </c>
    </row>
    <row r="661" spans="1:10">
      <c r="A661" s="246"/>
      <c r="B661" s="249"/>
      <c r="C661" s="491"/>
      <c r="D661" s="24" t="s">
        <v>43</v>
      </c>
      <c r="E661" s="1"/>
      <c r="F661" s="255"/>
      <c r="G661" s="258"/>
      <c r="H661" s="261"/>
      <c r="I661" s="243"/>
      <c r="J661" s="22" t="str">
        <f t="shared" si="129"/>
        <v/>
      </c>
    </row>
    <row r="662" spans="1:10" ht="15.75" thickBot="1">
      <c r="A662" s="247"/>
      <c r="B662" s="250"/>
      <c r="C662" s="492"/>
      <c r="D662" s="25" t="s">
        <v>44</v>
      </c>
      <c r="E662" s="2"/>
      <c r="F662" s="256"/>
      <c r="G662" s="259"/>
      <c r="H662" s="262"/>
      <c r="I662" s="244"/>
      <c r="J662" s="22" t="str">
        <f t="shared" si="129"/>
        <v/>
      </c>
    </row>
    <row r="663" spans="1:10" ht="15" customHeight="1">
      <c r="A663" s="245">
        <v>131</v>
      </c>
      <c r="B663" s="248" t="str">
        <f>CONCATENATE(VLOOKUP(A663,Especificações,2,FALSE),(VLOOKUP(A663,Especificações,3,FALSE)),(VLOOKUP(A663,Especificações,4,FALSE)),(VLOOKUP(A663,Especificações,5,FALSE)),(VLOOKUP(A663,Especificações,6,FALSE)),(VLOOKUP(A663,Especificações,7,FALSE)),(VLOOKUP(A663,Especificações,8,FALSE)),(VLOOKUP(A663,Especificações,9,FALSE)),(VLOOKUP(A663,Especificações,10,FALSE)),(VLOOKUP(A663,Especificações,11,FALSE)),(VLOOKUP(A663,Especificações,12,FALSE)),(VLOOKUP(A663,Especificações,13,FALSE)),(VLOOKUP(A663,Especificações,14,FALSE)),(VLOOKUP(A663,Especificações,15,FALSE)),(VLOOKUP(A663,Especificações,16,FALSE)),(VLOOKUP(A663,Especificações,17,FALSE)),(VLOOKUP(A663,Especificações,18,FALSE)),(VLOOKUP(A663,Especificações,19,FALSE)),(VLOOKUP(A663,Especificações,20,FALSE)),(VLOOKUP(A663,Especificações,21,FALSE)))</f>
        <v>LIVRO - Miolo: Papel Couchê Liso ou fosco/ Off-Set/ Pólen Soft/ Reciclato;  Formato Fechado: 16: 15x21cm; 75/115 g/m²; Impressão: 1/1 Cor; Acabamento: Colagem Sistema PUR e Costura &lt;&gt; Capa: Papel Cartão Duo Design; 250/350 g/m²; Impressão: 4/0 Cores; Acabamento: Laminação Bopp Brilho ou Fosco Frente; nº de páginas: A partir de 400</v>
      </c>
      <c r="C663" s="490">
        <f>VLOOKUP(A663,Especificações,22,FALSE)</f>
        <v>400</v>
      </c>
      <c r="D663" s="21" t="s">
        <v>46</v>
      </c>
      <c r="E663" s="153"/>
      <c r="F663" s="254">
        <f>IF(ISERROR(AVERAGE(E663:E667)),0,AVERAGE(E663:E667))</f>
        <v>0</v>
      </c>
      <c r="G663" s="257">
        <v>90</v>
      </c>
      <c r="H663" s="260">
        <f>C663*F663</f>
        <v>0</v>
      </c>
      <c r="I663" s="242">
        <f>G663*H663</f>
        <v>0</v>
      </c>
      <c r="J663" s="22"/>
    </row>
    <row r="664" spans="1:10">
      <c r="A664" s="246"/>
      <c r="B664" s="249"/>
      <c r="C664" s="491"/>
      <c r="D664" s="23" t="s">
        <v>47</v>
      </c>
      <c r="E664" s="1"/>
      <c r="F664" s="255"/>
      <c r="G664" s="258"/>
      <c r="H664" s="261"/>
      <c r="I664" s="243"/>
      <c r="J664" s="22" t="str">
        <f>IF(E664=0,"",IF(E664&gt;=E663,"ATENÇÃO: observar o ganho de escala",""))</f>
        <v/>
      </c>
    </row>
    <row r="665" spans="1:10">
      <c r="A665" s="246"/>
      <c r="B665" s="249"/>
      <c r="C665" s="491"/>
      <c r="D665" s="24" t="s">
        <v>45</v>
      </c>
      <c r="E665" s="1"/>
      <c r="F665" s="255"/>
      <c r="G665" s="258"/>
      <c r="H665" s="261"/>
      <c r="I665" s="243"/>
      <c r="J665" s="22" t="str">
        <f t="shared" ref="J665:J667" si="130">IF(E665=0,"",IF(E665&gt;=E664,"ATENÇÃO: observar o ganho de escala",""))</f>
        <v/>
      </c>
    </row>
    <row r="666" spans="1:10">
      <c r="A666" s="246"/>
      <c r="B666" s="249"/>
      <c r="C666" s="491"/>
      <c r="D666" s="24" t="s">
        <v>43</v>
      </c>
      <c r="E666" s="1"/>
      <c r="F666" s="255"/>
      <c r="G666" s="258"/>
      <c r="H666" s="261"/>
      <c r="I666" s="243"/>
      <c r="J666" s="22" t="str">
        <f t="shared" si="130"/>
        <v/>
      </c>
    </row>
    <row r="667" spans="1:10" ht="15.75" thickBot="1">
      <c r="A667" s="247"/>
      <c r="B667" s="250"/>
      <c r="C667" s="492"/>
      <c r="D667" s="25" t="s">
        <v>44</v>
      </c>
      <c r="E667" s="2"/>
      <c r="F667" s="256"/>
      <c r="G667" s="259"/>
      <c r="H667" s="262"/>
      <c r="I667" s="244"/>
      <c r="J667" s="22" t="str">
        <f t="shared" si="130"/>
        <v/>
      </c>
    </row>
    <row r="668" spans="1:10" ht="15" customHeight="1">
      <c r="A668" s="245">
        <v>132</v>
      </c>
      <c r="B668" s="248" t="str">
        <f>CONCATENATE(VLOOKUP(A668,Especificações,2,FALSE),(VLOOKUP(A668,Especificações,3,FALSE)),(VLOOKUP(A668,Especificações,4,FALSE)),(VLOOKUP(A668,Especificações,5,FALSE)),(VLOOKUP(A668,Especificações,6,FALSE)),(VLOOKUP(A668,Especificações,7,FALSE)),(VLOOKUP(A668,Especificações,8,FALSE)),(VLOOKUP(A668,Especificações,9,FALSE)),(VLOOKUP(A668,Especificações,10,FALSE)),(VLOOKUP(A668,Especificações,11,FALSE)),(VLOOKUP(A668,Especificações,12,FALSE)),(VLOOKUP(A668,Especificações,13,FALSE)),(VLOOKUP(A668,Especificações,14,FALSE)),(VLOOKUP(A668,Especificações,15,FALSE)),(VLOOKUP(A668,Especificações,16,FALSE)),(VLOOKUP(A668,Especificações,17,FALSE)),(VLOOKUP(A668,Especificações,18,FALSE)),(VLOOKUP(A668,Especificações,19,FALSE)),(VLOOKUP(A668,Especificações,20,FALSE)),(VLOOKUP(A668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55 a 250</v>
      </c>
      <c r="C668" s="490">
        <f>VLOOKUP(A668,Especificações,22,FALSE)</f>
        <v>152</v>
      </c>
      <c r="D668" s="21" t="s">
        <v>46</v>
      </c>
      <c r="E668" s="153"/>
      <c r="F668" s="254">
        <f>IF(ISERROR(AVERAGE(E668:E672)),0,AVERAGE(E668:E672))</f>
        <v>0</v>
      </c>
      <c r="G668" s="257">
        <v>5760</v>
      </c>
      <c r="H668" s="260">
        <f>C668*F668</f>
        <v>0</v>
      </c>
      <c r="I668" s="242">
        <f>G668*H668</f>
        <v>0</v>
      </c>
      <c r="J668" s="22"/>
    </row>
    <row r="669" spans="1:10">
      <c r="A669" s="246"/>
      <c r="B669" s="249"/>
      <c r="C669" s="491"/>
      <c r="D669" s="23" t="s">
        <v>47</v>
      </c>
      <c r="E669" s="1"/>
      <c r="F669" s="255"/>
      <c r="G669" s="258"/>
      <c r="H669" s="261"/>
      <c r="I669" s="243"/>
      <c r="J669" s="22" t="str">
        <f>IF(E669=0,"",IF(E669&gt;=E668,"ATENÇÃO: observar o ganho de escala",""))</f>
        <v/>
      </c>
    </row>
    <row r="670" spans="1:10">
      <c r="A670" s="246"/>
      <c r="B670" s="249"/>
      <c r="C670" s="491"/>
      <c r="D670" s="24" t="s">
        <v>45</v>
      </c>
      <c r="E670" s="1"/>
      <c r="F670" s="255"/>
      <c r="G670" s="258"/>
      <c r="H670" s="261"/>
      <c r="I670" s="243"/>
      <c r="J670" s="22" t="str">
        <f t="shared" ref="J670:J672" si="131">IF(E670=0,"",IF(E670&gt;=E669,"ATENÇÃO: observar o ganho de escala",""))</f>
        <v/>
      </c>
    </row>
    <row r="671" spans="1:10">
      <c r="A671" s="246"/>
      <c r="B671" s="249"/>
      <c r="C671" s="491"/>
      <c r="D671" s="24" t="s">
        <v>43</v>
      </c>
      <c r="E671" s="1"/>
      <c r="F671" s="255"/>
      <c r="G671" s="258"/>
      <c r="H671" s="261"/>
      <c r="I671" s="243"/>
      <c r="J671" s="22" t="str">
        <f t="shared" si="131"/>
        <v/>
      </c>
    </row>
    <row r="672" spans="1:10" ht="15.75" thickBot="1">
      <c r="A672" s="247"/>
      <c r="B672" s="250"/>
      <c r="C672" s="492"/>
      <c r="D672" s="25" t="s">
        <v>44</v>
      </c>
      <c r="E672" s="2"/>
      <c r="F672" s="256"/>
      <c r="G672" s="259"/>
      <c r="H672" s="262"/>
      <c r="I672" s="244"/>
      <c r="J672" s="22" t="str">
        <f t="shared" si="131"/>
        <v/>
      </c>
    </row>
    <row r="673" spans="1:10" ht="15" customHeight="1">
      <c r="A673" s="245">
        <v>133</v>
      </c>
      <c r="B673" s="248" t="str">
        <f>CONCATENATE(VLOOKUP(A673,Especificações,2,FALSE),(VLOOKUP(A673,Especificações,3,FALSE)),(VLOOKUP(A673,Especificações,4,FALSE)),(VLOOKUP(A673,Especificações,5,FALSE)),(VLOOKUP(A673,Especificações,6,FALSE)),(VLOOKUP(A673,Especificações,7,FALSE)),(VLOOKUP(A673,Especificações,8,FALSE)),(VLOOKUP(A673,Especificações,9,FALSE)),(VLOOKUP(A673,Especificações,10,FALSE)),(VLOOKUP(A673,Especificações,11,FALSE)),(VLOOKUP(A673,Especificações,12,FALSE)),(VLOOKUP(A673,Especificações,13,FALSE)),(VLOOKUP(A673,Especificações,14,FALSE)),(VLOOKUP(A673,Especificações,15,FALSE)),(VLOOKUP(A673,Especificações,16,FALSE)),(VLOOKUP(A673,Especificações,17,FALSE)),(VLOOKUP(A673,Especificações,18,FALSE)),(VLOOKUP(A673,Especificações,19,FALSE)),(VLOOKUP(A673,Especificações,20,FALSE)),(VLOOKUP(A673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251 a 359</v>
      </c>
      <c r="C673" s="490">
        <f>VLOOKUP(A673,Especificações,22,FALSE)</f>
        <v>305</v>
      </c>
      <c r="D673" s="21" t="s">
        <v>46</v>
      </c>
      <c r="E673" s="153"/>
      <c r="F673" s="254">
        <f>IF(ISERROR(AVERAGE(E673:E677)),0,AVERAGE(E673:E677))</f>
        <v>0</v>
      </c>
      <c r="G673" s="257">
        <v>1080</v>
      </c>
      <c r="H673" s="260">
        <f>C673*F673</f>
        <v>0</v>
      </c>
      <c r="I673" s="242">
        <f>G673*H673</f>
        <v>0</v>
      </c>
      <c r="J673" s="22"/>
    </row>
    <row r="674" spans="1:10">
      <c r="A674" s="246"/>
      <c r="B674" s="249"/>
      <c r="C674" s="491"/>
      <c r="D674" s="23" t="s">
        <v>47</v>
      </c>
      <c r="E674" s="1"/>
      <c r="F674" s="255"/>
      <c r="G674" s="258"/>
      <c r="H674" s="261"/>
      <c r="I674" s="243"/>
      <c r="J674" s="22" t="str">
        <f>IF(E674=0,"",IF(E674&gt;=E673,"ATENÇÃO: observar o ganho de escala",""))</f>
        <v/>
      </c>
    </row>
    <row r="675" spans="1:10">
      <c r="A675" s="246"/>
      <c r="B675" s="249"/>
      <c r="C675" s="491"/>
      <c r="D675" s="24" t="s">
        <v>45</v>
      </c>
      <c r="E675" s="1"/>
      <c r="F675" s="255"/>
      <c r="G675" s="258"/>
      <c r="H675" s="261"/>
      <c r="I675" s="243"/>
      <c r="J675" s="22" t="str">
        <f t="shared" ref="J675:J677" si="132">IF(E675=0,"",IF(E675&gt;=E674,"ATENÇÃO: observar o ganho de escala",""))</f>
        <v/>
      </c>
    </row>
    <row r="676" spans="1:10">
      <c r="A676" s="246"/>
      <c r="B676" s="249"/>
      <c r="C676" s="491"/>
      <c r="D676" s="24" t="s">
        <v>43</v>
      </c>
      <c r="E676" s="1"/>
      <c r="F676" s="255"/>
      <c r="G676" s="258"/>
      <c r="H676" s="261"/>
      <c r="I676" s="243"/>
      <c r="J676" s="22" t="str">
        <f t="shared" si="132"/>
        <v/>
      </c>
    </row>
    <row r="677" spans="1:10" ht="15.75" thickBot="1">
      <c r="A677" s="247"/>
      <c r="B677" s="250"/>
      <c r="C677" s="492"/>
      <c r="D677" s="25" t="s">
        <v>44</v>
      </c>
      <c r="E677" s="2"/>
      <c r="F677" s="256"/>
      <c r="G677" s="259"/>
      <c r="H677" s="262"/>
      <c r="I677" s="244"/>
      <c r="J677" s="22" t="str">
        <f t="shared" si="132"/>
        <v/>
      </c>
    </row>
    <row r="678" spans="1:10" ht="15" customHeight="1">
      <c r="A678" s="245">
        <v>134</v>
      </c>
      <c r="B678" s="248" t="str">
        <f>CONCATENATE(VLOOKUP(A678,Especificações,2,FALSE),(VLOOKUP(A678,Especificações,3,FALSE)),(VLOOKUP(A678,Especificações,4,FALSE)),(VLOOKUP(A678,Especificações,5,FALSE)),(VLOOKUP(A678,Especificações,6,FALSE)),(VLOOKUP(A678,Especificações,7,FALSE)),(VLOOKUP(A678,Especificações,8,FALSE)),(VLOOKUP(A678,Especificações,9,FALSE)),(VLOOKUP(A678,Especificações,10,FALSE)),(VLOOKUP(A678,Especificações,11,FALSE)),(VLOOKUP(A678,Especificações,12,FALSE)),(VLOOKUP(A678,Especificações,13,FALSE)),(VLOOKUP(A678,Especificações,14,FALSE)),(VLOOKUP(A678,Especificações,15,FALSE)),(VLOOKUP(A678,Especificações,16,FALSE)),(VLOOKUP(A678,Especificações,17,FALSE)),(VLOOKUP(A678,Especificações,18,FALSE)),(VLOOKUP(A678,Especificações,19,FALSE)),(VLOOKUP(A678,Especificações,20,FALSE)),(VLOOKUP(A678,Especificações,21,FALSE)))</f>
        <v>LIVRO - Miolo: Papel Couchê Liso ou fosco/ Off-Set/ Pólen Soft/ Reciclato;  Formato Fechado: 16: 15x21cm; 75/115 g/m²; Impressão: 4/4 Cores; Acabamento: Colagem Sistema PUR e Costura &lt;&gt; Capa: Papel Cartão Duo Design; 250/350 g/m²; Impressão: 4/0 Cores; Acabamento: Laminação Bopp Brilho ou Fosco Frente; nº de páginas: A partir de 400</v>
      </c>
      <c r="C678" s="490">
        <f>VLOOKUP(A678,Especificações,22,FALSE)</f>
        <v>400</v>
      </c>
      <c r="D678" s="21" t="s">
        <v>46</v>
      </c>
      <c r="E678" s="153"/>
      <c r="F678" s="254">
        <f>IF(ISERROR(AVERAGE(E678:E682)),0,AVERAGE(E678:E682))</f>
        <v>0</v>
      </c>
      <c r="G678" s="257">
        <v>360</v>
      </c>
      <c r="H678" s="260">
        <f>C678*F678</f>
        <v>0</v>
      </c>
      <c r="I678" s="242">
        <f>G678*H678</f>
        <v>0</v>
      </c>
      <c r="J678" s="22"/>
    </row>
    <row r="679" spans="1:10">
      <c r="A679" s="246"/>
      <c r="B679" s="249"/>
      <c r="C679" s="491"/>
      <c r="D679" s="23" t="s">
        <v>47</v>
      </c>
      <c r="E679" s="1"/>
      <c r="F679" s="255"/>
      <c r="G679" s="258"/>
      <c r="H679" s="261"/>
      <c r="I679" s="243"/>
      <c r="J679" s="22" t="str">
        <f>IF(E679=0,"",IF(E679&gt;=E678,"ATENÇÃO: observar o ganho de escala",""))</f>
        <v/>
      </c>
    </row>
    <row r="680" spans="1:10">
      <c r="A680" s="246"/>
      <c r="B680" s="249"/>
      <c r="C680" s="491"/>
      <c r="D680" s="24" t="s">
        <v>45</v>
      </c>
      <c r="E680" s="1"/>
      <c r="F680" s="255"/>
      <c r="G680" s="258"/>
      <c r="H680" s="261"/>
      <c r="I680" s="243"/>
      <c r="J680" s="22" t="str">
        <f t="shared" ref="J680:J682" si="133">IF(E680=0,"",IF(E680&gt;=E679,"ATENÇÃO: observar o ganho de escala",""))</f>
        <v/>
      </c>
    </row>
    <row r="681" spans="1:10">
      <c r="A681" s="246"/>
      <c r="B681" s="249"/>
      <c r="C681" s="491"/>
      <c r="D681" s="24" t="s">
        <v>43</v>
      </c>
      <c r="E681" s="1"/>
      <c r="F681" s="255"/>
      <c r="G681" s="258"/>
      <c r="H681" s="261"/>
      <c r="I681" s="243"/>
      <c r="J681" s="22" t="str">
        <f t="shared" si="133"/>
        <v/>
      </c>
    </row>
    <row r="682" spans="1:10" ht="15.75" thickBot="1">
      <c r="A682" s="247"/>
      <c r="B682" s="250"/>
      <c r="C682" s="492"/>
      <c r="D682" s="25" t="s">
        <v>44</v>
      </c>
      <c r="E682" s="2"/>
      <c r="F682" s="256"/>
      <c r="G682" s="259"/>
      <c r="H682" s="262"/>
      <c r="I682" s="244"/>
      <c r="J682" s="22" t="str">
        <f t="shared" si="133"/>
        <v/>
      </c>
    </row>
    <row r="683" spans="1:10" ht="15" customHeight="1">
      <c r="A683" s="245">
        <v>135</v>
      </c>
      <c r="B683" s="248" t="str">
        <f>CONCATENATE(VLOOKUP(A683,Especificações,2,FALSE),(VLOOKUP(A683,Especificações,3,FALSE)),(VLOOKUP(A683,Especificações,4,FALSE)),(VLOOKUP(A683,Especificações,5,FALSE)),(VLOOKUP(A683,Especificações,6,FALSE)),(VLOOKUP(A683,Especificações,7,FALSE)),(VLOOKUP(A683,Especificações,8,FALSE)),(VLOOKUP(A683,Especificações,9,FALSE)),(VLOOKUP(A683,Especificações,10,FALSE)),(VLOOKUP(A683,Especificações,11,FALSE)),(VLOOKUP(A683,Especificações,12,FALSE)),(VLOOKUP(A683,Especificações,13,FALSE)),(VLOOKUP(A683,Especificações,14,FALSE)),(VLOOKUP(A683,Especificações,15,FALSE)),(VLOOKUP(A683,Especificações,16,FALSE)),(VLOOKUP(A683,Especificações,17,FALSE)),(VLOOKUP(A683,Especificações,18,FALSE)),(VLOOKUP(A683,Especificações,19,FALSE)),(VLOOKUP(A683,Especificações,20,FALSE)),(VLOOKUP(A683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55 a 250</v>
      </c>
      <c r="C683" s="490">
        <f>VLOOKUP(A683,Especificações,22,FALSE)</f>
        <v>152</v>
      </c>
      <c r="D683" s="21" t="s">
        <v>46</v>
      </c>
      <c r="E683" s="153"/>
      <c r="F683" s="254">
        <f>IF(ISERROR(AVERAGE(E683:E687)),0,AVERAGE(E683:E687))</f>
        <v>0</v>
      </c>
      <c r="G683" s="257">
        <v>480</v>
      </c>
      <c r="H683" s="260">
        <f>C683*F683</f>
        <v>0</v>
      </c>
      <c r="I683" s="242">
        <f>G683*H683</f>
        <v>0</v>
      </c>
      <c r="J683" s="22"/>
    </row>
    <row r="684" spans="1:10">
      <c r="A684" s="246"/>
      <c r="B684" s="249"/>
      <c r="C684" s="491"/>
      <c r="D684" s="23" t="s">
        <v>47</v>
      </c>
      <c r="E684" s="1"/>
      <c r="F684" s="255"/>
      <c r="G684" s="258"/>
      <c r="H684" s="261"/>
      <c r="I684" s="243"/>
      <c r="J684" s="22" t="str">
        <f>IF(E684=0,"",IF(E684&gt;=E683,"ATENÇÃO: observar o ganho de escala",""))</f>
        <v/>
      </c>
    </row>
    <row r="685" spans="1:10">
      <c r="A685" s="246"/>
      <c r="B685" s="249"/>
      <c r="C685" s="491"/>
      <c r="D685" s="24" t="s">
        <v>45</v>
      </c>
      <c r="E685" s="1"/>
      <c r="F685" s="255"/>
      <c r="G685" s="258"/>
      <c r="H685" s="261"/>
      <c r="I685" s="243"/>
      <c r="J685" s="22" t="str">
        <f t="shared" ref="J685:J687" si="134">IF(E685=0,"",IF(E685&gt;=E684,"ATENÇÃO: observar o ganho de escala",""))</f>
        <v/>
      </c>
    </row>
    <row r="686" spans="1:10">
      <c r="A686" s="246"/>
      <c r="B686" s="249"/>
      <c r="C686" s="491"/>
      <c r="D686" s="24" t="s">
        <v>43</v>
      </c>
      <c r="E686" s="1"/>
      <c r="F686" s="255"/>
      <c r="G686" s="258"/>
      <c r="H686" s="261"/>
      <c r="I686" s="243"/>
      <c r="J686" s="22" t="str">
        <f t="shared" si="134"/>
        <v/>
      </c>
    </row>
    <row r="687" spans="1:10" ht="15.75" thickBot="1">
      <c r="A687" s="247"/>
      <c r="B687" s="250"/>
      <c r="C687" s="492"/>
      <c r="D687" s="25" t="s">
        <v>44</v>
      </c>
      <c r="E687" s="2"/>
      <c r="F687" s="256"/>
      <c r="G687" s="259"/>
      <c r="H687" s="262"/>
      <c r="I687" s="244"/>
      <c r="J687" s="22" t="str">
        <f t="shared" si="134"/>
        <v/>
      </c>
    </row>
    <row r="688" spans="1:10" ht="15" customHeight="1">
      <c r="A688" s="245">
        <v>136</v>
      </c>
      <c r="B688" s="248" t="str">
        <f>CONCATENATE(VLOOKUP(A688,Especificações,2,FALSE),(VLOOKUP(A688,Especificações,3,FALSE)),(VLOOKUP(A688,Especificações,4,FALSE)),(VLOOKUP(A688,Especificações,5,FALSE)),(VLOOKUP(A688,Especificações,6,FALSE)),(VLOOKUP(A688,Especificações,7,FALSE)),(VLOOKUP(A688,Especificações,8,FALSE)),(VLOOKUP(A688,Especificações,9,FALSE)),(VLOOKUP(A688,Especificações,10,FALSE)),(VLOOKUP(A688,Especificações,11,FALSE)),(VLOOKUP(A688,Especificações,12,FALSE)),(VLOOKUP(A688,Especificações,13,FALSE)),(VLOOKUP(A688,Especificações,14,FALSE)),(VLOOKUP(A688,Especificações,15,FALSE)),(VLOOKUP(A688,Especificações,16,FALSE)),(VLOOKUP(A688,Especificações,17,FALSE)),(VLOOKUP(A688,Especificações,18,FALSE)),(VLOOKUP(A688,Especificações,19,FALSE)),(VLOOKUP(A688,Especificações,20,FALSE)),(VLOOKUP(A688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251 a 359</v>
      </c>
      <c r="C688" s="490">
        <f>VLOOKUP(A688,Especificações,22,FALSE)</f>
        <v>305</v>
      </c>
      <c r="D688" s="21" t="s">
        <v>46</v>
      </c>
      <c r="E688" s="153"/>
      <c r="F688" s="254">
        <f>IF(ISERROR(AVERAGE(E688:E692)),0,AVERAGE(E688:E692))</f>
        <v>0</v>
      </c>
      <c r="G688" s="257">
        <v>90</v>
      </c>
      <c r="H688" s="260">
        <f>C688*F688</f>
        <v>0</v>
      </c>
      <c r="I688" s="242">
        <f>G688*H688</f>
        <v>0</v>
      </c>
      <c r="J688" s="22"/>
    </row>
    <row r="689" spans="1:10">
      <c r="A689" s="246"/>
      <c r="B689" s="249"/>
      <c r="C689" s="491"/>
      <c r="D689" s="23" t="s">
        <v>47</v>
      </c>
      <c r="E689" s="1"/>
      <c r="F689" s="255"/>
      <c r="G689" s="258"/>
      <c r="H689" s="261"/>
      <c r="I689" s="243"/>
      <c r="J689" s="22" t="str">
        <f>IF(E689=0,"",IF(E689&gt;=E688,"ATENÇÃO: observar o ganho de escala",""))</f>
        <v/>
      </c>
    </row>
    <row r="690" spans="1:10">
      <c r="A690" s="246"/>
      <c r="B690" s="249"/>
      <c r="C690" s="491"/>
      <c r="D690" s="24" t="s">
        <v>45</v>
      </c>
      <c r="E690" s="1"/>
      <c r="F690" s="255"/>
      <c r="G690" s="258"/>
      <c r="H690" s="261"/>
      <c r="I690" s="243"/>
      <c r="J690" s="22" t="str">
        <f t="shared" ref="J690:J692" si="135">IF(E690=0,"",IF(E690&gt;=E689,"ATENÇÃO: observar o ganho de escala",""))</f>
        <v/>
      </c>
    </row>
    <row r="691" spans="1:10">
      <c r="A691" s="246"/>
      <c r="B691" s="249"/>
      <c r="C691" s="491"/>
      <c r="D691" s="24" t="s">
        <v>43</v>
      </c>
      <c r="E691" s="1"/>
      <c r="F691" s="255"/>
      <c r="G691" s="258"/>
      <c r="H691" s="261"/>
      <c r="I691" s="243"/>
      <c r="J691" s="22" t="str">
        <f t="shared" si="135"/>
        <v/>
      </c>
    </row>
    <row r="692" spans="1:10" ht="15.75" thickBot="1">
      <c r="A692" s="247"/>
      <c r="B692" s="250"/>
      <c r="C692" s="492"/>
      <c r="D692" s="25" t="s">
        <v>44</v>
      </c>
      <c r="E692" s="2"/>
      <c r="F692" s="256"/>
      <c r="G692" s="259"/>
      <c r="H692" s="262"/>
      <c r="I692" s="244"/>
      <c r="J692" s="22" t="str">
        <f t="shared" si="135"/>
        <v/>
      </c>
    </row>
    <row r="693" spans="1:10" ht="15" customHeight="1">
      <c r="A693" s="245">
        <v>137</v>
      </c>
      <c r="B693" s="248" t="str">
        <f>CONCATENATE(VLOOKUP(A693,Especificações,2,FALSE),(VLOOKUP(A693,Especificações,3,FALSE)),(VLOOKUP(A693,Especificações,4,FALSE)),(VLOOKUP(A693,Especificações,5,FALSE)),(VLOOKUP(A693,Especificações,6,FALSE)),(VLOOKUP(A693,Especificações,7,FALSE)),(VLOOKUP(A693,Especificações,8,FALSE)),(VLOOKUP(A693,Especificações,9,FALSE)),(VLOOKUP(A693,Especificações,10,FALSE)),(VLOOKUP(A693,Especificações,11,FALSE)),(VLOOKUP(A693,Especificações,12,FALSE)),(VLOOKUP(A693,Especificações,13,FALSE)),(VLOOKUP(A693,Especificações,14,FALSE)),(VLOOKUP(A693,Especificações,15,FALSE)),(VLOOKUP(A693,Especificações,16,FALSE)),(VLOOKUP(A693,Especificações,17,FALSE)),(VLOOKUP(A693,Especificações,18,FALSE)),(VLOOKUP(A693,Especificações,19,FALSE)),(VLOOKUP(A693,Especificações,20,FALSE)),(VLOOKUP(A693,Especificações,21,FALSE)))</f>
        <v>LIVRO - Miolo: Papel Couchê Liso ou fosco/ Off-Set/ Pólen Soft/ Reciclato;  Formato Fechado: 32: 11x15cm; 75/115 g/m²; Impressão: 1/1 Cor; Acabamento: Colagem Sistema PUR e Costura &lt;&gt; Capa: Papel Cartão Duo Design; 250/350 g/m²; Impressão: 4/0 Cores; Acabamento: Laminação Bopp Brilho ou Fosco Frente; nº de páginas: A partir de 400</v>
      </c>
      <c r="C693" s="490">
        <f>VLOOKUP(A693,Especificações,22,FALSE)</f>
        <v>400</v>
      </c>
      <c r="D693" s="21" t="s">
        <v>46</v>
      </c>
      <c r="E693" s="153"/>
      <c r="F693" s="254">
        <f>IF(ISERROR(AVERAGE(E693:E697)),0,AVERAGE(E693:E697))</f>
        <v>0</v>
      </c>
      <c r="G693" s="257">
        <v>30</v>
      </c>
      <c r="H693" s="260">
        <f>C693*F693</f>
        <v>0</v>
      </c>
      <c r="I693" s="242">
        <f>G693*H693</f>
        <v>0</v>
      </c>
      <c r="J693" s="22"/>
    </row>
    <row r="694" spans="1:10">
      <c r="A694" s="246"/>
      <c r="B694" s="249"/>
      <c r="C694" s="491"/>
      <c r="D694" s="23" t="s">
        <v>47</v>
      </c>
      <c r="E694" s="1"/>
      <c r="F694" s="255"/>
      <c r="G694" s="258"/>
      <c r="H694" s="261"/>
      <c r="I694" s="243"/>
      <c r="J694" s="22" t="str">
        <f>IF(E694=0,"",IF(E694&gt;=E693,"ATENÇÃO: observar o ganho de escala",""))</f>
        <v/>
      </c>
    </row>
    <row r="695" spans="1:10">
      <c r="A695" s="246"/>
      <c r="B695" s="249"/>
      <c r="C695" s="491"/>
      <c r="D695" s="24" t="s">
        <v>45</v>
      </c>
      <c r="E695" s="1"/>
      <c r="F695" s="255"/>
      <c r="G695" s="258"/>
      <c r="H695" s="261"/>
      <c r="I695" s="243"/>
      <c r="J695" s="22" t="str">
        <f t="shared" ref="J695:J697" si="136">IF(E695=0,"",IF(E695&gt;=E694,"ATENÇÃO: observar o ganho de escala",""))</f>
        <v/>
      </c>
    </row>
    <row r="696" spans="1:10">
      <c r="A696" s="246"/>
      <c r="B696" s="249"/>
      <c r="C696" s="491"/>
      <c r="D696" s="24" t="s">
        <v>43</v>
      </c>
      <c r="E696" s="1"/>
      <c r="F696" s="255"/>
      <c r="G696" s="258"/>
      <c r="H696" s="261"/>
      <c r="I696" s="243"/>
      <c r="J696" s="22" t="str">
        <f t="shared" si="136"/>
        <v/>
      </c>
    </row>
    <row r="697" spans="1:10" ht="15.75" thickBot="1">
      <c r="A697" s="247"/>
      <c r="B697" s="250"/>
      <c r="C697" s="492"/>
      <c r="D697" s="25" t="s">
        <v>44</v>
      </c>
      <c r="E697" s="2"/>
      <c r="F697" s="256"/>
      <c r="G697" s="259"/>
      <c r="H697" s="262"/>
      <c r="I697" s="244"/>
      <c r="J697" s="22" t="str">
        <f t="shared" si="136"/>
        <v/>
      </c>
    </row>
    <row r="698" spans="1:10" ht="15" customHeight="1">
      <c r="A698" s="245">
        <v>138</v>
      </c>
      <c r="B698" s="248" t="str">
        <f>CONCATENATE(VLOOKUP(A698,Especificações,2,FALSE),(VLOOKUP(A698,Especificações,3,FALSE)),(VLOOKUP(A698,Especificações,4,FALSE)),(VLOOKUP(A698,Especificações,5,FALSE)),(VLOOKUP(A698,Especificações,6,FALSE)),(VLOOKUP(A698,Especificações,7,FALSE)),(VLOOKUP(A698,Especificações,8,FALSE)),(VLOOKUP(A698,Especificações,9,FALSE)),(VLOOKUP(A698,Especificações,10,FALSE)),(VLOOKUP(A698,Especificações,11,FALSE)),(VLOOKUP(A698,Especificações,12,FALSE)),(VLOOKUP(A698,Especificações,13,FALSE)),(VLOOKUP(A698,Especificações,14,FALSE)),(VLOOKUP(A698,Especificações,15,FALSE)),(VLOOKUP(A698,Especificações,16,FALSE)),(VLOOKUP(A698,Especificações,17,FALSE)),(VLOOKUP(A698,Especificações,18,FALSE)),(VLOOKUP(A698,Especificações,19,FALSE)),(VLOOKUP(A698,Especificações,20,FALSE)),(VLOOKUP(A698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55 a 250</v>
      </c>
      <c r="C698" s="490">
        <f>VLOOKUP(A698,Especificações,22,FALSE)</f>
        <v>152</v>
      </c>
      <c r="D698" s="21" t="s">
        <v>46</v>
      </c>
      <c r="E698" s="153"/>
      <c r="F698" s="254">
        <f>IF(ISERROR(AVERAGE(E698:E702)),0,AVERAGE(E698:E702))</f>
        <v>0</v>
      </c>
      <c r="G698" s="257">
        <v>1920</v>
      </c>
      <c r="H698" s="260">
        <f>C698*F698</f>
        <v>0</v>
      </c>
      <c r="I698" s="242">
        <f>G698*H698</f>
        <v>0</v>
      </c>
      <c r="J698" s="22"/>
    </row>
    <row r="699" spans="1:10">
      <c r="A699" s="246"/>
      <c r="B699" s="249"/>
      <c r="C699" s="491"/>
      <c r="D699" s="23" t="s">
        <v>47</v>
      </c>
      <c r="E699" s="1"/>
      <c r="F699" s="255"/>
      <c r="G699" s="258"/>
      <c r="H699" s="261"/>
      <c r="I699" s="243"/>
      <c r="J699" s="22" t="str">
        <f>IF(E699=0,"",IF(E699&gt;=E698,"ATENÇÃO: observar o ganho de escala",""))</f>
        <v/>
      </c>
    </row>
    <row r="700" spans="1:10">
      <c r="A700" s="246"/>
      <c r="B700" s="249"/>
      <c r="C700" s="491"/>
      <c r="D700" s="24" t="s">
        <v>45</v>
      </c>
      <c r="E700" s="1"/>
      <c r="F700" s="255"/>
      <c r="G700" s="258"/>
      <c r="H700" s="261"/>
      <c r="I700" s="243"/>
      <c r="J700" s="22" t="str">
        <f t="shared" ref="J700:J702" si="137">IF(E700=0,"",IF(E700&gt;=E699,"ATENÇÃO: observar o ganho de escala",""))</f>
        <v/>
      </c>
    </row>
    <row r="701" spans="1:10">
      <c r="A701" s="246"/>
      <c r="B701" s="249"/>
      <c r="C701" s="491"/>
      <c r="D701" s="24" t="s">
        <v>43</v>
      </c>
      <c r="E701" s="1"/>
      <c r="F701" s="255"/>
      <c r="G701" s="258"/>
      <c r="H701" s="261"/>
      <c r="I701" s="243"/>
      <c r="J701" s="22" t="str">
        <f t="shared" si="137"/>
        <v/>
      </c>
    </row>
    <row r="702" spans="1:10" ht="15.75" thickBot="1">
      <c r="A702" s="247"/>
      <c r="B702" s="250"/>
      <c r="C702" s="492"/>
      <c r="D702" s="25" t="s">
        <v>44</v>
      </c>
      <c r="E702" s="2"/>
      <c r="F702" s="256"/>
      <c r="G702" s="259"/>
      <c r="H702" s="262"/>
      <c r="I702" s="244"/>
      <c r="J702" s="22" t="str">
        <f t="shared" si="137"/>
        <v/>
      </c>
    </row>
    <row r="703" spans="1:10" ht="15" customHeight="1">
      <c r="A703" s="245">
        <v>139</v>
      </c>
      <c r="B703" s="248" t="str">
        <f>CONCATENATE(VLOOKUP(A703,Especificações,2,FALSE),(VLOOKUP(A703,Especificações,3,FALSE)),(VLOOKUP(A703,Especificações,4,FALSE)),(VLOOKUP(A703,Especificações,5,FALSE)),(VLOOKUP(A703,Especificações,6,FALSE)),(VLOOKUP(A703,Especificações,7,FALSE)),(VLOOKUP(A703,Especificações,8,FALSE)),(VLOOKUP(A703,Especificações,9,FALSE)),(VLOOKUP(A703,Especificações,10,FALSE)),(VLOOKUP(A703,Especificações,11,FALSE)),(VLOOKUP(A703,Especificações,12,FALSE)),(VLOOKUP(A703,Especificações,13,FALSE)),(VLOOKUP(A703,Especificações,14,FALSE)),(VLOOKUP(A703,Especificações,15,FALSE)),(VLOOKUP(A703,Especificações,16,FALSE)),(VLOOKUP(A703,Especificações,17,FALSE)),(VLOOKUP(A703,Especificações,18,FALSE)),(VLOOKUP(A703,Especificações,19,FALSE)),(VLOOKUP(A703,Especificações,20,FALSE)),(VLOOKUP(A703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251 a 359</v>
      </c>
      <c r="C703" s="490">
        <f>VLOOKUP(A703,Especificações,22,FALSE)</f>
        <v>305</v>
      </c>
      <c r="D703" s="21" t="s">
        <v>46</v>
      </c>
      <c r="E703" s="153"/>
      <c r="F703" s="254">
        <f>IF(ISERROR(AVERAGE(E703:E707)),0,AVERAGE(E703:E707))</f>
        <v>0</v>
      </c>
      <c r="G703" s="257">
        <v>360</v>
      </c>
      <c r="H703" s="260">
        <f>C703*F703</f>
        <v>0</v>
      </c>
      <c r="I703" s="242">
        <f>G703*H703</f>
        <v>0</v>
      </c>
      <c r="J703" s="22"/>
    </row>
    <row r="704" spans="1:10">
      <c r="A704" s="246"/>
      <c r="B704" s="249"/>
      <c r="C704" s="491"/>
      <c r="D704" s="23" t="s">
        <v>47</v>
      </c>
      <c r="E704" s="1"/>
      <c r="F704" s="255"/>
      <c r="G704" s="258"/>
      <c r="H704" s="261"/>
      <c r="I704" s="243"/>
      <c r="J704" s="22" t="str">
        <f>IF(E704=0,"",IF(E704&gt;=E703,"ATENÇÃO: observar o ganho de escala",""))</f>
        <v/>
      </c>
    </row>
    <row r="705" spans="1:10">
      <c r="A705" s="246"/>
      <c r="B705" s="249"/>
      <c r="C705" s="491"/>
      <c r="D705" s="24" t="s">
        <v>45</v>
      </c>
      <c r="E705" s="1"/>
      <c r="F705" s="255"/>
      <c r="G705" s="258"/>
      <c r="H705" s="261"/>
      <c r="I705" s="243"/>
      <c r="J705" s="22" t="str">
        <f t="shared" ref="J705:J707" si="138">IF(E705=0,"",IF(E705&gt;=E704,"ATENÇÃO: observar o ganho de escala",""))</f>
        <v/>
      </c>
    </row>
    <row r="706" spans="1:10">
      <c r="A706" s="246"/>
      <c r="B706" s="249"/>
      <c r="C706" s="491"/>
      <c r="D706" s="24" t="s">
        <v>43</v>
      </c>
      <c r="E706" s="1"/>
      <c r="F706" s="255"/>
      <c r="G706" s="258"/>
      <c r="H706" s="261"/>
      <c r="I706" s="243"/>
      <c r="J706" s="22" t="str">
        <f t="shared" si="138"/>
        <v/>
      </c>
    </row>
    <row r="707" spans="1:10" ht="15.75" thickBot="1">
      <c r="A707" s="247"/>
      <c r="B707" s="250"/>
      <c r="C707" s="492"/>
      <c r="D707" s="25" t="s">
        <v>44</v>
      </c>
      <c r="E707" s="2"/>
      <c r="F707" s="256"/>
      <c r="G707" s="259"/>
      <c r="H707" s="262"/>
      <c r="I707" s="244"/>
      <c r="J707" s="22" t="str">
        <f t="shared" si="138"/>
        <v/>
      </c>
    </row>
    <row r="708" spans="1:10" ht="15" customHeight="1">
      <c r="A708" s="245">
        <v>140</v>
      </c>
      <c r="B708" s="248" t="str">
        <f>CONCATENATE(VLOOKUP(A708,Especificações,2,FALSE),(VLOOKUP(A708,Especificações,3,FALSE)),(VLOOKUP(A708,Especificações,4,FALSE)),(VLOOKUP(A708,Especificações,5,FALSE)),(VLOOKUP(A708,Especificações,6,FALSE)),(VLOOKUP(A708,Especificações,7,FALSE)),(VLOOKUP(A708,Especificações,8,FALSE)),(VLOOKUP(A708,Especificações,9,FALSE)),(VLOOKUP(A708,Especificações,10,FALSE)),(VLOOKUP(A708,Especificações,11,FALSE)),(VLOOKUP(A708,Especificações,12,FALSE)),(VLOOKUP(A708,Especificações,13,FALSE)),(VLOOKUP(A708,Especificações,14,FALSE)),(VLOOKUP(A708,Especificações,15,FALSE)),(VLOOKUP(A708,Especificações,16,FALSE)),(VLOOKUP(A708,Especificações,17,FALSE)),(VLOOKUP(A708,Especificações,18,FALSE)),(VLOOKUP(A708,Especificações,19,FALSE)),(VLOOKUP(A708,Especificações,20,FALSE)),(VLOOKUP(A708,Especificações,21,FALSE)))</f>
        <v>LIVRO - Miolo: Papel Couchê Liso ou fosco/ Off-Set/ Pólen Soft/ Reciclato;  Formato Fechado: 32: 11x15cm; 75/115 g/m²; Impressão: 4/4 Cores; Acabamento: Colagem Sistema PUR e Costura &lt;&gt; Capa: Papel Cartão Duo Design; 250/350 g/m²; Impressão: 4/0 Cores; Acabamento: Laminação Bopp Brilho ou Fosco Frente; nº de páginas: A partir de 400</v>
      </c>
      <c r="C708" s="490">
        <f>VLOOKUP(A708,Especificações,22,FALSE)</f>
        <v>400</v>
      </c>
      <c r="D708" s="21" t="s">
        <v>46</v>
      </c>
      <c r="E708" s="153"/>
      <c r="F708" s="254">
        <f>IF(ISERROR(AVERAGE(E708:E712)),0,AVERAGE(E708:E712))</f>
        <v>0</v>
      </c>
      <c r="G708" s="257">
        <v>120</v>
      </c>
      <c r="H708" s="260">
        <f>C708*F708</f>
        <v>0</v>
      </c>
      <c r="I708" s="242">
        <f>G708*H708</f>
        <v>0</v>
      </c>
      <c r="J708" s="22"/>
    </row>
    <row r="709" spans="1:10">
      <c r="A709" s="246"/>
      <c r="B709" s="249"/>
      <c r="C709" s="491"/>
      <c r="D709" s="23" t="s">
        <v>47</v>
      </c>
      <c r="E709" s="1"/>
      <c r="F709" s="255"/>
      <c r="G709" s="258"/>
      <c r="H709" s="261"/>
      <c r="I709" s="243"/>
      <c r="J709" s="22" t="str">
        <f>IF(E709=0,"",IF(E709&gt;=E708,"ATENÇÃO: observar o ganho de escala",""))</f>
        <v/>
      </c>
    </row>
    <row r="710" spans="1:10">
      <c r="A710" s="246"/>
      <c r="B710" s="249"/>
      <c r="C710" s="491"/>
      <c r="D710" s="24" t="s">
        <v>45</v>
      </c>
      <c r="E710" s="1"/>
      <c r="F710" s="255"/>
      <c r="G710" s="258"/>
      <c r="H710" s="261"/>
      <c r="I710" s="243"/>
      <c r="J710" s="22" t="str">
        <f t="shared" ref="J710:J712" si="139">IF(E710=0,"",IF(E710&gt;=E709,"ATENÇÃO: observar o ganho de escala",""))</f>
        <v/>
      </c>
    </row>
    <row r="711" spans="1:10">
      <c r="A711" s="246"/>
      <c r="B711" s="249"/>
      <c r="C711" s="491"/>
      <c r="D711" s="24" t="s">
        <v>43</v>
      </c>
      <c r="E711" s="1"/>
      <c r="F711" s="255"/>
      <c r="G711" s="258"/>
      <c r="H711" s="261"/>
      <c r="I711" s="243"/>
      <c r="J711" s="22" t="str">
        <f t="shared" si="139"/>
        <v/>
      </c>
    </row>
    <row r="712" spans="1:10" ht="15.75" thickBot="1">
      <c r="A712" s="247"/>
      <c r="B712" s="250"/>
      <c r="C712" s="492"/>
      <c r="D712" s="25" t="s">
        <v>44</v>
      </c>
      <c r="E712" s="2"/>
      <c r="F712" s="256"/>
      <c r="G712" s="259"/>
      <c r="H712" s="262"/>
      <c r="I712" s="244"/>
      <c r="J712" s="22" t="str">
        <f t="shared" si="139"/>
        <v/>
      </c>
    </row>
    <row r="713" spans="1:10" ht="15" customHeight="1">
      <c r="A713" s="245">
        <v>141</v>
      </c>
      <c r="B713" s="248" t="str">
        <f>CONCATENATE(VLOOKUP(A713,Especificações,2,FALSE),(VLOOKUP(A713,Especificações,3,FALSE)),(VLOOKUP(A713,Especificações,4,FALSE)),(VLOOKUP(A713,Especificações,5,FALSE)),(VLOOKUP(A713,Especificações,6,FALSE)),(VLOOKUP(A713,Especificações,7,FALSE)),(VLOOKUP(A713,Especificações,8,FALSE)),(VLOOKUP(A713,Especificações,9,FALSE)),(VLOOKUP(A713,Especificações,10,FALSE)),(VLOOKUP(A713,Especificações,11,FALSE)),(VLOOKUP(A713,Especificações,12,FALSE)),(VLOOKUP(A713,Especificações,13,FALSE)),(VLOOKUP(A713,Especificações,14,FALSE)),(VLOOKUP(A713,Especificações,15,FALSE)),(VLOOKUP(A713,Especificações,16,FALSE)),(VLOOKUP(A713,Especificações,17,FALSE)),(VLOOKUP(A713,Especificações,18,FALSE)),(VLOOKUP(A713,Especificações,19,FALSE)),(VLOOKUP(A713,Especificações,20,FALSE)),(VLOOKUP(A713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13" s="490">
        <f>VLOOKUP(A713,Especificações,22,FALSE)</f>
        <v>152</v>
      </c>
      <c r="D713" s="21" t="s">
        <v>46</v>
      </c>
      <c r="E713" s="153"/>
      <c r="F713" s="254">
        <f>IF(ISERROR(AVERAGE(E713:E717)),0,AVERAGE(E713:E717))</f>
        <v>0</v>
      </c>
      <c r="G713" s="257">
        <v>480</v>
      </c>
      <c r="H713" s="260">
        <f>C713*F713</f>
        <v>0</v>
      </c>
      <c r="I713" s="242">
        <f>G713*H713</f>
        <v>0</v>
      </c>
      <c r="J713" s="22"/>
    </row>
    <row r="714" spans="1:10">
      <c r="A714" s="246"/>
      <c r="B714" s="249"/>
      <c r="C714" s="491"/>
      <c r="D714" s="23" t="s">
        <v>47</v>
      </c>
      <c r="E714" s="1"/>
      <c r="F714" s="255"/>
      <c r="G714" s="258"/>
      <c r="H714" s="261"/>
      <c r="I714" s="243"/>
      <c r="J714" s="22" t="str">
        <f>IF(E714=0,"",IF(E714&gt;=E713,"ATENÇÃO: observar o ganho de escala",""))</f>
        <v/>
      </c>
    </row>
    <row r="715" spans="1:10">
      <c r="A715" s="246"/>
      <c r="B715" s="249"/>
      <c r="C715" s="491"/>
      <c r="D715" s="24" t="s">
        <v>45</v>
      </c>
      <c r="E715" s="1"/>
      <c r="F715" s="255"/>
      <c r="G715" s="258"/>
      <c r="H715" s="261"/>
      <c r="I715" s="243"/>
      <c r="J715" s="22" t="str">
        <f t="shared" ref="J715:J717" si="140">IF(E715=0,"",IF(E715&gt;=E714,"ATENÇÃO: observar o ganho de escala",""))</f>
        <v/>
      </c>
    </row>
    <row r="716" spans="1:10">
      <c r="A716" s="246"/>
      <c r="B716" s="249"/>
      <c r="C716" s="491"/>
      <c r="D716" s="24" t="s">
        <v>43</v>
      </c>
      <c r="E716" s="1"/>
      <c r="F716" s="255"/>
      <c r="G716" s="258"/>
      <c r="H716" s="261"/>
      <c r="I716" s="243"/>
      <c r="J716" s="22" t="str">
        <f t="shared" si="140"/>
        <v/>
      </c>
    </row>
    <row r="717" spans="1:10" ht="15.75" thickBot="1">
      <c r="A717" s="247"/>
      <c r="B717" s="250"/>
      <c r="C717" s="492"/>
      <c r="D717" s="25" t="s">
        <v>44</v>
      </c>
      <c r="E717" s="2"/>
      <c r="F717" s="256"/>
      <c r="G717" s="259"/>
      <c r="H717" s="262"/>
      <c r="I717" s="244"/>
      <c r="J717" s="22" t="str">
        <f t="shared" si="140"/>
        <v/>
      </c>
    </row>
    <row r="718" spans="1:10" ht="15" customHeight="1">
      <c r="A718" s="245">
        <v>142</v>
      </c>
      <c r="B718" s="248" t="str">
        <f>CONCATENATE(VLOOKUP(A718,Especificações,2,FALSE),(VLOOKUP(A718,Especificações,3,FALSE)),(VLOOKUP(A718,Especificações,4,FALSE)),(VLOOKUP(A718,Especificações,5,FALSE)),(VLOOKUP(A718,Especificações,6,FALSE)),(VLOOKUP(A718,Especificações,7,FALSE)),(VLOOKUP(A718,Especificações,8,FALSE)),(VLOOKUP(A718,Especificações,9,FALSE)),(VLOOKUP(A718,Especificações,10,FALSE)),(VLOOKUP(A718,Especificações,11,FALSE)),(VLOOKUP(A718,Especificações,12,FALSE)),(VLOOKUP(A718,Especificações,13,FALSE)),(VLOOKUP(A718,Especificações,14,FALSE)),(VLOOKUP(A718,Especificações,15,FALSE)),(VLOOKUP(A718,Especificações,16,FALSE)),(VLOOKUP(A718,Especificações,17,FALSE)),(VLOOKUP(A718,Especificações,18,FALSE)),(VLOOKUP(A718,Especificações,19,FALSE)),(VLOOKUP(A718,Especificações,20,FALSE)),(VLOOKUP(A718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18" s="490">
        <f>VLOOKUP(A718,Especificações,22,FALSE)</f>
        <v>305</v>
      </c>
      <c r="D718" s="21" t="s">
        <v>46</v>
      </c>
      <c r="E718" s="153"/>
      <c r="F718" s="254">
        <f>IF(ISERROR(AVERAGE(E718:E722)),0,AVERAGE(E718:E722))</f>
        <v>0</v>
      </c>
      <c r="G718" s="257">
        <v>90</v>
      </c>
      <c r="H718" s="260">
        <f>C718*F718</f>
        <v>0</v>
      </c>
      <c r="I718" s="242">
        <f>G718*H718</f>
        <v>0</v>
      </c>
      <c r="J718" s="22"/>
    </row>
    <row r="719" spans="1:10">
      <c r="A719" s="246"/>
      <c r="B719" s="249"/>
      <c r="C719" s="491"/>
      <c r="D719" s="23" t="s">
        <v>47</v>
      </c>
      <c r="E719" s="1"/>
      <c r="F719" s="255"/>
      <c r="G719" s="258"/>
      <c r="H719" s="261"/>
      <c r="I719" s="243"/>
      <c r="J719" s="22" t="str">
        <f>IF(E719=0,"",IF(E719&gt;=E718,"ATENÇÃO: observar o ganho de escala",""))</f>
        <v/>
      </c>
    </row>
    <row r="720" spans="1:10">
      <c r="A720" s="246"/>
      <c r="B720" s="249"/>
      <c r="C720" s="491"/>
      <c r="D720" s="24" t="s">
        <v>45</v>
      </c>
      <c r="E720" s="1"/>
      <c r="F720" s="255"/>
      <c r="G720" s="258"/>
      <c r="H720" s="261"/>
      <c r="I720" s="243"/>
      <c r="J720" s="22" t="str">
        <f t="shared" ref="J720:J722" si="141">IF(E720=0,"",IF(E720&gt;=E719,"ATENÇÃO: observar o ganho de escala",""))</f>
        <v/>
      </c>
    </row>
    <row r="721" spans="1:10">
      <c r="A721" s="246"/>
      <c r="B721" s="249"/>
      <c r="C721" s="491"/>
      <c r="D721" s="24" t="s">
        <v>43</v>
      </c>
      <c r="E721" s="1"/>
      <c r="F721" s="255"/>
      <c r="G721" s="258"/>
      <c r="H721" s="261"/>
      <c r="I721" s="243"/>
      <c r="J721" s="22" t="str">
        <f t="shared" si="141"/>
        <v/>
      </c>
    </row>
    <row r="722" spans="1:10" ht="15.75" thickBot="1">
      <c r="A722" s="247"/>
      <c r="B722" s="250"/>
      <c r="C722" s="492"/>
      <c r="D722" s="25" t="s">
        <v>44</v>
      </c>
      <c r="E722" s="2"/>
      <c r="F722" s="256"/>
      <c r="G722" s="259"/>
      <c r="H722" s="262"/>
      <c r="I722" s="244"/>
      <c r="J722" s="22" t="str">
        <f t="shared" si="141"/>
        <v/>
      </c>
    </row>
    <row r="723" spans="1:10" ht="15" customHeight="1">
      <c r="A723" s="245">
        <v>143</v>
      </c>
      <c r="B723" s="248" t="str">
        <f>CONCATENATE(VLOOKUP(A723,Especificações,2,FALSE),(VLOOKUP(A723,Especificações,3,FALSE)),(VLOOKUP(A723,Especificações,4,FALSE)),(VLOOKUP(A723,Especificações,5,FALSE)),(VLOOKUP(A723,Especificações,6,FALSE)),(VLOOKUP(A723,Especificações,7,FALSE)),(VLOOKUP(A723,Especificações,8,FALSE)),(VLOOKUP(A723,Especificações,9,FALSE)),(VLOOKUP(A723,Especificações,10,FALSE)),(VLOOKUP(A723,Especificações,11,FALSE)),(VLOOKUP(A723,Especificações,12,FALSE)),(VLOOKUP(A723,Especificações,13,FALSE)),(VLOOKUP(A723,Especificações,14,FALSE)),(VLOOKUP(A723,Especificações,15,FALSE)),(VLOOKUP(A723,Especificações,16,FALSE)),(VLOOKUP(A723,Especificações,17,FALSE)),(VLOOKUP(A723,Especificações,18,FALSE)),(VLOOKUP(A723,Especificações,19,FALSE)),(VLOOKUP(A723,Especificações,20,FALSE)),(VLOOKUP(A723,Especificações,21,FALSE)))</f>
        <v>LIVRO COM BRAILE - Miolo: Papel Couchê Liso ou fosco/ Off-Set/ Pólen Soft/ Reciclato;  Formato Fechado: 4: 31,5x46cm;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23" s="490">
        <f>VLOOKUP(A723,Especificações,22,FALSE)</f>
        <v>400</v>
      </c>
      <c r="D723" s="21" t="s">
        <v>46</v>
      </c>
      <c r="E723" s="153"/>
      <c r="F723" s="254">
        <f>IF(ISERROR(AVERAGE(E723:E727)),0,AVERAGE(E723:E727))</f>
        <v>0</v>
      </c>
      <c r="G723" s="257">
        <v>30</v>
      </c>
      <c r="H723" s="260">
        <f>C723*F723</f>
        <v>0</v>
      </c>
      <c r="I723" s="242">
        <f>G723*H723</f>
        <v>0</v>
      </c>
      <c r="J723" s="22"/>
    </row>
    <row r="724" spans="1:10">
      <c r="A724" s="246"/>
      <c r="B724" s="249"/>
      <c r="C724" s="491"/>
      <c r="D724" s="23" t="s">
        <v>47</v>
      </c>
      <c r="E724" s="1"/>
      <c r="F724" s="255"/>
      <c r="G724" s="258"/>
      <c r="H724" s="261"/>
      <c r="I724" s="243"/>
      <c r="J724" s="22" t="str">
        <f>IF(E724=0,"",IF(E724&gt;=E723,"ATENÇÃO: observar o ganho de escala",""))</f>
        <v/>
      </c>
    </row>
    <row r="725" spans="1:10">
      <c r="A725" s="246"/>
      <c r="B725" s="249"/>
      <c r="C725" s="491"/>
      <c r="D725" s="24" t="s">
        <v>45</v>
      </c>
      <c r="E725" s="1"/>
      <c r="F725" s="255"/>
      <c r="G725" s="258"/>
      <c r="H725" s="261"/>
      <c r="I725" s="243"/>
      <c r="J725" s="22" t="str">
        <f t="shared" ref="J725:J727" si="142">IF(E725=0,"",IF(E725&gt;=E724,"ATENÇÃO: observar o ganho de escala",""))</f>
        <v/>
      </c>
    </row>
    <row r="726" spans="1:10">
      <c r="A726" s="246"/>
      <c r="B726" s="249"/>
      <c r="C726" s="491"/>
      <c r="D726" s="24" t="s">
        <v>43</v>
      </c>
      <c r="E726" s="1"/>
      <c r="F726" s="255"/>
      <c r="G726" s="258"/>
      <c r="H726" s="261"/>
      <c r="I726" s="243"/>
      <c r="J726" s="22" t="str">
        <f t="shared" si="142"/>
        <v/>
      </c>
    </row>
    <row r="727" spans="1:10" ht="15.75" thickBot="1">
      <c r="A727" s="247"/>
      <c r="B727" s="250"/>
      <c r="C727" s="492"/>
      <c r="D727" s="25" t="s">
        <v>44</v>
      </c>
      <c r="E727" s="2"/>
      <c r="F727" s="256"/>
      <c r="G727" s="259"/>
      <c r="H727" s="262"/>
      <c r="I727" s="244"/>
      <c r="J727" s="22" t="str">
        <f t="shared" si="142"/>
        <v/>
      </c>
    </row>
    <row r="728" spans="1:10" ht="15" customHeight="1">
      <c r="A728" s="245">
        <v>144</v>
      </c>
      <c r="B728" s="248" t="str">
        <f>CONCATENATE(VLOOKUP(A728,Especificações,2,FALSE),(VLOOKUP(A728,Especificações,3,FALSE)),(VLOOKUP(A728,Especificações,4,FALSE)),(VLOOKUP(A728,Especificações,5,FALSE)),(VLOOKUP(A728,Especificações,6,FALSE)),(VLOOKUP(A728,Especificações,7,FALSE)),(VLOOKUP(A728,Especificações,8,FALSE)),(VLOOKUP(A728,Especificações,9,FALSE)),(VLOOKUP(A728,Especificações,10,FALSE)),(VLOOKUP(A728,Especificações,11,FALSE)),(VLOOKUP(A728,Especificações,12,FALSE)),(VLOOKUP(A728,Especificações,13,FALSE)),(VLOOKUP(A728,Especificações,14,FALSE)),(VLOOKUP(A728,Especificações,15,FALSE)),(VLOOKUP(A728,Especificações,16,FALSE)),(VLOOKUP(A728,Especificações,17,FALSE)),(VLOOKUP(A728,Especificações,18,FALSE)),(VLOOKUP(A728,Especificações,19,FALSE)),(VLOOKUP(A728,Especificações,20,FALSE)),(VLOOKUP(A728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28" s="490">
        <f>VLOOKUP(A728,Especificações,22,FALSE)</f>
        <v>152</v>
      </c>
      <c r="D728" s="21" t="s">
        <v>46</v>
      </c>
      <c r="E728" s="153"/>
      <c r="F728" s="254">
        <f>IF(ISERROR(AVERAGE(E728:E732)),0,AVERAGE(E728:E732))</f>
        <v>0</v>
      </c>
      <c r="G728" s="257">
        <v>120</v>
      </c>
      <c r="H728" s="260">
        <f>C728*F728</f>
        <v>0</v>
      </c>
      <c r="I728" s="242">
        <f>G728*H728</f>
        <v>0</v>
      </c>
      <c r="J728" s="22"/>
    </row>
    <row r="729" spans="1:10">
      <c r="A729" s="246"/>
      <c r="B729" s="249"/>
      <c r="C729" s="491"/>
      <c r="D729" s="23" t="s">
        <v>47</v>
      </c>
      <c r="E729" s="1"/>
      <c r="F729" s="255"/>
      <c r="G729" s="258"/>
      <c r="H729" s="261"/>
      <c r="I729" s="243"/>
      <c r="J729" s="22" t="str">
        <f>IF(E729=0,"",IF(E729&gt;=E728,"ATENÇÃO: observar o ganho de escala",""))</f>
        <v/>
      </c>
    </row>
    <row r="730" spans="1:10">
      <c r="A730" s="246"/>
      <c r="B730" s="249"/>
      <c r="C730" s="491"/>
      <c r="D730" s="24" t="s">
        <v>45</v>
      </c>
      <c r="E730" s="1"/>
      <c r="F730" s="255"/>
      <c r="G730" s="258"/>
      <c r="H730" s="261"/>
      <c r="I730" s="243"/>
      <c r="J730" s="22" t="str">
        <f t="shared" ref="J730:J732" si="143">IF(E730=0,"",IF(E730&gt;=E729,"ATENÇÃO: observar o ganho de escala",""))</f>
        <v/>
      </c>
    </row>
    <row r="731" spans="1:10">
      <c r="A731" s="246"/>
      <c r="B731" s="249"/>
      <c r="C731" s="491"/>
      <c r="D731" s="24" t="s">
        <v>43</v>
      </c>
      <c r="E731" s="1"/>
      <c r="F731" s="255"/>
      <c r="G731" s="258"/>
      <c r="H731" s="261"/>
      <c r="I731" s="243"/>
      <c r="J731" s="22" t="str">
        <f t="shared" si="143"/>
        <v/>
      </c>
    </row>
    <row r="732" spans="1:10" ht="15.75" thickBot="1">
      <c r="A732" s="247"/>
      <c r="B732" s="250"/>
      <c r="C732" s="492"/>
      <c r="D732" s="25" t="s">
        <v>44</v>
      </c>
      <c r="E732" s="2"/>
      <c r="F732" s="256"/>
      <c r="G732" s="259"/>
      <c r="H732" s="262"/>
      <c r="I732" s="244"/>
      <c r="J732" s="22" t="str">
        <f t="shared" si="143"/>
        <v/>
      </c>
    </row>
    <row r="733" spans="1:10" ht="15" customHeight="1">
      <c r="A733" s="245">
        <v>145</v>
      </c>
      <c r="B733" s="248" t="str">
        <f>CONCATENATE(VLOOKUP(A733,Especificações,2,FALSE),(VLOOKUP(A733,Especificações,3,FALSE)),(VLOOKUP(A733,Especificações,4,FALSE)),(VLOOKUP(A733,Especificações,5,FALSE)),(VLOOKUP(A733,Especificações,6,FALSE)),(VLOOKUP(A733,Especificações,7,FALSE)),(VLOOKUP(A733,Especificações,8,FALSE)),(VLOOKUP(A733,Especificações,9,FALSE)),(VLOOKUP(A733,Especificações,10,FALSE)),(VLOOKUP(A733,Especificações,11,FALSE)),(VLOOKUP(A733,Especificações,12,FALSE)),(VLOOKUP(A733,Especificações,13,FALSE)),(VLOOKUP(A733,Especificações,14,FALSE)),(VLOOKUP(A733,Especificações,15,FALSE)),(VLOOKUP(A733,Especificações,16,FALSE)),(VLOOKUP(A733,Especificações,17,FALSE)),(VLOOKUP(A733,Especificações,18,FALSE)),(VLOOKUP(A733,Especificações,19,FALSE)),(VLOOKUP(A733,Especificações,20,FALSE)),(VLOOKUP(A733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33" s="490">
        <f>VLOOKUP(A733,Especificações,22,FALSE)</f>
        <v>305</v>
      </c>
      <c r="D733" s="21" t="s">
        <v>46</v>
      </c>
      <c r="E733" s="153"/>
      <c r="F733" s="254">
        <f>IF(ISERROR(AVERAGE(E733:E737)),0,AVERAGE(E733:E737))</f>
        <v>0</v>
      </c>
      <c r="G733" s="257">
        <v>23</v>
      </c>
      <c r="H733" s="260">
        <f>C733*F733</f>
        <v>0</v>
      </c>
      <c r="I733" s="242">
        <f>G733*H733</f>
        <v>0</v>
      </c>
      <c r="J733" s="22"/>
    </row>
    <row r="734" spans="1:10">
      <c r="A734" s="246"/>
      <c r="B734" s="249"/>
      <c r="C734" s="491"/>
      <c r="D734" s="23" t="s">
        <v>47</v>
      </c>
      <c r="E734" s="1"/>
      <c r="F734" s="255"/>
      <c r="G734" s="258"/>
      <c r="H734" s="261"/>
      <c r="I734" s="243"/>
      <c r="J734" s="22" t="str">
        <f>IF(E734=0,"",IF(E734&gt;=E733,"ATENÇÃO: observar o ganho de escala",""))</f>
        <v/>
      </c>
    </row>
    <row r="735" spans="1:10">
      <c r="A735" s="246"/>
      <c r="B735" s="249"/>
      <c r="C735" s="491"/>
      <c r="D735" s="24" t="s">
        <v>45</v>
      </c>
      <c r="E735" s="1"/>
      <c r="F735" s="255"/>
      <c r="G735" s="258"/>
      <c r="H735" s="261"/>
      <c r="I735" s="243"/>
      <c r="J735" s="22" t="str">
        <f t="shared" ref="J735:J737" si="144">IF(E735=0,"",IF(E735&gt;=E734,"ATENÇÃO: observar o ganho de escala",""))</f>
        <v/>
      </c>
    </row>
    <row r="736" spans="1:10">
      <c r="A736" s="246"/>
      <c r="B736" s="249"/>
      <c r="C736" s="491"/>
      <c r="D736" s="24" t="s">
        <v>43</v>
      </c>
      <c r="E736" s="1"/>
      <c r="F736" s="255"/>
      <c r="G736" s="258"/>
      <c r="H736" s="261"/>
      <c r="I736" s="243"/>
      <c r="J736" s="22" t="str">
        <f t="shared" si="144"/>
        <v/>
      </c>
    </row>
    <row r="737" spans="1:10" ht="15.75" thickBot="1">
      <c r="A737" s="247"/>
      <c r="B737" s="250"/>
      <c r="C737" s="492"/>
      <c r="D737" s="25" t="s">
        <v>44</v>
      </c>
      <c r="E737" s="2"/>
      <c r="F737" s="256"/>
      <c r="G737" s="259"/>
      <c r="H737" s="262"/>
      <c r="I737" s="244"/>
      <c r="J737" s="22" t="str">
        <f t="shared" si="144"/>
        <v/>
      </c>
    </row>
    <row r="738" spans="1:10" ht="15" customHeight="1">
      <c r="A738" s="245">
        <v>146</v>
      </c>
      <c r="B738" s="248" t="str">
        <f>CONCATENATE(VLOOKUP(A738,Especificações,2,FALSE),(VLOOKUP(A738,Especificações,3,FALSE)),(VLOOKUP(A738,Especificações,4,FALSE)),(VLOOKUP(A738,Especificações,5,FALSE)),(VLOOKUP(A738,Especificações,6,FALSE)),(VLOOKUP(A738,Especificações,7,FALSE)),(VLOOKUP(A738,Especificações,8,FALSE)),(VLOOKUP(A738,Especificações,9,FALSE)),(VLOOKUP(A738,Especificações,10,FALSE)),(VLOOKUP(A738,Especificações,11,FALSE)),(VLOOKUP(A738,Especificações,12,FALSE)),(VLOOKUP(A738,Especificações,13,FALSE)),(VLOOKUP(A738,Especificações,14,FALSE)),(VLOOKUP(A738,Especificações,15,FALSE)),(VLOOKUP(A738,Especificações,16,FALSE)),(VLOOKUP(A738,Especificações,17,FALSE)),(VLOOKUP(A738,Especificações,18,FALSE)),(VLOOKUP(A738,Especificações,19,FALSE)),(VLOOKUP(A738,Especificações,20,FALSE)),(VLOOKUP(A738,Especificações,21,FALSE)))</f>
        <v>LIVRO COM BRAILE - Miolo: Papel Couchê Liso ou fosco/ Off-Set/ Pólen Soft/ Reciclato;  Formato Fechado: 4: 31,5x46cm;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38" s="490">
        <f>VLOOKUP(A738,Especificações,22,FALSE)</f>
        <v>400</v>
      </c>
      <c r="D738" s="21" t="s">
        <v>46</v>
      </c>
      <c r="E738" s="153"/>
      <c r="F738" s="254">
        <f>IF(ISERROR(AVERAGE(E738:E742)),0,AVERAGE(E738:E742))</f>
        <v>0</v>
      </c>
      <c r="G738" s="257">
        <v>8</v>
      </c>
      <c r="H738" s="260">
        <f>C738*F738</f>
        <v>0</v>
      </c>
      <c r="I738" s="242">
        <f>G738*H738</f>
        <v>0</v>
      </c>
      <c r="J738" s="22"/>
    </row>
    <row r="739" spans="1:10">
      <c r="A739" s="246"/>
      <c r="B739" s="249"/>
      <c r="C739" s="491"/>
      <c r="D739" s="23" t="s">
        <v>47</v>
      </c>
      <c r="E739" s="1"/>
      <c r="F739" s="255"/>
      <c r="G739" s="258"/>
      <c r="H739" s="261"/>
      <c r="I739" s="243"/>
      <c r="J739" s="22" t="str">
        <f>IF(E739=0,"",IF(E739&gt;=E738,"ATENÇÃO: observar o ganho de escala",""))</f>
        <v/>
      </c>
    </row>
    <row r="740" spans="1:10">
      <c r="A740" s="246"/>
      <c r="B740" s="249"/>
      <c r="C740" s="491"/>
      <c r="D740" s="24" t="s">
        <v>45</v>
      </c>
      <c r="E740" s="1"/>
      <c r="F740" s="255"/>
      <c r="G740" s="258"/>
      <c r="H740" s="261"/>
      <c r="I740" s="243"/>
      <c r="J740" s="22" t="str">
        <f t="shared" ref="J740:J742" si="145">IF(E740=0,"",IF(E740&gt;=E739,"ATENÇÃO: observar o ganho de escala",""))</f>
        <v/>
      </c>
    </row>
    <row r="741" spans="1:10">
      <c r="A741" s="246"/>
      <c r="B741" s="249"/>
      <c r="C741" s="491"/>
      <c r="D741" s="24" t="s">
        <v>43</v>
      </c>
      <c r="E741" s="1"/>
      <c r="F741" s="255"/>
      <c r="G741" s="258"/>
      <c r="H741" s="261"/>
      <c r="I741" s="243"/>
      <c r="J741" s="22" t="str">
        <f t="shared" si="145"/>
        <v/>
      </c>
    </row>
    <row r="742" spans="1:10" ht="15.75" thickBot="1">
      <c r="A742" s="247"/>
      <c r="B742" s="250"/>
      <c r="C742" s="492"/>
      <c r="D742" s="25" t="s">
        <v>44</v>
      </c>
      <c r="E742" s="2"/>
      <c r="F742" s="256"/>
      <c r="G742" s="259"/>
      <c r="H742" s="262"/>
      <c r="I742" s="244"/>
      <c r="J742" s="22" t="str">
        <f t="shared" si="145"/>
        <v/>
      </c>
    </row>
    <row r="743" spans="1:10" ht="15" customHeight="1">
      <c r="A743" s="245">
        <v>147</v>
      </c>
      <c r="B743" s="248" t="str">
        <f>CONCATENATE(VLOOKUP(A743,Especificações,2,FALSE),(VLOOKUP(A743,Especificações,3,FALSE)),(VLOOKUP(A743,Especificações,4,FALSE)),(VLOOKUP(A743,Especificações,5,FALSE)),(VLOOKUP(A743,Especificações,6,FALSE)),(VLOOKUP(A743,Especificações,7,FALSE)),(VLOOKUP(A743,Especificações,8,FALSE)),(VLOOKUP(A743,Especificações,9,FALSE)),(VLOOKUP(A743,Especificações,10,FALSE)),(VLOOKUP(A743,Especificações,11,FALSE)),(VLOOKUP(A743,Especificações,12,FALSE)),(VLOOKUP(A743,Especificações,13,FALSE)),(VLOOKUP(A743,Especificações,14,FALSE)),(VLOOKUP(A743,Especificações,15,FALSE)),(VLOOKUP(A743,Especificações,16,FALSE)),(VLOOKUP(A743,Especificações,17,FALSE)),(VLOOKUP(A743,Especificações,18,FALSE)),(VLOOKUP(A743,Especificações,19,FALSE)),(VLOOKUP(A743,Especificações,20,FALSE)),(VLOOKUP(A743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43" s="490">
        <f>VLOOKUP(A743,Especificações,22,FALSE)</f>
        <v>152</v>
      </c>
      <c r="D743" s="21" t="s">
        <v>46</v>
      </c>
      <c r="E743" s="153"/>
      <c r="F743" s="254">
        <f>IF(ISERROR(AVERAGE(E743:E747)),0,AVERAGE(E743:E747))</f>
        <v>0</v>
      </c>
      <c r="G743" s="257">
        <v>960</v>
      </c>
      <c r="H743" s="260">
        <f>C743*F743</f>
        <v>0</v>
      </c>
      <c r="I743" s="242">
        <f>G743*H743</f>
        <v>0</v>
      </c>
      <c r="J743" s="22"/>
    </row>
    <row r="744" spans="1:10">
      <c r="A744" s="246"/>
      <c r="B744" s="249"/>
      <c r="C744" s="491"/>
      <c r="D744" s="23" t="s">
        <v>47</v>
      </c>
      <c r="E744" s="1"/>
      <c r="F744" s="255"/>
      <c r="G744" s="258"/>
      <c r="H744" s="261"/>
      <c r="I744" s="243"/>
      <c r="J744" s="22" t="str">
        <f>IF(E744=0,"",IF(E744&gt;=E743,"ATENÇÃO: observar o ganho de escala",""))</f>
        <v/>
      </c>
    </row>
    <row r="745" spans="1:10">
      <c r="A745" s="246"/>
      <c r="B745" s="249"/>
      <c r="C745" s="491"/>
      <c r="D745" s="24" t="s">
        <v>45</v>
      </c>
      <c r="E745" s="1"/>
      <c r="F745" s="255"/>
      <c r="G745" s="258"/>
      <c r="H745" s="261"/>
      <c r="I745" s="243"/>
      <c r="J745" s="22" t="str">
        <f t="shared" ref="J745:J747" si="146">IF(E745=0,"",IF(E745&gt;=E744,"ATENÇÃO: observar o ganho de escala",""))</f>
        <v/>
      </c>
    </row>
    <row r="746" spans="1:10">
      <c r="A746" s="246"/>
      <c r="B746" s="249"/>
      <c r="C746" s="491"/>
      <c r="D746" s="24" t="s">
        <v>43</v>
      </c>
      <c r="E746" s="1"/>
      <c r="F746" s="255"/>
      <c r="G746" s="258"/>
      <c r="H746" s="261"/>
      <c r="I746" s="243"/>
      <c r="J746" s="22" t="str">
        <f t="shared" si="146"/>
        <v/>
      </c>
    </row>
    <row r="747" spans="1:10" ht="15.75" thickBot="1">
      <c r="A747" s="247"/>
      <c r="B747" s="250"/>
      <c r="C747" s="492"/>
      <c r="D747" s="25" t="s">
        <v>44</v>
      </c>
      <c r="E747" s="2"/>
      <c r="F747" s="256"/>
      <c r="G747" s="259"/>
      <c r="H747" s="262"/>
      <c r="I747" s="244"/>
      <c r="J747" s="22" t="str">
        <f t="shared" si="146"/>
        <v/>
      </c>
    </row>
    <row r="748" spans="1:10" ht="15" customHeight="1">
      <c r="A748" s="245">
        <v>148</v>
      </c>
      <c r="B748" s="248" t="str">
        <f>CONCATENATE(VLOOKUP(A748,Especificações,2,FALSE),(VLOOKUP(A748,Especificações,3,FALSE)),(VLOOKUP(A748,Especificações,4,FALSE)),(VLOOKUP(A748,Especificações,5,FALSE)),(VLOOKUP(A748,Especificações,6,FALSE)),(VLOOKUP(A748,Especificações,7,FALSE)),(VLOOKUP(A748,Especificações,8,FALSE)),(VLOOKUP(A748,Especificações,9,FALSE)),(VLOOKUP(A748,Especificações,10,FALSE)),(VLOOKUP(A748,Especificações,11,FALSE)),(VLOOKUP(A748,Especificações,12,FALSE)),(VLOOKUP(A748,Especificações,13,FALSE)),(VLOOKUP(A748,Especificações,14,FALSE)),(VLOOKUP(A748,Especificações,15,FALSE)),(VLOOKUP(A748,Especificações,16,FALSE)),(VLOOKUP(A748,Especificações,17,FALSE)),(VLOOKUP(A748,Especificações,18,FALSE)),(VLOOKUP(A748,Especificações,19,FALSE)),(VLOOKUP(A748,Especificações,20,FALSE)),(VLOOKUP(A748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48" s="490">
        <f>VLOOKUP(A748,Especificações,22,FALSE)</f>
        <v>305</v>
      </c>
      <c r="D748" s="21" t="s">
        <v>46</v>
      </c>
      <c r="E748" s="153"/>
      <c r="F748" s="254">
        <f>IF(ISERROR(AVERAGE(E748:E752)),0,AVERAGE(E748:E752))</f>
        <v>0</v>
      </c>
      <c r="G748" s="257">
        <v>180</v>
      </c>
      <c r="H748" s="260">
        <f>C748*F748</f>
        <v>0</v>
      </c>
      <c r="I748" s="242">
        <f>G748*H748</f>
        <v>0</v>
      </c>
      <c r="J748" s="22"/>
    </row>
    <row r="749" spans="1:10">
      <c r="A749" s="246"/>
      <c r="B749" s="249"/>
      <c r="C749" s="491"/>
      <c r="D749" s="23" t="s">
        <v>47</v>
      </c>
      <c r="E749" s="1"/>
      <c r="F749" s="255"/>
      <c r="G749" s="258"/>
      <c r="H749" s="261"/>
      <c r="I749" s="243"/>
      <c r="J749" s="22" t="str">
        <f>IF(E749=0,"",IF(E749&gt;=E748,"ATENÇÃO: observar o ganho de escala",""))</f>
        <v/>
      </c>
    </row>
    <row r="750" spans="1:10">
      <c r="A750" s="246"/>
      <c r="B750" s="249"/>
      <c r="C750" s="491"/>
      <c r="D750" s="24" t="s">
        <v>45</v>
      </c>
      <c r="E750" s="1"/>
      <c r="F750" s="255"/>
      <c r="G750" s="258"/>
      <c r="H750" s="261"/>
      <c r="I750" s="243"/>
      <c r="J750" s="22" t="str">
        <f t="shared" ref="J750:J752" si="147">IF(E750=0,"",IF(E750&gt;=E749,"ATENÇÃO: observar o ganho de escala",""))</f>
        <v/>
      </c>
    </row>
    <row r="751" spans="1:10">
      <c r="A751" s="246"/>
      <c r="B751" s="249"/>
      <c r="C751" s="491"/>
      <c r="D751" s="24" t="s">
        <v>43</v>
      </c>
      <c r="E751" s="1"/>
      <c r="F751" s="255"/>
      <c r="G751" s="258"/>
      <c r="H751" s="261"/>
      <c r="I751" s="243"/>
      <c r="J751" s="22" t="str">
        <f t="shared" si="147"/>
        <v/>
      </c>
    </row>
    <row r="752" spans="1:10" ht="15.75" thickBot="1">
      <c r="A752" s="247"/>
      <c r="B752" s="250"/>
      <c r="C752" s="492"/>
      <c r="D752" s="25" t="s">
        <v>44</v>
      </c>
      <c r="E752" s="2"/>
      <c r="F752" s="256"/>
      <c r="G752" s="259"/>
      <c r="H752" s="262"/>
      <c r="I752" s="244"/>
      <c r="J752" s="22" t="str">
        <f t="shared" si="147"/>
        <v/>
      </c>
    </row>
    <row r="753" spans="1:10" ht="15" customHeight="1">
      <c r="A753" s="245">
        <v>149</v>
      </c>
      <c r="B753" s="248" t="str">
        <f>CONCATENATE(VLOOKUP(A753,Especificações,2,FALSE),(VLOOKUP(A753,Especificações,3,FALSE)),(VLOOKUP(A753,Especificações,4,FALSE)),(VLOOKUP(A753,Especificações,5,FALSE)),(VLOOKUP(A753,Especificações,6,FALSE)),(VLOOKUP(A753,Especificações,7,FALSE)),(VLOOKUP(A753,Especificações,8,FALSE)),(VLOOKUP(A753,Especificações,9,FALSE)),(VLOOKUP(A753,Especificações,10,FALSE)),(VLOOKUP(A753,Especificações,11,FALSE)),(VLOOKUP(A753,Especificações,12,FALSE)),(VLOOKUP(A753,Especificações,13,FALSE)),(VLOOKUP(A753,Especificações,14,FALSE)),(VLOOKUP(A753,Especificações,15,FALSE)),(VLOOKUP(A753,Especificações,16,FALSE)),(VLOOKUP(A753,Especificações,17,FALSE)),(VLOOKUP(A753,Especificações,18,FALSE)),(VLOOKUP(A753,Especificações,19,FALSE)),(VLOOKUP(A753,Especificações,20,FALSE)),(VLOOKUP(A753,Especificações,21,FALSE)))</f>
        <v>LIVRO COM BRAILE - Miolo: Papel Couchê Liso ou fosco/ Off-Set/ Pólen Soft/ Reciclato;  Formato Fechado: 8: 21x29,7cm;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53" s="490">
        <f>VLOOKUP(A753,Especificações,22,FALSE)</f>
        <v>400</v>
      </c>
      <c r="D753" s="21" t="s">
        <v>46</v>
      </c>
      <c r="E753" s="153"/>
      <c r="F753" s="254">
        <f>IF(ISERROR(AVERAGE(E753:E757)),0,AVERAGE(E753:E757))</f>
        <v>0</v>
      </c>
      <c r="G753" s="257">
        <v>60</v>
      </c>
      <c r="H753" s="260">
        <f>C753*F753</f>
        <v>0</v>
      </c>
      <c r="I753" s="242">
        <f>G753*H753</f>
        <v>0</v>
      </c>
      <c r="J753" s="22"/>
    </row>
    <row r="754" spans="1:10">
      <c r="A754" s="246"/>
      <c r="B754" s="249"/>
      <c r="C754" s="491"/>
      <c r="D754" s="23" t="s">
        <v>47</v>
      </c>
      <c r="E754" s="1"/>
      <c r="F754" s="255"/>
      <c r="G754" s="258"/>
      <c r="H754" s="261"/>
      <c r="I754" s="243"/>
      <c r="J754" s="22" t="str">
        <f>IF(E754=0,"",IF(E754&gt;=E753,"ATENÇÃO: observar o ganho de escala",""))</f>
        <v/>
      </c>
    </row>
    <row r="755" spans="1:10">
      <c r="A755" s="246"/>
      <c r="B755" s="249"/>
      <c r="C755" s="491"/>
      <c r="D755" s="24" t="s">
        <v>45</v>
      </c>
      <c r="E755" s="1"/>
      <c r="F755" s="255"/>
      <c r="G755" s="258"/>
      <c r="H755" s="261"/>
      <c r="I755" s="243"/>
      <c r="J755" s="22" t="str">
        <f t="shared" ref="J755:J757" si="148">IF(E755=0,"",IF(E755&gt;=E754,"ATENÇÃO: observar o ganho de escala",""))</f>
        <v/>
      </c>
    </row>
    <row r="756" spans="1:10">
      <c r="A756" s="246"/>
      <c r="B756" s="249"/>
      <c r="C756" s="491"/>
      <c r="D756" s="24" t="s">
        <v>43</v>
      </c>
      <c r="E756" s="1"/>
      <c r="F756" s="255"/>
      <c r="G756" s="258"/>
      <c r="H756" s="261"/>
      <c r="I756" s="243"/>
      <c r="J756" s="22" t="str">
        <f t="shared" si="148"/>
        <v/>
      </c>
    </row>
    <row r="757" spans="1:10" ht="15.75" thickBot="1">
      <c r="A757" s="247"/>
      <c r="B757" s="250"/>
      <c r="C757" s="492"/>
      <c r="D757" s="25" t="s">
        <v>44</v>
      </c>
      <c r="E757" s="2"/>
      <c r="F757" s="256"/>
      <c r="G757" s="259"/>
      <c r="H757" s="262"/>
      <c r="I757" s="244"/>
      <c r="J757" s="22" t="str">
        <f t="shared" si="148"/>
        <v/>
      </c>
    </row>
    <row r="758" spans="1:10" ht="15" customHeight="1">
      <c r="A758" s="245">
        <v>150</v>
      </c>
      <c r="B758" s="248" t="str">
        <f>CONCATENATE(VLOOKUP(A758,Especificações,2,FALSE),(VLOOKUP(A758,Especificações,3,FALSE)),(VLOOKUP(A758,Especificações,4,FALSE)),(VLOOKUP(A758,Especificações,5,FALSE)),(VLOOKUP(A758,Especificações,6,FALSE)),(VLOOKUP(A758,Especificações,7,FALSE)),(VLOOKUP(A758,Especificações,8,FALSE)),(VLOOKUP(A758,Especificações,9,FALSE)),(VLOOKUP(A758,Especificações,10,FALSE)),(VLOOKUP(A758,Especificações,11,FALSE)),(VLOOKUP(A758,Especificações,12,FALSE)),(VLOOKUP(A758,Especificações,13,FALSE)),(VLOOKUP(A758,Especificações,14,FALSE)),(VLOOKUP(A758,Especificações,15,FALSE)),(VLOOKUP(A758,Especificações,16,FALSE)),(VLOOKUP(A758,Especificações,17,FALSE)),(VLOOKUP(A758,Especificações,18,FALSE)),(VLOOKUP(A758,Especificações,19,FALSE)),(VLOOKUP(A758,Especificações,20,FALSE)),(VLOOKUP(A758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58" s="490">
        <f>VLOOKUP(A758,Especificações,22,FALSE)</f>
        <v>152</v>
      </c>
      <c r="D758" s="21" t="s">
        <v>46</v>
      </c>
      <c r="E758" s="153"/>
      <c r="F758" s="254">
        <f>IF(ISERROR(AVERAGE(E758:E762)),0,AVERAGE(E758:E762))</f>
        <v>0</v>
      </c>
      <c r="G758" s="257">
        <v>240</v>
      </c>
      <c r="H758" s="260">
        <f>C758*F758</f>
        <v>0</v>
      </c>
      <c r="I758" s="242">
        <f>G758*H758</f>
        <v>0</v>
      </c>
      <c r="J758" s="22"/>
    </row>
    <row r="759" spans="1:10">
      <c r="A759" s="246"/>
      <c r="B759" s="249"/>
      <c r="C759" s="491"/>
      <c r="D759" s="23" t="s">
        <v>47</v>
      </c>
      <c r="E759" s="1"/>
      <c r="F759" s="255"/>
      <c r="G759" s="258"/>
      <c r="H759" s="261"/>
      <c r="I759" s="243"/>
      <c r="J759" s="22" t="str">
        <f>IF(E759=0,"",IF(E759&gt;=E758,"ATENÇÃO: observar o ganho de escala",""))</f>
        <v/>
      </c>
    </row>
    <row r="760" spans="1:10">
      <c r="A760" s="246"/>
      <c r="B760" s="249"/>
      <c r="C760" s="491"/>
      <c r="D760" s="24" t="s">
        <v>45</v>
      </c>
      <c r="E760" s="1"/>
      <c r="F760" s="255"/>
      <c r="G760" s="258"/>
      <c r="H760" s="261"/>
      <c r="I760" s="243"/>
      <c r="J760" s="22" t="str">
        <f t="shared" ref="J760:J762" si="149">IF(E760=0,"",IF(E760&gt;=E759,"ATENÇÃO: observar o ganho de escala",""))</f>
        <v/>
      </c>
    </row>
    <row r="761" spans="1:10">
      <c r="A761" s="246"/>
      <c r="B761" s="249"/>
      <c r="C761" s="491"/>
      <c r="D761" s="24" t="s">
        <v>43</v>
      </c>
      <c r="E761" s="1"/>
      <c r="F761" s="255"/>
      <c r="G761" s="258"/>
      <c r="H761" s="261"/>
      <c r="I761" s="243"/>
      <c r="J761" s="22" t="str">
        <f t="shared" si="149"/>
        <v/>
      </c>
    </row>
    <row r="762" spans="1:10" ht="15.75" thickBot="1">
      <c r="A762" s="247"/>
      <c r="B762" s="250"/>
      <c r="C762" s="492"/>
      <c r="D762" s="25" t="s">
        <v>44</v>
      </c>
      <c r="E762" s="2"/>
      <c r="F762" s="256"/>
      <c r="G762" s="259"/>
      <c r="H762" s="262"/>
      <c r="I762" s="244"/>
      <c r="J762" s="22" t="str">
        <f t="shared" si="149"/>
        <v/>
      </c>
    </row>
    <row r="763" spans="1:10" ht="15" customHeight="1">
      <c r="A763" s="245">
        <v>151</v>
      </c>
      <c r="B763" s="248" t="str">
        <f>CONCATENATE(VLOOKUP(A763,Especificações,2,FALSE),(VLOOKUP(A763,Especificações,3,FALSE)),(VLOOKUP(A763,Especificações,4,FALSE)),(VLOOKUP(A763,Especificações,5,FALSE)),(VLOOKUP(A763,Especificações,6,FALSE)),(VLOOKUP(A763,Especificações,7,FALSE)),(VLOOKUP(A763,Especificações,8,FALSE)),(VLOOKUP(A763,Especificações,9,FALSE)),(VLOOKUP(A763,Especificações,10,FALSE)),(VLOOKUP(A763,Especificações,11,FALSE)),(VLOOKUP(A763,Especificações,12,FALSE)),(VLOOKUP(A763,Especificações,13,FALSE)),(VLOOKUP(A763,Especificações,14,FALSE)),(VLOOKUP(A763,Especificações,15,FALSE)),(VLOOKUP(A763,Especificações,16,FALSE)),(VLOOKUP(A763,Especificações,17,FALSE)),(VLOOKUP(A763,Especificações,18,FALSE)),(VLOOKUP(A763,Especificações,19,FALSE)),(VLOOKUP(A763,Especificações,20,FALSE)),(VLOOKUP(A763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63" s="490">
        <f>VLOOKUP(A763,Especificações,22,FALSE)</f>
        <v>305</v>
      </c>
      <c r="D763" s="21" t="s">
        <v>46</v>
      </c>
      <c r="E763" s="153"/>
      <c r="F763" s="254">
        <f>IF(ISERROR(AVERAGE(E763:E767)),0,AVERAGE(E763:E767))</f>
        <v>0</v>
      </c>
      <c r="G763" s="257">
        <v>45</v>
      </c>
      <c r="H763" s="260">
        <f>C763*F763</f>
        <v>0</v>
      </c>
      <c r="I763" s="242">
        <f>G763*H763</f>
        <v>0</v>
      </c>
      <c r="J763" s="22"/>
    </row>
    <row r="764" spans="1:10">
      <c r="A764" s="246"/>
      <c r="B764" s="249"/>
      <c r="C764" s="491"/>
      <c r="D764" s="23" t="s">
        <v>47</v>
      </c>
      <c r="E764" s="1"/>
      <c r="F764" s="255"/>
      <c r="G764" s="258"/>
      <c r="H764" s="261"/>
      <c r="I764" s="243"/>
      <c r="J764" s="22" t="str">
        <f>IF(E764=0,"",IF(E764&gt;=E763,"ATENÇÃO: observar o ganho de escala",""))</f>
        <v/>
      </c>
    </row>
    <row r="765" spans="1:10">
      <c r="A765" s="246"/>
      <c r="B765" s="249"/>
      <c r="C765" s="491"/>
      <c r="D765" s="24" t="s">
        <v>45</v>
      </c>
      <c r="E765" s="1"/>
      <c r="F765" s="255"/>
      <c r="G765" s="258"/>
      <c r="H765" s="261"/>
      <c r="I765" s="243"/>
      <c r="J765" s="22" t="str">
        <f t="shared" ref="J765:J767" si="150">IF(E765=0,"",IF(E765&gt;=E764,"ATENÇÃO: observar o ganho de escala",""))</f>
        <v/>
      </c>
    </row>
    <row r="766" spans="1:10">
      <c r="A766" s="246"/>
      <c r="B766" s="249"/>
      <c r="C766" s="491"/>
      <c r="D766" s="24" t="s">
        <v>43</v>
      </c>
      <c r="E766" s="1"/>
      <c r="F766" s="255"/>
      <c r="G766" s="258"/>
      <c r="H766" s="261"/>
      <c r="I766" s="243"/>
      <c r="J766" s="22" t="str">
        <f t="shared" si="150"/>
        <v/>
      </c>
    </row>
    <row r="767" spans="1:10" ht="15.75" thickBot="1">
      <c r="A767" s="247"/>
      <c r="B767" s="250"/>
      <c r="C767" s="492"/>
      <c r="D767" s="25" t="s">
        <v>44</v>
      </c>
      <c r="E767" s="2"/>
      <c r="F767" s="256"/>
      <c r="G767" s="259"/>
      <c r="H767" s="262"/>
      <c r="I767" s="244"/>
      <c r="J767" s="22" t="str">
        <f t="shared" si="150"/>
        <v/>
      </c>
    </row>
    <row r="768" spans="1:10" ht="15" customHeight="1">
      <c r="A768" s="245">
        <v>152</v>
      </c>
      <c r="B768" s="248" t="str">
        <f>CONCATENATE(VLOOKUP(A768,Especificações,2,FALSE),(VLOOKUP(A768,Especificações,3,FALSE)),(VLOOKUP(A768,Especificações,4,FALSE)),(VLOOKUP(A768,Especificações,5,FALSE)),(VLOOKUP(A768,Especificações,6,FALSE)),(VLOOKUP(A768,Especificações,7,FALSE)),(VLOOKUP(A768,Especificações,8,FALSE)),(VLOOKUP(A768,Especificações,9,FALSE)),(VLOOKUP(A768,Especificações,10,FALSE)),(VLOOKUP(A768,Especificações,11,FALSE)),(VLOOKUP(A768,Especificações,12,FALSE)),(VLOOKUP(A768,Especificações,13,FALSE)),(VLOOKUP(A768,Especificações,14,FALSE)),(VLOOKUP(A768,Especificações,15,FALSE)),(VLOOKUP(A768,Especificações,16,FALSE)),(VLOOKUP(A768,Especificações,17,FALSE)),(VLOOKUP(A768,Especificações,18,FALSE)),(VLOOKUP(A768,Especificações,19,FALSE)),(VLOOKUP(A768,Especificações,20,FALSE)),(VLOOKUP(A768,Especificações,21,FALSE)))</f>
        <v>LIVRO COM BRAILE - Miolo: Papel Couchê Liso ou fosco/ Off-Set/ Pólen Soft/ Reciclato;  Formato Fechado: 8: 21x29,7cm;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68" s="490">
        <f>VLOOKUP(A768,Especificações,22,FALSE)</f>
        <v>400</v>
      </c>
      <c r="D768" s="21" t="s">
        <v>46</v>
      </c>
      <c r="E768" s="153"/>
      <c r="F768" s="254">
        <f>IF(ISERROR(AVERAGE(E768:E772)),0,AVERAGE(E768:E772))</f>
        <v>0</v>
      </c>
      <c r="G768" s="257">
        <v>15</v>
      </c>
      <c r="H768" s="260">
        <f>C768*F768</f>
        <v>0</v>
      </c>
      <c r="I768" s="242">
        <f>G768*H768</f>
        <v>0</v>
      </c>
      <c r="J768" s="22"/>
    </row>
    <row r="769" spans="1:10">
      <c r="A769" s="246"/>
      <c r="B769" s="249"/>
      <c r="C769" s="491"/>
      <c r="D769" s="23" t="s">
        <v>47</v>
      </c>
      <c r="E769" s="1"/>
      <c r="F769" s="255"/>
      <c r="G769" s="258"/>
      <c r="H769" s="261"/>
      <c r="I769" s="243"/>
      <c r="J769" s="22" t="str">
        <f>IF(E769=0,"",IF(E769&gt;=E768,"ATENÇÃO: observar o ganho de escala",""))</f>
        <v/>
      </c>
    </row>
    <row r="770" spans="1:10">
      <c r="A770" s="246"/>
      <c r="B770" s="249"/>
      <c r="C770" s="491"/>
      <c r="D770" s="24" t="s">
        <v>45</v>
      </c>
      <c r="E770" s="1"/>
      <c r="F770" s="255"/>
      <c r="G770" s="258"/>
      <c r="H770" s="261"/>
      <c r="I770" s="243"/>
      <c r="J770" s="22" t="str">
        <f t="shared" ref="J770:J772" si="151">IF(E770=0,"",IF(E770&gt;=E769,"ATENÇÃO: observar o ganho de escala",""))</f>
        <v/>
      </c>
    </row>
    <row r="771" spans="1:10">
      <c r="A771" s="246"/>
      <c r="B771" s="249"/>
      <c r="C771" s="491"/>
      <c r="D771" s="24" t="s">
        <v>43</v>
      </c>
      <c r="E771" s="1"/>
      <c r="F771" s="255"/>
      <c r="G771" s="258"/>
      <c r="H771" s="261"/>
      <c r="I771" s="243"/>
      <c r="J771" s="22" t="str">
        <f t="shared" si="151"/>
        <v/>
      </c>
    </row>
    <row r="772" spans="1:10" ht="15.75" thickBot="1">
      <c r="A772" s="247"/>
      <c r="B772" s="250"/>
      <c r="C772" s="492"/>
      <c r="D772" s="25" t="s">
        <v>44</v>
      </c>
      <c r="E772" s="2"/>
      <c r="F772" s="256"/>
      <c r="G772" s="259"/>
      <c r="H772" s="262"/>
      <c r="I772" s="244"/>
      <c r="J772" s="22" t="str">
        <f t="shared" si="151"/>
        <v/>
      </c>
    </row>
    <row r="773" spans="1:10" ht="15" customHeight="1">
      <c r="A773" s="245">
        <v>153</v>
      </c>
      <c r="B773" s="248" t="str">
        <f>CONCATENATE(VLOOKUP(A773,Especificações,2,FALSE),(VLOOKUP(A773,Especificações,3,FALSE)),(VLOOKUP(A773,Especificações,4,FALSE)),(VLOOKUP(A773,Especificações,5,FALSE)),(VLOOKUP(A773,Especificações,6,FALSE)),(VLOOKUP(A773,Especificações,7,FALSE)),(VLOOKUP(A773,Especificações,8,FALSE)),(VLOOKUP(A773,Especificações,9,FALSE)),(VLOOKUP(A773,Especificações,10,FALSE)),(VLOOKUP(A773,Especificações,11,FALSE)),(VLOOKUP(A773,Especificações,12,FALSE)),(VLOOKUP(A773,Especificações,13,FALSE)),(VLOOKUP(A773,Especificações,14,FALSE)),(VLOOKUP(A773,Especificações,15,FALSE)),(VLOOKUP(A773,Especificações,16,FALSE)),(VLOOKUP(A773,Especificações,17,FALSE)),(VLOOKUP(A773,Especificações,18,FALSE)),(VLOOKUP(A773,Especificações,19,FALSE)),(VLOOKUP(A773,Especificações,20,FALSE)),(VLOOKUP(A773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73" s="490">
        <f>VLOOKUP(A773,Especificações,22,FALSE)</f>
        <v>152</v>
      </c>
      <c r="D773" s="21" t="s">
        <v>46</v>
      </c>
      <c r="E773" s="153"/>
      <c r="F773" s="254">
        <f>IF(ISERROR(AVERAGE(E773:E777)),0,AVERAGE(E773:E777))</f>
        <v>0</v>
      </c>
      <c r="G773" s="257">
        <v>800</v>
      </c>
      <c r="H773" s="260">
        <f>C773*F773</f>
        <v>0</v>
      </c>
      <c r="I773" s="242">
        <f>G773*H773</f>
        <v>0</v>
      </c>
      <c r="J773" s="22"/>
    </row>
    <row r="774" spans="1:10">
      <c r="A774" s="246"/>
      <c r="B774" s="249"/>
      <c r="C774" s="491"/>
      <c r="D774" s="23" t="s">
        <v>47</v>
      </c>
      <c r="E774" s="1"/>
      <c r="F774" s="255"/>
      <c r="G774" s="258"/>
      <c r="H774" s="261"/>
      <c r="I774" s="243"/>
      <c r="J774" s="22" t="str">
        <f>IF(E774=0,"",IF(E774&gt;=E773,"ATENÇÃO: observar o ganho de escala",""))</f>
        <v/>
      </c>
    </row>
    <row r="775" spans="1:10">
      <c r="A775" s="246"/>
      <c r="B775" s="249"/>
      <c r="C775" s="491"/>
      <c r="D775" s="24" t="s">
        <v>45</v>
      </c>
      <c r="E775" s="1"/>
      <c r="F775" s="255"/>
      <c r="G775" s="258"/>
      <c r="H775" s="261"/>
      <c r="I775" s="243"/>
      <c r="J775" s="22" t="str">
        <f t="shared" ref="J775:J777" si="152">IF(E775=0,"",IF(E775&gt;=E774,"ATENÇÃO: observar o ganho de escala",""))</f>
        <v/>
      </c>
    </row>
    <row r="776" spans="1:10">
      <c r="A776" s="246"/>
      <c r="B776" s="249"/>
      <c r="C776" s="491"/>
      <c r="D776" s="24" t="s">
        <v>43</v>
      </c>
      <c r="E776" s="1"/>
      <c r="F776" s="255"/>
      <c r="G776" s="258"/>
      <c r="H776" s="261"/>
      <c r="I776" s="243"/>
      <c r="J776" s="22" t="str">
        <f t="shared" si="152"/>
        <v/>
      </c>
    </row>
    <row r="777" spans="1:10" ht="15.75" thickBot="1">
      <c r="A777" s="247"/>
      <c r="B777" s="250"/>
      <c r="C777" s="492"/>
      <c r="D777" s="25" t="s">
        <v>44</v>
      </c>
      <c r="E777" s="2"/>
      <c r="F777" s="256"/>
      <c r="G777" s="259"/>
      <c r="H777" s="262"/>
      <c r="I777" s="244"/>
      <c r="J777" s="22" t="str">
        <f t="shared" si="152"/>
        <v/>
      </c>
    </row>
    <row r="778" spans="1:10" ht="15" customHeight="1">
      <c r="A778" s="245">
        <v>154</v>
      </c>
      <c r="B778" s="248" t="str">
        <f>CONCATENATE(VLOOKUP(A778,Especificações,2,FALSE),(VLOOKUP(A778,Especificações,3,FALSE)),(VLOOKUP(A778,Especificações,4,FALSE)),(VLOOKUP(A778,Especificações,5,FALSE)),(VLOOKUP(A778,Especificações,6,FALSE)),(VLOOKUP(A778,Especificações,7,FALSE)),(VLOOKUP(A778,Especificações,8,FALSE)),(VLOOKUP(A778,Especificações,9,FALSE)),(VLOOKUP(A778,Especificações,10,FALSE)),(VLOOKUP(A778,Especificações,11,FALSE)),(VLOOKUP(A778,Especificações,12,FALSE)),(VLOOKUP(A778,Especificações,13,FALSE)),(VLOOKUP(A778,Especificações,14,FALSE)),(VLOOKUP(A778,Especificações,15,FALSE)),(VLOOKUP(A778,Especificações,16,FALSE)),(VLOOKUP(A778,Especificações,17,FALSE)),(VLOOKUP(A778,Especificações,18,FALSE)),(VLOOKUP(A778,Especificações,19,FALSE)),(VLOOKUP(A778,Especificações,20,FALSE)),(VLOOKUP(A778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78" s="490">
        <f>VLOOKUP(A778,Especificações,22,FALSE)</f>
        <v>305</v>
      </c>
      <c r="D778" s="21" t="s">
        <v>46</v>
      </c>
      <c r="E778" s="153"/>
      <c r="F778" s="254">
        <f>IF(ISERROR(AVERAGE(E778:E782)),0,AVERAGE(E778:E782))</f>
        <v>0</v>
      </c>
      <c r="G778" s="257">
        <v>150</v>
      </c>
      <c r="H778" s="260">
        <f>C778*F778</f>
        <v>0</v>
      </c>
      <c r="I778" s="242">
        <f>G778*H778</f>
        <v>0</v>
      </c>
      <c r="J778" s="22"/>
    </row>
    <row r="779" spans="1:10">
      <c r="A779" s="246"/>
      <c r="B779" s="249"/>
      <c r="C779" s="491"/>
      <c r="D779" s="23" t="s">
        <v>47</v>
      </c>
      <c r="E779" s="1"/>
      <c r="F779" s="255"/>
      <c r="G779" s="258"/>
      <c r="H779" s="261"/>
      <c r="I779" s="243"/>
      <c r="J779" s="22" t="str">
        <f>IF(E779=0,"",IF(E779&gt;=E778,"ATENÇÃO: observar o ganho de escala",""))</f>
        <v/>
      </c>
    </row>
    <row r="780" spans="1:10">
      <c r="A780" s="246"/>
      <c r="B780" s="249"/>
      <c r="C780" s="491"/>
      <c r="D780" s="24" t="s">
        <v>45</v>
      </c>
      <c r="E780" s="1"/>
      <c r="F780" s="255"/>
      <c r="G780" s="258"/>
      <c r="H780" s="261"/>
      <c r="I780" s="243"/>
      <c r="J780" s="22" t="str">
        <f t="shared" ref="J780:J782" si="153">IF(E780=0,"",IF(E780&gt;=E779,"ATENÇÃO: observar o ganho de escala",""))</f>
        <v/>
      </c>
    </row>
    <row r="781" spans="1:10">
      <c r="A781" s="246"/>
      <c r="B781" s="249"/>
      <c r="C781" s="491"/>
      <c r="D781" s="24" t="s">
        <v>43</v>
      </c>
      <c r="E781" s="1"/>
      <c r="F781" s="255"/>
      <c r="G781" s="258"/>
      <c r="H781" s="261"/>
      <c r="I781" s="243"/>
      <c r="J781" s="22" t="str">
        <f t="shared" si="153"/>
        <v/>
      </c>
    </row>
    <row r="782" spans="1:10" ht="15.75" thickBot="1">
      <c r="A782" s="247"/>
      <c r="B782" s="250"/>
      <c r="C782" s="492"/>
      <c r="D782" s="25" t="s">
        <v>44</v>
      </c>
      <c r="E782" s="2"/>
      <c r="F782" s="256"/>
      <c r="G782" s="259"/>
      <c r="H782" s="262"/>
      <c r="I782" s="244"/>
      <c r="J782" s="22" t="str">
        <f t="shared" si="153"/>
        <v/>
      </c>
    </row>
    <row r="783" spans="1:10" ht="15" customHeight="1">
      <c r="A783" s="245">
        <v>155</v>
      </c>
      <c r="B783" s="248" t="str">
        <f>CONCATENATE(VLOOKUP(A783,Especificações,2,FALSE),(VLOOKUP(A783,Especificações,3,FALSE)),(VLOOKUP(A783,Especificações,4,FALSE)),(VLOOKUP(A783,Especificações,5,FALSE)),(VLOOKUP(A783,Especificações,6,FALSE)),(VLOOKUP(A783,Especificações,7,FALSE)),(VLOOKUP(A783,Especificações,8,FALSE)),(VLOOKUP(A783,Especificações,9,FALSE)),(VLOOKUP(A783,Especificações,10,FALSE)),(VLOOKUP(A783,Especificações,11,FALSE)),(VLOOKUP(A783,Especificações,12,FALSE)),(VLOOKUP(A783,Especificações,13,FALSE)),(VLOOKUP(A783,Especificações,14,FALSE)),(VLOOKUP(A783,Especificações,15,FALSE)),(VLOOKUP(A783,Especificações,16,FALSE)),(VLOOKUP(A783,Especificações,17,FALSE)),(VLOOKUP(A783,Especificações,18,FALSE)),(VLOOKUP(A783,Especificações,19,FALSE)),(VLOOKUP(A783,Especificações,20,FALSE)),(VLOOKUP(A783,Especificações,21,FALSE)))</f>
        <v>LIVRO COM BRAILE - Miolo: Papel Couchê Liso ou fosco/ Off-Set/ Pólen Soft/ Reciclato;  Formato Fechado: 12: 20,5x23cm;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83" s="490">
        <f>VLOOKUP(A783,Especificações,22,FALSE)</f>
        <v>400</v>
      </c>
      <c r="D783" s="21" t="s">
        <v>46</v>
      </c>
      <c r="E783" s="153"/>
      <c r="F783" s="254">
        <f>IF(ISERROR(AVERAGE(E783:E787)),0,AVERAGE(E783:E787))</f>
        <v>0</v>
      </c>
      <c r="G783" s="257">
        <v>5</v>
      </c>
      <c r="H783" s="260">
        <f>C783*F783</f>
        <v>0</v>
      </c>
      <c r="I783" s="242">
        <f>G783*H783</f>
        <v>0</v>
      </c>
      <c r="J783" s="22"/>
    </row>
    <row r="784" spans="1:10">
      <c r="A784" s="246"/>
      <c r="B784" s="249"/>
      <c r="C784" s="491"/>
      <c r="D784" s="23" t="s">
        <v>47</v>
      </c>
      <c r="E784" s="1"/>
      <c r="F784" s="255"/>
      <c r="G784" s="258"/>
      <c r="H784" s="261"/>
      <c r="I784" s="243"/>
      <c r="J784" s="22" t="str">
        <f>IF(E784=0,"",IF(E784&gt;=E783,"ATENÇÃO: observar o ganho de escala",""))</f>
        <v/>
      </c>
    </row>
    <row r="785" spans="1:10">
      <c r="A785" s="246"/>
      <c r="B785" s="249"/>
      <c r="C785" s="491"/>
      <c r="D785" s="24" t="s">
        <v>45</v>
      </c>
      <c r="E785" s="1"/>
      <c r="F785" s="255"/>
      <c r="G785" s="258"/>
      <c r="H785" s="261"/>
      <c r="I785" s="243"/>
      <c r="J785" s="22" t="str">
        <f t="shared" ref="J785:J787" si="154">IF(E785=0,"",IF(E785&gt;=E784,"ATENÇÃO: observar o ganho de escala",""))</f>
        <v/>
      </c>
    </row>
    <row r="786" spans="1:10">
      <c r="A786" s="246"/>
      <c r="B786" s="249"/>
      <c r="C786" s="491"/>
      <c r="D786" s="24" t="s">
        <v>43</v>
      </c>
      <c r="E786" s="1"/>
      <c r="F786" s="255"/>
      <c r="G786" s="258"/>
      <c r="H786" s="261"/>
      <c r="I786" s="243"/>
      <c r="J786" s="22" t="str">
        <f t="shared" si="154"/>
        <v/>
      </c>
    </row>
    <row r="787" spans="1:10" ht="15.75" thickBot="1">
      <c r="A787" s="247"/>
      <c r="B787" s="250"/>
      <c r="C787" s="492"/>
      <c r="D787" s="25" t="s">
        <v>44</v>
      </c>
      <c r="E787" s="2"/>
      <c r="F787" s="256"/>
      <c r="G787" s="259"/>
      <c r="H787" s="262"/>
      <c r="I787" s="244"/>
      <c r="J787" s="22" t="str">
        <f t="shared" si="154"/>
        <v/>
      </c>
    </row>
    <row r="788" spans="1:10" ht="15" customHeight="1">
      <c r="A788" s="245">
        <v>156</v>
      </c>
      <c r="B788" s="248" t="str">
        <f>CONCATENATE(VLOOKUP(A788,Especificações,2,FALSE),(VLOOKUP(A788,Especificações,3,FALSE)),(VLOOKUP(A788,Especificações,4,FALSE)),(VLOOKUP(A788,Especificações,5,FALSE)),(VLOOKUP(A788,Especificações,6,FALSE)),(VLOOKUP(A788,Especificações,7,FALSE)),(VLOOKUP(A788,Especificações,8,FALSE)),(VLOOKUP(A788,Especificações,9,FALSE)),(VLOOKUP(A788,Especificações,10,FALSE)),(VLOOKUP(A788,Especificações,11,FALSE)),(VLOOKUP(A788,Especificações,12,FALSE)),(VLOOKUP(A788,Especificações,13,FALSE)),(VLOOKUP(A788,Especificações,14,FALSE)),(VLOOKUP(A788,Especificações,15,FALSE)),(VLOOKUP(A788,Especificações,16,FALSE)),(VLOOKUP(A788,Especificações,17,FALSE)),(VLOOKUP(A788,Especificações,18,FALSE)),(VLOOKUP(A788,Especificações,19,FALSE)),(VLOOKUP(A788,Especificações,20,FALSE)),(VLOOKUP(A788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88" s="490">
        <f>VLOOKUP(A788,Especificações,22,FALSE)</f>
        <v>152</v>
      </c>
      <c r="D788" s="21" t="s">
        <v>46</v>
      </c>
      <c r="E788" s="153"/>
      <c r="F788" s="254">
        <f>IF(ISERROR(AVERAGE(E788:E792)),0,AVERAGE(E788:E792))</f>
        <v>0</v>
      </c>
      <c r="G788" s="257">
        <v>200</v>
      </c>
      <c r="H788" s="260">
        <f>C788*F788</f>
        <v>0</v>
      </c>
      <c r="I788" s="242">
        <f>G788*H788</f>
        <v>0</v>
      </c>
      <c r="J788" s="22"/>
    </row>
    <row r="789" spans="1:10">
      <c r="A789" s="246"/>
      <c r="B789" s="249"/>
      <c r="C789" s="491"/>
      <c r="D789" s="23" t="s">
        <v>47</v>
      </c>
      <c r="E789" s="1"/>
      <c r="F789" s="255"/>
      <c r="G789" s="258"/>
      <c r="H789" s="261"/>
      <c r="I789" s="243"/>
      <c r="J789" s="22" t="str">
        <f>IF(E789=0,"",IF(E789&gt;=E788,"ATENÇÃO: observar o ganho de escala",""))</f>
        <v/>
      </c>
    </row>
    <row r="790" spans="1:10">
      <c r="A790" s="246"/>
      <c r="B790" s="249"/>
      <c r="C790" s="491"/>
      <c r="D790" s="24" t="s">
        <v>45</v>
      </c>
      <c r="E790" s="1"/>
      <c r="F790" s="255"/>
      <c r="G790" s="258"/>
      <c r="H790" s="261"/>
      <c r="I790" s="243"/>
      <c r="J790" s="22" t="str">
        <f t="shared" ref="J790:J792" si="155">IF(E790=0,"",IF(E790&gt;=E789,"ATENÇÃO: observar o ganho de escala",""))</f>
        <v/>
      </c>
    </row>
    <row r="791" spans="1:10">
      <c r="A791" s="246"/>
      <c r="B791" s="249"/>
      <c r="C791" s="491"/>
      <c r="D791" s="24" t="s">
        <v>43</v>
      </c>
      <c r="E791" s="1"/>
      <c r="F791" s="255"/>
      <c r="G791" s="258"/>
      <c r="H791" s="261"/>
      <c r="I791" s="243"/>
      <c r="J791" s="22" t="str">
        <f t="shared" si="155"/>
        <v/>
      </c>
    </row>
    <row r="792" spans="1:10" ht="15.75" thickBot="1">
      <c r="A792" s="247"/>
      <c r="B792" s="250"/>
      <c r="C792" s="492"/>
      <c r="D792" s="25" t="s">
        <v>44</v>
      </c>
      <c r="E792" s="2"/>
      <c r="F792" s="256"/>
      <c r="G792" s="259"/>
      <c r="H792" s="262"/>
      <c r="I792" s="244"/>
      <c r="J792" s="22" t="str">
        <f t="shared" si="155"/>
        <v/>
      </c>
    </row>
    <row r="793" spans="1:10" ht="15" customHeight="1">
      <c r="A793" s="245">
        <v>157</v>
      </c>
      <c r="B793" s="248" t="str">
        <f>CONCATENATE(VLOOKUP(A793,Especificações,2,FALSE),(VLOOKUP(A793,Especificações,3,FALSE)),(VLOOKUP(A793,Especificações,4,FALSE)),(VLOOKUP(A793,Especificações,5,FALSE)),(VLOOKUP(A793,Especificações,6,FALSE)),(VLOOKUP(A793,Especificações,7,FALSE)),(VLOOKUP(A793,Especificações,8,FALSE)),(VLOOKUP(A793,Especificações,9,FALSE)),(VLOOKUP(A793,Especificações,10,FALSE)),(VLOOKUP(A793,Especificações,11,FALSE)),(VLOOKUP(A793,Especificações,12,FALSE)),(VLOOKUP(A793,Especificações,13,FALSE)),(VLOOKUP(A793,Especificações,14,FALSE)),(VLOOKUP(A793,Especificações,15,FALSE)),(VLOOKUP(A793,Especificações,16,FALSE)),(VLOOKUP(A793,Especificações,17,FALSE)),(VLOOKUP(A793,Especificações,18,FALSE)),(VLOOKUP(A793,Especificações,19,FALSE)),(VLOOKUP(A793,Especificações,20,FALSE)),(VLOOKUP(A793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93" s="490">
        <f>VLOOKUP(A793,Especificações,22,FALSE)</f>
        <v>305</v>
      </c>
      <c r="D793" s="21" t="s">
        <v>46</v>
      </c>
      <c r="E793" s="153"/>
      <c r="F793" s="254">
        <f>IF(ISERROR(AVERAGE(E793:E797)),0,AVERAGE(E793:E797))</f>
        <v>0</v>
      </c>
      <c r="G793" s="257">
        <v>38</v>
      </c>
      <c r="H793" s="260">
        <f>C793*F793</f>
        <v>0</v>
      </c>
      <c r="I793" s="242">
        <f>G793*H793</f>
        <v>0</v>
      </c>
      <c r="J793" s="22"/>
    </row>
    <row r="794" spans="1:10">
      <c r="A794" s="246"/>
      <c r="B794" s="249"/>
      <c r="C794" s="491"/>
      <c r="D794" s="23" t="s">
        <v>47</v>
      </c>
      <c r="E794" s="1"/>
      <c r="F794" s="255"/>
      <c r="G794" s="258"/>
      <c r="H794" s="261"/>
      <c r="I794" s="243"/>
      <c r="J794" s="22" t="str">
        <f>IF(E794=0,"",IF(E794&gt;=E793,"ATENÇÃO: observar o ganho de escala",""))</f>
        <v/>
      </c>
    </row>
    <row r="795" spans="1:10">
      <c r="A795" s="246"/>
      <c r="B795" s="249"/>
      <c r="C795" s="491"/>
      <c r="D795" s="24" t="s">
        <v>45</v>
      </c>
      <c r="E795" s="1"/>
      <c r="F795" s="255"/>
      <c r="G795" s="258"/>
      <c r="H795" s="261"/>
      <c r="I795" s="243"/>
      <c r="J795" s="22" t="str">
        <f t="shared" ref="J795:J797" si="156">IF(E795=0,"",IF(E795&gt;=E794,"ATENÇÃO: observar o ganho de escala",""))</f>
        <v/>
      </c>
    </row>
    <row r="796" spans="1:10">
      <c r="A796" s="246"/>
      <c r="B796" s="249"/>
      <c r="C796" s="491"/>
      <c r="D796" s="24" t="s">
        <v>43</v>
      </c>
      <c r="E796" s="1"/>
      <c r="F796" s="255"/>
      <c r="G796" s="258"/>
      <c r="H796" s="261"/>
      <c r="I796" s="243"/>
      <c r="J796" s="22" t="str">
        <f t="shared" si="156"/>
        <v/>
      </c>
    </row>
    <row r="797" spans="1:10" ht="15.75" thickBot="1">
      <c r="A797" s="247"/>
      <c r="B797" s="250"/>
      <c r="C797" s="492"/>
      <c r="D797" s="25" t="s">
        <v>44</v>
      </c>
      <c r="E797" s="2"/>
      <c r="F797" s="256"/>
      <c r="G797" s="259"/>
      <c r="H797" s="262"/>
      <c r="I797" s="244"/>
      <c r="J797" s="22" t="str">
        <f t="shared" si="156"/>
        <v/>
      </c>
    </row>
    <row r="798" spans="1:10" ht="15" customHeight="1">
      <c r="A798" s="245">
        <v>158</v>
      </c>
      <c r="B798" s="248" t="str">
        <f>CONCATENATE(VLOOKUP(A798,Especificações,2,FALSE),(VLOOKUP(A798,Especificações,3,FALSE)),(VLOOKUP(A798,Especificações,4,FALSE)),(VLOOKUP(A798,Especificações,5,FALSE)),(VLOOKUP(A798,Especificações,6,FALSE)),(VLOOKUP(A798,Especificações,7,FALSE)),(VLOOKUP(A798,Especificações,8,FALSE)),(VLOOKUP(A798,Especificações,9,FALSE)),(VLOOKUP(A798,Especificações,10,FALSE)),(VLOOKUP(A798,Especificações,11,FALSE)),(VLOOKUP(A798,Especificações,12,FALSE)),(VLOOKUP(A798,Especificações,13,FALSE)),(VLOOKUP(A798,Especificações,14,FALSE)),(VLOOKUP(A798,Especificações,15,FALSE)),(VLOOKUP(A798,Especificações,16,FALSE)),(VLOOKUP(A798,Especificações,17,FALSE)),(VLOOKUP(A798,Especificações,18,FALSE)),(VLOOKUP(A798,Especificações,19,FALSE)),(VLOOKUP(A798,Especificações,20,FALSE)),(VLOOKUP(A798,Especificações,21,FALSE)))</f>
        <v>LIVRO COM BRAILE - Miolo: Papel Couchê Liso ou fosco/ Off-Set/ Pólen Soft/ Reciclato;  Formato Fechado: 12: 20,5x23cm;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98" s="490">
        <f>VLOOKUP(A798,Especificações,22,FALSE)</f>
        <v>400</v>
      </c>
      <c r="D798" s="21" t="s">
        <v>46</v>
      </c>
      <c r="E798" s="153"/>
      <c r="F798" s="254">
        <f>IF(ISERROR(AVERAGE(E798:E802)),0,AVERAGE(E798:E802))</f>
        <v>0</v>
      </c>
      <c r="G798" s="257">
        <v>13</v>
      </c>
      <c r="H798" s="260">
        <f>C798*F798</f>
        <v>0</v>
      </c>
      <c r="I798" s="242">
        <f>G798*H798</f>
        <v>0</v>
      </c>
      <c r="J798" s="22"/>
    </row>
    <row r="799" spans="1:10">
      <c r="A799" s="246"/>
      <c r="B799" s="249"/>
      <c r="C799" s="491"/>
      <c r="D799" s="23" t="s">
        <v>47</v>
      </c>
      <c r="E799" s="1"/>
      <c r="F799" s="255"/>
      <c r="G799" s="258"/>
      <c r="H799" s="261"/>
      <c r="I799" s="243"/>
      <c r="J799" s="22" t="str">
        <f>IF(E799=0,"",IF(E799&gt;=E798,"ATENÇÃO: observar o ganho de escala",""))</f>
        <v/>
      </c>
    </row>
    <row r="800" spans="1:10">
      <c r="A800" s="246"/>
      <c r="B800" s="249"/>
      <c r="C800" s="491"/>
      <c r="D800" s="24" t="s">
        <v>45</v>
      </c>
      <c r="E800" s="1"/>
      <c r="F800" s="255"/>
      <c r="G800" s="258"/>
      <c r="H800" s="261"/>
      <c r="I800" s="243"/>
      <c r="J800" s="22" t="str">
        <f t="shared" ref="J800:J802" si="157">IF(E800=0,"",IF(E800&gt;=E799,"ATENÇÃO: observar o ganho de escala",""))</f>
        <v/>
      </c>
    </row>
    <row r="801" spans="1:10">
      <c r="A801" s="246"/>
      <c r="B801" s="249"/>
      <c r="C801" s="491"/>
      <c r="D801" s="24" t="s">
        <v>43</v>
      </c>
      <c r="E801" s="1"/>
      <c r="F801" s="255"/>
      <c r="G801" s="258"/>
      <c r="H801" s="261"/>
      <c r="I801" s="243"/>
      <c r="J801" s="22" t="str">
        <f t="shared" si="157"/>
        <v/>
      </c>
    </row>
    <row r="802" spans="1:10" ht="15.75" thickBot="1">
      <c r="A802" s="247"/>
      <c r="B802" s="250"/>
      <c r="C802" s="492"/>
      <c r="D802" s="25" t="s">
        <v>44</v>
      </c>
      <c r="E802" s="2"/>
      <c r="F802" s="256"/>
      <c r="G802" s="259"/>
      <c r="H802" s="262"/>
      <c r="I802" s="244"/>
      <c r="J802" s="22" t="str">
        <f t="shared" si="157"/>
        <v/>
      </c>
    </row>
    <row r="803" spans="1:10" ht="15" customHeight="1">
      <c r="A803" s="245">
        <v>159</v>
      </c>
      <c r="B803" s="248" t="str">
        <f>CONCATENATE(VLOOKUP(A803,Especificações,2,FALSE),(VLOOKUP(A803,Especificações,3,FALSE)),(VLOOKUP(A803,Especificações,4,FALSE)),(VLOOKUP(A803,Especificações,5,FALSE)),(VLOOKUP(A803,Especificações,6,FALSE)),(VLOOKUP(A803,Especificações,7,FALSE)),(VLOOKUP(A803,Especificações,8,FALSE)),(VLOOKUP(A803,Especificações,9,FALSE)),(VLOOKUP(A803,Especificações,10,FALSE)),(VLOOKUP(A803,Especificações,11,FALSE)),(VLOOKUP(A803,Especificações,12,FALSE)),(VLOOKUP(A803,Especificações,13,FALSE)),(VLOOKUP(A803,Especificações,14,FALSE)),(VLOOKUP(A803,Especificações,15,FALSE)),(VLOOKUP(A803,Especificações,16,FALSE)),(VLOOKUP(A803,Especificações,17,FALSE)),(VLOOKUP(A803,Especificações,18,FALSE)),(VLOOKUP(A803,Especificações,19,FALSE)),(VLOOKUP(A803,Especificações,20,FALSE)),(VLOOKUP(A803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803" s="490">
        <f>VLOOKUP(A803,Especificações,22,FALSE)</f>
        <v>152</v>
      </c>
      <c r="D803" s="21" t="s">
        <v>46</v>
      </c>
      <c r="E803" s="153"/>
      <c r="F803" s="254">
        <f>IF(ISERROR(AVERAGE(E803:E807)),0,AVERAGE(E803:E807))</f>
        <v>0</v>
      </c>
      <c r="G803" s="257">
        <v>960</v>
      </c>
      <c r="H803" s="260">
        <f>C803*F803</f>
        <v>0</v>
      </c>
      <c r="I803" s="242">
        <f>G803*H803</f>
        <v>0</v>
      </c>
      <c r="J803" s="22"/>
    </row>
    <row r="804" spans="1:10">
      <c r="A804" s="246"/>
      <c r="B804" s="249"/>
      <c r="C804" s="491"/>
      <c r="D804" s="23" t="s">
        <v>47</v>
      </c>
      <c r="E804" s="1"/>
      <c r="F804" s="255"/>
      <c r="G804" s="258"/>
      <c r="H804" s="261"/>
      <c r="I804" s="243"/>
      <c r="J804" s="22" t="str">
        <f>IF(E804=0,"",IF(E804&gt;=E803,"ATENÇÃO: observar o ganho de escala",""))</f>
        <v/>
      </c>
    </row>
    <row r="805" spans="1:10">
      <c r="A805" s="246"/>
      <c r="B805" s="249"/>
      <c r="C805" s="491"/>
      <c r="D805" s="24" t="s">
        <v>45</v>
      </c>
      <c r="E805" s="1"/>
      <c r="F805" s="255"/>
      <c r="G805" s="258"/>
      <c r="H805" s="261"/>
      <c r="I805" s="243"/>
      <c r="J805" s="22" t="str">
        <f t="shared" ref="J805:J807" si="158">IF(E805=0,"",IF(E805&gt;=E804,"ATENÇÃO: observar o ganho de escala",""))</f>
        <v/>
      </c>
    </row>
    <row r="806" spans="1:10">
      <c r="A806" s="246"/>
      <c r="B806" s="249"/>
      <c r="C806" s="491"/>
      <c r="D806" s="24" t="s">
        <v>43</v>
      </c>
      <c r="E806" s="1"/>
      <c r="F806" s="255"/>
      <c r="G806" s="258"/>
      <c r="H806" s="261"/>
      <c r="I806" s="243"/>
      <c r="J806" s="22" t="str">
        <f t="shared" si="158"/>
        <v/>
      </c>
    </row>
    <row r="807" spans="1:10" ht="15.75" thickBot="1">
      <c r="A807" s="247"/>
      <c r="B807" s="250"/>
      <c r="C807" s="492"/>
      <c r="D807" s="25" t="s">
        <v>44</v>
      </c>
      <c r="E807" s="2"/>
      <c r="F807" s="256"/>
      <c r="G807" s="259"/>
      <c r="H807" s="262"/>
      <c r="I807" s="244"/>
      <c r="J807" s="22" t="str">
        <f t="shared" si="158"/>
        <v/>
      </c>
    </row>
    <row r="808" spans="1:10" ht="15" customHeight="1">
      <c r="A808" s="245">
        <v>160</v>
      </c>
      <c r="B808" s="248" t="str">
        <f>CONCATENATE(VLOOKUP(A808,Especificações,2,FALSE),(VLOOKUP(A808,Especificações,3,FALSE)),(VLOOKUP(A808,Especificações,4,FALSE)),(VLOOKUP(A808,Especificações,5,FALSE)),(VLOOKUP(A808,Especificações,6,FALSE)),(VLOOKUP(A808,Especificações,7,FALSE)),(VLOOKUP(A808,Especificações,8,FALSE)),(VLOOKUP(A808,Especificações,9,FALSE)),(VLOOKUP(A808,Especificações,10,FALSE)),(VLOOKUP(A808,Especificações,11,FALSE)),(VLOOKUP(A808,Especificações,12,FALSE)),(VLOOKUP(A808,Especificações,13,FALSE)),(VLOOKUP(A808,Especificações,14,FALSE)),(VLOOKUP(A808,Especificações,15,FALSE)),(VLOOKUP(A808,Especificações,16,FALSE)),(VLOOKUP(A808,Especificações,17,FALSE)),(VLOOKUP(A808,Especificações,18,FALSE)),(VLOOKUP(A808,Especificações,19,FALSE)),(VLOOKUP(A808,Especificações,20,FALSE)),(VLOOKUP(A808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808" s="490">
        <f>VLOOKUP(A808,Especificações,22,FALSE)</f>
        <v>305</v>
      </c>
      <c r="D808" s="21" t="s">
        <v>46</v>
      </c>
      <c r="E808" s="153"/>
      <c r="F808" s="254">
        <f>IF(ISERROR(AVERAGE(E808:E812)),0,AVERAGE(E808:E812))</f>
        <v>0</v>
      </c>
      <c r="G808" s="257">
        <v>180</v>
      </c>
      <c r="H808" s="260">
        <f>C808*F808</f>
        <v>0</v>
      </c>
      <c r="I808" s="242">
        <f>G808*H808</f>
        <v>0</v>
      </c>
      <c r="J808" s="22"/>
    </row>
    <row r="809" spans="1:10">
      <c r="A809" s="246"/>
      <c r="B809" s="249"/>
      <c r="C809" s="491"/>
      <c r="D809" s="23" t="s">
        <v>47</v>
      </c>
      <c r="E809" s="1"/>
      <c r="F809" s="255"/>
      <c r="G809" s="258"/>
      <c r="H809" s="261"/>
      <c r="I809" s="243"/>
      <c r="J809" s="22" t="str">
        <f>IF(E809=0,"",IF(E809&gt;=E808,"ATENÇÃO: observar o ganho de escala",""))</f>
        <v/>
      </c>
    </row>
    <row r="810" spans="1:10">
      <c r="A810" s="246"/>
      <c r="B810" s="249"/>
      <c r="C810" s="491"/>
      <c r="D810" s="24" t="s">
        <v>45</v>
      </c>
      <c r="E810" s="1"/>
      <c r="F810" s="255"/>
      <c r="G810" s="258"/>
      <c r="H810" s="261"/>
      <c r="I810" s="243"/>
      <c r="J810" s="22" t="str">
        <f t="shared" ref="J810:J812" si="159">IF(E810=0,"",IF(E810&gt;=E809,"ATENÇÃO: observar o ganho de escala",""))</f>
        <v/>
      </c>
    </row>
    <row r="811" spans="1:10">
      <c r="A811" s="246"/>
      <c r="B811" s="249"/>
      <c r="C811" s="491"/>
      <c r="D811" s="24" t="s">
        <v>43</v>
      </c>
      <c r="E811" s="1"/>
      <c r="F811" s="255"/>
      <c r="G811" s="258"/>
      <c r="H811" s="261"/>
      <c r="I811" s="243"/>
      <c r="J811" s="22" t="str">
        <f t="shared" si="159"/>
        <v/>
      </c>
    </row>
    <row r="812" spans="1:10" ht="15.75" thickBot="1">
      <c r="A812" s="247"/>
      <c r="B812" s="250"/>
      <c r="C812" s="492"/>
      <c r="D812" s="25" t="s">
        <v>44</v>
      </c>
      <c r="E812" s="2"/>
      <c r="F812" s="256"/>
      <c r="G812" s="259"/>
      <c r="H812" s="262"/>
      <c r="I812" s="244"/>
      <c r="J812" s="22" t="str">
        <f t="shared" si="159"/>
        <v/>
      </c>
    </row>
    <row r="813" spans="1:10" ht="15" customHeight="1">
      <c r="A813" s="245">
        <v>161</v>
      </c>
      <c r="B813" s="248" t="str">
        <f>CONCATENATE(VLOOKUP(A813,Especificações,2,FALSE),(VLOOKUP(A813,Especificações,3,FALSE)),(VLOOKUP(A813,Especificações,4,FALSE)),(VLOOKUP(A813,Especificações,5,FALSE)),(VLOOKUP(A813,Especificações,6,FALSE)),(VLOOKUP(A813,Especificações,7,FALSE)),(VLOOKUP(A813,Especificações,8,FALSE)),(VLOOKUP(A813,Especificações,9,FALSE)),(VLOOKUP(A813,Especificações,10,FALSE)),(VLOOKUP(A813,Especificações,11,FALSE)),(VLOOKUP(A813,Especificações,12,FALSE)),(VLOOKUP(A813,Especificações,13,FALSE)),(VLOOKUP(A813,Especificações,14,FALSE)),(VLOOKUP(A813,Especificações,15,FALSE)),(VLOOKUP(A813,Especificações,16,FALSE)),(VLOOKUP(A813,Especificações,17,FALSE)),(VLOOKUP(A813,Especificações,18,FALSE)),(VLOOKUP(A813,Especificações,19,FALSE)),(VLOOKUP(A813,Especificações,20,FALSE)),(VLOOKUP(A813,Especificações,21,FALSE)))</f>
        <v>LIVRO COM BRAILE - Miolo: Papel Couchê Liso ou fosco/ Off-Set/ Pólen Soft/ Reciclato;  Formato Fechado: 16: 15x21cm;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813" s="490">
        <f>VLOOKUP(A813,Especificações,22,FALSE)</f>
        <v>400</v>
      </c>
      <c r="D813" s="21" t="s">
        <v>46</v>
      </c>
      <c r="E813" s="153"/>
      <c r="F813" s="254">
        <f>IF(ISERROR(AVERAGE(E813:E817)),0,AVERAGE(E813:E817))</f>
        <v>0</v>
      </c>
      <c r="G813" s="257">
        <v>60</v>
      </c>
      <c r="H813" s="260">
        <f>C813*F813</f>
        <v>0</v>
      </c>
      <c r="I813" s="242">
        <f>G813*H813</f>
        <v>0</v>
      </c>
      <c r="J813" s="22"/>
    </row>
    <row r="814" spans="1:10">
      <c r="A814" s="246"/>
      <c r="B814" s="249"/>
      <c r="C814" s="491"/>
      <c r="D814" s="23" t="s">
        <v>47</v>
      </c>
      <c r="E814" s="1"/>
      <c r="F814" s="255"/>
      <c r="G814" s="258"/>
      <c r="H814" s="261"/>
      <c r="I814" s="243"/>
      <c r="J814" s="22" t="str">
        <f>IF(E814=0,"",IF(E814&gt;=E813,"ATENÇÃO: observar o ganho de escala",""))</f>
        <v/>
      </c>
    </row>
    <row r="815" spans="1:10">
      <c r="A815" s="246"/>
      <c r="B815" s="249"/>
      <c r="C815" s="491"/>
      <c r="D815" s="24" t="s">
        <v>45</v>
      </c>
      <c r="E815" s="1"/>
      <c r="F815" s="255"/>
      <c r="G815" s="258"/>
      <c r="H815" s="261"/>
      <c r="I815" s="243"/>
      <c r="J815" s="22" t="str">
        <f t="shared" ref="J815:J817" si="160">IF(E815=0,"",IF(E815&gt;=E814,"ATENÇÃO: observar o ganho de escala",""))</f>
        <v/>
      </c>
    </row>
    <row r="816" spans="1:10">
      <c r="A816" s="246"/>
      <c r="B816" s="249"/>
      <c r="C816" s="491"/>
      <c r="D816" s="24" t="s">
        <v>43</v>
      </c>
      <c r="E816" s="1"/>
      <c r="F816" s="255"/>
      <c r="G816" s="258"/>
      <c r="H816" s="261"/>
      <c r="I816" s="243"/>
      <c r="J816" s="22" t="str">
        <f t="shared" si="160"/>
        <v/>
      </c>
    </row>
    <row r="817" spans="1:10" ht="15.75" thickBot="1">
      <c r="A817" s="247"/>
      <c r="B817" s="250"/>
      <c r="C817" s="492"/>
      <c r="D817" s="25" t="s">
        <v>44</v>
      </c>
      <c r="E817" s="2"/>
      <c r="F817" s="256"/>
      <c r="G817" s="259"/>
      <c r="H817" s="262"/>
      <c r="I817" s="244"/>
      <c r="J817" s="22" t="str">
        <f t="shared" si="160"/>
        <v/>
      </c>
    </row>
    <row r="818" spans="1:10">
      <c r="A818" s="245">
        <v>162</v>
      </c>
      <c r="B818" s="248" t="str">
        <f>CONCATENATE(VLOOKUP(A818,Especificações,2,FALSE),(VLOOKUP(A818,Especificações,3,FALSE)),(VLOOKUP(A818,Especificações,4,FALSE)),(VLOOKUP(A818,Especificações,5,FALSE)),(VLOOKUP(A818,Especificações,6,FALSE)),(VLOOKUP(A818,Especificações,7,FALSE)),(VLOOKUP(A818,Especificações,8,FALSE)),(VLOOKUP(A818,Especificações,9,FALSE)),(VLOOKUP(A818,Especificações,10,FALSE)),(VLOOKUP(A818,Especificações,11,FALSE)),(VLOOKUP(A818,Especificações,12,FALSE)),(VLOOKUP(A818,Especificações,13,FALSE)),(VLOOKUP(A818,Especificações,14,FALSE)),(VLOOKUP(A818,Especificações,15,FALSE)),(VLOOKUP(A818,Especificações,16,FALSE)),(VLOOKUP(A818,Especificações,17,FALSE)),(VLOOKUP(A818,Especificações,18,FALSE)),(VLOOKUP(A818,Especificações,19,FALSE)),(VLOOKUP(A818,Especificações,20,FALSE)),(VLOOKUP(A818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818" s="490">
        <f>VLOOKUP(A818,Especificações,22,FALSE)</f>
        <v>152</v>
      </c>
      <c r="D818" s="21" t="s">
        <v>46</v>
      </c>
      <c r="E818" s="153"/>
      <c r="F818" s="254">
        <f>IF(ISERROR(AVERAGE(E818:E822)),0,AVERAGE(E818:E822))</f>
        <v>0</v>
      </c>
      <c r="G818" s="257">
        <v>240</v>
      </c>
      <c r="H818" s="260">
        <f>C818*F818</f>
        <v>0</v>
      </c>
      <c r="I818" s="242">
        <f>G818*H818</f>
        <v>0</v>
      </c>
      <c r="J818" s="22"/>
    </row>
    <row r="819" spans="1:10">
      <c r="A819" s="246"/>
      <c r="B819" s="249"/>
      <c r="C819" s="491"/>
      <c r="D819" s="23" t="s">
        <v>47</v>
      </c>
      <c r="E819" s="1"/>
      <c r="F819" s="255"/>
      <c r="G819" s="258"/>
      <c r="H819" s="261"/>
      <c r="I819" s="243"/>
      <c r="J819" s="22" t="str">
        <f>IF(E819=0,"",IF(E819&gt;=E818,"ATENÇÃO: observar o ganho de escala",""))</f>
        <v/>
      </c>
    </row>
    <row r="820" spans="1:10">
      <c r="A820" s="246"/>
      <c r="B820" s="249"/>
      <c r="C820" s="491"/>
      <c r="D820" s="24" t="s">
        <v>45</v>
      </c>
      <c r="E820" s="1"/>
      <c r="F820" s="255"/>
      <c r="G820" s="258"/>
      <c r="H820" s="261"/>
      <c r="I820" s="243"/>
      <c r="J820" s="22" t="str">
        <f t="shared" ref="J820:J822" si="161">IF(E820=0,"",IF(E820&gt;=E819,"ATENÇÃO: observar o ganho de escala",""))</f>
        <v/>
      </c>
    </row>
    <row r="821" spans="1:10">
      <c r="A821" s="246"/>
      <c r="B821" s="249"/>
      <c r="C821" s="491"/>
      <c r="D821" s="24" t="s">
        <v>43</v>
      </c>
      <c r="E821" s="1"/>
      <c r="F821" s="255"/>
      <c r="G821" s="258"/>
      <c r="H821" s="261"/>
      <c r="I821" s="243"/>
      <c r="J821" s="22" t="str">
        <f t="shared" si="161"/>
        <v/>
      </c>
    </row>
    <row r="822" spans="1:10" ht="15.75" thickBot="1">
      <c r="A822" s="247"/>
      <c r="B822" s="250"/>
      <c r="C822" s="492"/>
      <c r="D822" s="25" t="s">
        <v>44</v>
      </c>
      <c r="E822" s="2"/>
      <c r="F822" s="256"/>
      <c r="G822" s="259"/>
      <c r="H822" s="262"/>
      <c r="I822" s="244"/>
      <c r="J822" s="22" t="str">
        <f t="shared" si="161"/>
        <v/>
      </c>
    </row>
    <row r="823" spans="1:10">
      <c r="A823" s="245">
        <v>163</v>
      </c>
      <c r="B823" s="248" t="str">
        <f>CONCATENATE(VLOOKUP(A823,Especificações,2,FALSE),(VLOOKUP(A823,Especificações,3,FALSE)),(VLOOKUP(A823,Especificações,4,FALSE)),(VLOOKUP(A823,Especificações,5,FALSE)),(VLOOKUP(A823,Especificações,6,FALSE)),(VLOOKUP(A823,Especificações,7,FALSE)),(VLOOKUP(A823,Especificações,8,FALSE)),(VLOOKUP(A823,Especificações,9,FALSE)),(VLOOKUP(A823,Especificações,10,FALSE)),(VLOOKUP(A823,Especificações,11,FALSE)),(VLOOKUP(A823,Especificações,12,FALSE)),(VLOOKUP(A823,Especificações,13,FALSE)),(VLOOKUP(A823,Especificações,14,FALSE)),(VLOOKUP(A823,Especificações,15,FALSE)),(VLOOKUP(A823,Especificações,16,FALSE)),(VLOOKUP(A823,Especificações,17,FALSE)),(VLOOKUP(A823,Especificações,18,FALSE)),(VLOOKUP(A823,Especificações,19,FALSE)),(VLOOKUP(A823,Especificações,20,FALSE)),(VLOOKUP(A823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823" s="490">
        <f>VLOOKUP(A823,Especificações,22,FALSE)</f>
        <v>305</v>
      </c>
      <c r="D823" s="21" t="s">
        <v>46</v>
      </c>
      <c r="E823" s="153"/>
      <c r="F823" s="254">
        <f>IF(ISERROR(AVERAGE(E823:E827)),0,AVERAGE(E823:E827))</f>
        <v>0</v>
      </c>
      <c r="G823" s="257">
        <v>45</v>
      </c>
      <c r="H823" s="260">
        <f>C823*F823</f>
        <v>0</v>
      </c>
      <c r="I823" s="242">
        <f>G823*H823</f>
        <v>0</v>
      </c>
      <c r="J823" s="22"/>
    </row>
    <row r="824" spans="1:10">
      <c r="A824" s="246"/>
      <c r="B824" s="249"/>
      <c r="C824" s="491"/>
      <c r="D824" s="23" t="s">
        <v>47</v>
      </c>
      <c r="E824" s="1"/>
      <c r="F824" s="255"/>
      <c r="G824" s="258"/>
      <c r="H824" s="261"/>
      <c r="I824" s="243"/>
      <c r="J824" s="22" t="str">
        <f>IF(E824=0,"",IF(E824&gt;=E823,"ATENÇÃO: observar o ganho de escala",""))</f>
        <v/>
      </c>
    </row>
    <row r="825" spans="1:10">
      <c r="A825" s="246"/>
      <c r="B825" s="249"/>
      <c r="C825" s="491"/>
      <c r="D825" s="24" t="s">
        <v>45</v>
      </c>
      <c r="E825" s="1"/>
      <c r="F825" s="255"/>
      <c r="G825" s="258"/>
      <c r="H825" s="261"/>
      <c r="I825" s="243"/>
      <c r="J825" s="22" t="str">
        <f t="shared" ref="J825:J827" si="162">IF(E825=0,"",IF(E825&gt;=E824,"ATENÇÃO: observar o ganho de escala",""))</f>
        <v/>
      </c>
    </row>
    <row r="826" spans="1:10">
      <c r="A826" s="246"/>
      <c r="B826" s="249"/>
      <c r="C826" s="491"/>
      <c r="D826" s="24" t="s">
        <v>43</v>
      </c>
      <c r="E826" s="1"/>
      <c r="F826" s="255"/>
      <c r="G826" s="258"/>
      <c r="H826" s="261"/>
      <c r="I826" s="243"/>
      <c r="J826" s="22" t="str">
        <f t="shared" si="162"/>
        <v/>
      </c>
    </row>
    <row r="827" spans="1:10" ht="15.75" thickBot="1">
      <c r="A827" s="247"/>
      <c r="B827" s="250"/>
      <c r="C827" s="492"/>
      <c r="D827" s="25" t="s">
        <v>44</v>
      </c>
      <c r="E827" s="2"/>
      <c r="F827" s="256"/>
      <c r="G827" s="259"/>
      <c r="H827" s="262"/>
      <c r="I827" s="244"/>
      <c r="J827" s="22" t="str">
        <f t="shared" si="162"/>
        <v/>
      </c>
    </row>
    <row r="828" spans="1:10" ht="15" customHeight="1">
      <c r="A828" s="245">
        <v>164</v>
      </c>
      <c r="B828" s="248" t="str">
        <f>CONCATENATE(VLOOKUP(A828,Especificações,2,FALSE),(VLOOKUP(A828,Especificações,3,FALSE)),(VLOOKUP(A828,Especificações,4,FALSE)),(VLOOKUP(A828,Especificações,5,FALSE)),(VLOOKUP(A828,Especificações,6,FALSE)),(VLOOKUP(A828,Especificações,7,FALSE)),(VLOOKUP(A828,Especificações,8,FALSE)),(VLOOKUP(A828,Especificações,9,FALSE)),(VLOOKUP(A828,Especificações,10,FALSE)),(VLOOKUP(A828,Especificações,11,FALSE)),(VLOOKUP(A828,Especificações,12,FALSE)),(VLOOKUP(A828,Especificações,13,FALSE)),(VLOOKUP(A828,Especificações,14,FALSE)),(VLOOKUP(A828,Especificações,15,FALSE)),(VLOOKUP(A828,Especificações,16,FALSE)),(VLOOKUP(A828,Especificações,17,FALSE)),(VLOOKUP(A828,Especificações,18,FALSE)),(VLOOKUP(A828,Especificações,19,FALSE)),(VLOOKUP(A828,Especificações,20,FALSE)),(VLOOKUP(A828,Especificações,21,FALSE)))</f>
        <v>LIVRO COM BRAILE - Miolo: Papel Couchê Liso ou fosco/ Off-Set/ Pólen Soft/ Reciclato;  Formato Fechado: 16: 15x21cm;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828" s="490">
        <f>VLOOKUP(A828,Especificações,22,FALSE)</f>
        <v>400</v>
      </c>
      <c r="D828" s="21" t="s">
        <v>46</v>
      </c>
      <c r="E828" s="153"/>
      <c r="F828" s="254">
        <f>IF(ISERROR(AVERAGE(E828:E832)),0,AVERAGE(E828:E832))</f>
        <v>0</v>
      </c>
      <c r="G828" s="257">
        <v>15</v>
      </c>
      <c r="H828" s="260">
        <f>C828*F828</f>
        <v>0</v>
      </c>
      <c r="I828" s="242">
        <f>G828*H828</f>
        <v>0</v>
      </c>
      <c r="J828" s="22"/>
    </row>
    <row r="829" spans="1:10">
      <c r="A829" s="246"/>
      <c r="B829" s="249"/>
      <c r="C829" s="491"/>
      <c r="D829" s="23" t="s">
        <v>47</v>
      </c>
      <c r="E829" s="1"/>
      <c r="F829" s="255"/>
      <c r="G829" s="258"/>
      <c r="H829" s="261"/>
      <c r="I829" s="243"/>
      <c r="J829" s="22" t="str">
        <f>IF(E829=0,"",IF(E829&gt;=E828,"ATENÇÃO: observar o ganho de escala",""))</f>
        <v/>
      </c>
    </row>
    <row r="830" spans="1:10">
      <c r="A830" s="246"/>
      <c r="B830" s="249"/>
      <c r="C830" s="491"/>
      <c r="D830" s="24" t="s">
        <v>45</v>
      </c>
      <c r="E830" s="1"/>
      <c r="F830" s="255"/>
      <c r="G830" s="258"/>
      <c r="H830" s="261"/>
      <c r="I830" s="243"/>
      <c r="J830" s="22" t="str">
        <f t="shared" ref="J830:J832" si="163">IF(E830=0,"",IF(E830&gt;=E829,"ATENÇÃO: observar o ganho de escala",""))</f>
        <v/>
      </c>
    </row>
    <row r="831" spans="1:10">
      <c r="A831" s="246"/>
      <c r="B831" s="249"/>
      <c r="C831" s="491"/>
      <c r="D831" s="24" t="s">
        <v>43</v>
      </c>
      <c r="E831" s="1"/>
      <c r="F831" s="255"/>
      <c r="G831" s="258"/>
      <c r="H831" s="261"/>
      <c r="I831" s="243"/>
      <c r="J831" s="22" t="str">
        <f t="shared" si="163"/>
        <v/>
      </c>
    </row>
    <row r="832" spans="1:10" ht="26.25" customHeight="1" thickBot="1">
      <c r="A832" s="247"/>
      <c r="B832" s="250"/>
      <c r="C832" s="492"/>
      <c r="D832" s="25" t="s">
        <v>44</v>
      </c>
      <c r="E832" s="2"/>
      <c r="F832" s="256"/>
      <c r="G832" s="259"/>
      <c r="H832" s="262"/>
      <c r="I832" s="244"/>
      <c r="J832" s="22" t="str">
        <f t="shared" si="163"/>
        <v/>
      </c>
    </row>
    <row r="833" spans="1:10">
      <c r="A833" s="245">
        <v>165</v>
      </c>
      <c r="B833" s="248" t="str">
        <f>CONCATENATE(VLOOKUP(A833,Especificações,2,FALSE),(VLOOKUP(A833,Especificações,3,FALSE)),(VLOOKUP(A833,Especificações,4,FALSE)),(VLOOKUP(A833,Especificações,5,FALSE)),(VLOOKUP(A833,Especificações,6,FALSE)),(VLOOKUP(A833,Especificações,7,FALSE)),(VLOOKUP(A833,Especificações,8,FALSE)),(VLOOKUP(A833,Especificações,9,FALSE)),(VLOOKUP(A833,Especificações,10,FALSE)),(VLOOKUP(A833,Especificações,11,FALSE)),(VLOOKUP(A833,Especificações,12,FALSE)),(VLOOKUP(A833,Especificações,13,FALSE)),(VLOOKUP(A833,Especificações,14,FALSE)),(VLOOKUP(A833,Especificações,15,FALSE)),(VLOOKUP(A833,Especificações,16,FALSE)),(VLOOKUP(A833,Especificações,17,FALSE)),(VLOOKUP(A833,Especificações,18,FALSE)),(VLOOKUP(A833,Especificações,19,FALSE)),(VLOOKUP(A833,Especificações,20,FALSE)),(VLOOKUP(A833,Especificações,21,FALSE)))</f>
        <v>MÁSCARA - Papel Cartão; Formato Aberto: 30x30 cm²; 250/ 350 g/m²; Impressão: 4/0 Cores; Acabamento: Corte especial, vinco e elástico</v>
      </c>
      <c r="C833" s="490">
        <f>VLOOKUP(A833,Especificações,22,FALSE)</f>
        <v>1</v>
      </c>
      <c r="D833" s="21" t="s">
        <v>46</v>
      </c>
      <c r="E833" s="153"/>
      <c r="F833" s="254">
        <f>IF(ISERROR(AVERAGE(E833:E837)),0,AVERAGE(E833:E837))</f>
        <v>0</v>
      </c>
      <c r="G833" s="257">
        <v>100000</v>
      </c>
      <c r="H833" s="260">
        <f>C833*F833</f>
        <v>0</v>
      </c>
      <c r="I833" s="242">
        <f>G833*H833</f>
        <v>0</v>
      </c>
      <c r="J833" s="22"/>
    </row>
    <row r="834" spans="1:10">
      <c r="A834" s="246"/>
      <c r="B834" s="249"/>
      <c r="C834" s="491"/>
      <c r="D834" s="23" t="s">
        <v>47</v>
      </c>
      <c r="E834" s="1"/>
      <c r="F834" s="255"/>
      <c r="G834" s="258"/>
      <c r="H834" s="261"/>
      <c r="I834" s="243"/>
      <c r="J834" s="22" t="str">
        <f>IF(E834=0,"",IF(E834&gt;=E833,"ATENÇÃO: observar o ganho de escala",""))</f>
        <v/>
      </c>
    </row>
    <row r="835" spans="1:10">
      <c r="A835" s="246"/>
      <c r="B835" s="249"/>
      <c r="C835" s="491"/>
      <c r="D835" s="24" t="s">
        <v>45</v>
      </c>
      <c r="E835" s="1"/>
      <c r="F835" s="255"/>
      <c r="G835" s="258"/>
      <c r="H835" s="261"/>
      <c r="I835" s="243"/>
      <c r="J835" s="22" t="str">
        <f t="shared" ref="J835:J837" si="164">IF(E835=0,"",IF(E835&gt;=E834,"ATENÇÃO: observar o ganho de escala",""))</f>
        <v/>
      </c>
    </row>
    <row r="836" spans="1:10">
      <c r="A836" s="246"/>
      <c r="B836" s="249"/>
      <c r="C836" s="491"/>
      <c r="D836" s="24" t="s">
        <v>43</v>
      </c>
      <c r="E836" s="1"/>
      <c r="F836" s="255"/>
      <c r="G836" s="258"/>
      <c r="H836" s="261"/>
      <c r="I836" s="243"/>
      <c r="J836" s="22" t="str">
        <f t="shared" si="164"/>
        <v/>
      </c>
    </row>
    <row r="837" spans="1:10" ht="15.75" thickBot="1">
      <c r="A837" s="247"/>
      <c r="B837" s="250"/>
      <c r="C837" s="492"/>
      <c r="D837" s="25" t="s">
        <v>44</v>
      </c>
      <c r="E837" s="2"/>
      <c r="F837" s="256"/>
      <c r="G837" s="259"/>
      <c r="H837" s="262"/>
      <c r="I837" s="244"/>
      <c r="J837" s="22" t="str">
        <f t="shared" si="164"/>
        <v/>
      </c>
    </row>
    <row r="838" spans="1:10">
      <c r="A838" s="245">
        <v>166</v>
      </c>
      <c r="B838" s="248" t="str">
        <f>CONCATENATE(VLOOKUP(A838,Especificações,2,FALSE),(VLOOKUP(A838,Especificações,3,FALSE)),(VLOOKUP(A838,Especificações,4,FALSE)),(VLOOKUP(A838,Especificações,5,FALSE)),(VLOOKUP(A838,Especificações,6,FALSE)),(VLOOKUP(A838,Especificações,7,FALSE)),(VLOOKUP(A838,Especificações,8,FALSE)),(VLOOKUP(A838,Especificações,9,FALSE)),(VLOOKUP(A838,Especificações,10,FALSE)),(VLOOKUP(A838,Especificações,11,FALSE)),(VLOOKUP(A838,Especificações,12,FALSE)),(VLOOKUP(A838,Especificações,13,FALSE)),(VLOOKUP(A838,Especificações,14,FALSE)),(VLOOKUP(A838,Especificações,15,FALSE)),(VLOOKUP(A838,Especificações,16,FALSE)),(VLOOKUP(A838,Especificações,17,FALSE)),(VLOOKUP(A838,Especificações,18,FALSE)),(VLOOKUP(A838,Especificações,19,FALSE)),(VLOOKUP(A838,Especificações,20,FALSE)),(VLOOKUP(A838,Especificações,21,FALSE)))</f>
        <v xml:space="preserve">NOMINATA / CONVITE - Papel: Couchê fosco/ Off-Set/ Opaline; Formato Aberto: 8: 21x29,7cm; 180/ 250 g/m²; Impressão: 4/0 Cores; Acabamento: Refile simples; </v>
      </c>
      <c r="C838" s="490">
        <f>VLOOKUP(A838,Especificações,22,FALSE)</f>
        <v>1</v>
      </c>
      <c r="D838" s="21" t="s">
        <v>46</v>
      </c>
      <c r="E838" s="153"/>
      <c r="F838" s="254">
        <f>IF(ISERROR(AVERAGE(E838:E842)),0,AVERAGE(E838:E842))</f>
        <v>0</v>
      </c>
      <c r="G838" s="257">
        <v>2588</v>
      </c>
      <c r="H838" s="260">
        <f>C838*F838</f>
        <v>0</v>
      </c>
      <c r="I838" s="242">
        <f>G838*H838</f>
        <v>0</v>
      </c>
      <c r="J838" s="22"/>
    </row>
    <row r="839" spans="1:10">
      <c r="A839" s="246"/>
      <c r="B839" s="249"/>
      <c r="C839" s="491"/>
      <c r="D839" s="23" t="s">
        <v>47</v>
      </c>
      <c r="E839" s="1"/>
      <c r="F839" s="255"/>
      <c r="G839" s="258"/>
      <c r="H839" s="261"/>
      <c r="I839" s="243"/>
      <c r="J839" s="22" t="str">
        <f>IF(E839=0,"",IF(E839&gt;=E838,"ATENÇÃO: observar o ganho de escala",""))</f>
        <v/>
      </c>
    </row>
    <row r="840" spans="1:10">
      <c r="A840" s="246"/>
      <c r="B840" s="249"/>
      <c r="C840" s="491"/>
      <c r="D840" s="24" t="s">
        <v>45</v>
      </c>
      <c r="E840" s="1"/>
      <c r="F840" s="255"/>
      <c r="G840" s="258"/>
      <c r="H840" s="261"/>
      <c r="I840" s="243"/>
      <c r="J840" s="22" t="str">
        <f t="shared" ref="J840:J842" si="165">IF(E840=0,"",IF(E840&gt;=E839,"ATENÇÃO: observar o ganho de escala",""))</f>
        <v/>
      </c>
    </row>
    <row r="841" spans="1:10">
      <c r="A841" s="246"/>
      <c r="B841" s="249"/>
      <c r="C841" s="491"/>
      <c r="D841" s="24" t="s">
        <v>43</v>
      </c>
      <c r="E841" s="1"/>
      <c r="F841" s="255"/>
      <c r="G841" s="258"/>
      <c r="H841" s="261"/>
      <c r="I841" s="243"/>
      <c r="J841" s="22" t="str">
        <f t="shared" si="165"/>
        <v/>
      </c>
    </row>
    <row r="842" spans="1:10" ht="15.75" thickBot="1">
      <c r="A842" s="247"/>
      <c r="B842" s="250"/>
      <c r="C842" s="492"/>
      <c r="D842" s="25" t="s">
        <v>44</v>
      </c>
      <c r="E842" s="2"/>
      <c r="F842" s="256"/>
      <c r="G842" s="259"/>
      <c r="H842" s="262"/>
      <c r="I842" s="244"/>
      <c r="J842" s="22" t="str">
        <f t="shared" si="165"/>
        <v/>
      </c>
    </row>
    <row r="843" spans="1:10">
      <c r="A843" s="245">
        <v>167</v>
      </c>
      <c r="B843" s="248" t="str">
        <f>CONCATENATE(VLOOKUP(A843,Especificações,2,FALSE),(VLOOKUP(A843,Especificações,3,FALSE)),(VLOOKUP(A843,Especificações,4,FALSE)),(VLOOKUP(A843,Especificações,5,FALSE)),(VLOOKUP(A843,Especificações,6,FALSE)),(VLOOKUP(A843,Especificações,7,FALSE)),(VLOOKUP(A843,Especificações,8,FALSE)),(VLOOKUP(A843,Especificações,9,FALSE)),(VLOOKUP(A843,Especificações,10,FALSE)),(VLOOKUP(A843,Especificações,11,FALSE)),(VLOOKUP(A843,Especificações,12,FALSE)),(VLOOKUP(A843,Especificações,13,FALSE)),(VLOOKUP(A843,Especificações,14,FALSE)),(VLOOKUP(A843,Especificações,15,FALSE)),(VLOOKUP(A843,Especificações,16,FALSE)),(VLOOKUP(A843,Especificações,17,FALSE)),(VLOOKUP(A843,Especificações,18,FALSE)),(VLOOKUP(A843,Especificações,19,FALSE)),(VLOOKUP(A843,Especificações,20,FALSE)),(VLOOKUP(A843,Especificações,21,FALSE)))</f>
        <v xml:space="preserve">NOMINATA / CONVITE - Papel: Couchê fosco/ Off-Set/ Opaline; Formato Aberto: 16: 15x21cm; 180/ 250 g/m²; Impressão: 4/0 Cores; Acabamento: Refile simples; </v>
      </c>
      <c r="C843" s="490">
        <f>VLOOKUP(A843,Especificações,22,FALSE)</f>
        <v>1</v>
      </c>
      <c r="D843" s="21" t="s">
        <v>46</v>
      </c>
      <c r="E843" s="153"/>
      <c r="F843" s="254">
        <f>IF(ISERROR(AVERAGE(E843:E847)),0,AVERAGE(E843:E847))</f>
        <v>0</v>
      </c>
      <c r="G843" s="257">
        <v>2588</v>
      </c>
      <c r="H843" s="260">
        <f>C843*F843</f>
        <v>0</v>
      </c>
      <c r="I843" s="242">
        <f>G843*H843</f>
        <v>0</v>
      </c>
      <c r="J843" s="22"/>
    </row>
    <row r="844" spans="1:10">
      <c r="A844" s="246"/>
      <c r="B844" s="249"/>
      <c r="C844" s="491"/>
      <c r="D844" s="23" t="s">
        <v>47</v>
      </c>
      <c r="E844" s="1"/>
      <c r="F844" s="255"/>
      <c r="G844" s="258"/>
      <c r="H844" s="261"/>
      <c r="I844" s="243"/>
      <c r="J844" s="22" t="str">
        <f>IF(E844=0,"",IF(E844&gt;=E843,"ATENÇÃO: observar o ganho de escala",""))</f>
        <v/>
      </c>
    </row>
    <row r="845" spans="1:10">
      <c r="A845" s="246"/>
      <c r="B845" s="249"/>
      <c r="C845" s="491"/>
      <c r="D845" s="24" t="s">
        <v>45</v>
      </c>
      <c r="E845" s="1"/>
      <c r="F845" s="255"/>
      <c r="G845" s="258"/>
      <c r="H845" s="261"/>
      <c r="I845" s="243"/>
      <c r="J845" s="22" t="str">
        <f t="shared" ref="J845:J847" si="166">IF(E845=0,"",IF(E845&gt;=E844,"ATENÇÃO: observar o ganho de escala",""))</f>
        <v/>
      </c>
    </row>
    <row r="846" spans="1:10">
      <c r="A846" s="246"/>
      <c r="B846" s="249"/>
      <c r="C846" s="491"/>
      <c r="D846" s="24" t="s">
        <v>43</v>
      </c>
      <c r="E846" s="1"/>
      <c r="F846" s="255"/>
      <c r="G846" s="258"/>
      <c r="H846" s="261"/>
      <c r="I846" s="243"/>
      <c r="J846" s="22" t="str">
        <f t="shared" si="166"/>
        <v/>
      </c>
    </row>
    <row r="847" spans="1:10" ht="15.75" thickBot="1">
      <c r="A847" s="247"/>
      <c r="B847" s="250"/>
      <c r="C847" s="492"/>
      <c r="D847" s="25" t="s">
        <v>44</v>
      </c>
      <c r="E847" s="2"/>
      <c r="F847" s="256"/>
      <c r="G847" s="259"/>
      <c r="H847" s="262"/>
      <c r="I847" s="244"/>
      <c r="J847" s="22" t="str">
        <f t="shared" si="166"/>
        <v/>
      </c>
    </row>
    <row r="848" spans="1:10">
      <c r="A848" s="245">
        <v>168</v>
      </c>
      <c r="B848" s="248" t="str">
        <f>CONCATENATE(VLOOKUP(A848,Especificações,2,FALSE),(VLOOKUP(A848,Especificações,3,FALSE)),(VLOOKUP(A848,Especificações,4,FALSE)),(VLOOKUP(A848,Especificações,5,FALSE)),(VLOOKUP(A848,Especificações,6,FALSE)),(VLOOKUP(A848,Especificações,7,FALSE)),(VLOOKUP(A848,Especificações,8,FALSE)),(VLOOKUP(A848,Especificações,9,FALSE)),(VLOOKUP(A848,Especificações,10,FALSE)),(VLOOKUP(A848,Especificações,11,FALSE)),(VLOOKUP(A848,Especificações,12,FALSE)),(VLOOKUP(A848,Especificações,13,FALSE)),(VLOOKUP(A848,Especificações,14,FALSE)),(VLOOKUP(A848,Especificações,15,FALSE)),(VLOOKUP(A848,Especificações,16,FALSE)),(VLOOKUP(A848,Especificações,17,FALSE)),(VLOOKUP(A848,Especificações,18,FALSE)),(VLOOKUP(A848,Especificações,19,FALSE)),(VLOOKUP(A848,Especificações,20,FALSE)),(VLOOKUP(A848,Especificações,21,FALSE)))</f>
        <v xml:space="preserve">NOMINATA / CONVITE - Papel: Couchê fosco/ Off-Set/ Opaline; Formato Aberto: 32: 11x15cm; 180/ 250 g/m²; Impressão: 4/0 Cores; Acabamento: Refile simples; </v>
      </c>
      <c r="C848" s="490">
        <f>VLOOKUP(A848,Especificações,22,FALSE)</f>
        <v>1</v>
      </c>
      <c r="D848" s="21" t="s">
        <v>46</v>
      </c>
      <c r="E848" s="153"/>
      <c r="F848" s="254">
        <f>IF(ISERROR(AVERAGE(E848:E852)),0,AVERAGE(E848:E852))</f>
        <v>0</v>
      </c>
      <c r="G848" s="257">
        <v>3451</v>
      </c>
      <c r="H848" s="260">
        <f>C848*F848</f>
        <v>0</v>
      </c>
      <c r="I848" s="242">
        <f>G848*H848</f>
        <v>0</v>
      </c>
      <c r="J848" s="22"/>
    </row>
    <row r="849" spans="1:10">
      <c r="A849" s="246"/>
      <c r="B849" s="249"/>
      <c r="C849" s="491"/>
      <c r="D849" s="23" t="s">
        <v>47</v>
      </c>
      <c r="E849" s="1"/>
      <c r="F849" s="255"/>
      <c r="G849" s="258"/>
      <c r="H849" s="261"/>
      <c r="I849" s="243"/>
      <c r="J849" s="22" t="str">
        <f>IF(E849=0,"",IF(E849&gt;=E848,"ATENÇÃO: observar o ganho de escala",""))</f>
        <v/>
      </c>
    </row>
    <row r="850" spans="1:10">
      <c r="A850" s="246"/>
      <c r="B850" s="249"/>
      <c r="C850" s="491"/>
      <c r="D850" s="24" t="s">
        <v>45</v>
      </c>
      <c r="E850" s="1"/>
      <c r="F850" s="255"/>
      <c r="G850" s="258"/>
      <c r="H850" s="261"/>
      <c r="I850" s="243"/>
      <c r="J850" s="22" t="str">
        <f t="shared" ref="J850:J852" si="167">IF(E850=0,"",IF(E850&gt;=E849,"ATENÇÃO: observar o ganho de escala",""))</f>
        <v/>
      </c>
    </row>
    <row r="851" spans="1:10">
      <c r="A851" s="246"/>
      <c r="B851" s="249"/>
      <c r="C851" s="491"/>
      <c r="D851" s="24" t="s">
        <v>43</v>
      </c>
      <c r="E851" s="1"/>
      <c r="F851" s="255"/>
      <c r="G851" s="258"/>
      <c r="H851" s="261"/>
      <c r="I851" s="243"/>
      <c r="J851" s="22" t="str">
        <f t="shared" si="167"/>
        <v/>
      </c>
    </row>
    <row r="852" spans="1:10" ht="15.75" thickBot="1">
      <c r="A852" s="247"/>
      <c r="B852" s="250"/>
      <c r="C852" s="492"/>
      <c r="D852" s="25" t="s">
        <v>44</v>
      </c>
      <c r="E852" s="2"/>
      <c r="F852" s="256"/>
      <c r="G852" s="259"/>
      <c r="H852" s="262"/>
      <c r="I852" s="244"/>
      <c r="J852" s="22" t="str">
        <f t="shared" si="167"/>
        <v/>
      </c>
    </row>
    <row r="853" spans="1:10" ht="15" customHeight="1">
      <c r="A853" s="245">
        <v>169</v>
      </c>
      <c r="B853" s="248" t="str">
        <f>CONCATENATE(VLOOKUP(A853,Especificações,2,FALSE),(VLOOKUP(A853,Especificações,3,FALSE)),(VLOOKUP(A853,Especificações,4,FALSE)),(VLOOKUP(A853,Especificações,5,FALSE)),(VLOOKUP(A853,Especificações,6,FALSE)),(VLOOKUP(A853,Especificações,7,FALSE)),(VLOOKUP(A853,Especificações,8,FALSE)),(VLOOKUP(A853,Especificações,9,FALSE)),(VLOOKUP(A853,Especificações,10,FALSE)),(VLOOKUP(A853,Especificações,11,FALSE)),(VLOOKUP(A853,Especificações,12,FALSE)),(VLOOKUP(A853,Especificações,13,FALSE)),(VLOOKUP(A853,Especificações,14,FALSE)),(VLOOKUP(A853,Especificações,15,FALSE)),(VLOOKUP(A853,Especificações,16,FALSE)),(VLOOKUP(A853,Especificações,17,FALSE)),(VLOOKUP(A853,Especificações,18,FALSE)),(VLOOKUP(A853,Especificações,19,FALSE)),(VLOOKUP(A853,Especificações,20,FALSE)),(VLOOKUP(A853,Especificações,21,FALSE)))</f>
        <v xml:space="preserve">NOMINATA / CONVITE - Papel: Couchê fosco/ Off-Set/ Opaline; Formato Aberto: 8: 21x29,7cm; 180/ 250 g/m²; Impressão: 4/4 Cores; Acabamento: Refile simples e/ou com dobra; </v>
      </c>
      <c r="C853" s="490">
        <f>VLOOKUP(A853,Especificações,22,FALSE)</f>
        <v>1</v>
      </c>
      <c r="D853" s="21" t="s">
        <v>46</v>
      </c>
      <c r="E853" s="153"/>
      <c r="F853" s="254">
        <f>IF(ISERROR(AVERAGE(E853:E857)),0,AVERAGE(E853:E857))</f>
        <v>0</v>
      </c>
      <c r="G853" s="257">
        <v>1109</v>
      </c>
      <c r="H853" s="260">
        <f>C853*F853</f>
        <v>0</v>
      </c>
      <c r="I853" s="242">
        <f>G853*H853</f>
        <v>0</v>
      </c>
      <c r="J853" s="22"/>
    </row>
    <row r="854" spans="1:10">
      <c r="A854" s="246"/>
      <c r="B854" s="249"/>
      <c r="C854" s="491"/>
      <c r="D854" s="23" t="s">
        <v>47</v>
      </c>
      <c r="E854" s="1"/>
      <c r="F854" s="255"/>
      <c r="G854" s="258"/>
      <c r="H854" s="261"/>
      <c r="I854" s="243"/>
      <c r="J854" s="22" t="str">
        <f>IF(E854=0,"",IF(E854&gt;=E853,"ATENÇÃO: observar o ganho de escala",""))</f>
        <v/>
      </c>
    </row>
    <row r="855" spans="1:10">
      <c r="A855" s="246"/>
      <c r="B855" s="249"/>
      <c r="C855" s="491"/>
      <c r="D855" s="24" t="s">
        <v>45</v>
      </c>
      <c r="E855" s="1"/>
      <c r="F855" s="255"/>
      <c r="G855" s="258"/>
      <c r="H855" s="261"/>
      <c r="I855" s="243"/>
      <c r="J855" s="22" t="str">
        <f t="shared" ref="J855:J857" si="168">IF(E855=0,"",IF(E855&gt;=E854,"ATENÇÃO: observar o ganho de escala",""))</f>
        <v/>
      </c>
    </row>
    <row r="856" spans="1:10">
      <c r="A856" s="246"/>
      <c r="B856" s="249"/>
      <c r="C856" s="491"/>
      <c r="D856" s="24" t="s">
        <v>43</v>
      </c>
      <c r="E856" s="1"/>
      <c r="F856" s="255"/>
      <c r="G856" s="258"/>
      <c r="H856" s="261"/>
      <c r="I856" s="243"/>
      <c r="J856" s="22" t="str">
        <f t="shared" si="168"/>
        <v/>
      </c>
    </row>
    <row r="857" spans="1:10" ht="15.75" thickBot="1">
      <c r="A857" s="247"/>
      <c r="B857" s="250"/>
      <c r="C857" s="492"/>
      <c r="D857" s="25" t="s">
        <v>44</v>
      </c>
      <c r="E857" s="2"/>
      <c r="F857" s="256"/>
      <c r="G857" s="259"/>
      <c r="H857" s="262"/>
      <c r="I857" s="244"/>
      <c r="J857" s="22" t="str">
        <f t="shared" si="168"/>
        <v/>
      </c>
    </row>
    <row r="858" spans="1:10" ht="15" customHeight="1">
      <c r="A858" s="245">
        <v>170</v>
      </c>
      <c r="B858" s="248" t="str">
        <f>CONCATENATE(VLOOKUP(A858,Especificações,2,FALSE),(VLOOKUP(A858,Especificações,3,FALSE)),(VLOOKUP(A858,Especificações,4,FALSE)),(VLOOKUP(A858,Especificações,5,FALSE)),(VLOOKUP(A858,Especificações,6,FALSE)),(VLOOKUP(A858,Especificações,7,FALSE)),(VLOOKUP(A858,Especificações,8,FALSE)),(VLOOKUP(A858,Especificações,9,FALSE)),(VLOOKUP(A858,Especificações,10,FALSE)),(VLOOKUP(A858,Especificações,11,FALSE)),(VLOOKUP(A858,Especificações,12,FALSE)),(VLOOKUP(A858,Especificações,13,FALSE)),(VLOOKUP(A858,Especificações,14,FALSE)),(VLOOKUP(A858,Especificações,15,FALSE)),(VLOOKUP(A858,Especificações,16,FALSE)),(VLOOKUP(A858,Especificações,17,FALSE)),(VLOOKUP(A858,Especificações,18,FALSE)),(VLOOKUP(A858,Especificações,19,FALSE)),(VLOOKUP(A858,Especificações,20,FALSE)),(VLOOKUP(A858,Especificações,21,FALSE)))</f>
        <v xml:space="preserve">NOMINATA / CONVITE - Papel: Couchê fosco/ Off-Set/ Opaline; Formato Aberto: 16: 15x21cm; 180/ 250 g/m²; Impressão: 4/4 Cores; Acabamento: Refile simples e/ou com dobra; </v>
      </c>
      <c r="C858" s="490">
        <f>VLOOKUP(A858,Especificações,22,FALSE)</f>
        <v>1</v>
      </c>
      <c r="D858" s="21" t="s">
        <v>46</v>
      </c>
      <c r="E858" s="153"/>
      <c r="F858" s="254">
        <f>IF(ISERROR(AVERAGE(E858:E862)),0,AVERAGE(E858:E862))</f>
        <v>0</v>
      </c>
      <c r="G858" s="257">
        <v>1109</v>
      </c>
      <c r="H858" s="260">
        <f>C858*F858</f>
        <v>0</v>
      </c>
      <c r="I858" s="242">
        <f>G858*H858</f>
        <v>0</v>
      </c>
      <c r="J858" s="22"/>
    </row>
    <row r="859" spans="1:10">
      <c r="A859" s="246"/>
      <c r="B859" s="249"/>
      <c r="C859" s="491"/>
      <c r="D859" s="23" t="s">
        <v>47</v>
      </c>
      <c r="E859" s="1"/>
      <c r="F859" s="255"/>
      <c r="G859" s="258"/>
      <c r="H859" s="261"/>
      <c r="I859" s="243"/>
      <c r="J859" s="22" t="str">
        <f>IF(E859=0,"",IF(E859&gt;=E858,"ATENÇÃO: observar o ganho de escala",""))</f>
        <v/>
      </c>
    </row>
    <row r="860" spans="1:10">
      <c r="A860" s="246"/>
      <c r="B860" s="249"/>
      <c r="C860" s="491"/>
      <c r="D860" s="24" t="s">
        <v>45</v>
      </c>
      <c r="E860" s="1"/>
      <c r="F860" s="255"/>
      <c r="G860" s="258"/>
      <c r="H860" s="261"/>
      <c r="I860" s="243"/>
      <c r="J860" s="22" t="str">
        <f t="shared" ref="J860:J862" si="169">IF(E860=0,"",IF(E860&gt;=E859,"ATENÇÃO: observar o ganho de escala",""))</f>
        <v/>
      </c>
    </row>
    <row r="861" spans="1:10">
      <c r="A861" s="246"/>
      <c r="B861" s="249"/>
      <c r="C861" s="491"/>
      <c r="D861" s="24" t="s">
        <v>43</v>
      </c>
      <c r="E861" s="1"/>
      <c r="F861" s="255"/>
      <c r="G861" s="258"/>
      <c r="H861" s="261"/>
      <c r="I861" s="243"/>
      <c r="J861" s="22" t="str">
        <f t="shared" si="169"/>
        <v/>
      </c>
    </row>
    <row r="862" spans="1:10" ht="15.75" thickBot="1">
      <c r="A862" s="247"/>
      <c r="B862" s="250"/>
      <c r="C862" s="492"/>
      <c r="D862" s="25" t="s">
        <v>44</v>
      </c>
      <c r="E862" s="2"/>
      <c r="F862" s="256"/>
      <c r="G862" s="259"/>
      <c r="H862" s="262"/>
      <c r="I862" s="244"/>
      <c r="J862" s="22" t="str">
        <f t="shared" si="169"/>
        <v/>
      </c>
    </row>
    <row r="863" spans="1:10" ht="15" customHeight="1">
      <c r="A863" s="245">
        <v>171</v>
      </c>
      <c r="B863" s="248" t="str">
        <f>CONCATENATE(VLOOKUP(A863,Especificações,2,FALSE),(VLOOKUP(A863,Especificações,3,FALSE)),(VLOOKUP(A863,Especificações,4,FALSE)),(VLOOKUP(A863,Especificações,5,FALSE)),(VLOOKUP(A863,Especificações,6,FALSE)),(VLOOKUP(A863,Especificações,7,FALSE)),(VLOOKUP(A863,Especificações,8,FALSE)),(VLOOKUP(A863,Especificações,9,FALSE)),(VLOOKUP(A863,Especificações,10,FALSE)),(VLOOKUP(A863,Especificações,11,FALSE)),(VLOOKUP(A863,Especificações,12,FALSE)),(VLOOKUP(A863,Especificações,13,FALSE)),(VLOOKUP(A863,Especificações,14,FALSE)),(VLOOKUP(A863,Especificações,15,FALSE)),(VLOOKUP(A863,Especificações,16,FALSE)),(VLOOKUP(A863,Especificações,17,FALSE)),(VLOOKUP(A863,Especificações,18,FALSE)),(VLOOKUP(A863,Especificações,19,FALSE)),(VLOOKUP(A863,Especificações,20,FALSE)),(VLOOKUP(A863,Especificações,21,FALSE)))</f>
        <v xml:space="preserve">NOMINATA / CONVITE - Papel: Couchê fosco/ Off-Set/ Opaline; Formato Aberto: 32: 11x15cm; 180/ 250 g/m²; Impressão: 4/4 Cores; Acabamento: Refile simples e/ou com dobra; </v>
      </c>
      <c r="C863" s="490">
        <f>VLOOKUP(A863,Especificações,22,FALSE)</f>
        <v>1</v>
      </c>
      <c r="D863" s="21" t="s">
        <v>46</v>
      </c>
      <c r="E863" s="153"/>
      <c r="F863" s="254">
        <f>IF(ISERROR(AVERAGE(E863:E867)),0,AVERAGE(E863:E867))</f>
        <v>0</v>
      </c>
      <c r="G863" s="257">
        <v>1479</v>
      </c>
      <c r="H863" s="260">
        <f>C863*F863</f>
        <v>0</v>
      </c>
      <c r="I863" s="242">
        <f>G863*H863</f>
        <v>0</v>
      </c>
      <c r="J863" s="22"/>
    </row>
    <row r="864" spans="1:10">
      <c r="A864" s="246"/>
      <c r="B864" s="249"/>
      <c r="C864" s="491"/>
      <c r="D864" s="23" t="s">
        <v>47</v>
      </c>
      <c r="E864" s="1"/>
      <c r="F864" s="255"/>
      <c r="G864" s="258"/>
      <c r="H864" s="261"/>
      <c r="I864" s="243"/>
      <c r="J864" s="22" t="str">
        <f>IF(E864=0,"",IF(E864&gt;=E863,"ATENÇÃO: observar o ganho de escala",""))</f>
        <v/>
      </c>
    </row>
    <row r="865" spans="1:10">
      <c r="A865" s="246"/>
      <c r="B865" s="249"/>
      <c r="C865" s="491"/>
      <c r="D865" s="24" t="s">
        <v>45</v>
      </c>
      <c r="E865" s="1"/>
      <c r="F865" s="255"/>
      <c r="G865" s="258"/>
      <c r="H865" s="261"/>
      <c r="I865" s="243"/>
      <c r="J865" s="22" t="str">
        <f t="shared" ref="J865:J867" si="170">IF(E865=0,"",IF(E865&gt;=E864,"ATENÇÃO: observar o ganho de escala",""))</f>
        <v/>
      </c>
    </row>
    <row r="866" spans="1:10">
      <c r="A866" s="246"/>
      <c r="B866" s="249"/>
      <c r="C866" s="491"/>
      <c r="D866" s="24" t="s">
        <v>43</v>
      </c>
      <c r="E866" s="1"/>
      <c r="F866" s="255"/>
      <c r="G866" s="258"/>
      <c r="H866" s="261"/>
      <c r="I866" s="243"/>
      <c r="J866" s="22" t="str">
        <f t="shared" si="170"/>
        <v/>
      </c>
    </row>
    <row r="867" spans="1:10" ht="15.75" thickBot="1">
      <c r="A867" s="247"/>
      <c r="B867" s="250"/>
      <c r="C867" s="492"/>
      <c r="D867" s="25" t="s">
        <v>44</v>
      </c>
      <c r="E867" s="2"/>
      <c r="F867" s="256"/>
      <c r="G867" s="259"/>
      <c r="H867" s="262"/>
      <c r="I867" s="244"/>
      <c r="J867" s="22" t="str">
        <f t="shared" si="170"/>
        <v/>
      </c>
    </row>
    <row r="868" spans="1:10">
      <c r="A868" s="245">
        <v>172</v>
      </c>
      <c r="B868" s="248" t="str">
        <f>CONCATENATE(VLOOKUP(A868,Especificações,2,FALSE),(VLOOKUP(A868,Especificações,3,FALSE)),(VLOOKUP(A868,Especificações,4,FALSE)),(VLOOKUP(A868,Especificações,5,FALSE)),(VLOOKUP(A868,Especificações,6,FALSE)),(VLOOKUP(A868,Especificações,7,FALSE)),(VLOOKUP(A868,Especificações,8,FALSE)),(VLOOKUP(A868,Especificações,9,FALSE)),(VLOOKUP(A868,Especificações,10,FALSE)),(VLOOKUP(A868,Especificações,11,FALSE)),(VLOOKUP(A868,Especificações,12,FALSE)),(VLOOKUP(A868,Especificações,13,FALSE)),(VLOOKUP(A868,Especificações,14,FALSE)),(VLOOKUP(A868,Especificações,15,FALSE)),(VLOOKUP(A868,Especificações,16,FALSE)),(VLOOKUP(A868,Especificações,17,FALSE)),(VLOOKUP(A868,Especificações,18,FALSE)),(VLOOKUP(A868,Especificações,19,FALSE)),(VLOOKUP(A868,Especificações,20,FALSE)),(VLOOKUP(A868,Especificações,21,FALSE)))</f>
        <v xml:space="preserve">NOMINATA / CONVITE COM BRAILE - Papel: Couchê fosco/ Off-Set/ Opaline; Formato Aberto: 8: 21x29,7cm; 90/ 250 g/m²; Impressão: 4/0 Cores; Acabamento: Refile simples; </v>
      </c>
      <c r="C868" s="490">
        <f>VLOOKUP(A868,Especificações,22,FALSE)</f>
        <v>1</v>
      </c>
      <c r="D868" s="21" t="s">
        <v>46</v>
      </c>
      <c r="E868" s="153"/>
      <c r="F868" s="254">
        <f>IF(ISERROR(AVERAGE(E868:E872)),0,AVERAGE(E868:E872))</f>
        <v>0</v>
      </c>
      <c r="G868" s="257">
        <v>392</v>
      </c>
      <c r="H868" s="260">
        <f>C868*F868</f>
        <v>0</v>
      </c>
      <c r="I868" s="242">
        <f>G868*H868</f>
        <v>0</v>
      </c>
      <c r="J868" s="22"/>
    </row>
    <row r="869" spans="1:10">
      <c r="A869" s="246"/>
      <c r="B869" s="249"/>
      <c r="C869" s="491"/>
      <c r="D869" s="23" t="s">
        <v>47</v>
      </c>
      <c r="E869" s="1"/>
      <c r="F869" s="255"/>
      <c r="G869" s="258"/>
      <c r="H869" s="261"/>
      <c r="I869" s="243"/>
      <c r="J869" s="22" t="str">
        <f>IF(E869=0,"",IF(E869&gt;=E868,"ATENÇÃO: observar o ganho de escala",""))</f>
        <v/>
      </c>
    </row>
    <row r="870" spans="1:10">
      <c r="A870" s="246"/>
      <c r="B870" s="249"/>
      <c r="C870" s="491"/>
      <c r="D870" s="24" t="s">
        <v>45</v>
      </c>
      <c r="E870" s="1"/>
      <c r="F870" s="255"/>
      <c r="G870" s="258"/>
      <c r="H870" s="261"/>
      <c r="I870" s="243"/>
      <c r="J870" s="22" t="str">
        <f t="shared" ref="J870:J872" si="171">IF(E870=0,"",IF(E870&gt;=E869,"ATENÇÃO: observar o ganho de escala",""))</f>
        <v/>
      </c>
    </row>
    <row r="871" spans="1:10">
      <c r="A871" s="246"/>
      <c r="B871" s="249"/>
      <c r="C871" s="491"/>
      <c r="D871" s="24" t="s">
        <v>43</v>
      </c>
      <c r="E871" s="1"/>
      <c r="F871" s="255"/>
      <c r="G871" s="258"/>
      <c r="H871" s="261"/>
      <c r="I871" s="243"/>
      <c r="J871" s="22" t="str">
        <f t="shared" si="171"/>
        <v/>
      </c>
    </row>
    <row r="872" spans="1:10" ht="15.75" thickBot="1">
      <c r="A872" s="247"/>
      <c r="B872" s="250"/>
      <c r="C872" s="492"/>
      <c r="D872" s="25" t="s">
        <v>44</v>
      </c>
      <c r="E872" s="2"/>
      <c r="F872" s="256"/>
      <c r="G872" s="259"/>
      <c r="H872" s="262"/>
      <c r="I872" s="244"/>
      <c r="J872" s="22" t="str">
        <f t="shared" si="171"/>
        <v/>
      </c>
    </row>
    <row r="873" spans="1:10">
      <c r="A873" s="245">
        <v>173</v>
      </c>
      <c r="B873" s="248" t="str">
        <f>CONCATENATE(VLOOKUP(A873,Especificações,2,FALSE),(VLOOKUP(A873,Especificações,3,FALSE)),(VLOOKUP(A873,Especificações,4,FALSE)),(VLOOKUP(A873,Especificações,5,FALSE)),(VLOOKUP(A873,Especificações,6,FALSE)),(VLOOKUP(A873,Especificações,7,FALSE)),(VLOOKUP(A873,Especificações,8,FALSE)),(VLOOKUP(A873,Especificações,9,FALSE)),(VLOOKUP(A873,Especificações,10,FALSE)),(VLOOKUP(A873,Especificações,11,FALSE)),(VLOOKUP(A873,Especificações,12,FALSE)),(VLOOKUP(A873,Especificações,13,FALSE)),(VLOOKUP(A873,Especificações,14,FALSE)),(VLOOKUP(A873,Especificações,15,FALSE)),(VLOOKUP(A873,Especificações,16,FALSE)),(VLOOKUP(A873,Especificações,17,FALSE)),(VLOOKUP(A873,Especificações,18,FALSE)),(VLOOKUP(A873,Especificações,19,FALSE)),(VLOOKUP(A873,Especificações,20,FALSE)),(VLOOKUP(A873,Especificações,21,FALSE)))</f>
        <v xml:space="preserve">NOMINATA / CONVITE COM BRAILE - Papel: Couchê fosco/ Off-Set/ Opaline; Formato Aberto: 16: 15x21cm; 90/ 150 g/m²; Impressão: 4/0 Cores; Acabamento: Refile simples; </v>
      </c>
      <c r="C873" s="490">
        <f>VLOOKUP(A873,Especificações,22,FALSE)</f>
        <v>1</v>
      </c>
      <c r="D873" s="21" t="s">
        <v>46</v>
      </c>
      <c r="E873" s="153"/>
      <c r="F873" s="254">
        <f>IF(ISERROR(AVERAGE(E873:E877)),0,AVERAGE(E873:E877))</f>
        <v>0</v>
      </c>
      <c r="G873" s="257">
        <v>392</v>
      </c>
      <c r="H873" s="260">
        <f>C873*F873</f>
        <v>0</v>
      </c>
      <c r="I873" s="242">
        <f>G873*H873</f>
        <v>0</v>
      </c>
      <c r="J873" s="22"/>
    </row>
    <row r="874" spans="1:10">
      <c r="A874" s="246"/>
      <c r="B874" s="249"/>
      <c r="C874" s="491"/>
      <c r="D874" s="23" t="s">
        <v>47</v>
      </c>
      <c r="E874" s="1"/>
      <c r="F874" s="255"/>
      <c r="G874" s="258"/>
      <c r="H874" s="261"/>
      <c r="I874" s="243"/>
      <c r="J874" s="22" t="str">
        <f>IF(E874=0,"",IF(E874&gt;=E873,"ATENÇÃO: observar o ganho de escala",""))</f>
        <v/>
      </c>
    </row>
    <row r="875" spans="1:10">
      <c r="A875" s="246"/>
      <c r="B875" s="249"/>
      <c r="C875" s="491"/>
      <c r="D875" s="24" t="s">
        <v>45</v>
      </c>
      <c r="E875" s="1"/>
      <c r="F875" s="255"/>
      <c r="G875" s="258"/>
      <c r="H875" s="261"/>
      <c r="I875" s="243"/>
      <c r="J875" s="22" t="str">
        <f t="shared" ref="J875:J877" si="172">IF(E875=0,"",IF(E875&gt;=E874,"ATENÇÃO: observar o ganho de escala",""))</f>
        <v/>
      </c>
    </row>
    <row r="876" spans="1:10">
      <c r="A876" s="246"/>
      <c r="B876" s="249"/>
      <c r="C876" s="491"/>
      <c r="D876" s="24" t="s">
        <v>43</v>
      </c>
      <c r="E876" s="1"/>
      <c r="F876" s="255"/>
      <c r="G876" s="258"/>
      <c r="H876" s="261"/>
      <c r="I876" s="243"/>
      <c r="J876" s="22" t="str">
        <f t="shared" si="172"/>
        <v/>
      </c>
    </row>
    <row r="877" spans="1:10" ht="15.75" thickBot="1">
      <c r="A877" s="247"/>
      <c r="B877" s="250"/>
      <c r="C877" s="492"/>
      <c r="D877" s="25" t="s">
        <v>44</v>
      </c>
      <c r="E877" s="2"/>
      <c r="F877" s="256"/>
      <c r="G877" s="259"/>
      <c r="H877" s="262"/>
      <c r="I877" s="244"/>
      <c r="J877" s="22" t="str">
        <f t="shared" si="172"/>
        <v/>
      </c>
    </row>
    <row r="878" spans="1:10">
      <c r="A878" s="245">
        <v>174</v>
      </c>
      <c r="B878" s="248" t="str">
        <f>CONCATENATE(VLOOKUP(A878,Especificações,2,FALSE),(VLOOKUP(A878,Especificações,3,FALSE)),(VLOOKUP(A878,Especificações,4,FALSE)),(VLOOKUP(A878,Especificações,5,FALSE)),(VLOOKUP(A878,Especificações,6,FALSE)),(VLOOKUP(A878,Especificações,7,FALSE)),(VLOOKUP(A878,Especificações,8,FALSE)),(VLOOKUP(A878,Especificações,9,FALSE)),(VLOOKUP(A878,Especificações,10,FALSE)),(VLOOKUP(A878,Especificações,11,FALSE)),(VLOOKUP(A878,Especificações,12,FALSE)),(VLOOKUP(A878,Especificações,13,FALSE)),(VLOOKUP(A878,Especificações,14,FALSE)),(VLOOKUP(A878,Especificações,15,FALSE)),(VLOOKUP(A878,Especificações,16,FALSE)),(VLOOKUP(A878,Especificações,17,FALSE)),(VLOOKUP(A878,Especificações,18,FALSE)),(VLOOKUP(A878,Especificações,19,FALSE)),(VLOOKUP(A878,Especificações,20,FALSE)),(VLOOKUP(A878,Especificações,21,FALSE)))</f>
        <v xml:space="preserve">NOMINATA / CONVITE COM BRAILE - Papel: Couchê fosco/ Off-Set/ Opaline; Formato Aberto: 32: 11x15cm; 90/ 150 g/m²; Impressão: 4/0 Cores; Acabamento: Refile simples; </v>
      </c>
      <c r="C878" s="490">
        <f>VLOOKUP(A878,Especificações,22,FALSE)</f>
        <v>1</v>
      </c>
      <c r="D878" s="21" t="s">
        <v>46</v>
      </c>
      <c r="E878" s="153"/>
      <c r="F878" s="254">
        <f>IF(ISERROR(AVERAGE(E878:E882)),0,AVERAGE(E878:E882))</f>
        <v>0</v>
      </c>
      <c r="G878" s="257">
        <v>522</v>
      </c>
      <c r="H878" s="260">
        <f>C878*F878</f>
        <v>0</v>
      </c>
      <c r="I878" s="242">
        <f>G878*H878</f>
        <v>0</v>
      </c>
      <c r="J878" s="22"/>
    </row>
    <row r="879" spans="1:10">
      <c r="A879" s="246"/>
      <c r="B879" s="249"/>
      <c r="C879" s="491"/>
      <c r="D879" s="23" t="s">
        <v>47</v>
      </c>
      <c r="E879" s="1"/>
      <c r="F879" s="255"/>
      <c r="G879" s="258"/>
      <c r="H879" s="261"/>
      <c r="I879" s="243"/>
      <c r="J879" s="22" t="str">
        <f>IF(E879=0,"",IF(E879&gt;=E878,"ATENÇÃO: observar o ganho de escala",""))</f>
        <v/>
      </c>
    </row>
    <row r="880" spans="1:10">
      <c r="A880" s="246"/>
      <c r="B880" s="249"/>
      <c r="C880" s="491"/>
      <c r="D880" s="24" t="s">
        <v>45</v>
      </c>
      <c r="E880" s="1"/>
      <c r="F880" s="255"/>
      <c r="G880" s="258"/>
      <c r="H880" s="261"/>
      <c r="I880" s="243"/>
      <c r="J880" s="22" t="str">
        <f t="shared" ref="J880:J882" si="173">IF(E880=0,"",IF(E880&gt;=E879,"ATENÇÃO: observar o ganho de escala",""))</f>
        <v/>
      </c>
    </row>
    <row r="881" spans="1:10">
      <c r="A881" s="246"/>
      <c r="B881" s="249"/>
      <c r="C881" s="491"/>
      <c r="D881" s="24" t="s">
        <v>43</v>
      </c>
      <c r="E881" s="1"/>
      <c r="F881" s="255"/>
      <c r="G881" s="258"/>
      <c r="H881" s="261"/>
      <c r="I881" s="243"/>
      <c r="J881" s="22" t="str">
        <f t="shared" si="173"/>
        <v/>
      </c>
    </row>
    <row r="882" spans="1:10" ht="15.75" thickBot="1">
      <c r="A882" s="247"/>
      <c r="B882" s="250"/>
      <c r="C882" s="492"/>
      <c r="D882" s="25" t="s">
        <v>44</v>
      </c>
      <c r="E882" s="2"/>
      <c r="F882" s="256"/>
      <c r="G882" s="259"/>
      <c r="H882" s="262"/>
      <c r="I882" s="244"/>
      <c r="J882" s="22" t="str">
        <f t="shared" si="173"/>
        <v/>
      </c>
    </row>
    <row r="883" spans="1:10">
      <c r="A883" s="245">
        <v>175</v>
      </c>
      <c r="B883" s="248" t="str">
        <f>CONCATENATE(VLOOKUP(A883,Especificações,2,FALSE),(VLOOKUP(A883,Especificações,3,FALSE)),(VLOOKUP(A883,Especificações,4,FALSE)),(VLOOKUP(A883,Especificações,5,FALSE)),(VLOOKUP(A883,Especificações,6,FALSE)),(VLOOKUP(A883,Especificações,7,FALSE)),(VLOOKUP(A883,Especificações,8,FALSE)),(VLOOKUP(A883,Especificações,9,FALSE)),(VLOOKUP(A883,Especificações,10,FALSE)),(VLOOKUP(A883,Especificações,11,FALSE)),(VLOOKUP(A883,Especificações,12,FALSE)),(VLOOKUP(A883,Especificações,13,FALSE)),(VLOOKUP(A883,Especificações,14,FALSE)),(VLOOKUP(A883,Especificações,15,FALSE)),(VLOOKUP(A883,Especificações,16,FALSE)),(VLOOKUP(A883,Especificações,17,FALSE)),(VLOOKUP(A883,Especificações,18,FALSE)),(VLOOKUP(A883,Especificações,19,FALSE)),(VLOOKUP(A883,Especificações,20,FALSE)),(VLOOKUP(A883,Especificações,21,FALSE)))</f>
        <v xml:space="preserve">NOMINATA / CONVITE COM BRAILE - Papel: Couchê fosco/ Off-Set/ Opaline; Formato Aberto: 8: 21x29,7cm; 90/ 150 g/m²; Impressão: 4/4 Cores; Acabamento: Refile simples e/ou com dobra; </v>
      </c>
      <c r="C883" s="490">
        <f>VLOOKUP(A883,Especificações,22,FALSE)</f>
        <v>1</v>
      </c>
      <c r="D883" s="21" t="s">
        <v>46</v>
      </c>
      <c r="E883" s="153"/>
      <c r="F883" s="254">
        <f>IF(ISERROR(AVERAGE(E883:E887)),0,AVERAGE(E883:E887))</f>
        <v>0</v>
      </c>
      <c r="G883" s="257">
        <v>261</v>
      </c>
      <c r="H883" s="260">
        <f>C883*F883</f>
        <v>0</v>
      </c>
      <c r="I883" s="242">
        <f>G883*H883</f>
        <v>0</v>
      </c>
      <c r="J883" s="22"/>
    </row>
    <row r="884" spans="1:10">
      <c r="A884" s="246"/>
      <c r="B884" s="249"/>
      <c r="C884" s="491"/>
      <c r="D884" s="23" t="s">
        <v>47</v>
      </c>
      <c r="E884" s="1"/>
      <c r="F884" s="255"/>
      <c r="G884" s="258"/>
      <c r="H884" s="261"/>
      <c r="I884" s="243"/>
      <c r="J884" s="22" t="str">
        <f>IF(E884=0,"",IF(E884&gt;=E883,"ATENÇÃO: observar o ganho de escala",""))</f>
        <v/>
      </c>
    </row>
    <row r="885" spans="1:10">
      <c r="A885" s="246"/>
      <c r="B885" s="249"/>
      <c r="C885" s="491"/>
      <c r="D885" s="24" t="s">
        <v>45</v>
      </c>
      <c r="E885" s="1"/>
      <c r="F885" s="255"/>
      <c r="G885" s="258"/>
      <c r="H885" s="261"/>
      <c r="I885" s="243"/>
      <c r="J885" s="22" t="str">
        <f t="shared" ref="J885:J887" si="174">IF(E885=0,"",IF(E885&gt;=E884,"ATENÇÃO: observar o ganho de escala",""))</f>
        <v/>
      </c>
    </row>
    <row r="886" spans="1:10">
      <c r="A886" s="246"/>
      <c r="B886" s="249"/>
      <c r="C886" s="491"/>
      <c r="D886" s="24" t="s">
        <v>43</v>
      </c>
      <c r="E886" s="1"/>
      <c r="F886" s="255"/>
      <c r="G886" s="258"/>
      <c r="H886" s="261"/>
      <c r="I886" s="243"/>
      <c r="J886" s="22" t="str">
        <f t="shared" si="174"/>
        <v/>
      </c>
    </row>
    <row r="887" spans="1:10" ht="15.75" thickBot="1">
      <c r="A887" s="247"/>
      <c r="B887" s="250"/>
      <c r="C887" s="492"/>
      <c r="D887" s="25" t="s">
        <v>44</v>
      </c>
      <c r="E887" s="2"/>
      <c r="F887" s="256"/>
      <c r="G887" s="259"/>
      <c r="H887" s="262"/>
      <c r="I887" s="244"/>
      <c r="J887" s="22" t="str">
        <f t="shared" si="174"/>
        <v/>
      </c>
    </row>
    <row r="888" spans="1:10">
      <c r="A888" s="245">
        <v>176</v>
      </c>
      <c r="B888" s="248" t="str">
        <f>CONCATENATE(VLOOKUP(A888,Especificações,2,FALSE),(VLOOKUP(A888,Especificações,3,FALSE)),(VLOOKUP(A888,Especificações,4,FALSE)),(VLOOKUP(A888,Especificações,5,FALSE)),(VLOOKUP(A888,Especificações,6,FALSE)),(VLOOKUP(A888,Especificações,7,FALSE)),(VLOOKUP(A888,Especificações,8,FALSE)),(VLOOKUP(A888,Especificações,9,FALSE)),(VLOOKUP(A888,Especificações,10,FALSE)),(VLOOKUP(A888,Especificações,11,FALSE)),(VLOOKUP(A888,Especificações,12,FALSE)),(VLOOKUP(A888,Especificações,13,FALSE)),(VLOOKUP(A888,Especificações,14,FALSE)),(VLOOKUP(A888,Especificações,15,FALSE)),(VLOOKUP(A888,Especificações,16,FALSE)),(VLOOKUP(A888,Especificações,17,FALSE)),(VLOOKUP(A888,Especificações,18,FALSE)),(VLOOKUP(A888,Especificações,19,FALSE)),(VLOOKUP(A888,Especificações,20,FALSE)),(VLOOKUP(A888,Especificações,21,FALSE)))</f>
        <v xml:space="preserve">NOMINATA / CONVITE COM BRAILE - Papel: Couchê fosco/ Off-Set/ Opaline; Formato Aberto: 16: 15x21cm; 90/ 150 g/m²; Impressão: 4/4 Cores; Acabamento: Refile simples e/ou com dobra; </v>
      </c>
      <c r="C888" s="490">
        <f>VLOOKUP(A888,Especificações,22,FALSE)</f>
        <v>1</v>
      </c>
      <c r="D888" s="21" t="s">
        <v>46</v>
      </c>
      <c r="E888" s="153"/>
      <c r="F888" s="254">
        <f>IF(ISERROR(AVERAGE(E888:E892)),0,AVERAGE(E888:E892))</f>
        <v>0</v>
      </c>
      <c r="G888" s="257">
        <v>261</v>
      </c>
      <c r="H888" s="260">
        <f>C888*F888</f>
        <v>0</v>
      </c>
      <c r="I888" s="242">
        <f>G888*H888</f>
        <v>0</v>
      </c>
      <c r="J888" s="22"/>
    </row>
    <row r="889" spans="1:10">
      <c r="A889" s="246"/>
      <c r="B889" s="249"/>
      <c r="C889" s="491"/>
      <c r="D889" s="23" t="s">
        <v>47</v>
      </c>
      <c r="E889" s="1"/>
      <c r="F889" s="255"/>
      <c r="G889" s="258"/>
      <c r="H889" s="261"/>
      <c r="I889" s="243"/>
      <c r="J889" s="22" t="str">
        <f>IF(E889=0,"",IF(E889&gt;=E888,"ATENÇÃO: observar o ganho de escala",""))</f>
        <v/>
      </c>
    </row>
    <row r="890" spans="1:10">
      <c r="A890" s="246"/>
      <c r="B890" s="249"/>
      <c r="C890" s="491"/>
      <c r="D890" s="24" t="s">
        <v>45</v>
      </c>
      <c r="E890" s="1"/>
      <c r="F890" s="255"/>
      <c r="G890" s="258"/>
      <c r="H890" s="261"/>
      <c r="I890" s="243"/>
      <c r="J890" s="22" t="str">
        <f t="shared" ref="J890:J892" si="175">IF(E890=0,"",IF(E890&gt;=E889,"ATENÇÃO: observar o ganho de escala",""))</f>
        <v/>
      </c>
    </row>
    <row r="891" spans="1:10">
      <c r="A891" s="246"/>
      <c r="B891" s="249"/>
      <c r="C891" s="491"/>
      <c r="D891" s="24" t="s">
        <v>43</v>
      </c>
      <c r="E891" s="1"/>
      <c r="F891" s="255"/>
      <c r="G891" s="258"/>
      <c r="H891" s="261"/>
      <c r="I891" s="243"/>
      <c r="J891" s="22" t="str">
        <f t="shared" si="175"/>
        <v/>
      </c>
    </row>
    <row r="892" spans="1:10" ht="15.75" thickBot="1">
      <c r="A892" s="247"/>
      <c r="B892" s="250"/>
      <c r="C892" s="492"/>
      <c r="D892" s="25" t="s">
        <v>44</v>
      </c>
      <c r="E892" s="2"/>
      <c r="F892" s="256"/>
      <c r="G892" s="259"/>
      <c r="H892" s="262"/>
      <c r="I892" s="244"/>
      <c r="J892" s="22" t="str">
        <f t="shared" si="175"/>
        <v/>
      </c>
    </row>
    <row r="893" spans="1:10">
      <c r="A893" s="245">
        <v>177</v>
      </c>
      <c r="B893" s="248" t="str">
        <f>CONCATENATE(VLOOKUP(A893,Especificações,2,FALSE),(VLOOKUP(A893,Especificações,3,FALSE)),(VLOOKUP(A893,Especificações,4,FALSE)),(VLOOKUP(A893,Especificações,5,FALSE)),(VLOOKUP(A893,Especificações,6,FALSE)),(VLOOKUP(A893,Especificações,7,FALSE)),(VLOOKUP(A893,Especificações,8,FALSE)),(VLOOKUP(A893,Especificações,9,FALSE)),(VLOOKUP(A893,Especificações,10,FALSE)),(VLOOKUP(A893,Especificações,11,FALSE)),(VLOOKUP(A893,Especificações,12,FALSE)),(VLOOKUP(A893,Especificações,13,FALSE)),(VLOOKUP(A893,Especificações,14,FALSE)),(VLOOKUP(A893,Especificações,15,FALSE)),(VLOOKUP(A893,Especificações,16,FALSE)),(VLOOKUP(A893,Especificações,17,FALSE)),(VLOOKUP(A893,Especificações,18,FALSE)),(VLOOKUP(A893,Especificações,19,FALSE)),(VLOOKUP(A893,Especificações,20,FALSE)),(VLOOKUP(A893,Especificações,21,FALSE)))</f>
        <v xml:space="preserve">NOMINATA / CONVITE COM BRAILE - Papel: Couchê fosco/ Off-Set/ Opaline; Formato Aberto: 32: 11x15cm; 90/ 150 g/m²; Impressão: 4/4 Cores; Acabamento: Refile simples e/ou com dobra; </v>
      </c>
      <c r="C893" s="490">
        <f>VLOOKUP(A893,Especificações,22,FALSE)</f>
        <v>1</v>
      </c>
      <c r="D893" s="21" t="s">
        <v>46</v>
      </c>
      <c r="E893" s="153"/>
      <c r="F893" s="254">
        <f>IF(ISERROR(AVERAGE(E893:E897)),0,AVERAGE(E893:E897))</f>
        <v>0</v>
      </c>
      <c r="G893" s="257">
        <v>348</v>
      </c>
      <c r="H893" s="260">
        <f>C893*F893</f>
        <v>0</v>
      </c>
      <c r="I893" s="242">
        <f>G893*H893</f>
        <v>0</v>
      </c>
      <c r="J893" s="22"/>
    </row>
    <row r="894" spans="1:10">
      <c r="A894" s="246"/>
      <c r="B894" s="249"/>
      <c r="C894" s="491"/>
      <c r="D894" s="23" t="s">
        <v>47</v>
      </c>
      <c r="E894" s="1"/>
      <c r="F894" s="255"/>
      <c r="G894" s="258"/>
      <c r="H894" s="261"/>
      <c r="I894" s="243"/>
      <c r="J894" s="22" t="str">
        <f>IF(E894=0,"",IF(E894&gt;=E893,"ATENÇÃO: observar o ganho de escala",""))</f>
        <v/>
      </c>
    </row>
    <row r="895" spans="1:10">
      <c r="A895" s="246"/>
      <c r="B895" s="249"/>
      <c r="C895" s="491"/>
      <c r="D895" s="24" t="s">
        <v>45</v>
      </c>
      <c r="E895" s="1"/>
      <c r="F895" s="255"/>
      <c r="G895" s="258"/>
      <c r="H895" s="261"/>
      <c r="I895" s="243"/>
      <c r="J895" s="22" t="str">
        <f t="shared" ref="J895:J897" si="176">IF(E895=0,"",IF(E895&gt;=E894,"ATENÇÃO: observar o ganho de escala",""))</f>
        <v/>
      </c>
    </row>
    <row r="896" spans="1:10">
      <c r="A896" s="246"/>
      <c r="B896" s="249"/>
      <c r="C896" s="491"/>
      <c r="D896" s="24" t="s">
        <v>43</v>
      </c>
      <c r="E896" s="1"/>
      <c r="F896" s="255"/>
      <c r="G896" s="258"/>
      <c r="H896" s="261"/>
      <c r="I896" s="243"/>
      <c r="J896" s="22" t="str">
        <f t="shared" si="176"/>
        <v/>
      </c>
    </row>
    <row r="897" spans="1:10" ht="15.75" thickBot="1">
      <c r="A897" s="247"/>
      <c r="B897" s="250"/>
      <c r="C897" s="492"/>
      <c r="D897" s="25" t="s">
        <v>44</v>
      </c>
      <c r="E897" s="2"/>
      <c r="F897" s="256"/>
      <c r="G897" s="259"/>
      <c r="H897" s="262"/>
      <c r="I897" s="244"/>
      <c r="J897" s="22" t="str">
        <f t="shared" si="176"/>
        <v/>
      </c>
    </row>
    <row r="898" spans="1:10">
      <c r="A898" s="245">
        <v>178</v>
      </c>
      <c r="B898" s="248" t="str">
        <f>CONCATENATE(VLOOKUP(A898,Especificações,2,FALSE),(VLOOKUP(A898,Especificações,3,FALSE)),(VLOOKUP(A898,Especificações,4,FALSE)),(VLOOKUP(A898,Especificações,5,FALSE)),(VLOOKUP(A898,Especificações,6,FALSE)),(VLOOKUP(A898,Especificações,7,FALSE)),(VLOOKUP(A898,Especificações,8,FALSE)),(VLOOKUP(A898,Especificações,9,FALSE)),(VLOOKUP(A898,Especificações,10,FALSE)),(VLOOKUP(A898,Especificações,11,FALSE)),(VLOOKUP(A898,Especificações,12,FALSE)),(VLOOKUP(A898,Especificações,13,FALSE)),(VLOOKUP(A898,Especificações,14,FALSE)),(VLOOKUP(A898,Especificações,15,FALSE)),(VLOOKUP(A898,Especificações,16,FALSE)),(VLOOKUP(A898,Especificações,17,FALSE)),(VLOOKUP(A898,Especificações,18,FALSE)),(VLOOKUP(A898,Especificações,19,FALSE)),(VLOOKUP(A898,Especificações,20,FALSE)),(VLOOKUP(A898,Especificações,21,FALSE)))</f>
        <v xml:space="preserve">PANFLETO - Papel Couchê Liso ou fosco/ Off-Set/ Reciclato; Formato Aberto: 4: 31,5x46cm; 115/150 g/m²; Impressão: 4/0 Cores; Acabamento: Refile simples; </v>
      </c>
      <c r="C898" s="490">
        <f>VLOOKUP(A898,Especificações,22,FALSE)</f>
        <v>1</v>
      </c>
      <c r="D898" s="21" t="s">
        <v>46</v>
      </c>
      <c r="E898" s="153"/>
      <c r="F898" s="254">
        <f>IF(ISERROR(AVERAGE(E898:E902)),0,AVERAGE(E898:E902))</f>
        <v>0</v>
      </c>
      <c r="G898" s="257">
        <v>2250</v>
      </c>
      <c r="H898" s="260">
        <f>C898*F898</f>
        <v>0</v>
      </c>
      <c r="I898" s="242">
        <f>G898*H898</f>
        <v>0</v>
      </c>
      <c r="J898" s="22"/>
    </row>
    <row r="899" spans="1:10">
      <c r="A899" s="246"/>
      <c r="B899" s="249"/>
      <c r="C899" s="491"/>
      <c r="D899" s="23" t="s">
        <v>47</v>
      </c>
      <c r="E899" s="1"/>
      <c r="F899" s="255"/>
      <c r="G899" s="258"/>
      <c r="H899" s="261"/>
      <c r="I899" s="243"/>
      <c r="J899" s="22" t="str">
        <f>IF(E899=0,"",IF(E899&gt;=E898,"ATENÇÃO: observar o ganho de escala",""))</f>
        <v/>
      </c>
    </row>
    <row r="900" spans="1:10">
      <c r="A900" s="246"/>
      <c r="B900" s="249"/>
      <c r="C900" s="491"/>
      <c r="D900" s="24" t="s">
        <v>45</v>
      </c>
      <c r="E900" s="1"/>
      <c r="F900" s="255"/>
      <c r="G900" s="258"/>
      <c r="H900" s="261"/>
      <c r="I900" s="243"/>
      <c r="J900" s="22" t="str">
        <f t="shared" ref="J900:J902" si="177">IF(E900=0,"",IF(E900&gt;=E899,"ATENÇÃO: observar o ganho de escala",""))</f>
        <v/>
      </c>
    </row>
    <row r="901" spans="1:10">
      <c r="A901" s="246"/>
      <c r="B901" s="249"/>
      <c r="C901" s="491"/>
      <c r="D901" s="24" t="s">
        <v>43</v>
      </c>
      <c r="E901" s="1"/>
      <c r="F901" s="255"/>
      <c r="G901" s="258"/>
      <c r="H901" s="261"/>
      <c r="I901" s="243"/>
      <c r="J901" s="22" t="str">
        <f t="shared" si="177"/>
        <v/>
      </c>
    </row>
    <row r="902" spans="1:10" ht="15.75" thickBot="1">
      <c r="A902" s="247"/>
      <c r="B902" s="250"/>
      <c r="C902" s="492"/>
      <c r="D902" s="25" t="s">
        <v>44</v>
      </c>
      <c r="E902" s="2"/>
      <c r="F902" s="256"/>
      <c r="G902" s="259"/>
      <c r="H902" s="262"/>
      <c r="I902" s="244"/>
      <c r="J902" s="22" t="str">
        <f t="shared" si="177"/>
        <v/>
      </c>
    </row>
    <row r="903" spans="1:10">
      <c r="A903" s="245">
        <v>179</v>
      </c>
      <c r="B903" s="248" t="str">
        <f>CONCATENATE(VLOOKUP(A903,Especificações,2,FALSE),(VLOOKUP(A903,Especificações,3,FALSE)),(VLOOKUP(A903,Especificações,4,FALSE)),(VLOOKUP(A903,Especificações,5,FALSE)),(VLOOKUP(A903,Especificações,6,FALSE)),(VLOOKUP(A903,Especificações,7,FALSE)),(VLOOKUP(A903,Especificações,8,FALSE)),(VLOOKUP(A903,Especificações,9,FALSE)),(VLOOKUP(A903,Especificações,10,FALSE)),(VLOOKUP(A903,Especificações,11,FALSE)),(VLOOKUP(A903,Especificações,12,FALSE)),(VLOOKUP(A903,Especificações,13,FALSE)),(VLOOKUP(A903,Especificações,14,FALSE)),(VLOOKUP(A903,Especificações,15,FALSE)),(VLOOKUP(A903,Especificações,16,FALSE)),(VLOOKUP(A903,Especificações,17,FALSE)),(VLOOKUP(A903,Especificações,18,FALSE)),(VLOOKUP(A903,Especificações,19,FALSE)),(VLOOKUP(A903,Especificações,20,FALSE)),(VLOOKUP(A903,Especificações,21,FALSE)))</f>
        <v xml:space="preserve">PANFLETO - Papel Couchê Liso ou fosco/ Off-Set/ Reciclato; Formato Aberto: 8: 21x29,7cm; 115/150 g/m²; Impressão: 4/0 Cores; Acabamento: Refile simples; </v>
      </c>
      <c r="C903" s="490">
        <f>VLOOKUP(A903,Especificações,22,FALSE)</f>
        <v>1</v>
      </c>
      <c r="D903" s="21" t="s">
        <v>46</v>
      </c>
      <c r="E903" s="153"/>
      <c r="F903" s="254">
        <f>IF(ISERROR(AVERAGE(E903:E907)),0,AVERAGE(E903:E907))</f>
        <v>0</v>
      </c>
      <c r="G903" s="257">
        <v>3750</v>
      </c>
      <c r="H903" s="260">
        <f>C903*F903</f>
        <v>0</v>
      </c>
      <c r="I903" s="242">
        <f>G903*H903</f>
        <v>0</v>
      </c>
      <c r="J903" s="22"/>
    </row>
    <row r="904" spans="1:10">
      <c r="A904" s="246"/>
      <c r="B904" s="249"/>
      <c r="C904" s="491"/>
      <c r="D904" s="23" t="s">
        <v>47</v>
      </c>
      <c r="E904" s="1"/>
      <c r="F904" s="255"/>
      <c r="G904" s="258"/>
      <c r="H904" s="261"/>
      <c r="I904" s="243"/>
      <c r="J904" s="22" t="str">
        <f>IF(E904=0,"",IF(E904&gt;=E903,"ATENÇÃO: observar o ganho de escala",""))</f>
        <v/>
      </c>
    </row>
    <row r="905" spans="1:10">
      <c r="A905" s="246"/>
      <c r="B905" s="249"/>
      <c r="C905" s="491"/>
      <c r="D905" s="24" t="s">
        <v>45</v>
      </c>
      <c r="E905" s="1"/>
      <c r="F905" s="255"/>
      <c r="G905" s="258"/>
      <c r="H905" s="261"/>
      <c r="I905" s="243"/>
      <c r="J905" s="22" t="str">
        <f t="shared" ref="J905:J907" si="178">IF(E905=0,"",IF(E905&gt;=E904,"ATENÇÃO: observar o ganho de escala",""))</f>
        <v/>
      </c>
    </row>
    <row r="906" spans="1:10">
      <c r="A906" s="246"/>
      <c r="B906" s="249"/>
      <c r="C906" s="491"/>
      <c r="D906" s="24" t="s">
        <v>43</v>
      </c>
      <c r="E906" s="1"/>
      <c r="F906" s="255"/>
      <c r="G906" s="258"/>
      <c r="H906" s="261"/>
      <c r="I906" s="243"/>
      <c r="J906" s="22" t="str">
        <f t="shared" si="178"/>
        <v/>
      </c>
    </row>
    <row r="907" spans="1:10" ht="15.75" thickBot="1">
      <c r="A907" s="247"/>
      <c r="B907" s="250"/>
      <c r="C907" s="492"/>
      <c r="D907" s="25" t="s">
        <v>44</v>
      </c>
      <c r="E907" s="2"/>
      <c r="F907" s="256"/>
      <c r="G907" s="259"/>
      <c r="H907" s="262"/>
      <c r="I907" s="244"/>
      <c r="J907" s="22" t="str">
        <f t="shared" si="178"/>
        <v/>
      </c>
    </row>
    <row r="908" spans="1:10">
      <c r="A908" s="245">
        <v>180</v>
      </c>
      <c r="B908" s="248" t="str">
        <f>CONCATENATE(VLOOKUP(A908,Especificações,2,FALSE),(VLOOKUP(A908,Especificações,3,FALSE)),(VLOOKUP(A908,Especificações,4,FALSE)),(VLOOKUP(A908,Especificações,5,FALSE)),(VLOOKUP(A908,Especificações,6,FALSE)),(VLOOKUP(A908,Especificações,7,FALSE)),(VLOOKUP(A908,Especificações,8,FALSE)),(VLOOKUP(A908,Especificações,9,FALSE)),(VLOOKUP(A908,Especificações,10,FALSE)),(VLOOKUP(A908,Especificações,11,FALSE)),(VLOOKUP(A908,Especificações,12,FALSE)),(VLOOKUP(A908,Especificações,13,FALSE)),(VLOOKUP(A908,Especificações,14,FALSE)),(VLOOKUP(A908,Especificações,15,FALSE)),(VLOOKUP(A908,Especificações,16,FALSE)),(VLOOKUP(A908,Especificações,17,FALSE)),(VLOOKUP(A908,Especificações,18,FALSE)),(VLOOKUP(A908,Especificações,19,FALSE)),(VLOOKUP(A908,Especificações,20,FALSE)),(VLOOKUP(A908,Especificações,21,FALSE)))</f>
        <v xml:space="preserve">PANFLETO - Papel Couchê Liso ou fosco/ Off-Set/ Reciclato; Formato Aberto: 12: 20,5x23cm; 115/150 g/m²; Impressão: 4/0 Cores; Acabamento: Refile simples; </v>
      </c>
      <c r="C908" s="490">
        <f>VLOOKUP(A908,Especificações,22,FALSE)</f>
        <v>1</v>
      </c>
      <c r="D908" s="21" t="s">
        <v>46</v>
      </c>
      <c r="E908" s="153"/>
      <c r="F908" s="254">
        <f>IF(ISERROR(AVERAGE(E908:E912)),0,AVERAGE(E908:E912))</f>
        <v>0</v>
      </c>
      <c r="G908" s="257">
        <v>3750</v>
      </c>
      <c r="H908" s="260">
        <f>C908*F908</f>
        <v>0</v>
      </c>
      <c r="I908" s="242">
        <f>G908*H908</f>
        <v>0</v>
      </c>
      <c r="J908" s="22"/>
    </row>
    <row r="909" spans="1:10">
      <c r="A909" s="246"/>
      <c r="B909" s="249"/>
      <c r="C909" s="491"/>
      <c r="D909" s="23" t="s">
        <v>47</v>
      </c>
      <c r="E909" s="1"/>
      <c r="F909" s="255"/>
      <c r="G909" s="258"/>
      <c r="H909" s="261"/>
      <c r="I909" s="243"/>
      <c r="J909" s="22" t="str">
        <f>IF(E909=0,"",IF(E909&gt;=E908,"ATENÇÃO: observar o ganho de escala",""))</f>
        <v/>
      </c>
    </row>
    <row r="910" spans="1:10">
      <c r="A910" s="246"/>
      <c r="B910" s="249"/>
      <c r="C910" s="491"/>
      <c r="D910" s="24" t="s">
        <v>45</v>
      </c>
      <c r="E910" s="1"/>
      <c r="F910" s="255"/>
      <c r="G910" s="258"/>
      <c r="H910" s="261"/>
      <c r="I910" s="243"/>
      <c r="J910" s="22" t="str">
        <f t="shared" ref="J910:J912" si="179">IF(E910=0,"",IF(E910&gt;=E909,"ATENÇÃO: observar o ganho de escala",""))</f>
        <v/>
      </c>
    </row>
    <row r="911" spans="1:10">
      <c r="A911" s="246"/>
      <c r="B911" s="249"/>
      <c r="C911" s="491"/>
      <c r="D911" s="24" t="s">
        <v>43</v>
      </c>
      <c r="E911" s="1"/>
      <c r="F911" s="255"/>
      <c r="G911" s="258"/>
      <c r="H911" s="261"/>
      <c r="I911" s="243"/>
      <c r="J911" s="22" t="str">
        <f t="shared" si="179"/>
        <v/>
      </c>
    </row>
    <row r="912" spans="1:10" ht="15.75" thickBot="1">
      <c r="A912" s="247"/>
      <c r="B912" s="250"/>
      <c r="C912" s="492"/>
      <c r="D912" s="25" t="s">
        <v>44</v>
      </c>
      <c r="E912" s="2"/>
      <c r="F912" s="256"/>
      <c r="G912" s="259"/>
      <c r="H912" s="262"/>
      <c r="I912" s="244"/>
      <c r="J912" s="22" t="str">
        <f t="shared" si="179"/>
        <v/>
      </c>
    </row>
    <row r="913" spans="1:10">
      <c r="A913" s="245">
        <v>181</v>
      </c>
      <c r="B913" s="248" t="str">
        <f>CONCATENATE(VLOOKUP(A913,Especificações,2,FALSE),(VLOOKUP(A913,Especificações,3,FALSE)),(VLOOKUP(A913,Especificações,4,FALSE)),(VLOOKUP(A913,Especificações,5,FALSE)),(VLOOKUP(A913,Especificações,6,FALSE)),(VLOOKUP(A913,Especificações,7,FALSE)),(VLOOKUP(A913,Especificações,8,FALSE)),(VLOOKUP(A913,Especificações,9,FALSE)),(VLOOKUP(A913,Especificações,10,FALSE)),(VLOOKUP(A913,Especificações,11,FALSE)),(VLOOKUP(A913,Especificações,12,FALSE)),(VLOOKUP(A913,Especificações,13,FALSE)),(VLOOKUP(A913,Especificações,14,FALSE)),(VLOOKUP(A913,Especificações,15,FALSE)),(VLOOKUP(A913,Especificações,16,FALSE)),(VLOOKUP(A913,Especificações,17,FALSE)),(VLOOKUP(A913,Especificações,18,FALSE)),(VLOOKUP(A913,Especificações,19,FALSE)),(VLOOKUP(A913,Especificações,20,FALSE)),(VLOOKUP(A913,Especificações,21,FALSE)))</f>
        <v xml:space="preserve">PANFLETO - Papel Couchê Liso ou fosco/ Off-Set/ Reciclato; Formato Aberto: 16: 15x21cm; 115/150 g/m²; Impressão: 4/0 Cores; Acabamento: Refile simples; </v>
      </c>
      <c r="C913" s="490">
        <f>VLOOKUP(A913,Especificações,22,FALSE)</f>
        <v>1</v>
      </c>
      <c r="D913" s="21" t="s">
        <v>46</v>
      </c>
      <c r="E913" s="153"/>
      <c r="F913" s="254">
        <f>IF(ISERROR(AVERAGE(E913:E917)),0,AVERAGE(E913:E917))</f>
        <v>0</v>
      </c>
      <c r="G913" s="257">
        <v>3750</v>
      </c>
      <c r="H913" s="260">
        <f>C913*F913</f>
        <v>0</v>
      </c>
      <c r="I913" s="242">
        <f>G913*H913</f>
        <v>0</v>
      </c>
      <c r="J913" s="22"/>
    </row>
    <row r="914" spans="1:10">
      <c r="A914" s="246"/>
      <c r="B914" s="249"/>
      <c r="C914" s="491"/>
      <c r="D914" s="23" t="s">
        <v>47</v>
      </c>
      <c r="E914" s="1"/>
      <c r="F914" s="255"/>
      <c r="G914" s="258"/>
      <c r="H914" s="261"/>
      <c r="I914" s="243"/>
      <c r="J914" s="22" t="str">
        <f>IF(E914=0,"",IF(E914&gt;=E913,"ATENÇÃO: observar o ganho de escala",""))</f>
        <v/>
      </c>
    </row>
    <row r="915" spans="1:10">
      <c r="A915" s="246"/>
      <c r="B915" s="249"/>
      <c r="C915" s="491"/>
      <c r="D915" s="24" t="s">
        <v>45</v>
      </c>
      <c r="E915" s="1"/>
      <c r="F915" s="255"/>
      <c r="G915" s="258"/>
      <c r="H915" s="261"/>
      <c r="I915" s="243"/>
      <c r="J915" s="22" t="str">
        <f t="shared" ref="J915:J917" si="180">IF(E915=0,"",IF(E915&gt;=E914,"ATENÇÃO: observar o ganho de escala",""))</f>
        <v/>
      </c>
    </row>
    <row r="916" spans="1:10">
      <c r="A916" s="246"/>
      <c r="B916" s="249"/>
      <c r="C916" s="491"/>
      <c r="D916" s="24" t="s">
        <v>43</v>
      </c>
      <c r="E916" s="1"/>
      <c r="F916" s="255"/>
      <c r="G916" s="258"/>
      <c r="H916" s="261"/>
      <c r="I916" s="243"/>
      <c r="J916" s="22" t="str">
        <f t="shared" si="180"/>
        <v/>
      </c>
    </row>
    <row r="917" spans="1:10" ht="15.75" thickBot="1">
      <c r="A917" s="247"/>
      <c r="B917" s="250"/>
      <c r="C917" s="492"/>
      <c r="D917" s="25" t="s">
        <v>44</v>
      </c>
      <c r="E917" s="2"/>
      <c r="F917" s="256"/>
      <c r="G917" s="259"/>
      <c r="H917" s="262"/>
      <c r="I917" s="244"/>
      <c r="J917" s="22" t="str">
        <f t="shared" si="180"/>
        <v/>
      </c>
    </row>
    <row r="918" spans="1:10">
      <c r="A918" s="245">
        <v>182</v>
      </c>
      <c r="B918" s="248" t="str">
        <f>CONCATENATE(VLOOKUP(A918,Especificações,2,FALSE),(VLOOKUP(A918,Especificações,3,FALSE)),(VLOOKUP(A918,Especificações,4,FALSE)),(VLOOKUP(A918,Especificações,5,FALSE)),(VLOOKUP(A918,Especificações,6,FALSE)),(VLOOKUP(A918,Especificações,7,FALSE)),(VLOOKUP(A918,Especificações,8,FALSE)),(VLOOKUP(A918,Especificações,9,FALSE)),(VLOOKUP(A918,Especificações,10,FALSE)),(VLOOKUP(A918,Especificações,11,FALSE)),(VLOOKUP(A918,Especificações,12,FALSE)),(VLOOKUP(A918,Especificações,13,FALSE)),(VLOOKUP(A918,Especificações,14,FALSE)),(VLOOKUP(A918,Especificações,15,FALSE)),(VLOOKUP(A918,Especificações,16,FALSE)),(VLOOKUP(A918,Especificações,17,FALSE)),(VLOOKUP(A918,Especificações,18,FALSE)),(VLOOKUP(A918,Especificações,19,FALSE)),(VLOOKUP(A918,Especificações,20,FALSE)),(VLOOKUP(A918,Especificações,21,FALSE)))</f>
        <v xml:space="preserve">PANFLETO - Papel Couchê Liso ou fosco/ Off-Set/ Reciclato; Formato Aberto: 32: 11x15cm; 115/150 g/m²; Impressão: 4/0 Cores; Acabamento: Refile simples; </v>
      </c>
      <c r="C918" s="490">
        <f>VLOOKUP(A918,Especificações,22,FALSE)</f>
        <v>1</v>
      </c>
      <c r="D918" s="21" t="s">
        <v>46</v>
      </c>
      <c r="E918" s="153"/>
      <c r="F918" s="254">
        <f>IF(ISERROR(AVERAGE(E918:E922)),0,AVERAGE(E918:E922))</f>
        <v>0</v>
      </c>
      <c r="G918" s="257">
        <v>1500</v>
      </c>
      <c r="H918" s="260">
        <f>C918*F918</f>
        <v>0</v>
      </c>
      <c r="I918" s="242">
        <f>G918*H918</f>
        <v>0</v>
      </c>
      <c r="J918" s="22"/>
    </row>
    <row r="919" spans="1:10">
      <c r="A919" s="246"/>
      <c r="B919" s="249"/>
      <c r="C919" s="491"/>
      <c r="D919" s="23" t="s">
        <v>47</v>
      </c>
      <c r="E919" s="1"/>
      <c r="F919" s="255"/>
      <c r="G919" s="258"/>
      <c r="H919" s="261"/>
      <c r="I919" s="243"/>
      <c r="J919" s="22" t="str">
        <f>IF(E919=0,"",IF(E919&gt;=E918,"ATENÇÃO: observar o ganho de escala",""))</f>
        <v/>
      </c>
    </row>
    <row r="920" spans="1:10">
      <c r="A920" s="246"/>
      <c r="B920" s="249"/>
      <c r="C920" s="491"/>
      <c r="D920" s="24" t="s">
        <v>45</v>
      </c>
      <c r="E920" s="1"/>
      <c r="F920" s="255"/>
      <c r="G920" s="258"/>
      <c r="H920" s="261"/>
      <c r="I920" s="243"/>
      <c r="J920" s="22" t="str">
        <f t="shared" ref="J920:J922" si="181">IF(E920=0,"",IF(E920&gt;=E919,"ATENÇÃO: observar o ganho de escala",""))</f>
        <v/>
      </c>
    </row>
    <row r="921" spans="1:10">
      <c r="A921" s="246"/>
      <c r="B921" s="249"/>
      <c r="C921" s="491"/>
      <c r="D921" s="24" t="s">
        <v>43</v>
      </c>
      <c r="E921" s="1"/>
      <c r="F921" s="255"/>
      <c r="G921" s="258"/>
      <c r="H921" s="261"/>
      <c r="I921" s="243"/>
      <c r="J921" s="22" t="str">
        <f t="shared" si="181"/>
        <v/>
      </c>
    </row>
    <row r="922" spans="1:10" ht="15.75" thickBot="1">
      <c r="A922" s="247"/>
      <c r="B922" s="250"/>
      <c r="C922" s="492"/>
      <c r="D922" s="25" t="s">
        <v>44</v>
      </c>
      <c r="E922" s="2"/>
      <c r="F922" s="256"/>
      <c r="G922" s="259"/>
      <c r="H922" s="262"/>
      <c r="I922" s="244"/>
      <c r="J922" s="22" t="str">
        <f t="shared" si="181"/>
        <v/>
      </c>
    </row>
    <row r="923" spans="1:10">
      <c r="A923" s="245">
        <v>183</v>
      </c>
      <c r="B923" s="248" t="str">
        <f>CONCATENATE(VLOOKUP(A923,Especificações,2,FALSE),(VLOOKUP(A923,Especificações,3,FALSE)),(VLOOKUP(A923,Especificações,4,FALSE)),(VLOOKUP(A923,Especificações,5,FALSE)),(VLOOKUP(A923,Especificações,6,FALSE)),(VLOOKUP(A923,Especificações,7,FALSE)),(VLOOKUP(A923,Especificações,8,FALSE)),(VLOOKUP(A923,Especificações,9,FALSE)),(VLOOKUP(A923,Especificações,10,FALSE)),(VLOOKUP(A923,Especificações,11,FALSE)),(VLOOKUP(A923,Especificações,12,FALSE)),(VLOOKUP(A923,Especificações,13,FALSE)),(VLOOKUP(A923,Especificações,14,FALSE)),(VLOOKUP(A923,Especificações,15,FALSE)),(VLOOKUP(A923,Especificações,16,FALSE)),(VLOOKUP(A923,Especificações,17,FALSE)),(VLOOKUP(A923,Especificações,18,FALSE)),(VLOOKUP(A923,Especificações,19,FALSE)),(VLOOKUP(A923,Especificações,20,FALSE)),(VLOOKUP(A923,Especificações,21,FALSE)))</f>
        <v xml:space="preserve">PANFLETO - Papel Couchê Liso ou fosco/ Off-Set/ Reciclato; Formato Aberto: 4: 31,5x46cm; 115/150 g/m²; Impressão: 4/4 Cores; Acabamento: Refile simples; </v>
      </c>
      <c r="C923" s="490">
        <f>VLOOKUP(A923,Especificações,22,FALSE)</f>
        <v>1</v>
      </c>
      <c r="D923" s="21" t="s">
        <v>46</v>
      </c>
      <c r="E923" s="153"/>
      <c r="F923" s="254">
        <f>IF(ISERROR(AVERAGE(E923:E927)),0,AVERAGE(E923:E927))</f>
        <v>0</v>
      </c>
      <c r="G923" s="257">
        <v>12750</v>
      </c>
      <c r="H923" s="260">
        <f>C923*F923</f>
        <v>0</v>
      </c>
      <c r="I923" s="242">
        <f>G923*H923</f>
        <v>0</v>
      </c>
      <c r="J923" s="22"/>
    </row>
    <row r="924" spans="1:10">
      <c r="A924" s="246"/>
      <c r="B924" s="249"/>
      <c r="C924" s="491"/>
      <c r="D924" s="23" t="s">
        <v>47</v>
      </c>
      <c r="E924" s="1"/>
      <c r="F924" s="255"/>
      <c r="G924" s="258"/>
      <c r="H924" s="261"/>
      <c r="I924" s="243"/>
      <c r="J924" s="22" t="str">
        <f>IF(E924=0,"",IF(E924&gt;=E923,"ATENÇÃO: observar o ganho de escala",""))</f>
        <v/>
      </c>
    </row>
    <row r="925" spans="1:10">
      <c r="A925" s="246"/>
      <c r="B925" s="249"/>
      <c r="C925" s="491"/>
      <c r="D925" s="24" t="s">
        <v>45</v>
      </c>
      <c r="E925" s="1"/>
      <c r="F925" s="255"/>
      <c r="G925" s="258"/>
      <c r="H925" s="261"/>
      <c r="I925" s="243"/>
      <c r="J925" s="22" t="str">
        <f t="shared" ref="J925:J927" si="182">IF(E925=0,"",IF(E925&gt;=E924,"ATENÇÃO: observar o ganho de escala",""))</f>
        <v/>
      </c>
    </row>
    <row r="926" spans="1:10">
      <c r="A926" s="246"/>
      <c r="B926" s="249"/>
      <c r="C926" s="491"/>
      <c r="D926" s="24" t="s">
        <v>43</v>
      </c>
      <c r="E926" s="1"/>
      <c r="F926" s="255"/>
      <c r="G926" s="258"/>
      <c r="H926" s="261"/>
      <c r="I926" s="243"/>
      <c r="J926" s="22" t="str">
        <f t="shared" si="182"/>
        <v/>
      </c>
    </row>
    <row r="927" spans="1:10" ht="15.75" thickBot="1">
      <c r="A927" s="247"/>
      <c r="B927" s="250"/>
      <c r="C927" s="492"/>
      <c r="D927" s="25" t="s">
        <v>44</v>
      </c>
      <c r="E927" s="2"/>
      <c r="F927" s="256"/>
      <c r="G927" s="259"/>
      <c r="H927" s="262"/>
      <c r="I927" s="244"/>
      <c r="J927" s="22" t="str">
        <f t="shared" si="182"/>
        <v/>
      </c>
    </row>
    <row r="928" spans="1:10">
      <c r="A928" s="245">
        <v>184</v>
      </c>
      <c r="B928" s="248" t="str">
        <f>CONCATENATE(VLOOKUP(A928,Especificações,2,FALSE),(VLOOKUP(A928,Especificações,3,FALSE)),(VLOOKUP(A928,Especificações,4,FALSE)),(VLOOKUP(A928,Especificações,5,FALSE)),(VLOOKUP(A928,Especificações,6,FALSE)),(VLOOKUP(A928,Especificações,7,FALSE)),(VLOOKUP(A928,Especificações,8,FALSE)),(VLOOKUP(A928,Especificações,9,FALSE)),(VLOOKUP(A928,Especificações,10,FALSE)),(VLOOKUP(A928,Especificações,11,FALSE)),(VLOOKUP(A928,Especificações,12,FALSE)),(VLOOKUP(A928,Especificações,13,FALSE)),(VLOOKUP(A928,Especificações,14,FALSE)),(VLOOKUP(A928,Especificações,15,FALSE)),(VLOOKUP(A928,Especificações,16,FALSE)),(VLOOKUP(A928,Especificações,17,FALSE)),(VLOOKUP(A928,Especificações,18,FALSE)),(VLOOKUP(A928,Especificações,19,FALSE)),(VLOOKUP(A928,Especificações,20,FALSE)),(VLOOKUP(A928,Especificações,21,FALSE)))</f>
        <v xml:space="preserve">PANFLETO - Papel Couchê Liso ou fosco/ Off-Set/ Reciclato; Formato Aberto: 8: 21x29,7cm; 115/150 g/m²; Impressão: 4/4 Cores; Acabamento: Refile simples; </v>
      </c>
      <c r="C928" s="490">
        <f>VLOOKUP(A928,Especificações,22,FALSE)</f>
        <v>1</v>
      </c>
      <c r="D928" s="21" t="s">
        <v>46</v>
      </c>
      <c r="E928" s="153"/>
      <c r="F928" s="254">
        <f>IF(ISERROR(AVERAGE(E928:E932)),0,AVERAGE(E928:E932))</f>
        <v>0</v>
      </c>
      <c r="G928" s="257">
        <v>21250</v>
      </c>
      <c r="H928" s="260">
        <f>C928*F928</f>
        <v>0</v>
      </c>
      <c r="I928" s="242">
        <f>G928*H928</f>
        <v>0</v>
      </c>
      <c r="J928" s="22"/>
    </row>
    <row r="929" spans="1:10">
      <c r="A929" s="246"/>
      <c r="B929" s="249"/>
      <c r="C929" s="491"/>
      <c r="D929" s="23" t="s">
        <v>47</v>
      </c>
      <c r="E929" s="1"/>
      <c r="F929" s="255"/>
      <c r="G929" s="258"/>
      <c r="H929" s="261"/>
      <c r="I929" s="243"/>
      <c r="J929" s="22" t="str">
        <f>IF(E929=0,"",IF(E929&gt;=E928,"ATENÇÃO: observar o ganho de escala",""))</f>
        <v/>
      </c>
    </row>
    <row r="930" spans="1:10">
      <c r="A930" s="246"/>
      <c r="B930" s="249"/>
      <c r="C930" s="491"/>
      <c r="D930" s="24" t="s">
        <v>45</v>
      </c>
      <c r="E930" s="1"/>
      <c r="F930" s="255"/>
      <c r="G930" s="258"/>
      <c r="H930" s="261"/>
      <c r="I930" s="243"/>
      <c r="J930" s="22" t="str">
        <f t="shared" ref="J930:J932" si="183">IF(E930=0,"",IF(E930&gt;=E929,"ATENÇÃO: observar o ganho de escala",""))</f>
        <v/>
      </c>
    </row>
    <row r="931" spans="1:10">
      <c r="A931" s="246"/>
      <c r="B931" s="249"/>
      <c r="C931" s="491"/>
      <c r="D931" s="24" t="s">
        <v>43</v>
      </c>
      <c r="E931" s="1"/>
      <c r="F931" s="255"/>
      <c r="G931" s="258"/>
      <c r="H931" s="261"/>
      <c r="I931" s="243"/>
      <c r="J931" s="22" t="str">
        <f t="shared" si="183"/>
        <v/>
      </c>
    </row>
    <row r="932" spans="1:10" ht="15.75" thickBot="1">
      <c r="A932" s="247"/>
      <c r="B932" s="250"/>
      <c r="C932" s="492"/>
      <c r="D932" s="25" t="s">
        <v>44</v>
      </c>
      <c r="E932" s="2"/>
      <c r="F932" s="256"/>
      <c r="G932" s="259"/>
      <c r="H932" s="262"/>
      <c r="I932" s="244"/>
      <c r="J932" s="22" t="str">
        <f t="shared" si="183"/>
        <v/>
      </c>
    </row>
    <row r="933" spans="1:10">
      <c r="A933" s="245">
        <v>185</v>
      </c>
      <c r="B933" s="248" t="str">
        <f>CONCATENATE(VLOOKUP(A933,Especificações,2,FALSE),(VLOOKUP(A933,Especificações,3,FALSE)),(VLOOKUP(A933,Especificações,4,FALSE)),(VLOOKUP(A933,Especificações,5,FALSE)),(VLOOKUP(A933,Especificações,6,FALSE)),(VLOOKUP(A933,Especificações,7,FALSE)),(VLOOKUP(A933,Especificações,8,FALSE)),(VLOOKUP(A933,Especificações,9,FALSE)),(VLOOKUP(A933,Especificações,10,FALSE)),(VLOOKUP(A933,Especificações,11,FALSE)),(VLOOKUP(A933,Especificações,12,FALSE)),(VLOOKUP(A933,Especificações,13,FALSE)),(VLOOKUP(A933,Especificações,14,FALSE)),(VLOOKUP(A933,Especificações,15,FALSE)),(VLOOKUP(A933,Especificações,16,FALSE)),(VLOOKUP(A933,Especificações,17,FALSE)),(VLOOKUP(A933,Especificações,18,FALSE)),(VLOOKUP(A933,Especificações,19,FALSE)),(VLOOKUP(A933,Especificações,20,FALSE)),(VLOOKUP(A933,Especificações,21,FALSE)))</f>
        <v xml:space="preserve">PANFLETO - Papel Couchê Liso ou fosco/ Off-Set/ Reciclato; Formato Aberto: 12: 20,5x23cm; 115/150 g/m²; Impressão: 4/4 Cores; Acabamento: Refile simples; </v>
      </c>
      <c r="C933" s="490">
        <f>VLOOKUP(A933,Especificações,22,FALSE)</f>
        <v>1</v>
      </c>
      <c r="D933" s="21" t="s">
        <v>46</v>
      </c>
      <c r="E933" s="153"/>
      <c r="F933" s="254">
        <f>IF(ISERROR(AVERAGE(E933:E937)),0,AVERAGE(E933:E937))</f>
        <v>0</v>
      </c>
      <c r="G933" s="257">
        <v>21250</v>
      </c>
      <c r="H933" s="260">
        <f>C933*F933</f>
        <v>0</v>
      </c>
      <c r="I933" s="242">
        <f>G933*H933</f>
        <v>0</v>
      </c>
      <c r="J933" s="22"/>
    </row>
    <row r="934" spans="1:10">
      <c r="A934" s="246"/>
      <c r="B934" s="249"/>
      <c r="C934" s="491"/>
      <c r="D934" s="23" t="s">
        <v>47</v>
      </c>
      <c r="E934" s="1"/>
      <c r="F934" s="255"/>
      <c r="G934" s="258"/>
      <c r="H934" s="261"/>
      <c r="I934" s="243"/>
      <c r="J934" s="22" t="str">
        <f>IF(E934=0,"",IF(E934&gt;=E933,"ATENÇÃO: observar o ganho de escala",""))</f>
        <v/>
      </c>
    </row>
    <row r="935" spans="1:10">
      <c r="A935" s="246"/>
      <c r="B935" s="249"/>
      <c r="C935" s="491"/>
      <c r="D935" s="24" t="s">
        <v>45</v>
      </c>
      <c r="E935" s="1"/>
      <c r="F935" s="255"/>
      <c r="G935" s="258"/>
      <c r="H935" s="261"/>
      <c r="I935" s="243"/>
      <c r="J935" s="22" t="str">
        <f t="shared" ref="J935:J937" si="184">IF(E935=0,"",IF(E935&gt;=E934,"ATENÇÃO: observar o ganho de escala",""))</f>
        <v/>
      </c>
    </row>
    <row r="936" spans="1:10">
      <c r="A936" s="246"/>
      <c r="B936" s="249"/>
      <c r="C936" s="491"/>
      <c r="D936" s="24" t="s">
        <v>43</v>
      </c>
      <c r="E936" s="1"/>
      <c r="F936" s="255"/>
      <c r="G936" s="258"/>
      <c r="H936" s="261"/>
      <c r="I936" s="243"/>
      <c r="J936" s="22" t="str">
        <f t="shared" si="184"/>
        <v/>
      </c>
    </row>
    <row r="937" spans="1:10" ht="15.75" thickBot="1">
      <c r="A937" s="247"/>
      <c r="B937" s="250"/>
      <c r="C937" s="492"/>
      <c r="D937" s="25" t="s">
        <v>44</v>
      </c>
      <c r="E937" s="2"/>
      <c r="F937" s="256"/>
      <c r="G937" s="259"/>
      <c r="H937" s="262"/>
      <c r="I937" s="244"/>
      <c r="J937" s="22" t="str">
        <f t="shared" si="184"/>
        <v/>
      </c>
    </row>
    <row r="938" spans="1:10">
      <c r="A938" s="245">
        <v>186</v>
      </c>
      <c r="B938" s="248" t="str">
        <f>CONCATENATE(VLOOKUP(A938,Especificações,2,FALSE),(VLOOKUP(A938,Especificações,3,FALSE)),(VLOOKUP(A938,Especificações,4,FALSE)),(VLOOKUP(A938,Especificações,5,FALSE)),(VLOOKUP(A938,Especificações,6,FALSE)),(VLOOKUP(A938,Especificações,7,FALSE)),(VLOOKUP(A938,Especificações,8,FALSE)),(VLOOKUP(A938,Especificações,9,FALSE)),(VLOOKUP(A938,Especificações,10,FALSE)),(VLOOKUP(A938,Especificações,11,FALSE)),(VLOOKUP(A938,Especificações,12,FALSE)),(VLOOKUP(A938,Especificações,13,FALSE)),(VLOOKUP(A938,Especificações,14,FALSE)),(VLOOKUP(A938,Especificações,15,FALSE)),(VLOOKUP(A938,Especificações,16,FALSE)),(VLOOKUP(A938,Especificações,17,FALSE)),(VLOOKUP(A938,Especificações,18,FALSE)),(VLOOKUP(A938,Especificações,19,FALSE)),(VLOOKUP(A938,Especificações,20,FALSE)),(VLOOKUP(A938,Especificações,21,FALSE)))</f>
        <v xml:space="preserve">PANFLETO - Papel Couchê Liso ou fosco/ Off-Set/ Reciclato; Formato Aberto: 16: 15x21cm; 115/150 g/m²; Impressão: 4/4 Cores; Acabamento: Refile simples; </v>
      </c>
      <c r="C938" s="490">
        <f>VLOOKUP(A938,Especificações,22,FALSE)</f>
        <v>1</v>
      </c>
      <c r="D938" s="21" t="s">
        <v>46</v>
      </c>
      <c r="E938" s="153"/>
      <c r="F938" s="254">
        <f>IF(ISERROR(AVERAGE(E938:E942)),0,AVERAGE(E938:E942))</f>
        <v>0</v>
      </c>
      <c r="G938" s="257">
        <v>21250</v>
      </c>
      <c r="H938" s="260">
        <f>C938*F938</f>
        <v>0</v>
      </c>
      <c r="I938" s="242">
        <f>G938*H938</f>
        <v>0</v>
      </c>
      <c r="J938" s="22"/>
    </row>
    <row r="939" spans="1:10">
      <c r="A939" s="246"/>
      <c r="B939" s="249"/>
      <c r="C939" s="491"/>
      <c r="D939" s="23" t="s">
        <v>47</v>
      </c>
      <c r="E939" s="1"/>
      <c r="F939" s="255"/>
      <c r="G939" s="258"/>
      <c r="H939" s="261"/>
      <c r="I939" s="243"/>
      <c r="J939" s="22" t="str">
        <f>IF(E939=0,"",IF(E939&gt;=E938,"ATENÇÃO: observar o ganho de escala",""))</f>
        <v/>
      </c>
    </row>
    <row r="940" spans="1:10">
      <c r="A940" s="246"/>
      <c r="B940" s="249"/>
      <c r="C940" s="491"/>
      <c r="D940" s="24" t="s">
        <v>45</v>
      </c>
      <c r="E940" s="1"/>
      <c r="F940" s="255"/>
      <c r="G940" s="258"/>
      <c r="H940" s="261"/>
      <c r="I940" s="243"/>
      <c r="J940" s="22" t="str">
        <f t="shared" ref="J940:J942" si="185">IF(E940=0,"",IF(E940&gt;=E939,"ATENÇÃO: observar o ganho de escala",""))</f>
        <v/>
      </c>
    </row>
    <row r="941" spans="1:10">
      <c r="A941" s="246"/>
      <c r="B941" s="249"/>
      <c r="C941" s="491"/>
      <c r="D941" s="24" t="s">
        <v>43</v>
      </c>
      <c r="E941" s="1"/>
      <c r="F941" s="255"/>
      <c r="G941" s="258"/>
      <c r="H941" s="261"/>
      <c r="I941" s="243"/>
      <c r="J941" s="22" t="str">
        <f t="shared" si="185"/>
        <v/>
      </c>
    </row>
    <row r="942" spans="1:10" ht="15.75" thickBot="1">
      <c r="A942" s="247"/>
      <c r="B942" s="250"/>
      <c r="C942" s="492"/>
      <c r="D942" s="25" t="s">
        <v>44</v>
      </c>
      <c r="E942" s="2"/>
      <c r="F942" s="256"/>
      <c r="G942" s="259"/>
      <c r="H942" s="262"/>
      <c r="I942" s="244"/>
      <c r="J942" s="22" t="str">
        <f t="shared" si="185"/>
        <v/>
      </c>
    </row>
    <row r="943" spans="1:10">
      <c r="A943" s="245">
        <v>187</v>
      </c>
      <c r="B943" s="248" t="str">
        <f>CONCATENATE(VLOOKUP(A943,Especificações,2,FALSE),(VLOOKUP(A943,Especificações,3,FALSE)),(VLOOKUP(A943,Especificações,4,FALSE)),(VLOOKUP(A943,Especificações,5,FALSE)),(VLOOKUP(A943,Especificações,6,FALSE)),(VLOOKUP(A943,Especificações,7,FALSE)),(VLOOKUP(A943,Especificações,8,FALSE)),(VLOOKUP(A943,Especificações,9,FALSE)),(VLOOKUP(A943,Especificações,10,FALSE)),(VLOOKUP(A943,Especificações,11,FALSE)),(VLOOKUP(A943,Especificações,12,FALSE)),(VLOOKUP(A943,Especificações,13,FALSE)),(VLOOKUP(A943,Especificações,14,FALSE)),(VLOOKUP(A943,Especificações,15,FALSE)),(VLOOKUP(A943,Especificações,16,FALSE)),(VLOOKUP(A943,Especificações,17,FALSE)),(VLOOKUP(A943,Especificações,18,FALSE)),(VLOOKUP(A943,Especificações,19,FALSE)),(VLOOKUP(A943,Especificações,20,FALSE)),(VLOOKUP(A943,Especificações,21,FALSE)))</f>
        <v xml:space="preserve">PANFLETO - Papel Couchê Liso ou fosco/ Off-Set/ Reciclato; Formato Aberto: 32: 11x15cm; 115/150 g/m²; Impressão: 4/4 Cores; Acabamento: Refile simples; </v>
      </c>
      <c r="C943" s="490">
        <f>VLOOKUP(A943,Especificações,22,FALSE)</f>
        <v>1</v>
      </c>
      <c r="D943" s="21" t="s">
        <v>46</v>
      </c>
      <c r="E943" s="153"/>
      <c r="F943" s="254">
        <f>IF(ISERROR(AVERAGE(E943:E947)),0,AVERAGE(E943:E947))</f>
        <v>0</v>
      </c>
      <c r="G943" s="257">
        <v>8500</v>
      </c>
      <c r="H943" s="260">
        <f>C943*F943</f>
        <v>0</v>
      </c>
      <c r="I943" s="242">
        <f>G943*H943</f>
        <v>0</v>
      </c>
      <c r="J943" s="22"/>
    </row>
    <row r="944" spans="1:10">
      <c r="A944" s="246"/>
      <c r="B944" s="249"/>
      <c r="C944" s="491"/>
      <c r="D944" s="23" t="s">
        <v>47</v>
      </c>
      <c r="E944" s="1"/>
      <c r="F944" s="255"/>
      <c r="G944" s="258"/>
      <c r="H944" s="261"/>
      <c r="I944" s="243"/>
      <c r="J944" s="22" t="str">
        <f>IF(E944=0,"",IF(E944&gt;=E943,"ATENÇÃO: observar o ganho de escala",""))</f>
        <v/>
      </c>
    </row>
    <row r="945" spans="1:10">
      <c r="A945" s="246"/>
      <c r="B945" s="249"/>
      <c r="C945" s="491"/>
      <c r="D945" s="24" t="s">
        <v>45</v>
      </c>
      <c r="E945" s="1"/>
      <c r="F945" s="255"/>
      <c r="G945" s="258"/>
      <c r="H945" s="261"/>
      <c r="I945" s="243"/>
      <c r="J945" s="22" t="str">
        <f t="shared" ref="J945:J947" si="186">IF(E945=0,"",IF(E945&gt;=E944,"ATENÇÃO: observar o ganho de escala",""))</f>
        <v/>
      </c>
    </row>
    <row r="946" spans="1:10">
      <c r="A946" s="246"/>
      <c r="B946" s="249"/>
      <c r="C946" s="491"/>
      <c r="D946" s="24" t="s">
        <v>43</v>
      </c>
      <c r="E946" s="1"/>
      <c r="F946" s="255"/>
      <c r="G946" s="258"/>
      <c r="H946" s="261"/>
      <c r="I946" s="243"/>
      <c r="J946" s="22" t="str">
        <f t="shared" si="186"/>
        <v/>
      </c>
    </row>
    <row r="947" spans="1:10" ht="15.75" thickBot="1">
      <c r="A947" s="247"/>
      <c r="B947" s="250"/>
      <c r="C947" s="492"/>
      <c r="D947" s="25" t="s">
        <v>44</v>
      </c>
      <c r="E947" s="2"/>
      <c r="F947" s="256"/>
      <c r="G947" s="259"/>
      <c r="H947" s="262"/>
      <c r="I947" s="244"/>
      <c r="J947" s="22" t="str">
        <f t="shared" si="186"/>
        <v/>
      </c>
    </row>
    <row r="948" spans="1:10">
      <c r="A948" s="245">
        <v>188</v>
      </c>
      <c r="B948" s="248" t="str">
        <f>CONCATENATE(VLOOKUP(A948,Especificações,2,FALSE),(VLOOKUP(A948,Especificações,3,FALSE)),(VLOOKUP(A948,Especificações,4,FALSE)),(VLOOKUP(A948,Especificações,5,FALSE)),(VLOOKUP(A948,Especificações,6,FALSE)),(VLOOKUP(A948,Especificações,7,FALSE)),(VLOOKUP(A948,Especificações,8,FALSE)),(VLOOKUP(A948,Especificações,9,FALSE)),(VLOOKUP(A948,Especificações,10,FALSE)),(VLOOKUP(A948,Especificações,11,FALSE)),(VLOOKUP(A948,Especificações,12,FALSE)),(VLOOKUP(A948,Especificações,13,FALSE)),(VLOOKUP(A948,Especificações,14,FALSE)),(VLOOKUP(A948,Especificações,15,FALSE)),(VLOOKUP(A948,Especificações,16,FALSE)),(VLOOKUP(A948,Especificações,17,FALSE)),(VLOOKUP(A948,Especificações,18,FALSE)),(VLOOKUP(A948,Especificações,19,FALSE)),(VLOOKUP(A948,Especificações,20,FALSE)),(VLOOKUP(A948,Especificações,21,FALSE)))</f>
        <v xml:space="preserve">PASTA COM BOLSA - Cartão Duo Desing/ Supremo; Formato Fechado: 8: 21x29,7cm; 250/350 g/m²; Impressão: 4/0 Cores; Acabamento: Refile simples e/ ou Dobra, Corte e Vinco, Laminação BOPP fosca ou brilho; </v>
      </c>
      <c r="C948" s="490">
        <f>VLOOKUP(A948,Especificações,22,FALSE)</f>
        <v>1</v>
      </c>
      <c r="D948" s="21" t="s">
        <v>46</v>
      </c>
      <c r="E948" s="153"/>
      <c r="F948" s="254">
        <f>IF(ISERROR(AVERAGE(E948:E952)),0,AVERAGE(E948:E952))</f>
        <v>0</v>
      </c>
      <c r="G948" s="257">
        <v>10000</v>
      </c>
      <c r="H948" s="260">
        <f>C948*F948</f>
        <v>0</v>
      </c>
      <c r="I948" s="242">
        <f>G948*H948</f>
        <v>0</v>
      </c>
      <c r="J948" s="22"/>
    </row>
    <row r="949" spans="1:10">
      <c r="A949" s="246"/>
      <c r="B949" s="249"/>
      <c r="C949" s="491"/>
      <c r="D949" s="23" t="s">
        <v>47</v>
      </c>
      <c r="E949" s="1"/>
      <c r="F949" s="255"/>
      <c r="G949" s="258"/>
      <c r="H949" s="261"/>
      <c r="I949" s="243"/>
      <c r="J949" s="22" t="str">
        <f>IF(E949=0,"",IF(E949&gt;=E948,"ATENÇÃO: observar o ganho de escala",""))</f>
        <v/>
      </c>
    </row>
    <row r="950" spans="1:10">
      <c r="A950" s="246"/>
      <c r="B950" s="249"/>
      <c r="C950" s="491"/>
      <c r="D950" s="24" t="s">
        <v>45</v>
      </c>
      <c r="E950" s="1"/>
      <c r="F950" s="255"/>
      <c r="G950" s="258"/>
      <c r="H950" s="261"/>
      <c r="I950" s="243"/>
      <c r="J950" s="22" t="str">
        <f t="shared" ref="J950:J952" si="187">IF(E950=0,"",IF(E950&gt;=E949,"ATENÇÃO: observar o ganho de escala",""))</f>
        <v/>
      </c>
    </row>
    <row r="951" spans="1:10">
      <c r="A951" s="246"/>
      <c r="B951" s="249"/>
      <c r="C951" s="491"/>
      <c r="D951" s="24" t="s">
        <v>43</v>
      </c>
      <c r="E951" s="1"/>
      <c r="F951" s="255"/>
      <c r="G951" s="258"/>
      <c r="H951" s="261"/>
      <c r="I951" s="243"/>
      <c r="J951" s="22" t="str">
        <f t="shared" si="187"/>
        <v/>
      </c>
    </row>
    <row r="952" spans="1:10" ht="15.75" thickBot="1">
      <c r="A952" s="247"/>
      <c r="B952" s="250"/>
      <c r="C952" s="492"/>
      <c r="D952" s="25" t="s">
        <v>44</v>
      </c>
      <c r="E952" s="2"/>
      <c r="F952" s="256"/>
      <c r="G952" s="259"/>
      <c r="H952" s="262"/>
      <c r="I952" s="244"/>
      <c r="J952" s="22" t="str">
        <f t="shared" si="187"/>
        <v/>
      </c>
    </row>
    <row r="953" spans="1:10">
      <c r="A953" s="245">
        <v>189</v>
      </c>
      <c r="B953" s="248" t="str">
        <f>CONCATENATE(VLOOKUP(A953,Especificações,2,FALSE),(VLOOKUP(A953,Especificações,3,FALSE)),(VLOOKUP(A953,Especificações,4,FALSE)),(VLOOKUP(A953,Especificações,5,FALSE)),(VLOOKUP(A953,Especificações,6,FALSE)),(VLOOKUP(A953,Especificações,7,FALSE)),(VLOOKUP(A953,Especificações,8,FALSE)),(VLOOKUP(A953,Especificações,9,FALSE)),(VLOOKUP(A953,Especificações,10,FALSE)),(VLOOKUP(A953,Especificações,11,FALSE)),(VLOOKUP(A953,Especificações,12,FALSE)),(VLOOKUP(A953,Especificações,13,FALSE)),(VLOOKUP(A953,Especificações,14,FALSE)),(VLOOKUP(A953,Especificações,15,FALSE)),(VLOOKUP(A953,Especificações,16,FALSE)),(VLOOKUP(A953,Especificações,17,FALSE)),(VLOOKUP(A953,Especificações,18,FALSE)),(VLOOKUP(A953,Especificações,19,FALSE)),(VLOOKUP(A953,Especificações,20,FALSE)),(VLOOKUP(A953,Especificações,21,FALSE)))</f>
        <v xml:space="preserve">APLICAÇÃO DE VERNIZ - Verniz UV; Milheiro; Formato Fechado: 4: 31,5x46cm; Localizado; </v>
      </c>
      <c r="C953" s="490">
        <f>VLOOKUP(A953,Especificações,22,FALSE)</f>
        <v>1</v>
      </c>
      <c r="D953" s="481" t="s">
        <v>232</v>
      </c>
      <c r="E953" s="484"/>
      <c r="F953" s="254">
        <f>IF(ISERROR(AVERAGE(E953:E957)),0,AVERAGE(E953:E957))</f>
        <v>0</v>
      </c>
      <c r="G953" s="257">
        <v>3</v>
      </c>
      <c r="H953" s="260">
        <f>C953*F953</f>
        <v>0</v>
      </c>
      <c r="I953" s="242">
        <f>G953*H953</f>
        <v>0</v>
      </c>
      <c r="J953" s="22"/>
    </row>
    <row r="954" spans="1:10">
      <c r="A954" s="246"/>
      <c r="B954" s="249"/>
      <c r="C954" s="491"/>
      <c r="D954" s="482"/>
      <c r="E954" s="485"/>
      <c r="F954" s="255"/>
      <c r="G954" s="258"/>
      <c r="H954" s="261"/>
      <c r="I954" s="243"/>
      <c r="J954" s="22" t="str">
        <f>IF(E954=0,"",IF(E954&gt;=E953,"ATENÇÃO: observar o ganho de escala",""))</f>
        <v/>
      </c>
    </row>
    <row r="955" spans="1:10">
      <c r="A955" s="246"/>
      <c r="B955" s="249"/>
      <c r="C955" s="491"/>
      <c r="D955" s="482"/>
      <c r="E955" s="485"/>
      <c r="F955" s="255"/>
      <c r="G955" s="258"/>
      <c r="H955" s="261"/>
      <c r="I955" s="243"/>
      <c r="J955" s="22" t="str">
        <f t="shared" ref="J955:J957" si="188">IF(E955=0,"",IF(E955&gt;=E954,"ATENÇÃO: observar o ganho de escala",""))</f>
        <v/>
      </c>
    </row>
    <row r="956" spans="1:10">
      <c r="A956" s="246"/>
      <c r="B956" s="249"/>
      <c r="C956" s="491"/>
      <c r="D956" s="482"/>
      <c r="E956" s="485"/>
      <c r="F956" s="255"/>
      <c r="G956" s="258"/>
      <c r="H956" s="261"/>
      <c r="I956" s="243"/>
      <c r="J956" s="22" t="str">
        <f t="shared" si="188"/>
        <v/>
      </c>
    </row>
    <row r="957" spans="1:10" ht="15.75" thickBot="1">
      <c r="A957" s="247"/>
      <c r="B957" s="250"/>
      <c r="C957" s="492"/>
      <c r="D957" s="483"/>
      <c r="E957" s="486"/>
      <c r="F957" s="256"/>
      <c r="G957" s="259"/>
      <c r="H957" s="262"/>
      <c r="I957" s="244"/>
      <c r="J957" s="22" t="str">
        <f t="shared" si="188"/>
        <v/>
      </c>
    </row>
    <row r="958" spans="1:10">
      <c r="A958" s="245">
        <v>190</v>
      </c>
      <c r="B958" s="248" t="str">
        <f>CONCATENATE(VLOOKUP(A958,Especificações,2,FALSE),(VLOOKUP(A958,Especificações,3,FALSE)),(VLOOKUP(A958,Especificações,4,FALSE)),(VLOOKUP(A958,Especificações,5,FALSE)),(VLOOKUP(A958,Especificações,6,FALSE)),(VLOOKUP(A958,Especificações,7,FALSE)),(VLOOKUP(A958,Especificações,8,FALSE)),(VLOOKUP(A958,Especificações,9,FALSE)),(VLOOKUP(A958,Especificações,10,FALSE)),(VLOOKUP(A958,Especificações,11,FALSE)),(VLOOKUP(A958,Especificações,12,FALSE)),(VLOOKUP(A958,Especificações,13,FALSE)),(VLOOKUP(A958,Especificações,14,FALSE)),(VLOOKUP(A958,Especificações,15,FALSE)),(VLOOKUP(A958,Especificações,16,FALSE)),(VLOOKUP(A958,Especificações,17,FALSE)),(VLOOKUP(A958,Especificações,18,FALSE)),(VLOOKUP(A958,Especificações,19,FALSE)),(VLOOKUP(A958,Especificações,20,FALSE)),(VLOOKUP(A958,Especificações,21,FALSE)))</f>
        <v xml:space="preserve">APLICAÇÃO DE VERNIZ - Verniz UV; Milheiro; Formato Fechado: 4: 31,5x46cm; Total; </v>
      </c>
      <c r="C958" s="490">
        <f>VLOOKUP(A958,Especificações,22,FALSE)</f>
        <v>1</v>
      </c>
      <c r="D958" s="481" t="s">
        <v>232</v>
      </c>
      <c r="E958" s="484"/>
      <c r="F958" s="254">
        <f>IF(ISERROR(AVERAGE(E958:E962)),0,AVERAGE(E958:E962))</f>
        <v>0</v>
      </c>
      <c r="G958" s="257">
        <v>1</v>
      </c>
      <c r="H958" s="260">
        <f>C958*F958</f>
        <v>0</v>
      </c>
      <c r="I958" s="242">
        <f>G958*H958</f>
        <v>0</v>
      </c>
      <c r="J958" s="22"/>
    </row>
    <row r="959" spans="1:10">
      <c r="A959" s="246"/>
      <c r="B959" s="249"/>
      <c r="C959" s="491"/>
      <c r="D959" s="482"/>
      <c r="E959" s="485"/>
      <c r="F959" s="255"/>
      <c r="G959" s="258"/>
      <c r="H959" s="261"/>
      <c r="I959" s="243"/>
      <c r="J959" s="22" t="str">
        <f>IF(E959=0,"",IF(E959&gt;=E958,"ATENÇÃO: observar o ganho de escala",""))</f>
        <v/>
      </c>
    </row>
    <row r="960" spans="1:10">
      <c r="A960" s="246"/>
      <c r="B960" s="249"/>
      <c r="C960" s="491"/>
      <c r="D960" s="482"/>
      <c r="E960" s="485"/>
      <c r="F960" s="255"/>
      <c r="G960" s="258"/>
      <c r="H960" s="261"/>
      <c r="I960" s="243"/>
      <c r="J960" s="22" t="str">
        <f t="shared" ref="J960:J962" si="189">IF(E960=0,"",IF(E960&gt;=E959,"ATENÇÃO: observar o ganho de escala",""))</f>
        <v/>
      </c>
    </row>
    <row r="961" spans="1:10">
      <c r="A961" s="246"/>
      <c r="B961" s="249"/>
      <c r="C961" s="491"/>
      <c r="D961" s="482"/>
      <c r="E961" s="485"/>
      <c r="F961" s="255"/>
      <c r="G961" s="258"/>
      <c r="H961" s="261"/>
      <c r="I961" s="243"/>
      <c r="J961" s="22" t="str">
        <f t="shared" si="189"/>
        <v/>
      </c>
    </row>
    <row r="962" spans="1:10" ht="15.75" thickBot="1">
      <c r="A962" s="247"/>
      <c r="B962" s="250"/>
      <c r="C962" s="492"/>
      <c r="D962" s="483"/>
      <c r="E962" s="486"/>
      <c r="F962" s="256"/>
      <c r="G962" s="259"/>
      <c r="H962" s="262"/>
      <c r="I962" s="244"/>
      <c r="J962" s="22" t="str">
        <f t="shared" si="189"/>
        <v/>
      </c>
    </row>
    <row r="963" spans="1:10">
      <c r="A963" s="245">
        <v>191</v>
      </c>
      <c r="B963" s="248" t="str">
        <f>CONCATENATE(VLOOKUP(A963,Especificações,2,FALSE),(VLOOKUP(A963,Especificações,3,FALSE)),(VLOOKUP(A963,Especificações,4,FALSE)),(VLOOKUP(A963,Especificações,5,FALSE)),(VLOOKUP(A963,Especificações,6,FALSE)),(VLOOKUP(A963,Especificações,7,FALSE)),(VLOOKUP(A963,Especificações,8,FALSE)),(VLOOKUP(A963,Especificações,9,FALSE)),(VLOOKUP(A963,Especificações,10,FALSE)),(VLOOKUP(A963,Especificações,11,FALSE)),(VLOOKUP(A963,Especificações,12,FALSE)),(VLOOKUP(A963,Especificações,13,FALSE)),(VLOOKUP(A963,Especificações,14,FALSE)),(VLOOKUP(A963,Especificações,15,FALSE)),(VLOOKUP(A963,Especificações,16,FALSE)),(VLOOKUP(A963,Especificações,17,FALSE)),(VLOOKUP(A963,Especificações,18,FALSE)),(VLOOKUP(A963,Especificações,19,FALSE)),(VLOOKUP(A963,Especificações,20,FALSE)),(VLOOKUP(A963,Especificações,21,FALSE)))</f>
        <v xml:space="preserve">APLICAÇÃO DE VERNIZ - Verniz UV; Milheiro; Formato Fechado: 8: 21x29,7cm; Localizado; </v>
      </c>
      <c r="C963" s="490">
        <f>VLOOKUP(A963,Especificações,22,FALSE)</f>
        <v>1</v>
      </c>
      <c r="D963" s="481" t="s">
        <v>232</v>
      </c>
      <c r="E963" s="484"/>
      <c r="F963" s="254">
        <f>IF(ISERROR(AVERAGE(E963:E967)),0,AVERAGE(E963:E967))</f>
        <v>0</v>
      </c>
      <c r="G963" s="257">
        <v>3</v>
      </c>
      <c r="H963" s="260">
        <f>C963*F963</f>
        <v>0</v>
      </c>
      <c r="I963" s="242">
        <f>G963*H963</f>
        <v>0</v>
      </c>
      <c r="J963" s="22"/>
    </row>
    <row r="964" spans="1:10">
      <c r="A964" s="246"/>
      <c r="B964" s="249"/>
      <c r="C964" s="491"/>
      <c r="D964" s="482"/>
      <c r="E964" s="485"/>
      <c r="F964" s="255"/>
      <c r="G964" s="258"/>
      <c r="H964" s="261"/>
      <c r="I964" s="243"/>
      <c r="J964" s="22" t="str">
        <f>IF(E964=0,"",IF(E964&gt;=E963,"ATENÇÃO: observar o ganho de escala",""))</f>
        <v/>
      </c>
    </row>
    <row r="965" spans="1:10">
      <c r="A965" s="246"/>
      <c r="B965" s="249"/>
      <c r="C965" s="491"/>
      <c r="D965" s="482"/>
      <c r="E965" s="485"/>
      <c r="F965" s="255"/>
      <c r="G965" s="258"/>
      <c r="H965" s="261"/>
      <c r="I965" s="243"/>
      <c r="J965" s="22" t="str">
        <f t="shared" ref="J965:J967" si="190">IF(E965=0,"",IF(E965&gt;=E964,"ATENÇÃO: observar o ganho de escala",""))</f>
        <v/>
      </c>
    </row>
    <row r="966" spans="1:10">
      <c r="A966" s="246"/>
      <c r="B966" s="249"/>
      <c r="C966" s="491"/>
      <c r="D966" s="482"/>
      <c r="E966" s="485"/>
      <c r="F966" s="255"/>
      <c r="G966" s="258"/>
      <c r="H966" s="261"/>
      <c r="I966" s="243"/>
      <c r="J966" s="22" t="str">
        <f t="shared" si="190"/>
        <v/>
      </c>
    </row>
    <row r="967" spans="1:10" ht="15.75" thickBot="1">
      <c r="A967" s="247"/>
      <c r="B967" s="250"/>
      <c r="C967" s="492"/>
      <c r="D967" s="483"/>
      <c r="E967" s="486"/>
      <c r="F967" s="256"/>
      <c r="G967" s="259"/>
      <c r="H967" s="262"/>
      <c r="I967" s="244"/>
      <c r="J967" s="22" t="str">
        <f t="shared" si="190"/>
        <v/>
      </c>
    </row>
    <row r="968" spans="1:10">
      <c r="A968" s="245">
        <v>192</v>
      </c>
      <c r="B968" s="248" t="str">
        <f>CONCATENATE(VLOOKUP(A968,Especificações,2,FALSE),(VLOOKUP(A968,Especificações,3,FALSE)),(VLOOKUP(A968,Especificações,4,FALSE)),(VLOOKUP(A968,Especificações,5,FALSE)),(VLOOKUP(A968,Especificações,6,FALSE)),(VLOOKUP(A968,Especificações,7,FALSE)),(VLOOKUP(A968,Especificações,8,FALSE)),(VLOOKUP(A968,Especificações,9,FALSE)),(VLOOKUP(A968,Especificações,10,FALSE)),(VLOOKUP(A968,Especificações,11,FALSE)),(VLOOKUP(A968,Especificações,12,FALSE)),(VLOOKUP(A968,Especificações,13,FALSE)),(VLOOKUP(A968,Especificações,14,FALSE)),(VLOOKUP(A968,Especificações,15,FALSE)),(VLOOKUP(A968,Especificações,16,FALSE)),(VLOOKUP(A968,Especificações,17,FALSE)),(VLOOKUP(A968,Especificações,18,FALSE)),(VLOOKUP(A968,Especificações,19,FALSE)),(VLOOKUP(A968,Especificações,20,FALSE)),(VLOOKUP(A968,Especificações,21,FALSE)))</f>
        <v xml:space="preserve">APLICAÇÃO DE VERNIZ - Verniz UV; Milheiro; Formato Fechado: 8: 21x29,7cm; Total; </v>
      </c>
      <c r="C968" s="490">
        <f>VLOOKUP(A968,Especificações,22,FALSE)</f>
        <v>1</v>
      </c>
      <c r="D968" s="481" t="s">
        <v>232</v>
      </c>
      <c r="E968" s="484"/>
      <c r="F968" s="254">
        <f>IF(ISERROR(AVERAGE(E968:E972)),0,AVERAGE(E968:E972))</f>
        <v>0</v>
      </c>
      <c r="G968" s="257">
        <v>1</v>
      </c>
      <c r="H968" s="260">
        <f>C968*F968</f>
        <v>0</v>
      </c>
      <c r="I968" s="242">
        <f>G968*H968</f>
        <v>0</v>
      </c>
      <c r="J968" s="22"/>
    </row>
    <row r="969" spans="1:10">
      <c r="A969" s="246"/>
      <c r="B969" s="249"/>
      <c r="C969" s="491"/>
      <c r="D969" s="482"/>
      <c r="E969" s="485"/>
      <c r="F969" s="255"/>
      <c r="G969" s="258"/>
      <c r="H969" s="261"/>
      <c r="I969" s="243"/>
      <c r="J969" s="22" t="str">
        <f>IF(E969=0,"",IF(E969&gt;=E968,"ATENÇÃO: observar o ganho de escala",""))</f>
        <v/>
      </c>
    </row>
    <row r="970" spans="1:10">
      <c r="A970" s="246"/>
      <c r="B970" s="249"/>
      <c r="C970" s="491"/>
      <c r="D970" s="482"/>
      <c r="E970" s="485"/>
      <c r="F970" s="255"/>
      <c r="G970" s="258"/>
      <c r="H970" s="261"/>
      <c r="I970" s="243"/>
      <c r="J970" s="22" t="str">
        <f t="shared" ref="J970:J972" si="191">IF(E970=0,"",IF(E970&gt;=E969,"ATENÇÃO: observar o ganho de escala",""))</f>
        <v/>
      </c>
    </row>
    <row r="971" spans="1:10">
      <c r="A971" s="246"/>
      <c r="B971" s="249"/>
      <c r="C971" s="491"/>
      <c r="D971" s="482"/>
      <c r="E971" s="485"/>
      <c r="F971" s="255"/>
      <c r="G971" s="258"/>
      <c r="H971" s="261"/>
      <c r="I971" s="243"/>
      <c r="J971" s="22" t="str">
        <f t="shared" si="191"/>
        <v/>
      </c>
    </row>
    <row r="972" spans="1:10" ht="15.75" thickBot="1">
      <c r="A972" s="247"/>
      <c r="B972" s="250"/>
      <c r="C972" s="492"/>
      <c r="D972" s="483"/>
      <c r="E972" s="486"/>
      <c r="F972" s="256"/>
      <c r="G972" s="259"/>
      <c r="H972" s="262"/>
      <c r="I972" s="244"/>
      <c r="J972" s="22" t="str">
        <f t="shared" si="191"/>
        <v/>
      </c>
    </row>
    <row r="973" spans="1:10">
      <c r="A973" s="245">
        <v>193</v>
      </c>
      <c r="B973" s="248" t="str">
        <f>CONCATENATE(VLOOKUP(A973,Especificações,2,FALSE),(VLOOKUP(A973,Especificações,3,FALSE)),(VLOOKUP(A973,Especificações,4,FALSE)),(VLOOKUP(A973,Especificações,5,FALSE)),(VLOOKUP(A973,Especificações,6,FALSE)),(VLOOKUP(A973,Especificações,7,FALSE)),(VLOOKUP(A973,Especificações,8,FALSE)),(VLOOKUP(A973,Especificações,9,FALSE)),(VLOOKUP(A973,Especificações,10,FALSE)),(VLOOKUP(A973,Especificações,11,FALSE)),(VLOOKUP(A973,Especificações,12,FALSE)),(VLOOKUP(A973,Especificações,13,FALSE)),(VLOOKUP(A973,Especificações,14,FALSE)),(VLOOKUP(A973,Especificações,15,FALSE)),(VLOOKUP(A973,Especificações,16,FALSE)),(VLOOKUP(A973,Especificações,17,FALSE)),(VLOOKUP(A973,Especificações,18,FALSE)),(VLOOKUP(A973,Especificações,19,FALSE)),(VLOOKUP(A973,Especificações,20,FALSE)),(VLOOKUP(A973,Especificações,21,FALSE)))</f>
        <v xml:space="preserve">APLICAÇÃO DE VERNIZ - Verniz UV; Milheiro; Formato Fechado: 12: 20,5x23cm; Localizado; </v>
      </c>
      <c r="C973" s="490">
        <f>VLOOKUP(A973,Especificações,22,FALSE)</f>
        <v>1</v>
      </c>
      <c r="D973" s="481" t="s">
        <v>232</v>
      </c>
      <c r="E973" s="484"/>
      <c r="F973" s="254">
        <f>IF(ISERROR(AVERAGE(E973:E977)),0,AVERAGE(E973:E977))</f>
        <v>0</v>
      </c>
      <c r="G973" s="257">
        <v>3</v>
      </c>
      <c r="H973" s="260">
        <f>C973*F973</f>
        <v>0</v>
      </c>
      <c r="I973" s="242">
        <f>G973*H973</f>
        <v>0</v>
      </c>
      <c r="J973" s="22"/>
    </row>
    <row r="974" spans="1:10">
      <c r="A974" s="246"/>
      <c r="B974" s="249"/>
      <c r="C974" s="491"/>
      <c r="D974" s="482"/>
      <c r="E974" s="485"/>
      <c r="F974" s="255"/>
      <c r="G974" s="258"/>
      <c r="H974" s="261"/>
      <c r="I974" s="243"/>
      <c r="J974" s="22" t="str">
        <f>IF(E974=0,"",IF(E974&gt;=E973,"ATENÇÃO: observar o ganho de escala",""))</f>
        <v/>
      </c>
    </row>
    <row r="975" spans="1:10">
      <c r="A975" s="246"/>
      <c r="B975" s="249"/>
      <c r="C975" s="491"/>
      <c r="D975" s="482"/>
      <c r="E975" s="485"/>
      <c r="F975" s="255"/>
      <c r="G975" s="258"/>
      <c r="H975" s="261"/>
      <c r="I975" s="243"/>
      <c r="J975" s="22" t="str">
        <f t="shared" ref="J975:J977" si="192">IF(E975=0,"",IF(E975&gt;=E974,"ATENÇÃO: observar o ganho de escala",""))</f>
        <v/>
      </c>
    </row>
    <row r="976" spans="1:10">
      <c r="A976" s="246"/>
      <c r="B976" s="249"/>
      <c r="C976" s="491"/>
      <c r="D976" s="482"/>
      <c r="E976" s="485"/>
      <c r="F976" s="255"/>
      <c r="G976" s="258"/>
      <c r="H976" s="261"/>
      <c r="I976" s="243"/>
      <c r="J976" s="22" t="str">
        <f t="shared" si="192"/>
        <v/>
      </c>
    </row>
    <row r="977" spans="1:10" ht="15.75" thickBot="1">
      <c r="A977" s="247"/>
      <c r="B977" s="250"/>
      <c r="C977" s="492"/>
      <c r="D977" s="483"/>
      <c r="E977" s="486"/>
      <c r="F977" s="256"/>
      <c r="G977" s="259"/>
      <c r="H977" s="262"/>
      <c r="I977" s="244"/>
      <c r="J977" s="22" t="str">
        <f t="shared" si="192"/>
        <v/>
      </c>
    </row>
    <row r="978" spans="1:10">
      <c r="A978" s="245">
        <v>194</v>
      </c>
      <c r="B978" s="248" t="str">
        <f>CONCATENATE(VLOOKUP(A978,Especificações,2,FALSE),(VLOOKUP(A978,Especificações,3,FALSE)),(VLOOKUP(A978,Especificações,4,FALSE)),(VLOOKUP(A978,Especificações,5,FALSE)),(VLOOKUP(A978,Especificações,6,FALSE)),(VLOOKUP(A978,Especificações,7,FALSE)),(VLOOKUP(A978,Especificações,8,FALSE)),(VLOOKUP(A978,Especificações,9,FALSE)),(VLOOKUP(A978,Especificações,10,FALSE)),(VLOOKUP(A978,Especificações,11,FALSE)),(VLOOKUP(A978,Especificações,12,FALSE)),(VLOOKUP(A978,Especificações,13,FALSE)),(VLOOKUP(A978,Especificações,14,FALSE)),(VLOOKUP(A978,Especificações,15,FALSE)),(VLOOKUP(A978,Especificações,16,FALSE)),(VLOOKUP(A978,Especificações,17,FALSE)),(VLOOKUP(A978,Especificações,18,FALSE)),(VLOOKUP(A978,Especificações,19,FALSE)),(VLOOKUP(A978,Especificações,20,FALSE)),(VLOOKUP(A978,Especificações,21,FALSE)))</f>
        <v xml:space="preserve">APLICAÇÃO DE VERNIZ - Verniz UV; Milheiro; Formato Fechado: 12: 20,5x23cm; Total; </v>
      </c>
      <c r="C978" s="490">
        <f>VLOOKUP(A978,Especificações,22,FALSE)</f>
        <v>1</v>
      </c>
      <c r="D978" s="481" t="s">
        <v>232</v>
      </c>
      <c r="E978" s="484"/>
      <c r="F978" s="254">
        <f>IF(ISERROR(AVERAGE(E978:E982)),0,AVERAGE(E978:E982))</f>
        <v>0</v>
      </c>
      <c r="G978" s="257">
        <v>1</v>
      </c>
      <c r="H978" s="260">
        <f>C978*F978</f>
        <v>0</v>
      </c>
      <c r="I978" s="242">
        <f>G978*H978</f>
        <v>0</v>
      </c>
      <c r="J978" s="22"/>
    </row>
    <row r="979" spans="1:10">
      <c r="A979" s="246"/>
      <c r="B979" s="249"/>
      <c r="C979" s="491"/>
      <c r="D979" s="482"/>
      <c r="E979" s="485"/>
      <c r="F979" s="255"/>
      <c r="G979" s="258"/>
      <c r="H979" s="261"/>
      <c r="I979" s="243"/>
      <c r="J979" s="22" t="str">
        <f>IF(E979=0,"",IF(E979&gt;=E978,"ATENÇÃO: observar o ganho de escala",""))</f>
        <v/>
      </c>
    </row>
    <row r="980" spans="1:10">
      <c r="A980" s="246"/>
      <c r="B980" s="249"/>
      <c r="C980" s="491"/>
      <c r="D980" s="482"/>
      <c r="E980" s="485"/>
      <c r="F980" s="255"/>
      <c r="G980" s="258"/>
      <c r="H980" s="261"/>
      <c r="I980" s="243"/>
      <c r="J980" s="22" t="str">
        <f t="shared" ref="J980:J982" si="193">IF(E980=0,"",IF(E980&gt;=E979,"ATENÇÃO: observar o ganho de escala",""))</f>
        <v/>
      </c>
    </row>
    <row r="981" spans="1:10">
      <c r="A981" s="246"/>
      <c r="B981" s="249"/>
      <c r="C981" s="491"/>
      <c r="D981" s="482"/>
      <c r="E981" s="485"/>
      <c r="F981" s="255"/>
      <c r="G981" s="258"/>
      <c r="H981" s="261"/>
      <c r="I981" s="243"/>
      <c r="J981" s="22" t="str">
        <f t="shared" si="193"/>
        <v/>
      </c>
    </row>
    <row r="982" spans="1:10" ht="15.75" thickBot="1">
      <c r="A982" s="247"/>
      <c r="B982" s="250"/>
      <c r="C982" s="492"/>
      <c r="D982" s="483"/>
      <c r="E982" s="486"/>
      <c r="F982" s="256"/>
      <c r="G982" s="259"/>
      <c r="H982" s="262"/>
      <c r="I982" s="244"/>
      <c r="J982" s="22" t="str">
        <f t="shared" si="193"/>
        <v/>
      </c>
    </row>
    <row r="983" spans="1:10">
      <c r="A983" s="245">
        <v>195</v>
      </c>
      <c r="B983" s="248" t="str">
        <f>CONCATENATE(VLOOKUP(A983,Especificações,2,FALSE),(VLOOKUP(A983,Especificações,3,FALSE)),(VLOOKUP(A983,Especificações,4,FALSE)),(VLOOKUP(A983,Especificações,5,FALSE)),(VLOOKUP(A983,Especificações,6,FALSE)),(VLOOKUP(A983,Especificações,7,FALSE)),(VLOOKUP(A983,Especificações,8,FALSE)),(VLOOKUP(A983,Especificações,9,FALSE)),(VLOOKUP(A983,Especificações,10,FALSE)),(VLOOKUP(A983,Especificações,11,FALSE)),(VLOOKUP(A983,Especificações,12,FALSE)),(VLOOKUP(A983,Especificações,13,FALSE)),(VLOOKUP(A983,Especificações,14,FALSE)),(VLOOKUP(A983,Especificações,15,FALSE)),(VLOOKUP(A983,Especificações,16,FALSE)),(VLOOKUP(A983,Especificações,17,FALSE)),(VLOOKUP(A983,Especificações,18,FALSE)),(VLOOKUP(A983,Especificações,19,FALSE)),(VLOOKUP(A983,Especificações,20,FALSE)),(VLOOKUP(A983,Especificações,21,FALSE)))</f>
        <v xml:space="preserve">APLICAÇÃO DE VERNIZ - Verniz UV; Milheiro; Formato Fechado: 16: 15x21cm; Localizado; </v>
      </c>
      <c r="C983" s="490">
        <f>VLOOKUP(A983,Especificações,22,FALSE)</f>
        <v>1</v>
      </c>
      <c r="D983" s="481" t="s">
        <v>232</v>
      </c>
      <c r="E983" s="484"/>
      <c r="F983" s="254">
        <f>IF(ISERROR(AVERAGE(E983:E987)),0,AVERAGE(E983:E987))</f>
        <v>0</v>
      </c>
      <c r="G983" s="257">
        <v>3</v>
      </c>
      <c r="H983" s="260">
        <f>C983*F983</f>
        <v>0</v>
      </c>
      <c r="I983" s="242">
        <f>G983*H983</f>
        <v>0</v>
      </c>
      <c r="J983" s="22"/>
    </row>
    <row r="984" spans="1:10">
      <c r="A984" s="246"/>
      <c r="B984" s="249"/>
      <c r="C984" s="491"/>
      <c r="D984" s="482"/>
      <c r="E984" s="485"/>
      <c r="F984" s="255"/>
      <c r="G984" s="258"/>
      <c r="H984" s="261"/>
      <c r="I984" s="243"/>
      <c r="J984" s="22" t="str">
        <f>IF(E984=0,"",IF(E984&gt;=E983,"ATENÇÃO: observar o ganho de escala",""))</f>
        <v/>
      </c>
    </row>
    <row r="985" spans="1:10">
      <c r="A985" s="246"/>
      <c r="B985" s="249"/>
      <c r="C985" s="491"/>
      <c r="D985" s="482"/>
      <c r="E985" s="485"/>
      <c r="F985" s="255"/>
      <c r="G985" s="258"/>
      <c r="H985" s="261"/>
      <c r="I985" s="243"/>
      <c r="J985" s="22" t="str">
        <f t="shared" ref="J985:J987" si="194">IF(E985=0,"",IF(E985&gt;=E984,"ATENÇÃO: observar o ganho de escala",""))</f>
        <v/>
      </c>
    </row>
    <row r="986" spans="1:10">
      <c r="A986" s="246"/>
      <c r="B986" s="249"/>
      <c r="C986" s="491"/>
      <c r="D986" s="482"/>
      <c r="E986" s="485"/>
      <c r="F986" s="255"/>
      <c r="G986" s="258"/>
      <c r="H986" s="261"/>
      <c r="I986" s="243"/>
      <c r="J986" s="22" t="str">
        <f t="shared" si="194"/>
        <v/>
      </c>
    </row>
    <row r="987" spans="1:10" ht="15.75" thickBot="1">
      <c r="A987" s="247"/>
      <c r="B987" s="250"/>
      <c r="C987" s="492"/>
      <c r="D987" s="483"/>
      <c r="E987" s="486"/>
      <c r="F987" s="256"/>
      <c r="G987" s="259"/>
      <c r="H987" s="262"/>
      <c r="I987" s="244"/>
      <c r="J987" s="22" t="str">
        <f t="shared" si="194"/>
        <v/>
      </c>
    </row>
    <row r="988" spans="1:10">
      <c r="A988" s="245">
        <v>196</v>
      </c>
      <c r="B988" s="248" t="str">
        <f>CONCATENATE(VLOOKUP(A988,Especificações,2,FALSE),(VLOOKUP(A988,Especificações,3,FALSE)),(VLOOKUP(A988,Especificações,4,FALSE)),(VLOOKUP(A988,Especificações,5,FALSE)),(VLOOKUP(A988,Especificações,6,FALSE)),(VLOOKUP(A988,Especificações,7,FALSE)),(VLOOKUP(A988,Especificações,8,FALSE)),(VLOOKUP(A988,Especificações,9,FALSE)),(VLOOKUP(A988,Especificações,10,FALSE)),(VLOOKUP(A988,Especificações,11,FALSE)),(VLOOKUP(A988,Especificações,12,FALSE)),(VLOOKUP(A988,Especificações,13,FALSE)),(VLOOKUP(A988,Especificações,14,FALSE)),(VLOOKUP(A988,Especificações,15,FALSE)),(VLOOKUP(A988,Especificações,16,FALSE)),(VLOOKUP(A988,Especificações,17,FALSE)),(VLOOKUP(A988,Especificações,18,FALSE)),(VLOOKUP(A988,Especificações,19,FALSE)),(VLOOKUP(A988,Especificações,20,FALSE)),(VLOOKUP(A988,Especificações,21,FALSE)))</f>
        <v xml:space="preserve">APLICAÇÃO DE VERNIZ - Verniz UV; Milheiro; Formato Fechado: 16: 15x21cm; Total; </v>
      </c>
      <c r="C988" s="490">
        <f>VLOOKUP(A988,Especificações,22,FALSE)</f>
        <v>1</v>
      </c>
      <c r="D988" s="481" t="s">
        <v>232</v>
      </c>
      <c r="E988" s="484"/>
      <c r="F988" s="254">
        <f>IF(ISERROR(AVERAGE(E988:E992)),0,AVERAGE(E988:E992))</f>
        <v>0</v>
      </c>
      <c r="G988" s="257">
        <v>1</v>
      </c>
      <c r="H988" s="260">
        <f>C988*F988</f>
        <v>0</v>
      </c>
      <c r="I988" s="242">
        <f>G988*H988</f>
        <v>0</v>
      </c>
      <c r="J988" s="22"/>
    </row>
    <row r="989" spans="1:10">
      <c r="A989" s="246"/>
      <c r="B989" s="249"/>
      <c r="C989" s="491"/>
      <c r="D989" s="482"/>
      <c r="E989" s="485"/>
      <c r="F989" s="255"/>
      <c r="G989" s="258"/>
      <c r="H989" s="261"/>
      <c r="I989" s="243"/>
      <c r="J989" s="22" t="str">
        <f>IF(E989=0,"",IF(E989&gt;=E988,"ATENÇÃO: observar o ganho de escala",""))</f>
        <v/>
      </c>
    </row>
    <row r="990" spans="1:10">
      <c r="A990" s="246"/>
      <c r="B990" s="249"/>
      <c r="C990" s="491"/>
      <c r="D990" s="482"/>
      <c r="E990" s="485"/>
      <c r="F990" s="255"/>
      <c r="G990" s="258"/>
      <c r="H990" s="261"/>
      <c r="I990" s="243"/>
      <c r="J990" s="22" t="str">
        <f t="shared" ref="J990:J992" si="195">IF(E990=0,"",IF(E990&gt;=E989,"ATENÇÃO: observar o ganho de escala",""))</f>
        <v/>
      </c>
    </row>
    <row r="991" spans="1:10">
      <c r="A991" s="246"/>
      <c r="B991" s="249"/>
      <c r="C991" s="491"/>
      <c r="D991" s="482"/>
      <c r="E991" s="485"/>
      <c r="F991" s="255"/>
      <c r="G991" s="258"/>
      <c r="H991" s="261"/>
      <c r="I991" s="243"/>
      <c r="J991" s="22" t="str">
        <f t="shared" si="195"/>
        <v/>
      </c>
    </row>
    <row r="992" spans="1:10" ht="15.75" thickBot="1">
      <c r="A992" s="247"/>
      <c r="B992" s="250"/>
      <c r="C992" s="492"/>
      <c r="D992" s="483"/>
      <c r="E992" s="486"/>
      <c r="F992" s="256"/>
      <c r="G992" s="259"/>
      <c r="H992" s="262"/>
      <c r="I992" s="244"/>
      <c r="J992" s="22" t="str">
        <f t="shared" si="195"/>
        <v/>
      </c>
    </row>
    <row r="993" spans="1:10">
      <c r="A993" s="245">
        <v>197</v>
      </c>
      <c r="B993" s="248" t="str">
        <f>CONCATENATE(VLOOKUP(A993,Especificações,2,FALSE),(VLOOKUP(A993,Especificações,3,FALSE)),(VLOOKUP(A993,Especificações,4,FALSE)),(VLOOKUP(A993,Especificações,5,FALSE)),(VLOOKUP(A993,Especificações,6,FALSE)),(VLOOKUP(A993,Especificações,7,FALSE)),(VLOOKUP(A993,Especificações,8,FALSE)),(VLOOKUP(A993,Especificações,9,FALSE)),(VLOOKUP(A993,Especificações,10,FALSE)),(VLOOKUP(A993,Especificações,11,FALSE)),(VLOOKUP(A993,Especificações,12,FALSE)),(VLOOKUP(A993,Especificações,13,FALSE)),(VLOOKUP(A993,Especificações,14,FALSE)),(VLOOKUP(A993,Especificações,15,FALSE)),(VLOOKUP(A993,Especificações,16,FALSE)),(VLOOKUP(A993,Especificações,17,FALSE)),(VLOOKUP(A993,Especificações,18,FALSE)),(VLOOKUP(A993,Especificações,19,FALSE)),(VLOOKUP(A993,Especificações,20,FALSE)),(VLOOKUP(A993,Especificações,21,FALSE)))</f>
        <v xml:space="preserve">APLICAÇÃO DE VERNIZ - Verniz UV; Milheiro; Formato Fechado: 32: 11x15cm; Localizado; </v>
      </c>
      <c r="C993" s="490">
        <f>VLOOKUP(A993,Especificações,22,FALSE)</f>
        <v>1</v>
      </c>
      <c r="D993" s="481" t="s">
        <v>232</v>
      </c>
      <c r="E993" s="484"/>
      <c r="F993" s="254">
        <f>IF(ISERROR(AVERAGE(E993:E997)),0,AVERAGE(E993:E997))</f>
        <v>0</v>
      </c>
      <c r="G993" s="257">
        <v>3</v>
      </c>
      <c r="H993" s="260">
        <f>C993*F993</f>
        <v>0</v>
      </c>
      <c r="I993" s="242">
        <f>G993*H993</f>
        <v>0</v>
      </c>
      <c r="J993" s="22"/>
    </row>
    <row r="994" spans="1:10">
      <c r="A994" s="246"/>
      <c r="B994" s="249"/>
      <c r="C994" s="491"/>
      <c r="D994" s="482"/>
      <c r="E994" s="485"/>
      <c r="F994" s="255"/>
      <c r="G994" s="258"/>
      <c r="H994" s="261"/>
      <c r="I994" s="243"/>
      <c r="J994" s="22" t="str">
        <f>IF(E994=0,"",IF(E994&gt;=E993,"ATENÇÃO: observar o ganho de escala",""))</f>
        <v/>
      </c>
    </row>
    <row r="995" spans="1:10">
      <c r="A995" s="246"/>
      <c r="B995" s="249"/>
      <c r="C995" s="491"/>
      <c r="D995" s="482"/>
      <c r="E995" s="485"/>
      <c r="F995" s="255"/>
      <c r="G995" s="258"/>
      <c r="H995" s="261"/>
      <c r="I995" s="243"/>
      <c r="J995" s="22" t="str">
        <f t="shared" ref="J995:J997" si="196">IF(E995=0,"",IF(E995&gt;=E994,"ATENÇÃO: observar o ganho de escala",""))</f>
        <v/>
      </c>
    </row>
    <row r="996" spans="1:10">
      <c r="A996" s="246"/>
      <c r="B996" s="249"/>
      <c r="C996" s="491"/>
      <c r="D996" s="482"/>
      <c r="E996" s="485"/>
      <c r="F996" s="255"/>
      <c r="G996" s="258"/>
      <c r="H996" s="261"/>
      <c r="I996" s="243"/>
      <c r="J996" s="22" t="str">
        <f t="shared" si="196"/>
        <v/>
      </c>
    </row>
    <row r="997" spans="1:10" ht="15.75" thickBot="1">
      <c r="A997" s="247"/>
      <c r="B997" s="250"/>
      <c r="C997" s="492"/>
      <c r="D997" s="483"/>
      <c r="E997" s="486"/>
      <c r="F997" s="256"/>
      <c r="G997" s="259"/>
      <c r="H997" s="262"/>
      <c r="I997" s="244"/>
      <c r="J997" s="22" t="str">
        <f t="shared" si="196"/>
        <v/>
      </c>
    </row>
    <row r="998" spans="1:10" ht="15" customHeight="1">
      <c r="A998" s="245">
        <v>198</v>
      </c>
      <c r="B998" s="248" t="str">
        <f>CONCATENATE(VLOOKUP(A998,Especificações,2,FALSE),(VLOOKUP(A998,Especificações,3,FALSE)),(VLOOKUP(A998,Especificações,4,FALSE)),(VLOOKUP(A998,Especificações,5,FALSE)),(VLOOKUP(A998,Especificações,6,FALSE)),(VLOOKUP(A998,Especificações,7,FALSE)),(VLOOKUP(A998,Especificações,8,FALSE)),(VLOOKUP(A998,Especificações,9,FALSE)),(VLOOKUP(A998,Especificações,10,FALSE)),(VLOOKUP(A998,Especificações,11,FALSE)),(VLOOKUP(A998,Especificações,12,FALSE)),(VLOOKUP(A998,Especificações,13,FALSE)),(VLOOKUP(A998,Especificações,14,FALSE)),(VLOOKUP(A998,Especificações,15,FALSE)),(VLOOKUP(A998,Especificações,16,FALSE)),(VLOOKUP(A998,Especificações,17,FALSE)),(VLOOKUP(A998,Especificações,18,FALSE)),(VLOOKUP(A998,Especificações,19,FALSE)),(VLOOKUP(A998,Especificações,20,FALSE)),(VLOOKUP(A998,Especificações,21,FALSE)))</f>
        <v xml:space="preserve">APLICAÇÃO DE VERNIZ - Verniz UV; Milheiro; Formato Fechado: 32: 11x15cm; Total; </v>
      </c>
      <c r="C998" s="490">
        <f>VLOOKUP(A998,Especificações,22,FALSE)</f>
        <v>1</v>
      </c>
      <c r="D998" s="481" t="s">
        <v>232</v>
      </c>
      <c r="E998" s="484"/>
      <c r="F998" s="254">
        <f>IF(ISERROR(AVERAGE(E998:E1002)),0,AVERAGE(E998:E1002))</f>
        <v>0</v>
      </c>
      <c r="G998" s="257">
        <v>1</v>
      </c>
      <c r="H998" s="260">
        <f>C998*F998</f>
        <v>0</v>
      </c>
      <c r="I998" s="242">
        <f>G998*H998</f>
        <v>0</v>
      </c>
      <c r="J998" s="22"/>
    </row>
    <row r="999" spans="1:10">
      <c r="A999" s="246"/>
      <c r="B999" s="249"/>
      <c r="C999" s="491"/>
      <c r="D999" s="482"/>
      <c r="E999" s="485"/>
      <c r="F999" s="255"/>
      <c r="G999" s="258"/>
      <c r="H999" s="261"/>
      <c r="I999" s="243"/>
      <c r="J999" s="22" t="str">
        <f>IF(E999=0,"",IF(E999&gt;=E998,"ATENÇÃO: observar o ganho de escala",""))</f>
        <v/>
      </c>
    </row>
    <row r="1000" spans="1:10">
      <c r="A1000" s="246"/>
      <c r="B1000" s="249"/>
      <c r="C1000" s="491"/>
      <c r="D1000" s="482"/>
      <c r="E1000" s="485"/>
      <c r="F1000" s="255"/>
      <c r="G1000" s="258"/>
      <c r="H1000" s="261"/>
      <c r="I1000" s="243"/>
      <c r="J1000" s="22" t="str">
        <f t="shared" ref="J1000:J1002" si="197">IF(E1000=0,"",IF(E1000&gt;=E999,"ATENÇÃO: observar o ganho de escala",""))</f>
        <v/>
      </c>
    </row>
    <row r="1001" spans="1:10">
      <c r="A1001" s="246"/>
      <c r="B1001" s="249"/>
      <c r="C1001" s="491"/>
      <c r="D1001" s="482"/>
      <c r="E1001" s="485"/>
      <c r="F1001" s="255"/>
      <c r="G1001" s="258"/>
      <c r="H1001" s="261"/>
      <c r="I1001" s="243"/>
      <c r="J1001" s="22" t="str">
        <f t="shared" si="197"/>
        <v/>
      </c>
    </row>
    <row r="1002" spans="1:10" ht="15.75" thickBot="1">
      <c r="A1002" s="247"/>
      <c r="B1002" s="250"/>
      <c r="C1002" s="492"/>
      <c r="D1002" s="483"/>
      <c r="E1002" s="486"/>
      <c r="F1002" s="256"/>
      <c r="G1002" s="259"/>
      <c r="H1002" s="262"/>
      <c r="I1002" s="244"/>
      <c r="J1002" s="22" t="str">
        <f t="shared" si="197"/>
        <v/>
      </c>
    </row>
    <row r="1003" spans="1:10">
      <c r="A1003" s="245">
        <v>199</v>
      </c>
      <c r="B1003" s="248" t="str">
        <f>CONCATENATE(VLOOKUP(A1003,Especificações,2,FALSE),(VLOOKUP(A1003,Especificações,3,FALSE)),(VLOOKUP(A1003,Especificações,4,FALSE)),(VLOOKUP(A1003,Especificações,5,FALSE)),(VLOOKUP(A1003,Especificações,6,FALSE)),(VLOOKUP(A1003,Especificações,7,FALSE)),(VLOOKUP(A1003,Especificações,8,FALSE)),(VLOOKUP(A1003,Especificações,9,FALSE)),(VLOOKUP(A1003,Especificações,10,FALSE)),(VLOOKUP(A1003,Especificações,11,FALSE)),(VLOOKUP(A1003,Especificações,12,FALSE)),(VLOOKUP(A1003,Especificações,13,FALSE)),(VLOOKUP(A1003,Especificações,14,FALSE)),(VLOOKUP(A1003,Especificações,15,FALSE)),(VLOOKUP(A1003,Especificações,16,FALSE)),(VLOOKUP(A1003,Especificações,17,FALSE)),(VLOOKUP(A1003,Especificações,18,FALSE)),(VLOOKUP(A1003,Especificações,19,FALSE)),(VLOOKUP(A1003,Especificações,20,FALSE)),(VLOOKUP(A1003,Especificações,21,FALSE)))</f>
        <v xml:space="preserve">CAPA DURA - Papelão Nº 18/ 20; Formato Fechado: 4: 31,5x46cm; Papel Couchê Liso ou fosco/ Off-Set/ Reciclato;  170/230 g/m²; Impressão:  4/0 Cores; </v>
      </c>
      <c r="C1003" s="490">
        <f>VLOOKUP(A1003,Especificações,22,FALSE)</f>
        <v>1</v>
      </c>
      <c r="D1003" s="21" t="s">
        <v>46</v>
      </c>
      <c r="E1003" s="153"/>
      <c r="F1003" s="254">
        <f>IF(ISERROR(AVERAGE(E1003:E1007)),0,AVERAGE(E1003:E1007))</f>
        <v>0</v>
      </c>
      <c r="G1003" s="257">
        <v>500</v>
      </c>
      <c r="H1003" s="260">
        <f>C1003*F1003</f>
        <v>0</v>
      </c>
      <c r="I1003" s="242">
        <f>G1003*H1003</f>
        <v>0</v>
      </c>
      <c r="J1003" s="22"/>
    </row>
    <row r="1004" spans="1:10">
      <c r="A1004" s="246"/>
      <c r="B1004" s="249"/>
      <c r="C1004" s="491"/>
      <c r="D1004" s="23" t="s">
        <v>47</v>
      </c>
      <c r="E1004" s="1"/>
      <c r="F1004" s="255"/>
      <c r="G1004" s="258"/>
      <c r="H1004" s="261"/>
      <c r="I1004" s="243"/>
      <c r="J1004" s="22" t="str">
        <f>IF(E1004=0,"",IF(E1004&gt;=E1003,"ATENÇÃO: observar o ganho de escala",""))</f>
        <v/>
      </c>
    </row>
    <row r="1005" spans="1:10">
      <c r="A1005" s="246"/>
      <c r="B1005" s="249"/>
      <c r="C1005" s="491"/>
      <c r="D1005" s="24" t="s">
        <v>45</v>
      </c>
      <c r="E1005" s="1"/>
      <c r="F1005" s="255"/>
      <c r="G1005" s="258"/>
      <c r="H1005" s="261"/>
      <c r="I1005" s="243"/>
      <c r="J1005" s="22" t="str">
        <f t="shared" ref="J1005:J1007" si="198">IF(E1005=0,"",IF(E1005&gt;=E1004,"ATENÇÃO: observar o ganho de escala",""))</f>
        <v/>
      </c>
    </row>
    <row r="1006" spans="1:10">
      <c r="A1006" s="246"/>
      <c r="B1006" s="249"/>
      <c r="C1006" s="491"/>
      <c r="D1006" s="24" t="s">
        <v>43</v>
      </c>
      <c r="E1006" s="1"/>
      <c r="F1006" s="255"/>
      <c r="G1006" s="258"/>
      <c r="H1006" s="261"/>
      <c r="I1006" s="243"/>
      <c r="J1006" s="22" t="str">
        <f t="shared" si="198"/>
        <v/>
      </c>
    </row>
    <row r="1007" spans="1:10" ht="15.75" thickBot="1">
      <c r="A1007" s="247"/>
      <c r="B1007" s="250"/>
      <c r="C1007" s="492"/>
      <c r="D1007" s="25" t="s">
        <v>44</v>
      </c>
      <c r="E1007" s="2"/>
      <c r="F1007" s="256"/>
      <c r="G1007" s="259"/>
      <c r="H1007" s="262"/>
      <c r="I1007" s="244"/>
      <c r="J1007" s="22" t="str">
        <f t="shared" si="198"/>
        <v/>
      </c>
    </row>
    <row r="1008" spans="1:10">
      <c r="A1008" s="245">
        <v>200</v>
      </c>
      <c r="B1008" s="248" t="str">
        <f>CONCATENATE(VLOOKUP(A1008,Especificações,2,FALSE),(VLOOKUP(A1008,Especificações,3,FALSE)),(VLOOKUP(A1008,Especificações,4,FALSE)),(VLOOKUP(A1008,Especificações,5,FALSE)),(VLOOKUP(A1008,Especificações,6,FALSE)),(VLOOKUP(A1008,Especificações,7,FALSE)),(VLOOKUP(A1008,Especificações,8,FALSE)),(VLOOKUP(A1008,Especificações,9,FALSE)),(VLOOKUP(A1008,Especificações,10,FALSE)),(VLOOKUP(A1008,Especificações,11,FALSE)),(VLOOKUP(A1008,Especificações,12,FALSE)),(VLOOKUP(A1008,Especificações,13,FALSE)),(VLOOKUP(A1008,Especificações,14,FALSE)),(VLOOKUP(A1008,Especificações,15,FALSE)),(VLOOKUP(A1008,Especificações,16,FALSE)),(VLOOKUP(A1008,Especificações,17,FALSE)),(VLOOKUP(A1008,Especificações,18,FALSE)),(VLOOKUP(A1008,Especificações,19,FALSE)),(VLOOKUP(A1008,Especificações,20,FALSE)),(VLOOKUP(A1008,Especificações,21,FALSE)))</f>
        <v xml:space="preserve">CAPA DURA - Papelão Nº 18/ 20; Formato Fechado: 8: 21x29,7cm; Papel Couchê Liso ou fosco/ Off-Set/ Reciclato;  170/230 g/m²; Impressão: 4/0 Cores; </v>
      </c>
      <c r="C1008" s="490">
        <f>VLOOKUP(A1008,Especificações,22,FALSE)</f>
        <v>1</v>
      </c>
      <c r="D1008" s="21" t="s">
        <v>46</v>
      </c>
      <c r="E1008" s="153"/>
      <c r="F1008" s="254">
        <f>IF(ISERROR(AVERAGE(E1008:E1012)),0,AVERAGE(E1008:E1012))</f>
        <v>0</v>
      </c>
      <c r="G1008" s="257">
        <v>1500</v>
      </c>
      <c r="H1008" s="260">
        <f>C1008*F1008</f>
        <v>0</v>
      </c>
      <c r="I1008" s="242">
        <f>G1008*H1008</f>
        <v>0</v>
      </c>
      <c r="J1008" s="22"/>
    </row>
    <row r="1009" spans="1:10">
      <c r="A1009" s="246"/>
      <c r="B1009" s="249"/>
      <c r="C1009" s="491"/>
      <c r="D1009" s="23" t="s">
        <v>47</v>
      </c>
      <c r="E1009" s="1"/>
      <c r="F1009" s="255"/>
      <c r="G1009" s="258"/>
      <c r="H1009" s="261"/>
      <c r="I1009" s="243"/>
      <c r="J1009" s="22" t="str">
        <f>IF(E1009=0,"",IF(E1009&gt;=E1008,"ATENÇÃO: observar o ganho de escala",""))</f>
        <v/>
      </c>
    </row>
    <row r="1010" spans="1:10">
      <c r="A1010" s="246"/>
      <c r="B1010" s="249"/>
      <c r="C1010" s="491"/>
      <c r="D1010" s="24" t="s">
        <v>45</v>
      </c>
      <c r="E1010" s="1"/>
      <c r="F1010" s="255"/>
      <c r="G1010" s="258"/>
      <c r="H1010" s="261"/>
      <c r="I1010" s="243"/>
      <c r="J1010" s="22" t="str">
        <f t="shared" ref="J1010:J1012" si="199">IF(E1010=0,"",IF(E1010&gt;=E1009,"ATENÇÃO: observar o ganho de escala",""))</f>
        <v/>
      </c>
    </row>
    <row r="1011" spans="1:10">
      <c r="A1011" s="246"/>
      <c r="B1011" s="249"/>
      <c r="C1011" s="491"/>
      <c r="D1011" s="24" t="s">
        <v>43</v>
      </c>
      <c r="E1011" s="1"/>
      <c r="F1011" s="255"/>
      <c r="G1011" s="258"/>
      <c r="H1011" s="261"/>
      <c r="I1011" s="243"/>
      <c r="J1011" s="22" t="str">
        <f t="shared" si="199"/>
        <v/>
      </c>
    </row>
    <row r="1012" spans="1:10" ht="15.75" thickBot="1">
      <c r="A1012" s="247"/>
      <c r="B1012" s="250"/>
      <c r="C1012" s="492"/>
      <c r="D1012" s="25" t="s">
        <v>44</v>
      </c>
      <c r="E1012" s="2"/>
      <c r="F1012" s="256"/>
      <c r="G1012" s="259"/>
      <c r="H1012" s="262"/>
      <c r="I1012" s="244"/>
      <c r="J1012" s="22" t="str">
        <f t="shared" si="199"/>
        <v/>
      </c>
    </row>
    <row r="1013" spans="1:10">
      <c r="A1013" s="245">
        <v>201</v>
      </c>
      <c r="B1013" s="248" t="str">
        <f>CONCATENATE(VLOOKUP(A1013,Especificações,2,FALSE),(VLOOKUP(A1013,Especificações,3,FALSE)),(VLOOKUP(A1013,Especificações,4,FALSE)),(VLOOKUP(A1013,Especificações,5,FALSE)),(VLOOKUP(A1013,Especificações,6,FALSE)),(VLOOKUP(A1013,Especificações,7,FALSE)),(VLOOKUP(A1013,Especificações,8,FALSE)),(VLOOKUP(A1013,Especificações,9,FALSE)),(VLOOKUP(A1013,Especificações,10,FALSE)),(VLOOKUP(A1013,Especificações,11,FALSE)),(VLOOKUP(A1013,Especificações,12,FALSE)),(VLOOKUP(A1013,Especificações,13,FALSE)),(VLOOKUP(A1013,Especificações,14,FALSE)),(VLOOKUP(A1013,Especificações,15,FALSE)),(VLOOKUP(A1013,Especificações,16,FALSE)),(VLOOKUP(A1013,Especificações,17,FALSE)),(VLOOKUP(A1013,Especificações,18,FALSE)),(VLOOKUP(A1013,Especificações,19,FALSE)),(VLOOKUP(A1013,Especificações,20,FALSE)),(VLOOKUP(A1013,Especificações,21,FALSE)))</f>
        <v xml:space="preserve">CAPA DURA - Papelão Nº 18/ 20; Formato Fechado: 12: 20,5x23cm; Papel Couchê Liso ou fosco/ Off-Set/ Reciclato;  170/230 g/m²; Impressão:  4/0 Cores; </v>
      </c>
      <c r="C1013" s="490">
        <f>VLOOKUP(A1013,Especificações,22,FALSE)</f>
        <v>1</v>
      </c>
      <c r="D1013" s="21" t="s">
        <v>46</v>
      </c>
      <c r="E1013" s="153"/>
      <c r="F1013" s="254">
        <f>IF(ISERROR(AVERAGE(E1013:E1017)),0,AVERAGE(E1013:E1017))</f>
        <v>0</v>
      </c>
      <c r="G1013" s="257">
        <v>1500</v>
      </c>
      <c r="H1013" s="260">
        <f>C1013*F1013</f>
        <v>0</v>
      </c>
      <c r="I1013" s="242">
        <f>G1013*H1013</f>
        <v>0</v>
      </c>
      <c r="J1013" s="22"/>
    </row>
    <row r="1014" spans="1:10">
      <c r="A1014" s="246"/>
      <c r="B1014" s="249"/>
      <c r="C1014" s="491"/>
      <c r="D1014" s="23" t="s">
        <v>47</v>
      </c>
      <c r="E1014" s="1"/>
      <c r="F1014" s="255"/>
      <c r="G1014" s="258"/>
      <c r="H1014" s="261"/>
      <c r="I1014" s="243"/>
      <c r="J1014" s="22" t="str">
        <f>IF(E1014=0,"",IF(E1014&gt;=E1013,"ATENÇÃO: observar o ganho de escala",""))</f>
        <v/>
      </c>
    </row>
    <row r="1015" spans="1:10">
      <c r="A1015" s="246"/>
      <c r="B1015" s="249"/>
      <c r="C1015" s="491"/>
      <c r="D1015" s="24" t="s">
        <v>45</v>
      </c>
      <c r="E1015" s="1"/>
      <c r="F1015" s="255"/>
      <c r="G1015" s="258"/>
      <c r="H1015" s="261"/>
      <c r="I1015" s="243"/>
      <c r="J1015" s="22" t="str">
        <f t="shared" ref="J1015:J1017" si="200">IF(E1015=0,"",IF(E1015&gt;=E1014,"ATENÇÃO: observar o ganho de escala",""))</f>
        <v/>
      </c>
    </row>
    <row r="1016" spans="1:10">
      <c r="A1016" s="246"/>
      <c r="B1016" s="249"/>
      <c r="C1016" s="491"/>
      <c r="D1016" s="24" t="s">
        <v>43</v>
      </c>
      <c r="E1016" s="1"/>
      <c r="F1016" s="255"/>
      <c r="G1016" s="258"/>
      <c r="H1016" s="261"/>
      <c r="I1016" s="243"/>
      <c r="J1016" s="22" t="str">
        <f t="shared" si="200"/>
        <v/>
      </c>
    </row>
    <row r="1017" spans="1:10" ht="15.75" thickBot="1">
      <c r="A1017" s="247"/>
      <c r="B1017" s="250"/>
      <c r="C1017" s="492"/>
      <c r="D1017" s="25" t="s">
        <v>44</v>
      </c>
      <c r="E1017" s="2"/>
      <c r="F1017" s="256"/>
      <c r="G1017" s="259"/>
      <c r="H1017" s="262"/>
      <c r="I1017" s="244"/>
      <c r="J1017" s="22" t="str">
        <f t="shared" si="200"/>
        <v/>
      </c>
    </row>
    <row r="1018" spans="1:10">
      <c r="A1018" s="245">
        <v>202</v>
      </c>
      <c r="B1018" s="248" t="str">
        <f>CONCATENATE(VLOOKUP(A1018,Especificações,2,FALSE),(VLOOKUP(A1018,Especificações,3,FALSE)),(VLOOKUP(A1018,Especificações,4,FALSE)),(VLOOKUP(A1018,Especificações,5,FALSE)),(VLOOKUP(A1018,Especificações,6,FALSE)),(VLOOKUP(A1018,Especificações,7,FALSE)),(VLOOKUP(A1018,Especificações,8,FALSE)),(VLOOKUP(A1018,Especificações,9,FALSE)),(VLOOKUP(A1018,Especificações,10,FALSE)),(VLOOKUP(A1018,Especificações,11,FALSE)),(VLOOKUP(A1018,Especificações,12,FALSE)),(VLOOKUP(A1018,Especificações,13,FALSE)),(VLOOKUP(A1018,Especificações,14,FALSE)),(VLOOKUP(A1018,Especificações,15,FALSE)),(VLOOKUP(A1018,Especificações,16,FALSE)),(VLOOKUP(A1018,Especificações,17,FALSE)),(VLOOKUP(A1018,Especificações,18,FALSE)),(VLOOKUP(A1018,Especificações,19,FALSE)),(VLOOKUP(A1018,Especificações,20,FALSE)),(VLOOKUP(A1018,Especificações,21,FALSE)))</f>
        <v xml:space="preserve">CAPA DURA - Papelão Nº 18/ 20; Formato Fechado: 16: 15x21cm; Papel Couchê Liso ou fosco/ Off-Set/ Reciclato;  170/230 g/m²; Impressão: 4/0 Cores; </v>
      </c>
      <c r="C1018" s="490">
        <f>VLOOKUP(A1018,Especificações,22,FALSE)</f>
        <v>1</v>
      </c>
      <c r="D1018" s="21" t="s">
        <v>46</v>
      </c>
      <c r="E1018" s="153"/>
      <c r="F1018" s="254">
        <f>IF(ISERROR(AVERAGE(E1018:E1022)),0,AVERAGE(E1018:E1022))</f>
        <v>0</v>
      </c>
      <c r="G1018" s="257">
        <v>1500</v>
      </c>
      <c r="H1018" s="260">
        <f>C1018*F1018</f>
        <v>0</v>
      </c>
      <c r="I1018" s="242">
        <f>G1018*H1018</f>
        <v>0</v>
      </c>
      <c r="J1018" s="22"/>
    </row>
    <row r="1019" spans="1:10">
      <c r="A1019" s="246"/>
      <c r="B1019" s="249"/>
      <c r="C1019" s="491"/>
      <c r="D1019" s="23" t="s">
        <v>47</v>
      </c>
      <c r="E1019" s="1"/>
      <c r="F1019" s="255"/>
      <c r="G1019" s="258"/>
      <c r="H1019" s="261"/>
      <c r="I1019" s="243"/>
      <c r="J1019" s="22" t="str">
        <f>IF(E1019=0,"",IF(E1019&gt;=E1018,"ATENÇÃO: observar o ganho de escala",""))</f>
        <v/>
      </c>
    </row>
    <row r="1020" spans="1:10">
      <c r="A1020" s="246"/>
      <c r="B1020" s="249"/>
      <c r="C1020" s="491"/>
      <c r="D1020" s="24" t="s">
        <v>45</v>
      </c>
      <c r="E1020" s="1"/>
      <c r="F1020" s="255"/>
      <c r="G1020" s="258"/>
      <c r="H1020" s="261"/>
      <c r="I1020" s="243"/>
      <c r="J1020" s="22" t="str">
        <f t="shared" ref="J1020:J1022" si="201">IF(E1020=0,"",IF(E1020&gt;=E1019,"ATENÇÃO: observar o ganho de escala",""))</f>
        <v/>
      </c>
    </row>
    <row r="1021" spans="1:10">
      <c r="A1021" s="246"/>
      <c r="B1021" s="249"/>
      <c r="C1021" s="491"/>
      <c r="D1021" s="24" t="s">
        <v>43</v>
      </c>
      <c r="E1021" s="1"/>
      <c r="F1021" s="255"/>
      <c r="G1021" s="258"/>
      <c r="H1021" s="261"/>
      <c r="I1021" s="243"/>
      <c r="J1021" s="22" t="str">
        <f t="shared" si="201"/>
        <v/>
      </c>
    </row>
    <row r="1022" spans="1:10" ht="15.75" thickBot="1">
      <c r="A1022" s="247"/>
      <c r="B1022" s="250"/>
      <c r="C1022" s="492"/>
      <c r="D1022" s="25" t="s">
        <v>44</v>
      </c>
      <c r="E1022" s="2"/>
      <c r="F1022" s="256"/>
      <c r="G1022" s="259"/>
      <c r="H1022" s="262"/>
      <c r="I1022" s="244"/>
      <c r="J1022" s="22" t="str">
        <f t="shared" si="201"/>
        <v/>
      </c>
    </row>
    <row r="1023" spans="1:10">
      <c r="A1023" s="245">
        <v>203</v>
      </c>
      <c r="B1023" s="248" t="str">
        <f>CONCATENATE(VLOOKUP(A1023,Especificações,2,FALSE),(VLOOKUP(A1023,Especificações,3,FALSE)),(VLOOKUP(A1023,Especificações,4,FALSE)),(VLOOKUP(A1023,Especificações,5,FALSE)),(VLOOKUP(A1023,Especificações,6,FALSE)),(VLOOKUP(A1023,Especificações,7,FALSE)),(VLOOKUP(A1023,Especificações,8,FALSE)),(VLOOKUP(A1023,Especificações,9,FALSE)),(VLOOKUP(A1023,Especificações,10,FALSE)),(VLOOKUP(A1023,Especificações,11,FALSE)),(VLOOKUP(A1023,Especificações,12,FALSE)),(VLOOKUP(A1023,Especificações,13,FALSE)),(VLOOKUP(A1023,Especificações,14,FALSE)),(VLOOKUP(A1023,Especificações,15,FALSE)),(VLOOKUP(A1023,Especificações,16,FALSE)),(VLOOKUP(A1023,Especificações,17,FALSE)),(VLOOKUP(A1023,Especificações,18,FALSE)),(VLOOKUP(A1023,Especificações,19,FALSE)),(VLOOKUP(A1023,Especificações,20,FALSE)),(VLOOKUP(A1023,Especificações,21,FALSE)))</f>
        <v xml:space="preserve">COLA MANUAL - Milheiro; Colagem; </v>
      </c>
      <c r="C1023" s="490">
        <f>VLOOKUP(A1023,Especificações,22,FALSE)</f>
        <v>1</v>
      </c>
      <c r="D1023" s="481" t="s">
        <v>232</v>
      </c>
      <c r="E1023" s="484"/>
      <c r="F1023" s="254">
        <f>IF(ISERROR(AVERAGE(E1023:E1027)),0,AVERAGE(E1023:E1027))</f>
        <v>0</v>
      </c>
      <c r="G1023" s="257">
        <v>30</v>
      </c>
      <c r="H1023" s="260">
        <f>C1023*F1023</f>
        <v>0</v>
      </c>
      <c r="I1023" s="242">
        <f>G1023*H1023</f>
        <v>0</v>
      </c>
      <c r="J1023" s="22"/>
    </row>
    <row r="1024" spans="1:10">
      <c r="A1024" s="246"/>
      <c r="B1024" s="249"/>
      <c r="C1024" s="491"/>
      <c r="D1024" s="482"/>
      <c r="E1024" s="485"/>
      <c r="F1024" s="255"/>
      <c r="G1024" s="258"/>
      <c r="H1024" s="261"/>
      <c r="I1024" s="243"/>
      <c r="J1024" s="22" t="str">
        <f>IF(E1024=0,"",IF(E1024&gt;=E1023,"ATENÇÃO: observar o ganho de escala",""))</f>
        <v/>
      </c>
    </row>
    <row r="1025" spans="1:10">
      <c r="A1025" s="246"/>
      <c r="B1025" s="249"/>
      <c r="C1025" s="491"/>
      <c r="D1025" s="482"/>
      <c r="E1025" s="485"/>
      <c r="F1025" s="255"/>
      <c r="G1025" s="258"/>
      <c r="H1025" s="261"/>
      <c r="I1025" s="243"/>
      <c r="J1025" s="22" t="str">
        <f t="shared" ref="J1025:J1027" si="202">IF(E1025=0,"",IF(E1025&gt;=E1024,"ATENÇÃO: observar o ganho de escala",""))</f>
        <v/>
      </c>
    </row>
    <row r="1026" spans="1:10">
      <c r="A1026" s="246"/>
      <c r="B1026" s="249"/>
      <c r="C1026" s="491"/>
      <c r="D1026" s="482"/>
      <c r="E1026" s="485"/>
      <c r="F1026" s="255"/>
      <c r="G1026" s="258"/>
      <c r="H1026" s="261"/>
      <c r="I1026" s="243"/>
      <c r="J1026" s="22" t="str">
        <f t="shared" si="202"/>
        <v/>
      </c>
    </row>
    <row r="1027" spans="1:10" ht="15.75" thickBot="1">
      <c r="A1027" s="247"/>
      <c r="B1027" s="250"/>
      <c r="C1027" s="492"/>
      <c r="D1027" s="483"/>
      <c r="E1027" s="486"/>
      <c r="F1027" s="256"/>
      <c r="G1027" s="259"/>
      <c r="H1027" s="262"/>
      <c r="I1027" s="244"/>
      <c r="J1027" s="22" t="str">
        <f t="shared" si="202"/>
        <v/>
      </c>
    </row>
    <row r="1028" spans="1:10">
      <c r="A1028" s="245">
        <v>204</v>
      </c>
      <c r="B1028" s="248" t="str">
        <f>CONCATENATE(VLOOKUP(A1028,Especificações,2,FALSE),(VLOOKUP(A1028,Especificações,3,FALSE)),(VLOOKUP(A1028,Especificações,4,FALSE)),(VLOOKUP(A1028,Especificações,5,FALSE)),(VLOOKUP(A1028,Especificações,6,FALSE)),(VLOOKUP(A1028,Especificações,7,FALSE)),(VLOOKUP(A1028,Especificações,8,FALSE)),(VLOOKUP(A1028,Especificações,9,FALSE)),(VLOOKUP(A1028,Especificações,10,FALSE)),(VLOOKUP(A1028,Especificações,11,FALSE)),(VLOOKUP(A1028,Especificações,12,FALSE)),(VLOOKUP(A1028,Especificações,13,FALSE)),(VLOOKUP(A1028,Especificações,14,FALSE)),(VLOOKUP(A1028,Especificações,15,FALSE)),(VLOOKUP(A1028,Especificações,16,FALSE)),(VLOOKUP(A1028,Especificações,17,FALSE)),(VLOOKUP(A1028,Especificações,18,FALSE)),(VLOOKUP(A1028,Especificações,19,FALSE)),(VLOOKUP(A1028,Especificações,20,FALSE)),(VLOOKUP(A1028,Especificações,21,FALSE)))</f>
        <v xml:space="preserve">ETIQUETAGEM / MANUSEIO - Milheiro; Aplicação de etiqueta em caixas e impressos; </v>
      </c>
      <c r="C1028" s="490">
        <f>VLOOKUP(A1028,Especificações,22,FALSE)</f>
        <v>1</v>
      </c>
      <c r="D1028" s="481" t="s">
        <v>232</v>
      </c>
      <c r="E1028" s="484"/>
      <c r="F1028" s="254">
        <f>IF(ISERROR(AVERAGE(E1028:E1032)),0,AVERAGE(E1028:E1032))</f>
        <v>0</v>
      </c>
      <c r="G1028" s="257">
        <v>30</v>
      </c>
      <c r="H1028" s="260">
        <f>C1028*F1028</f>
        <v>0</v>
      </c>
      <c r="I1028" s="242">
        <f>G1028*H1028</f>
        <v>0</v>
      </c>
      <c r="J1028" s="22"/>
    </row>
    <row r="1029" spans="1:10">
      <c r="A1029" s="246"/>
      <c r="B1029" s="249"/>
      <c r="C1029" s="491"/>
      <c r="D1029" s="482"/>
      <c r="E1029" s="485"/>
      <c r="F1029" s="255"/>
      <c r="G1029" s="258"/>
      <c r="H1029" s="261"/>
      <c r="I1029" s="243"/>
      <c r="J1029" s="22" t="str">
        <f>IF(E1029=0,"",IF(E1029&gt;=E1028,"ATENÇÃO: observar o ganho de escala",""))</f>
        <v/>
      </c>
    </row>
    <row r="1030" spans="1:10">
      <c r="A1030" s="246"/>
      <c r="B1030" s="249"/>
      <c r="C1030" s="491"/>
      <c r="D1030" s="482"/>
      <c r="E1030" s="485"/>
      <c r="F1030" s="255"/>
      <c r="G1030" s="258"/>
      <c r="H1030" s="261"/>
      <c r="I1030" s="243"/>
      <c r="J1030" s="22" t="str">
        <f t="shared" ref="J1030:J1032" si="203">IF(E1030=0,"",IF(E1030&gt;=E1029,"ATENÇÃO: observar o ganho de escala",""))</f>
        <v/>
      </c>
    </row>
    <row r="1031" spans="1:10">
      <c r="A1031" s="246"/>
      <c r="B1031" s="249"/>
      <c r="C1031" s="491"/>
      <c r="D1031" s="482"/>
      <c r="E1031" s="485"/>
      <c r="F1031" s="255"/>
      <c r="G1031" s="258"/>
      <c r="H1031" s="261"/>
      <c r="I1031" s="243"/>
      <c r="J1031" s="22" t="str">
        <f t="shared" si="203"/>
        <v/>
      </c>
    </row>
    <row r="1032" spans="1:10" ht="15.75" thickBot="1">
      <c r="A1032" s="247"/>
      <c r="B1032" s="250"/>
      <c r="C1032" s="492"/>
      <c r="D1032" s="483"/>
      <c r="E1032" s="486"/>
      <c r="F1032" s="256"/>
      <c r="G1032" s="259"/>
      <c r="H1032" s="262"/>
      <c r="I1032" s="244"/>
      <c r="J1032" s="22" t="str">
        <f t="shared" si="203"/>
        <v/>
      </c>
    </row>
    <row r="1033" spans="1:10">
      <c r="A1033" s="245">
        <v>205</v>
      </c>
      <c r="B1033" s="248" t="str">
        <f>CONCATENATE(VLOOKUP(A1033,Especificações,2,FALSE),(VLOOKUP(A1033,Especificações,3,FALSE)),(VLOOKUP(A1033,Especificações,4,FALSE)),(VLOOKUP(A1033,Especificações,5,FALSE)),(VLOOKUP(A1033,Especificações,6,FALSE)),(VLOOKUP(A1033,Especificações,7,FALSE)),(VLOOKUP(A1033,Especificações,8,FALSE)),(VLOOKUP(A1033,Especificações,9,FALSE)),(VLOOKUP(A1033,Especificações,10,FALSE)),(VLOOKUP(A1033,Especificações,11,FALSE)),(VLOOKUP(A1033,Especificações,12,FALSE)),(VLOOKUP(A1033,Especificações,13,FALSE)),(VLOOKUP(A1033,Especificações,14,FALSE)),(VLOOKUP(A1033,Especificações,15,FALSE)),(VLOOKUP(A1033,Especificações,16,FALSE)),(VLOOKUP(A1033,Especificações,17,FALSE)),(VLOOKUP(A1033,Especificações,18,FALSE)),(VLOOKUP(A1033,Especificações,19,FALSE)),(VLOOKUP(A1033,Especificações,20,FALSE)),(VLOOKUP(A1033,Especificações,21,FALSE)))</f>
        <v xml:space="preserve">LAMINAÇÃO - Soft Touch; Milheiro; Formato Fechado: 4: 31,5x46cm; Total; </v>
      </c>
      <c r="C1033" s="490">
        <f>VLOOKUP(A1033,Especificações,22,FALSE)</f>
        <v>1</v>
      </c>
      <c r="D1033" s="481" t="s">
        <v>232</v>
      </c>
      <c r="E1033" s="484"/>
      <c r="F1033" s="254">
        <f>IF(ISERROR(AVERAGE(E1033:E1037)),0,AVERAGE(E1033:E1037))</f>
        <v>0</v>
      </c>
      <c r="G1033" s="257">
        <v>1</v>
      </c>
      <c r="H1033" s="260">
        <f>C1033*F1033</f>
        <v>0</v>
      </c>
      <c r="I1033" s="242">
        <f>G1033*H1033</f>
        <v>0</v>
      </c>
      <c r="J1033" s="22"/>
    </row>
    <row r="1034" spans="1:10">
      <c r="A1034" s="246"/>
      <c r="B1034" s="249"/>
      <c r="C1034" s="491"/>
      <c r="D1034" s="482"/>
      <c r="E1034" s="485"/>
      <c r="F1034" s="255"/>
      <c r="G1034" s="258"/>
      <c r="H1034" s="261"/>
      <c r="I1034" s="243"/>
      <c r="J1034" s="22" t="str">
        <f>IF(E1034=0,"",IF(E1034&gt;=E1033,"ATENÇÃO: observar o ganho de escala",""))</f>
        <v/>
      </c>
    </row>
    <row r="1035" spans="1:10">
      <c r="A1035" s="246"/>
      <c r="B1035" s="249"/>
      <c r="C1035" s="491"/>
      <c r="D1035" s="482"/>
      <c r="E1035" s="485"/>
      <c r="F1035" s="255"/>
      <c r="G1035" s="258"/>
      <c r="H1035" s="261"/>
      <c r="I1035" s="243"/>
      <c r="J1035" s="22" t="str">
        <f t="shared" ref="J1035:J1037" si="204">IF(E1035=0,"",IF(E1035&gt;=E1034,"ATENÇÃO: observar o ganho de escala",""))</f>
        <v/>
      </c>
    </row>
    <row r="1036" spans="1:10">
      <c r="A1036" s="246"/>
      <c r="B1036" s="249"/>
      <c r="C1036" s="491"/>
      <c r="D1036" s="482"/>
      <c r="E1036" s="485"/>
      <c r="F1036" s="255"/>
      <c r="G1036" s="258"/>
      <c r="H1036" s="261"/>
      <c r="I1036" s="243"/>
      <c r="J1036" s="22" t="str">
        <f t="shared" si="204"/>
        <v/>
      </c>
    </row>
    <row r="1037" spans="1:10" ht="15.75" thickBot="1">
      <c r="A1037" s="247"/>
      <c r="B1037" s="250"/>
      <c r="C1037" s="492"/>
      <c r="D1037" s="483"/>
      <c r="E1037" s="486"/>
      <c r="F1037" s="256"/>
      <c r="G1037" s="259"/>
      <c r="H1037" s="262"/>
      <c r="I1037" s="244"/>
      <c r="J1037" s="22" t="str">
        <f t="shared" si="204"/>
        <v/>
      </c>
    </row>
    <row r="1038" spans="1:10">
      <c r="A1038" s="245">
        <v>206</v>
      </c>
      <c r="B1038" s="248" t="str">
        <f>CONCATENATE(VLOOKUP(A1038,Especificações,2,FALSE),(VLOOKUP(A1038,Especificações,3,FALSE)),(VLOOKUP(A1038,Especificações,4,FALSE)),(VLOOKUP(A1038,Especificações,5,FALSE)),(VLOOKUP(A1038,Especificações,6,FALSE)),(VLOOKUP(A1038,Especificações,7,FALSE)),(VLOOKUP(A1038,Especificações,8,FALSE)),(VLOOKUP(A1038,Especificações,9,FALSE)),(VLOOKUP(A1038,Especificações,10,FALSE)),(VLOOKUP(A1038,Especificações,11,FALSE)),(VLOOKUP(A1038,Especificações,12,FALSE)),(VLOOKUP(A1038,Especificações,13,FALSE)),(VLOOKUP(A1038,Especificações,14,FALSE)),(VLOOKUP(A1038,Especificações,15,FALSE)),(VLOOKUP(A1038,Especificações,16,FALSE)),(VLOOKUP(A1038,Especificações,17,FALSE)),(VLOOKUP(A1038,Especificações,18,FALSE)),(VLOOKUP(A1038,Especificações,19,FALSE)),(VLOOKUP(A1038,Especificações,20,FALSE)),(VLOOKUP(A1038,Especificações,21,FALSE)))</f>
        <v xml:space="preserve">LAMINAÇÃO - Soft Touch; Milheiro; Formato Fechado: 8: 21x29,7cm; Total; </v>
      </c>
      <c r="C1038" s="490">
        <f>VLOOKUP(A1038,Especificações,22,FALSE)</f>
        <v>1</v>
      </c>
      <c r="D1038" s="481" t="s">
        <v>232</v>
      </c>
      <c r="E1038" s="484"/>
      <c r="F1038" s="254">
        <f>IF(ISERROR(AVERAGE(E1038:E1042)),0,AVERAGE(E1038:E1042))</f>
        <v>0</v>
      </c>
      <c r="G1038" s="257">
        <v>2</v>
      </c>
      <c r="H1038" s="260">
        <f>C1038*F1038</f>
        <v>0</v>
      </c>
      <c r="I1038" s="242">
        <f>G1038*H1038</f>
        <v>0</v>
      </c>
      <c r="J1038" s="22"/>
    </row>
    <row r="1039" spans="1:10">
      <c r="A1039" s="246"/>
      <c r="B1039" s="249"/>
      <c r="C1039" s="491"/>
      <c r="D1039" s="482"/>
      <c r="E1039" s="485"/>
      <c r="F1039" s="255"/>
      <c r="G1039" s="258"/>
      <c r="H1039" s="261"/>
      <c r="I1039" s="243"/>
      <c r="J1039" s="22" t="str">
        <f>IF(E1039=0,"",IF(E1039&gt;=E1038,"ATENÇÃO: observar o ganho de escala",""))</f>
        <v/>
      </c>
    </row>
    <row r="1040" spans="1:10">
      <c r="A1040" s="246"/>
      <c r="B1040" s="249"/>
      <c r="C1040" s="491"/>
      <c r="D1040" s="482"/>
      <c r="E1040" s="485"/>
      <c r="F1040" s="255"/>
      <c r="G1040" s="258"/>
      <c r="H1040" s="261"/>
      <c r="I1040" s="243"/>
      <c r="J1040" s="22" t="str">
        <f t="shared" ref="J1040:J1042" si="205">IF(E1040=0,"",IF(E1040&gt;=E1039,"ATENÇÃO: observar o ganho de escala",""))</f>
        <v/>
      </c>
    </row>
    <row r="1041" spans="1:10">
      <c r="A1041" s="246"/>
      <c r="B1041" s="249"/>
      <c r="C1041" s="491"/>
      <c r="D1041" s="482"/>
      <c r="E1041" s="485"/>
      <c r="F1041" s="255"/>
      <c r="G1041" s="258"/>
      <c r="H1041" s="261"/>
      <c r="I1041" s="243"/>
      <c r="J1041" s="22" t="str">
        <f t="shared" si="205"/>
        <v/>
      </c>
    </row>
    <row r="1042" spans="1:10" ht="15.75" thickBot="1">
      <c r="A1042" s="247"/>
      <c r="B1042" s="250"/>
      <c r="C1042" s="492"/>
      <c r="D1042" s="483"/>
      <c r="E1042" s="486"/>
      <c r="F1042" s="256"/>
      <c r="G1042" s="259"/>
      <c r="H1042" s="262"/>
      <c r="I1042" s="244"/>
      <c r="J1042" s="22" t="str">
        <f t="shared" si="205"/>
        <v/>
      </c>
    </row>
    <row r="1043" spans="1:10">
      <c r="A1043" s="245">
        <v>207</v>
      </c>
      <c r="B1043" s="248" t="str">
        <f>CONCATENATE(VLOOKUP(A1043,Especificações,2,FALSE),(VLOOKUP(A1043,Especificações,3,FALSE)),(VLOOKUP(A1043,Especificações,4,FALSE)),(VLOOKUP(A1043,Especificações,5,FALSE)),(VLOOKUP(A1043,Especificações,6,FALSE)),(VLOOKUP(A1043,Especificações,7,FALSE)),(VLOOKUP(A1043,Especificações,8,FALSE)),(VLOOKUP(A1043,Especificações,9,FALSE)),(VLOOKUP(A1043,Especificações,10,FALSE)),(VLOOKUP(A1043,Especificações,11,FALSE)),(VLOOKUP(A1043,Especificações,12,FALSE)),(VLOOKUP(A1043,Especificações,13,FALSE)),(VLOOKUP(A1043,Especificações,14,FALSE)),(VLOOKUP(A1043,Especificações,15,FALSE)),(VLOOKUP(A1043,Especificações,16,FALSE)),(VLOOKUP(A1043,Especificações,17,FALSE)),(VLOOKUP(A1043,Especificações,18,FALSE)),(VLOOKUP(A1043,Especificações,19,FALSE)),(VLOOKUP(A1043,Especificações,20,FALSE)),(VLOOKUP(A1043,Especificações,21,FALSE)))</f>
        <v xml:space="preserve">LAMINAÇÃO - Soft Touch; Milheiro; Formato Fechado: 12: 20,5x23cm; Total; </v>
      </c>
      <c r="C1043" s="490">
        <f>VLOOKUP(A1043,Especificações,22,FALSE)</f>
        <v>1</v>
      </c>
      <c r="D1043" s="481" t="s">
        <v>232</v>
      </c>
      <c r="E1043" s="484"/>
      <c r="F1043" s="254">
        <f>IF(ISERROR(AVERAGE(E1043:E1047)),0,AVERAGE(E1043:E1047))</f>
        <v>0</v>
      </c>
      <c r="G1043" s="257">
        <v>1</v>
      </c>
      <c r="H1043" s="260">
        <f>C1043*F1043</f>
        <v>0</v>
      </c>
      <c r="I1043" s="242">
        <f>G1043*H1043</f>
        <v>0</v>
      </c>
      <c r="J1043" s="22"/>
    </row>
    <row r="1044" spans="1:10">
      <c r="A1044" s="246"/>
      <c r="B1044" s="249"/>
      <c r="C1044" s="491"/>
      <c r="D1044" s="482"/>
      <c r="E1044" s="485"/>
      <c r="F1044" s="255"/>
      <c r="G1044" s="258"/>
      <c r="H1044" s="261"/>
      <c r="I1044" s="243"/>
      <c r="J1044" s="22" t="str">
        <f>IF(E1044=0,"",IF(E1044&gt;=E1043,"ATENÇÃO: observar o ganho de escala",""))</f>
        <v/>
      </c>
    </row>
    <row r="1045" spans="1:10">
      <c r="A1045" s="246"/>
      <c r="B1045" s="249"/>
      <c r="C1045" s="491"/>
      <c r="D1045" s="482"/>
      <c r="E1045" s="485"/>
      <c r="F1045" s="255"/>
      <c r="G1045" s="258"/>
      <c r="H1045" s="261"/>
      <c r="I1045" s="243"/>
      <c r="J1045" s="22" t="str">
        <f t="shared" ref="J1045:J1047" si="206">IF(E1045=0,"",IF(E1045&gt;=E1044,"ATENÇÃO: observar o ganho de escala",""))</f>
        <v/>
      </c>
    </row>
    <row r="1046" spans="1:10">
      <c r="A1046" s="246"/>
      <c r="B1046" s="249"/>
      <c r="C1046" s="491"/>
      <c r="D1046" s="482"/>
      <c r="E1046" s="485"/>
      <c r="F1046" s="255"/>
      <c r="G1046" s="258"/>
      <c r="H1046" s="261"/>
      <c r="I1046" s="243"/>
      <c r="J1046" s="22" t="str">
        <f t="shared" si="206"/>
        <v/>
      </c>
    </row>
    <row r="1047" spans="1:10" ht="15.75" thickBot="1">
      <c r="A1047" s="247"/>
      <c r="B1047" s="250"/>
      <c r="C1047" s="492"/>
      <c r="D1047" s="483"/>
      <c r="E1047" s="486"/>
      <c r="F1047" s="256"/>
      <c r="G1047" s="259"/>
      <c r="H1047" s="262"/>
      <c r="I1047" s="244"/>
      <c r="J1047" s="22" t="str">
        <f t="shared" si="206"/>
        <v/>
      </c>
    </row>
    <row r="1048" spans="1:10">
      <c r="A1048" s="245">
        <v>208</v>
      </c>
      <c r="B1048" s="248" t="str">
        <f>CONCATENATE(VLOOKUP(A1048,Especificações,2,FALSE),(VLOOKUP(A1048,Especificações,3,FALSE)),(VLOOKUP(A1048,Especificações,4,FALSE)),(VLOOKUP(A1048,Especificações,5,FALSE)),(VLOOKUP(A1048,Especificações,6,FALSE)),(VLOOKUP(A1048,Especificações,7,FALSE)),(VLOOKUP(A1048,Especificações,8,FALSE)),(VLOOKUP(A1048,Especificações,9,FALSE)),(VLOOKUP(A1048,Especificações,10,FALSE)),(VLOOKUP(A1048,Especificações,11,FALSE)),(VLOOKUP(A1048,Especificações,12,FALSE)),(VLOOKUP(A1048,Especificações,13,FALSE)),(VLOOKUP(A1048,Especificações,14,FALSE)),(VLOOKUP(A1048,Especificações,15,FALSE)),(VLOOKUP(A1048,Especificações,16,FALSE)),(VLOOKUP(A1048,Especificações,17,FALSE)),(VLOOKUP(A1048,Especificações,18,FALSE)),(VLOOKUP(A1048,Especificações,19,FALSE)),(VLOOKUP(A1048,Especificações,20,FALSE)),(VLOOKUP(A1048,Especificações,21,FALSE)))</f>
        <v xml:space="preserve">LAMINAÇÃO - Soft Touch; Milheiro; Formato Fechado: 16: 15x21cm; Total; </v>
      </c>
      <c r="C1048" s="490">
        <f>VLOOKUP(A1048,Especificações,22,FALSE)</f>
        <v>1</v>
      </c>
      <c r="D1048" s="481" t="s">
        <v>232</v>
      </c>
      <c r="E1048" s="484"/>
      <c r="F1048" s="254">
        <f>IF(ISERROR(AVERAGE(E1048:E1052)),0,AVERAGE(E1048:E1052))</f>
        <v>0</v>
      </c>
      <c r="G1048" s="257">
        <v>2</v>
      </c>
      <c r="H1048" s="260">
        <f>C1048*F1048</f>
        <v>0</v>
      </c>
      <c r="I1048" s="242">
        <f>G1048*H1048</f>
        <v>0</v>
      </c>
      <c r="J1048" s="22"/>
    </row>
    <row r="1049" spans="1:10">
      <c r="A1049" s="246"/>
      <c r="B1049" s="249"/>
      <c r="C1049" s="491"/>
      <c r="D1049" s="482"/>
      <c r="E1049" s="485"/>
      <c r="F1049" s="255"/>
      <c r="G1049" s="258"/>
      <c r="H1049" s="261"/>
      <c r="I1049" s="243"/>
      <c r="J1049" s="22" t="str">
        <f>IF(E1049=0,"",IF(E1049&gt;=E1048,"ATENÇÃO: observar o ganho de escala",""))</f>
        <v/>
      </c>
    </row>
    <row r="1050" spans="1:10">
      <c r="A1050" s="246"/>
      <c r="B1050" s="249"/>
      <c r="C1050" s="491"/>
      <c r="D1050" s="482"/>
      <c r="E1050" s="485"/>
      <c r="F1050" s="255"/>
      <c r="G1050" s="258"/>
      <c r="H1050" s="261"/>
      <c r="I1050" s="243"/>
      <c r="J1050" s="22" t="str">
        <f t="shared" ref="J1050:J1052" si="207">IF(E1050=0,"",IF(E1050&gt;=E1049,"ATENÇÃO: observar o ganho de escala",""))</f>
        <v/>
      </c>
    </row>
    <row r="1051" spans="1:10">
      <c r="A1051" s="246"/>
      <c r="B1051" s="249"/>
      <c r="C1051" s="491"/>
      <c r="D1051" s="482"/>
      <c r="E1051" s="485"/>
      <c r="F1051" s="255"/>
      <c r="G1051" s="258"/>
      <c r="H1051" s="261"/>
      <c r="I1051" s="243"/>
      <c r="J1051" s="22" t="str">
        <f t="shared" si="207"/>
        <v/>
      </c>
    </row>
    <row r="1052" spans="1:10" ht="15.75" thickBot="1">
      <c r="A1052" s="247"/>
      <c r="B1052" s="250"/>
      <c r="C1052" s="492"/>
      <c r="D1052" s="483"/>
      <c r="E1052" s="486"/>
      <c r="F1052" s="256"/>
      <c r="G1052" s="259"/>
      <c r="H1052" s="262"/>
      <c r="I1052" s="244"/>
      <c r="J1052" s="22" t="str">
        <f t="shared" si="207"/>
        <v/>
      </c>
    </row>
    <row r="1053" spans="1:10">
      <c r="A1053" s="245">
        <v>209</v>
      </c>
      <c r="B1053" s="248" t="str">
        <f>CONCATENATE(VLOOKUP(A1053,Especificações,2,FALSE),(VLOOKUP(A1053,Especificações,3,FALSE)),(VLOOKUP(A1053,Especificações,4,FALSE)),(VLOOKUP(A1053,Especificações,5,FALSE)),(VLOOKUP(A1053,Especificações,6,FALSE)),(VLOOKUP(A1053,Especificações,7,FALSE)),(VLOOKUP(A1053,Especificações,8,FALSE)),(VLOOKUP(A1053,Especificações,9,FALSE)),(VLOOKUP(A1053,Especificações,10,FALSE)),(VLOOKUP(A1053,Especificações,11,FALSE)),(VLOOKUP(A1053,Especificações,12,FALSE)),(VLOOKUP(A1053,Especificações,13,FALSE)),(VLOOKUP(A1053,Especificações,14,FALSE)),(VLOOKUP(A1053,Especificações,15,FALSE)),(VLOOKUP(A1053,Especificações,16,FALSE)),(VLOOKUP(A1053,Especificações,17,FALSE)),(VLOOKUP(A1053,Especificações,18,FALSE)),(VLOOKUP(A1053,Especificações,19,FALSE)),(VLOOKUP(A1053,Especificações,20,FALSE)),(VLOOKUP(A1053,Especificações,21,FALSE)))</f>
        <v xml:space="preserve">LAMINAÇÃO - Soft Touch; Milheiro; Formato Fechado: 32: 11x15cm; Total; </v>
      </c>
      <c r="C1053" s="490">
        <f>VLOOKUP(A1053,Especificações,22,FALSE)</f>
        <v>1</v>
      </c>
      <c r="D1053" s="481" t="s">
        <v>232</v>
      </c>
      <c r="E1053" s="484"/>
      <c r="F1053" s="254">
        <f>IF(ISERROR(AVERAGE(E1053:E1057)),0,AVERAGE(E1053:E1057))</f>
        <v>0</v>
      </c>
      <c r="G1053" s="257">
        <v>1</v>
      </c>
      <c r="H1053" s="260">
        <f>C1053*F1053</f>
        <v>0</v>
      </c>
      <c r="I1053" s="242">
        <f>G1053*H1053</f>
        <v>0</v>
      </c>
      <c r="J1053" s="22"/>
    </row>
    <row r="1054" spans="1:10">
      <c r="A1054" s="246"/>
      <c r="B1054" s="249"/>
      <c r="C1054" s="491"/>
      <c r="D1054" s="482"/>
      <c r="E1054" s="485"/>
      <c r="F1054" s="255"/>
      <c r="G1054" s="258"/>
      <c r="H1054" s="261"/>
      <c r="I1054" s="243"/>
      <c r="J1054" s="22" t="str">
        <f>IF(E1054=0,"",IF(E1054&gt;=E1053,"ATENÇÃO: observar o ganho de escala",""))</f>
        <v/>
      </c>
    </row>
    <row r="1055" spans="1:10">
      <c r="A1055" s="246"/>
      <c r="B1055" s="249"/>
      <c r="C1055" s="491"/>
      <c r="D1055" s="482"/>
      <c r="E1055" s="485"/>
      <c r="F1055" s="255"/>
      <c r="G1055" s="258"/>
      <c r="H1055" s="261"/>
      <c r="I1055" s="243"/>
      <c r="J1055" s="22" t="str">
        <f t="shared" ref="J1055:J1057" si="208">IF(E1055=0,"",IF(E1055&gt;=E1054,"ATENÇÃO: observar o ganho de escala",""))</f>
        <v/>
      </c>
    </row>
    <row r="1056" spans="1:10">
      <c r="A1056" s="246"/>
      <c r="B1056" s="249"/>
      <c r="C1056" s="491"/>
      <c r="D1056" s="482"/>
      <c r="E1056" s="485"/>
      <c r="F1056" s="255"/>
      <c r="G1056" s="258"/>
      <c r="H1056" s="261"/>
      <c r="I1056" s="243"/>
      <c r="J1056" s="22" t="str">
        <f t="shared" si="208"/>
        <v/>
      </c>
    </row>
    <row r="1057" spans="1:10" ht="15.75" thickBot="1">
      <c r="A1057" s="247"/>
      <c r="B1057" s="250"/>
      <c r="C1057" s="492"/>
      <c r="D1057" s="483"/>
      <c r="E1057" s="486"/>
      <c r="F1057" s="256"/>
      <c r="G1057" s="259"/>
      <c r="H1057" s="262"/>
      <c r="I1057" s="244"/>
      <c r="J1057" s="22" t="str">
        <f t="shared" si="208"/>
        <v/>
      </c>
    </row>
    <row r="1058" spans="1:10">
      <c r="A1058" s="245">
        <v>210</v>
      </c>
      <c r="B1058" s="248" t="str">
        <f>CONCATENATE(VLOOKUP(A1058,Especificações,2,FALSE),(VLOOKUP(A1058,Especificações,3,FALSE)),(VLOOKUP(A1058,Especificações,4,FALSE)),(VLOOKUP(A1058,Especificações,5,FALSE)),(VLOOKUP(A1058,Especificações,6,FALSE)),(VLOOKUP(A1058,Especificações,7,FALSE)),(VLOOKUP(A1058,Especificações,8,FALSE)),(VLOOKUP(A1058,Especificações,9,FALSE)),(VLOOKUP(A1058,Especificações,10,FALSE)),(VLOOKUP(A1058,Especificações,11,FALSE)),(VLOOKUP(A1058,Especificações,12,FALSE)),(VLOOKUP(A1058,Especificações,13,FALSE)),(VLOOKUP(A1058,Especificações,14,FALSE)),(VLOOKUP(A1058,Especificações,15,FALSE)),(VLOOKUP(A1058,Especificações,16,FALSE)),(VLOOKUP(A1058,Especificações,17,FALSE)),(VLOOKUP(A1058,Especificações,18,FALSE)),(VLOOKUP(A1058,Especificações,19,FALSE)),(VLOOKUP(A1058,Especificações,20,FALSE)),(VLOOKUP(A1058,Especificações,21,FALSE)))</f>
        <v xml:space="preserve">ARTE FINAL E DIAGRAMAÇÃO - Finalização de arquivo; Formato1: 94x64cm; </v>
      </c>
      <c r="C1058" s="490">
        <f>VLOOKUP(A1058,Especificações,22,FALSE)</f>
        <v>1</v>
      </c>
      <c r="D1058" s="481" t="s">
        <v>233</v>
      </c>
      <c r="E1058" s="484"/>
      <c r="F1058" s="254">
        <f>IF(ISERROR(AVERAGE(E1058:E1062)),0,AVERAGE(E1058:E1062))</f>
        <v>0</v>
      </c>
      <c r="G1058" s="257">
        <v>500</v>
      </c>
      <c r="H1058" s="260">
        <f>C1058*F1058</f>
        <v>0</v>
      </c>
      <c r="I1058" s="242">
        <f>G1058*H1058</f>
        <v>0</v>
      </c>
      <c r="J1058" s="22"/>
    </row>
    <row r="1059" spans="1:10">
      <c r="A1059" s="246"/>
      <c r="B1059" s="249"/>
      <c r="C1059" s="491"/>
      <c r="D1059" s="482"/>
      <c r="E1059" s="485"/>
      <c r="F1059" s="255"/>
      <c r="G1059" s="258"/>
      <c r="H1059" s="261"/>
      <c r="I1059" s="243"/>
      <c r="J1059" s="22" t="str">
        <f>IF(E1059=0,"",IF(E1059&gt;=E1058,"ATENÇÃO: observar o ganho de escala",""))</f>
        <v/>
      </c>
    </row>
    <row r="1060" spans="1:10">
      <c r="A1060" s="246"/>
      <c r="B1060" s="249"/>
      <c r="C1060" s="491"/>
      <c r="D1060" s="482"/>
      <c r="E1060" s="485"/>
      <c r="F1060" s="255"/>
      <c r="G1060" s="258"/>
      <c r="H1060" s="261"/>
      <c r="I1060" s="243"/>
      <c r="J1060" s="22" t="str">
        <f t="shared" ref="J1060:J1062" si="209">IF(E1060=0,"",IF(E1060&gt;=E1059,"ATENÇÃO: observar o ganho de escala",""))</f>
        <v/>
      </c>
    </row>
    <row r="1061" spans="1:10">
      <c r="A1061" s="246"/>
      <c r="B1061" s="249"/>
      <c r="C1061" s="491"/>
      <c r="D1061" s="482"/>
      <c r="E1061" s="485"/>
      <c r="F1061" s="255"/>
      <c r="G1061" s="258"/>
      <c r="H1061" s="261"/>
      <c r="I1061" s="243"/>
      <c r="J1061" s="22" t="str">
        <f t="shared" si="209"/>
        <v/>
      </c>
    </row>
    <row r="1062" spans="1:10" ht="15.75" thickBot="1">
      <c r="A1062" s="247"/>
      <c r="B1062" s="250"/>
      <c r="C1062" s="492"/>
      <c r="D1062" s="483"/>
      <c r="E1062" s="486"/>
      <c r="F1062" s="256"/>
      <c r="G1062" s="259"/>
      <c r="H1062" s="262"/>
      <c r="I1062" s="244"/>
      <c r="J1062" s="22" t="str">
        <f t="shared" si="209"/>
        <v/>
      </c>
    </row>
    <row r="1063" spans="1:10">
      <c r="A1063" s="245">
        <v>211</v>
      </c>
      <c r="B1063" s="248" t="str">
        <f>CONCATENATE(VLOOKUP(A1063,Especificações,2,FALSE),(VLOOKUP(A1063,Especificações,3,FALSE)),(VLOOKUP(A1063,Especificações,4,FALSE)),(VLOOKUP(A1063,Especificações,5,FALSE)),(VLOOKUP(A1063,Especificações,6,FALSE)),(VLOOKUP(A1063,Especificações,7,FALSE)),(VLOOKUP(A1063,Especificações,8,FALSE)),(VLOOKUP(A1063,Especificações,9,FALSE)),(VLOOKUP(A1063,Especificações,10,FALSE)),(VLOOKUP(A1063,Especificações,11,FALSE)),(VLOOKUP(A1063,Especificações,12,FALSE)),(VLOOKUP(A1063,Especificações,13,FALSE)),(VLOOKUP(A1063,Especificações,14,FALSE)),(VLOOKUP(A1063,Especificações,15,FALSE)),(VLOOKUP(A1063,Especificações,16,FALSE)),(VLOOKUP(A1063,Especificações,17,FALSE)),(VLOOKUP(A1063,Especificações,18,FALSE)),(VLOOKUP(A1063,Especificações,19,FALSE)),(VLOOKUP(A1063,Especificações,20,FALSE)),(VLOOKUP(A1063,Especificações,21,FALSE)))</f>
        <v xml:space="preserve">ARTE FINAL E DIAGRAMAÇÃO - Finalização de arquivo; Formato2: 46x64cm; </v>
      </c>
      <c r="C1063" s="490">
        <f>VLOOKUP(A1063,Especificações,22,FALSE)</f>
        <v>1</v>
      </c>
      <c r="D1063" s="481" t="s">
        <v>233</v>
      </c>
      <c r="E1063" s="484"/>
      <c r="F1063" s="254">
        <f>IF(ISERROR(AVERAGE(E1063:E1067)),0,AVERAGE(E1063:E1067))</f>
        <v>0</v>
      </c>
      <c r="G1063" s="257">
        <v>500</v>
      </c>
      <c r="H1063" s="260">
        <f>C1063*F1063</f>
        <v>0</v>
      </c>
      <c r="I1063" s="242">
        <f>G1063*H1063</f>
        <v>0</v>
      </c>
      <c r="J1063" s="22"/>
    </row>
    <row r="1064" spans="1:10">
      <c r="A1064" s="246"/>
      <c r="B1064" s="249"/>
      <c r="C1064" s="491"/>
      <c r="D1064" s="482"/>
      <c r="E1064" s="485"/>
      <c r="F1064" s="255"/>
      <c r="G1064" s="258"/>
      <c r="H1064" s="261"/>
      <c r="I1064" s="243"/>
      <c r="J1064" s="22" t="str">
        <f>IF(E1064=0,"",IF(E1064&gt;=E1063,"ATENÇÃO: observar o ganho de escala",""))</f>
        <v/>
      </c>
    </row>
    <row r="1065" spans="1:10">
      <c r="A1065" s="246"/>
      <c r="B1065" s="249"/>
      <c r="C1065" s="491"/>
      <c r="D1065" s="482"/>
      <c r="E1065" s="485"/>
      <c r="F1065" s="255"/>
      <c r="G1065" s="258"/>
      <c r="H1065" s="261"/>
      <c r="I1065" s="243"/>
      <c r="J1065" s="22" t="str">
        <f t="shared" ref="J1065:J1067" si="210">IF(E1065=0,"",IF(E1065&gt;=E1064,"ATENÇÃO: observar o ganho de escala",""))</f>
        <v/>
      </c>
    </row>
    <row r="1066" spans="1:10">
      <c r="A1066" s="246"/>
      <c r="B1066" s="249"/>
      <c r="C1066" s="491"/>
      <c r="D1066" s="482"/>
      <c r="E1066" s="485"/>
      <c r="F1066" s="255"/>
      <c r="G1066" s="258"/>
      <c r="H1066" s="261"/>
      <c r="I1066" s="243"/>
      <c r="J1066" s="22" t="str">
        <f t="shared" si="210"/>
        <v/>
      </c>
    </row>
    <row r="1067" spans="1:10" ht="15.75" thickBot="1">
      <c r="A1067" s="247"/>
      <c r="B1067" s="250"/>
      <c r="C1067" s="492"/>
      <c r="D1067" s="483"/>
      <c r="E1067" s="486"/>
      <c r="F1067" s="256"/>
      <c r="G1067" s="259"/>
      <c r="H1067" s="262"/>
      <c r="I1067" s="244"/>
      <c r="J1067" s="22" t="str">
        <f t="shared" si="210"/>
        <v/>
      </c>
    </row>
    <row r="1068" spans="1:10">
      <c r="A1068" s="245">
        <v>212</v>
      </c>
      <c r="B1068" s="248" t="str">
        <f>CONCATENATE(VLOOKUP(A1068,Especificações,2,FALSE),(VLOOKUP(A1068,Especificações,3,FALSE)),(VLOOKUP(A1068,Especificações,4,FALSE)),(VLOOKUP(A1068,Especificações,5,FALSE)),(VLOOKUP(A1068,Especificações,6,FALSE)),(VLOOKUP(A1068,Especificações,7,FALSE)),(VLOOKUP(A1068,Especificações,8,FALSE)),(VLOOKUP(A1068,Especificações,9,FALSE)),(VLOOKUP(A1068,Especificações,10,FALSE)),(VLOOKUP(A1068,Especificações,11,FALSE)),(VLOOKUP(A1068,Especificações,12,FALSE)),(VLOOKUP(A1068,Especificações,13,FALSE)),(VLOOKUP(A1068,Especificações,14,FALSE)),(VLOOKUP(A1068,Especificações,15,FALSE)),(VLOOKUP(A1068,Especificações,16,FALSE)),(VLOOKUP(A1068,Especificações,17,FALSE)),(VLOOKUP(A1068,Especificações,18,FALSE)),(VLOOKUP(A1068,Especificações,19,FALSE)),(VLOOKUP(A1068,Especificações,20,FALSE)),(VLOOKUP(A1068,Especificações,21,FALSE)))</f>
        <v xml:space="preserve">ARTE FINAL E DIAGRAMAÇÃO - Finalização de arquivo; Formato4: 31,5x46cm; </v>
      </c>
      <c r="C1068" s="490">
        <f>VLOOKUP(A1068,Especificações,22,FALSE)</f>
        <v>1</v>
      </c>
      <c r="D1068" s="481" t="s">
        <v>233</v>
      </c>
      <c r="E1068" s="484"/>
      <c r="F1068" s="254">
        <f>IF(ISERROR(AVERAGE(E1068:E1072)),0,AVERAGE(E1068:E1072))</f>
        <v>0</v>
      </c>
      <c r="G1068" s="257">
        <v>1000</v>
      </c>
      <c r="H1068" s="260">
        <f>C1068*F1068</f>
        <v>0</v>
      </c>
      <c r="I1068" s="242">
        <f>G1068*H1068</f>
        <v>0</v>
      </c>
      <c r="J1068" s="22"/>
    </row>
    <row r="1069" spans="1:10">
      <c r="A1069" s="246"/>
      <c r="B1069" s="249"/>
      <c r="C1069" s="491"/>
      <c r="D1069" s="482"/>
      <c r="E1069" s="485"/>
      <c r="F1069" s="255"/>
      <c r="G1069" s="258"/>
      <c r="H1069" s="261"/>
      <c r="I1069" s="243"/>
      <c r="J1069" s="22" t="str">
        <f>IF(E1069=0,"",IF(E1069&gt;=E1068,"ATENÇÃO: observar o ganho de escala",""))</f>
        <v/>
      </c>
    </row>
    <row r="1070" spans="1:10">
      <c r="A1070" s="246"/>
      <c r="B1070" s="249"/>
      <c r="C1070" s="491"/>
      <c r="D1070" s="482"/>
      <c r="E1070" s="485"/>
      <c r="F1070" s="255"/>
      <c r="G1070" s="258"/>
      <c r="H1070" s="261"/>
      <c r="I1070" s="243"/>
      <c r="J1070" s="22" t="str">
        <f t="shared" ref="J1070:J1072" si="211">IF(E1070=0,"",IF(E1070&gt;=E1069,"ATENÇÃO: observar o ganho de escala",""))</f>
        <v/>
      </c>
    </row>
    <row r="1071" spans="1:10">
      <c r="A1071" s="246"/>
      <c r="B1071" s="249"/>
      <c r="C1071" s="491"/>
      <c r="D1071" s="482"/>
      <c r="E1071" s="485"/>
      <c r="F1071" s="255"/>
      <c r="G1071" s="258"/>
      <c r="H1071" s="261"/>
      <c r="I1071" s="243"/>
      <c r="J1071" s="22" t="str">
        <f t="shared" si="211"/>
        <v/>
      </c>
    </row>
    <row r="1072" spans="1:10" ht="15.75" thickBot="1">
      <c r="A1072" s="247"/>
      <c r="B1072" s="250"/>
      <c r="C1072" s="492"/>
      <c r="D1072" s="483"/>
      <c r="E1072" s="486"/>
      <c r="F1072" s="256"/>
      <c r="G1072" s="259"/>
      <c r="H1072" s="262"/>
      <c r="I1072" s="244"/>
      <c r="J1072" s="22" t="str">
        <f t="shared" si="211"/>
        <v/>
      </c>
    </row>
    <row r="1073" spans="1:10">
      <c r="A1073" s="245">
        <v>213</v>
      </c>
      <c r="B1073" s="248" t="str">
        <f>CONCATENATE(VLOOKUP(A1073,Especificações,2,FALSE),(VLOOKUP(A1073,Especificações,3,FALSE)),(VLOOKUP(A1073,Especificações,4,FALSE)),(VLOOKUP(A1073,Especificações,5,FALSE)),(VLOOKUP(A1073,Especificações,6,FALSE)),(VLOOKUP(A1073,Especificações,7,FALSE)),(VLOOKUP(A1073,Especificações,8,FALSE)),(VLOOKUP(A1073,Especificações,9,FALSE)),(VLOOKUP(A1073,Especificações,10,FALSE)),(VLOOKUP(A1073,Especificações,11,FALSE)),(VLOOKUP(A1073,Especificações,12,FALSE)),(VLOOKUP(A1073,Especificações,13,FALSE)),(VLOOKUP(A1073,Especificações,14,FALSE)),(VLOOKUP(A1073,Especificações,15,FALSE)),(VLOOKUP(A1073,Especificações,16,FALSE)),(VLOOKUP(A1073,Especificações,17,FALSE)),(VLOOKUP(A1073,Especificações,18,FALSE)),(VLOOKUP(A1073,Especificações,19,FALSE)),(VLOOKUP(A1073,Especificações,20,FALSE)),(VLOOKUP(A1073,Especificações,21,FALSE)))</f>
        <v xml:space="preserve">ARTE FINAL E DIAGRAMAÇÃO - Finalização de arquivo; Formato8: 21x29,7cm; </v>
      </c>
      <c r="C1073" s="490">
        <f>VLOOKUP(A1073,Especificações,22,FALSE)</f>
        <v>1</v>
      </c>
      <c r="D1073" s="481" t="s">
        <v>233</v>
      </c>
      <c r="E1073" s="484"/>
      <c r="F1073" s="254">
        <f>IF(ISERROR(AVERAGE(E1073:E1077)),0,AVERAGE(E1073:E1077))</f>
        <v>0</v>
      </c>
      <c r="G1073" s="257">
        <v>3000</v>
      </c>
      <c r="H1073" s="260">
        <f>C1073*F1073</f>
        <v>0</v>
      </c>
      <c r="I1073" s="242">
        <f>G1073*H1073</f>
        <v>0</v>
      </c>
      <c r="J1073" s="22"/>
    </row>
    <row r="1074" spans="1:10">
      <c r="A1074" s="246"/>
      <c r="B1074" s="249"/>
      <c r="C1074" s="491"/>
      <c r="D1074" s="482"/>
      <c r="E1074" s="485"/>
      <c r="F1074" s="255"/>
      <c r="G1074" s="258"/>
      <c r="H1074" s="261"/>
      <c r="I1074" s="243"/>
      <c r="J1074" s="22" t="str">
        <f>IF(E1074=0,"",IF(E1074&gt;=E1073,"ATENÇÃO: observar o ganho de escala",""))</f>
        <v/>
      </c>
    </row>
    <row r="1075" spans="1:10">
      <c r="A1075" s="246"/>
      <c r="B1075" s="249"/>
      <c r="C1075" s="491"/>
      <c r="D1075" s="482"/>
      <c r="E1075" s="485"/>
      <c r="F1075" s="255"/>
      <c r="G1075" s="258"/>
      <c r="H1075" s="261"/>
      <c r="I1075" s="243"/>
      <c r="J1075" s="22" t="str">
        <f t="shared" ref="J1075:J1077" si="212">IF(E1075=0,"",IF(E1075&gt;=E1074,"ATENÇÃO: observar o ganho de escala",""))</f>
        <v/>
      </c>
    </row>
    <row r="1076" spans="1:10">
      <c r="A1076" s="246"/>
      <c r="B1076" s="249"/>
      <c r="C1076" s="491"/>
      <c r="D1076" s="482"/>
      <c r="E1076" s="485"/>
      <c r="F1076" s="255"/>
      <c r="G1076" s="258"/>
      <c r="H1076" s="261"/>
      <c r="I1076" s="243"/>
      <c r="J1076" s="22" t="str">
        <f t="shared" si="212"/>
        <v/>
      </c>
    </row>
    <row r="1077" spans="1:10" ht="15.75" thickBot="1">
      <c r="A1077" s="247"/>
      <c r="B1077" s="250"/>
      <c r="C1077" s="492"/>
      <c r="D1077" s="483"/>
      <c r="E1077" s="486"/>
      <c r="F1077" s="256"/>
      <c r="G1077" s="259"/>
      <c r="H1077" s="262"/>
      <c r="I1077" s="244"/>
      <c r="J1077" s="22" t="str">
        <f t="shared" si="212"/>
        <v/>
      </c>
    </row>
    <row r="1078" spans="1:10">
      <c r="A1078" s="245">
        <v>214</v>
      </c>
      <c r="B1078" s="248" t="str">
        <f>CONCATENATE(VLOOKUP(A1078,Especificações,2,FALSE),(VLOOKUP(A1078,Especificações,3,FALSE)),(VLOOKUP(A1078,Especificações,4,FALSE)),(VLOOKUP(A1078,Especificações,5,FALSE)),(VLOOKUP(A1078,Especificações,6,FALSE)),(VLOOKUP(A1078,Especificações,7,FALSE)),(VLOOKUP(A1078,Especificações,8,FALSE)),(VLOOKUP(A1078,Especificações,9,FALSE)),(VLOOKUP(A1078,Especificações,10,FALSE)),(VLOOKUP(A1078,Especificações,11,FALSE)),(VLOOKUP(A1078,Especificações,12,FALSE)),(VLOOKUP(A1078,Especificações,13,FALSE)),(VLOOKUP(A1078,Especificações,14,FALSE)),(VLOOKUP(A1078,Especificações,15,FALSE)),(VLOOKUP(A1078,Especificações,16,FALSE)),(VLOOKUP(A1078,Especificações,17,FALSE)),(VLOOKUP(A1078,Especificações,18,FALSE)),(VLOOKUP(A1078,Especificações,19,FALSE)),(VLOOKUP(A1078,Especificações,20,FALSE)),(VLOOKUP(A1078,Especificações,21,FALSE)))</f>
        <v xml:space="preserve">ARTE FINAL E DIAGRAMAÇÃO - Finalização de arquivo; Formato12: 20,5x23cm; </v>
      </c>
      <c r="C1078" s="490">
        <f>VLOOKUP(A1078,Especificações,22,FALSE)</f>
        <v>1</v>
      </c>
      <c r="D1078" s="481" t="s">
        <v>233</v>
      </c>
      <c r="E1078" s="484"/>
      <c r="F1078" s="254">
        <f>IF(ISERROR(AVERAGE(E1078:E1082)),0,AVERAGE(E1078:E1082))</f>
        <v>0</v>
      </c>
      <c r="G1078" s="257">
        <v>2000</v>
      </c>
      <c r="H1078" s="260">
        <f>C1078*F1078</f>
        <v>0</v>
      </c>
      <c r="I1078" s="242">
        <f>G1078*H1078</f>
        <v>0</v>
      </c>
      <c r="J1078" s="22"/>
    </row>
    <row r="1079" spans="1:10">
      <c r="A1079" s="246"/>
      <c r="B1079" s="249"/>
      <c r="C1079" s="491"/>
      <c r="D1079" s="482"/>
      <c r="E1079" s="485"/>
      <c r="F1079" s="255"/>
      <c r="G1079" s="258"/>
      <c r="H1079" s="261"/>
      <c r="I1079" s="243"/>
      <c r="J1079" s="22" t="str">
        <f>IF(E1079=0,"",IF(E1079&gt;=E1078,"ATENÇÃO: observar o ganho de escala",""))</f>
        <v/>
      </c>
    </row>
    <row r="1080" spans="1:10">
      <c r="A1080" s="246"/>
      <c r="B1080" s="249"/>
      <c r="C1080" s="491"/>
      <c r="D1080" s="482"/>
      <c r="E1080" s="485"/>
      <c r="F1080" s="255"/>
      <c r="G1080" s="258"/>
      <c r="H1080" s="261"/>
      <c r="I1080" s="243"/>
      <c r="J1080" s="22" t="str">
        <f t="shared" ref="J1080:J1082" si="213">IF(E1080=0,"",IF(E1080&gt;=E1079,"ATENÇÃO: observar o ganho de escala",""))</f>
        <v/>
      </c>
    </row>
    <row r="1081" spans="1:10">
      <c r="A1081" s="246"/>
      <c r="B1081" s="249"/>
      <c r="C1081" s="491"/>
      <c r="D1081" s="482"/>
      <c r="E1081" s="485"/>
      <c r="F1081" s="255"/>
      <c r="G1081" s="258"/>
      <c r="H1081" s="261"/>
      <c r="I1081" s="243"/>
      <c r="J1081" s="22" t="str">
        <f t="shared" si="213"/>
        <v/>
      </c>
    </row>
    <row r="1082" spans="1:10" ht="15.75" thickBot="1">
      <c r="A1082" s="247"/>
      <c r="B1082" s="250"/>
      <c r="C1082" s="492"/>
      <c r="D1082" s="483"/>
      <c r="E1082" s="486"/>
      <c r="F1082" s="256"/>
      <c r="G1082" s="259"/>
      <c r="H1082" s="262"/>
      <c r="I1082" s="244"/>
      <c r="J1082" s="22" t="str">
        <f t="shared" si="213"/>
        <v/>
      </c>
    </row>
    <row r="1083" spans="1:10">
      <c r="A1083" s="245">
        <v>215</v>
      </c>
      <c r="B1083" s="248" t="str">
        <f>CONCATENATE(VLOOKUP(A1083,Especificações,2,FALSE),(VLOOKUP(A1083,Especificações,3,FALSE)),(VLOOKUP(A1083,Especificações,4,FALSE)),(VLOOKUP(A1083,Especificações,5,FALSE)),(VLOOKUP(A1083,Especificações,6,FALSE)),(VLOOKUP(A1083,Especificações,7,FALSE)),(VLOOKUP(A1083,Especificações,8,FALSE)),(VLOOKUP(A1083,Especificações,9,FALSE)),(VLOOKUP(A1083,Especificações,10,FALSE)),(VLOOKUP(A1083,Especificações,11,FALSE)),(VLOOKUP(A1083,Especificações,12,FALSE)),(VLOOKUP(A1083,Especificações,13,FALSE)),(VLOOKUP(A1083,Especificações,14,FALSE)),(VLOOKUP(A1083,Especificações,15,FALSE)),(VLOOKUP(A1083,Especificações,16,FALSE)),(VLOOKUP(A1083,Especificações,17,FALSE)),(VLOOKUP(A1083,Especificações,18,FALSE)),(VLOOKUP(A1083,Especificações,19,FALSE)),(VLOOKUP(A1083,Especificações,20,FALSE)),(VLOOKUP(A1083,Especificações,21,FALSE)))</f>
        <v xml:space="preserve">ARTE FINAL E DIAGRAMAÇÃO - Finalização de arquivo; Formato16: 15x21cm; </v>
      </c>
      <c r="C1083" s="490">
        <f>VLOOKUP(A1083,Especificações,22,FALSE)</f>
        <v>1</v>
      </c>
      <c r="D1083" s="481" t="s">
        <v>233</v>
      </c>
      <c r="E1083" s="484"/>
      <c r="F1083" s="254">
        <f>IF(ISERROR(AVERAGE(E1083:E1087)),0,AVERAGE(E1083:E1087))</f>
        <v>0</v>
      </c>
      <c r="G1083" s="257">
        <v>2000</v>
      </c>
      <c r="H1083" s="260">
        <f>C1083*F1083</f>
        <v>0</v>
      </c>
      <c r="I1083" s="242">
        <f>G1083*H1083</f>
        <v>0</v>
      </c>
      <c r="J1083" s="22"/>
    </row>
    <row r="1084" spans="1:10">
      <c r="A1084" s="246"/>
      <c r="B1084" s="249"/>
      <c r="C1084" s="491"/>
      <c r="D1084" s="482"/>
      <c r="E1084" s="485"/>
      <c r="F1084" s="255"/>
      <c r="G1084" s="258"/>
      <c r="H1084" s="261"/>
      <c r="I1084" s="243"/>
      <c r="J1084" s="22" t="str">
        <f>IF(E1084=0,"",IF(E1084&gt;=E1083,"ATENÇÃO: observar o ganho de escala",""))</f>
        <v/>
      </c>
    </row>
    <row r="1085" spans="1:10">
      <c r="A1085" s="246"/>
      <c r="B1085" s="249"/>
      <c r="C1085" s="491"/>
      <c r="D1085" s="482"/>
      <c r="E1085" s="485"/>
      <c r="F1085" s="255"/>
      <c r="G1085" s="258"/>
      <c r="H1085" s="261"/>
      <c r="I1085" s="243"/>
      <c r="J1085" s="22" t="str">
        <f t="shared" ref="J1085:J1087" si="214">IF(E1085=0,"",IF(E1085&gt;=E1084,"ATENÇÃO: observar o ganho de escala",""))</f>
        <v/>
      </c>
    </row>
    <row r="1086" spans="1:10">
      <c r="A1086" s="246"/>
      <c r="B1086" s="249"/>
      <c r="C1086" s="491"/>
      <c r="D1086" s="482"/>
      <c r="E1086" s="485"/>
      <c r="F1086" s="255"/>
      <c r="G1086" s="258"/>
      <c r="H1086" s="261"/>
      <c r="I1086" s="243"/>
      <c r="J1086" s="22" t="str">
        <f t="shared" si="214"/>
        <v/>
      </c>
    </row>
    <row r="1087" spans="1:10" ht="15.75" thickBot="1">
      <c r="A1087" s="247"/>
      <c r="B1087" s="250"/>
      <c r="C1087" s="492"/>
      <c r="D1087" s="483"/>
      <c r="E1087" s="486"/>
      <c r="F1087" s="256"/>
      <c r="G1087" s="259"/>
      <c r="H1087" s="262"/>
      <c r="I1087" s="244"/>
      <c r="J1087" s="22" t="str">
        <f t="shared" si="214"/>
        <v/>
      </c>
    </row>
    <row r="1088" spans="1:10">
      <c r="A1088" s="245">
        <v>216</v>
      </c>
      <c r="B1088" s="248" t="str">
        <f>CONCATENATE(VLOOKUP(A1088,Especificações,2,FALSE),(VLOOKUP(A1088,Especificações,3,FALSE)),(VLOOKUP(A1088,Especificações,4,FALSE)),(VLOOKUP(A1088,Especificações,5,FALSE)),(VLOOKUP(A1088,Especificações,6,FALSE)),(VLOOKUP(A1088,Especificações,7,FALSE)),(VLOOKUP(A1088,Especificações,8,FALSE)),(VLOOKUP(A1088,Especificações,9,FALSE)),(VLOOKUP(A1088,Especificações,10,FALSE)),(VLOOKUP(A1088,Especificações,11,FALSE)),(VLOOKUP(A1088,Especificações,12,FALSE)),(VLOOKUP(A1088,Especificações,13,FALSE)),(VLOOKUP(A1088,Especificações,14,FALSE)),(VLOOKUP(A1088,Especificações,15,FALSE)),(VLOOKUP(A1088,Especificações,16,FALSE)),(VLOOKUP(A1088,Especificações,17,FALSE)),(VLOOKUP(A1088,Especificações,18,FALSE)),(VLOOKUP(A1088,Especificações,19,FALSE)),(VLOOKUP(A1088,Especificações,20,FALSE)),(VLOOKUP(A1088,Especificações,21,FALSE)))</f>
        <v xml:space="preserve">ARTE FINAL E DIAGRAMAÇÃO - Finalização de arquivo; Formato32: 11x15cm; </v>
      </c>
      <c r="C1088" s="490">
        <f>VLOOKUP(A1088,Especificações,22,FALSE)</f>
        <v>1</v>
      </c>
      <c r="D1088" s="481" t="s">
        <v>233</v>
      </c>
      <c r="E1088" s="484"/>
      <c r="F1088" s="254">
        <f>IF(ISERROR(AVERAGE(E1088:E1092)),0,AVERAGE(E1088:E1092))</f>
        <v>0</v>
      </c>
      <c r="G1088" s="257">
        <v>500</v>
      </c>
      <c r="H1088" s="260">
        <f>C1088*F1088</f>
        <v>0</v>
      </c>
      <c r="I1088" s="242">
        <f>G1088*H1088</f>
        <v>0</v>
      </c>
      <c r="J1088" s="22"/>
    </row>
    <row r="1089" spans="1:10">
      <c r="A1089" s="246"/>
      <c r="B1089" s="249"/>
      <c r="C1089" s="491"/>
      <c r="D1089" s="482"/>
      <c r="E1089" s="485"/>
      <c r="F1089" s="255"/>
      <c r="G1089" s="258"/>
      <c r="H1089" s="261"/>
      <c r="I1089" s="243"/>
      <c r="J1089" s="22" t="str">
        <f>IF(E1089=0,"",IF(E1089&gt;=E1088,"ATENÇÃO: observar o ganho de escala",""))</f>
        <v/>
      </c>
    </row>
    <row r="1090" spans="1:10">
      <c r="A1090" s="246"/>
      <c r="B1090" s="249"/>
      <c r="C1090" s="491"/>
      <c r="D1090" s="482"/>
      <c r="E1090" s="485"/>
      <c r="F1090" s="255"/>
      <c r="G1090" s="258"/>
      <c r="H1090" s="261"/>
      <c r="I1090" s="243"/>
      <c r="J1090" s="22" t="str">
        <f t="shared" ref="J1090:J1092" si="215">IF(E1090=0,"",IF(E1090&gt;=E1089,"ATENÇÃO: observar o ganho de escala",""))</f>
        <v/>
      </c>
    </row>
    <row r="1091" spans="1:10">
      <c r="A1091" s="246"/>
      <c r="B1091" s="249"/>
      <c r="C1091" s="491"/>
      <c r="D1091" s="482"/>
      <c r="E1091" s="485"/>
      <c r="F1091" s="255"/>
      <c r="G1091" s="258"/>
      <c r="H1091" s="261"/>
      <c r="I1091" s="243"/>
      <c r="J1091" s="22" t="str">
        <f t="shared" si="215"/>
        <v/>
      </c>
    </row>
    <row r="1092" spans="1:10" ht="15.75" thickBot="1">
      <c r="A1092" s="247"/>
      <c r="B1092" s="250"/>
      <c r="C1092" s="492"/>
      <c r="D1092" s="483"/>
      <c r="E1092" s="486"/>
      <c r="F1092" s="256"/>
      <c r="G1092" s="259"/>
      <c r="H1092" s="262"/>
      <c r="I1092" s="244"/>
      <c r="J1092" s="22" t="str">
        <f t="shared" si="215"/>
        <v/>
      </c>
    </row>
    <row r="1093" spans="1:10">
      <c r="A1093" s="245">
        <v>217</v>
      </c>
      <c r="B1093" s="248" t="str">
        <f>CONCATENATE(VLOOKUP(A1093,Especificações,2,FALSE),(VLOOKUP(A1093,Especificações,3,FALSE)),(VLOOKUP(A1093,Especificações,4,FALSE)),(VLOOKUP(A1093,Especificações,5,FALSE)),(VLOOKUP(A1093,Especificações,6,FALSE)),(VLOOKUP(A1093,Especificações,7,FALSE)),(VLOOKUP(A1093,Especificações,8,FALSE)),(VLOOKUP(A1093,Especificações,9,FALSE)),(VLOOKUP(A1093,Especificações,10,FALSE)),(VLOOKUP(A1093,Especificações,11,FALSE)),(VLOOKUP(A1093,Especificações,12,FALSE)),(VLOOKUP(A1093,Especificações,13,FALSE)),(VLOOKUP(A1093,Especificações,14,FALSE)),(VLOOKUP(A1093,Especificações,15,FALSE)),(VLOOKUP(A1093,Especificações,16,FALSE)),(VLOOKUP(A1093,Especificações,17,FALSE)),(VLOOKUP(A1093,Especificações,18,FALSE)),(VLOOKUP(A1093,Especificações,19,FALSE)),(VLOOKUP(A1093,Especificações,20,FALSE)),(VLOOKUP(A1093,Especificações,21,FALSE)))</f>
        <v xml:space="preserve">ARTE FINAL E DIAGRAMAÇÃO - Finalização de arquivo; Formato64: 7,5x10,5cm; </v>
      </c>
      <c r="C1093" s="490">
        <f>VLOOKUP(A1093,Especificações,22,FALSE)</f>
        <v>1</v>
      </c>
      <c r="D1093" s="481" t="s">
        <v>233</v>
      </c>
      <c r="E1093" s="484"/>
      <c r="F1093" s="254">
        <f>IF(ISERROR(AVERAGE(E1093:E1097)),0,AVERAGE(E1093:E1097))</f>
        <v>0</v>
      </c>
      <c r="G1093" s="257">
        <v>500</v>
      </c>
      <c r="H1093" s="260">
        <f>C1093*F1093</f>
        <v>0</v>
      </c>
      <c r="I1093" s="242">
        <f>G1093*H1093</f>
        <v>0</v>
      </c>
      <c r="J1093" s="22"/>
    </row>
    <row r="1094" spans="1:10">
      <c r="A1094" s="246"/>
      <c r="B1094" s="249"/>
      <c r="C1094" s="491"/>
      <c r="D1094" s="482"/>
      <c r="E1094" s="485"/>
      <c r="F1094" s="255"/>
      <c r="G1094" s="258"/>
      <c r="H1094" s="261"/>
      <c r="I1094" s="243"/>
      <c r="J1094" s="22" t="str">
        <f>IF(E1094=0,"",IF(E1094&gt;=E1093,"ATENÇÃO: observar o ganho de escala",""))</f>
        <v/>
      </c>
    </row>
    <row r="1095" spans="1:10">
      <c r="A1095" s="246"/>
      <c r="B1095" s="249"/>
      <c r="C1095" s="491"/>
      <c r="D1095" s="482"/>
      <c r="E1095" s="485"/>
      <c r="F1095" s="255"/>
      <c r="G1095" s="258"/>
      <c r="H1095" s="261"/>
      <c r="I1095" s="243"/>
      <c r="J1095" s="22" t="str">
        <f t="shared" ref="J1095:J1097" si="216">IF(E1095=0,"",IF(E1095&gt;=E1094,"ATENÇÃO: observar o ganho de escala",""))</f>
        <v/>
      </c>
    </row>
    <row r="1096" spans="1:10">
      <c r="A1096" s="246"/>
      <c r="B1096" s="249"/>
      <c r="C1096" s="491"/>
      <c r="D1096" s="482"/>
      <c r="E1096" s="485"/>
      <c r="F1096" s="255"/>
      <c r="G1096" s="258"/>
      <c r="H1096" s="261"/>
      <c r="I1096" s="243"/>
      <c r="J1096" s="22" t="str">
        <f t="shared" si="216"/>
        <v/>
      </c>
    </row>
    <row r="1097" spans="1:10" ht="15.75" thickBot="1">
      <c r="A1097" s="247"/>
      <c r="B1097" s="250"/>
      <c r="C1097" s="492"/>
      <c r="D1097" s="483"/>
      <c r="E1097" s="486"/>
      <c r="F1097" s="256"/>
      <c r="G1097" s="259"/>
      <c r="H1097" s="262"/>
      <c r="I1097" s="244"/>
      <c r="J1097" s="22" t="str">
        <f t="shared" si="216"/>
        <v/>
      </c>
    </row>
    <row r="1098" spans="1:10">
      <c r="A1098" s="245">
        <v>218</v>
      </c>
      <c r="B1098" s="248" t="str">
        <f>CONCATENATE(VLOOKUP(A1098,Especificações,2,FALSE),(VLOOKUP(A1098,Especificações,3,FALSE)),(VLOOKUP(A1098,Especificações,4,FALSE)),(VLOOKUP(A1098,Especificações,5,FALSE)),(VLOOKUP(A1098,Especificações,6,FALSE)),(VLOOKUP(A1098,Especificações,7,FALSE)),(VLOOKUP(A1098,Especificações,8,FALSE)),(VLOOKUP(A1098,Especificações,9,FALSE)),(VLOOKUP(A1098,Especificações,10,FALSE)),(VLOOKUP(A1098,Especificações,11,FALSE)),(VLOOKUP(A1098,Especificações,12,FALSE)),(VLOOKUP(A1098,Especificações,13,FALSE)),(VLOOKUP(A1098,Especificações,14,FALSE)),(VLOOKUP(A1098,Especificações,15,FALSE)),(VLOOKUP(A1098,Especificações,16,FALSE)),(VLOOKUP(A1098,Especificações,17,FALSE)),(VLOOKUP(A1098,Especificações,18,FALSE)),(VLOOKUP(A1098,Especificações,19,FALSE)),(VLOOKUP(A1098,Especificações,20,FALSE)),(VLOOKUP(A1098,Especificações,21,FALSE)))</f>
        <v xml:space="preserve">REVISÃO - Lauda (1200/ 1800 toques); Português/outro Idioma; </v>
      </c>
      <c r="C1098" s="490">
        <f>VLOOKUP(A1098,Especificações,22,FALSE)</f>
        <v>1</v>
      </c>
      <c r="D1098" s="481" t="s">
        <v>233</v>
      </c>
      <c r="E1098" s="484"/>
      <c r="F1098" s="254">
        <f>IF(ISERROR(AVERAGE(E1098:E1102)),0,AVERAGE(E1098:E1102))</f>
        <v>0</v>
      </c>
      <c r="G1098" s="257">
        <v>7000</v>
      </c>
      <c r="H1098" s="260">
        <f>C1098*F1098</f>
        <v>0</v>
      </c>
      <c r="I1098" s="242">
        <f>G1098*H1098</f>
        <v>0</v>
      </c>
      <c r="J1098" s="22"/>
    </row>
    <row r="1099" spans="1:10">
      <c r="A1099" s="246"/>
      <c r="B1099" s="249"/>
      <c r="C1099" s="491"/>
      <c r="D1099" s="482"/>
      <c r="E1099" s="485"/>
      <c r="F1099" s="255"/>
      <c r="G1099" s="258"/>
      <c r="H1099" s="261"/>
      <c r="I1099" s="243"/>
      <c r="J1099" s="22" t="str">
        <f>IF(E1099=0,"",IF(E1099&gt;=E1098,"ATENÇÃO: observar o ganho de escala",""))</f>
        <v/>
      </c>
    </row>
    <row r="1100" spans="1:10">
      <c r="A1100" s="246"/>
      <c r="B1100" s="249"/>
      <c r="C1100" s="491"/>
      <c r="D1100" s="482"/>
      <c r="E1100" s="485"/>
      <c r="F1100" s="255"/>
      <c r="G1100" s="258"/>
      <c r="H1100" s="261"/>
      <c r="I1100" s="243"/>
      <c r="J1100" s="22" t="str">
        <f t="shared" ref="J1100:J1102" si="217">IF(E1100=0,"",IF(E1100&gt;=E1099,"ATENÇÃO: observar o ganho de escala",""))</f>
        <v/>
      </c>
    </row>
    <row r="1101" spans="1:10">
      <c r="A1101" s="246"/>
      <c r="B1101" s="249"/>
      <c r="C1101" s="491"/>
      <c r="D1101" s="482"/>
      <c r="E1101" s="485"/>
      <c r="F1101" s="255"/>
      <c r="G1101" s="258"/>
      <c r="H1101" s="261"/>
      <c r="I1101" s="243"/>
      <c r="J1101" s="22" t="str">
        <f t="shared" si="217"/>
        <v/>
      </c>
    </row>
    <row r="1102" spans="1:10" ht="15.75" thickBot="1">
      <c r="A1102" s="247"/>
      <c r="B1102" s="250"/>
      <c r="C1102" s="492"/>
      <c r="D1102" s="483"/>
      <c r="E1102" s="486"/>
      <c r="F1102" s="256"/>
      <c r="G1102" s="259"/>
      <c r="H1102" s="262"/>
      <c r="I1102" s="244"/>
      <c r="J1102" s="22" t="str">
        <f t="shared" si="217"/>
        <v/>
      </c>
    </row>
    <row r="1103" spans="1:10">
      <c r="A1103" s="245">
        <v>219</v>
      </c>
      <c r="B1103" s="248" t="str">
        <f>CONCATENATE(VLOOKUP(A1103,Especificações,2,FALSE),(VLOOKUP(A1103,Especificações,3,FALSE)),(VLOOKUP(A1103,Especificações,4,FALSE)),(VLOOKUP(A1103,Especificações,5,FALSE)),(VLOOKUP(A1103,Especificações,6,FALSE)),(VLOOKUP(A1103,Especificações,7,FALSE)),(VLOOKUP(A1103,Especificações,8,FALSE)),(VLOOKUP(A1103,Especificações,9,FALSE)),(VLOOKUP(A1103,Especificações,10,FALSE)),(VLOOKUP(A1103,Especificações,11,FALSE)),(VLOOKUP(A1103,Especificações,12,FALSE)),(VLOOKUP(A1103,Especificações,13,FALSE)),(VLOOKUP(A1103,Especificações,14,FALSE)),(VLOOKUP(A1103,Especificações,15,FALSE)),(VLOOKUP(A1103,Especificações,16,FALSE)),(VLOOKUP(A1103,Especificações,17,FALSE)),(VLOOKUP(A1103,Especificações,18,FALSE)),(VLOOKUP(A1103,Especificações,19,FALSE)),(VLOOKUP(A1103,Especificações,20,FALSE)),(VLOOKUP(A1103,Especificações,21,FALSE)))</f>
        <v xml:space="preserve">REVISÃO - Lauda (1200/ 1800 toques); Outro idioma/Português;  </v>
      </c>
      <c r="C1103" s="490">
        <f>VLOOKUP(A1103,Especificações,22,FALSE)</f>
        <v>1</v>
      </c>
      <c r="D1103" s="481" t="s">
        <v>233</v>
      </c>
      <c r="E1103" s="484"/>
      <c r="F1103" s="254">
        <f>IF(ISERROR(AVERAGE(E1103:E1107)),0,AVERAGE(E1103:E1107))</f>
        <v>0</v>
      </c>
      <c r="G1103" s="257">
        <v>3000</v>
      </c>
      <c r="H1103" s="260">
        <f>C1103*F1103</f>
        <v>0</v>
      </c>
      <c r="I1103" s="242">
        <f>G1103*H1103</f>
        <v>0</v>
      </c>
      <c r="J1103" s="22"/>
    </row>
    <row r="1104" spans="1:10">
      <c r="A1104" s="246"/>
      <c r="B1104" s="249"/>
      <c r="C1104" s="491"/>
      <c r="D1104" s="482"/>
      <c r="E1104" s="485"/>
      <c r="F1104" s="255"/>
      <c r="G1104" s="258"/>
      <c r="H1104" s="261"/>
      <c r="I1104" s="243"/>
      <c r="J1104" s="22" t="str">
        <f>IF(E1104=0,"",IF(E1104&gt;=E1103,"ATENÇÃO: observar o ganho de escala",""))</f>
        <v/>
      </c>
    </row>
    <row r="1105" spans="1:10">
      <c r="A1105" s="246"/>
      <c r="B1105" s="249"/>
      <c r="C1105" s="491"/>
      <c r="D1105" s="482"/>
      <c r="E1105" s="485"/>
      <c r="F1105" s="255"/>
      <c r="G1105" s="258"/>
      <c r="H1105" s="261"/>
      <c r="I1105" s="243"/>
      <c r="J1105" s="22" t="str">
        <f t="shared" ref="J1105:J1107" si="218">IF(E1105=0,"",IF(E1105&gt;=E1104,"ATENÇÃO: observar o ganho de escala",""))</f>
        <v/>
      </c>
    </row>
    <row r="1106" spans="1:10">
      <c r="A1106" s="246"/>
      <c r="B1106" s="249"/>
      <c r="C1106" s="491"/>
      <c r="D1106" s="482"/>
      <c r="E1106" s="485"/>
      <c r="F1106" s="255"/>
      <c r="G1106" s="258"/>
      <c r="H1106" s="261"/>
      <c r="I1106" s="243"/>
      <c r="J1106" s="22" t="str">
        <f t="shared" si="218"/>
        <v/>
      </c>
    </row>
    <row r="1107" spans="1:10" ht="15.75" thickBot="1">
      <c r="A1107" s="247"/>
      <c r="B1107" s="250"/>
      <c r="C1107" s="492"/>
      <c r="D1107" s="483"/>
      <c r="E1107" s="486"/>
      <c r="F1107" s="256"/>
      <c r="G1107" s="259"/>
      <c r="H1107" s="262"/>
      <c r="I1107" s="244"/>
      <c r="J1107" s="22" t="str">
        <f t="shared" si="218"/>
        <v/>
      </c>
    </row>
    <row r="1108" spans="1:10">
      <c r="A1108" s="245">
        <v>220</v>
      </c>
      <c r="B1108" s="248" t="str">
        <f>CONCATENATE(VLOOKUP(A1108,Especificações,2,FALSE),(VLOOKUP(A1108,Especificações,3,FALSE)),(VLOOKUP(A1108,Especificações,4,FALSE)),(VLOOKUP(A1108,Especificações,5,FALSE)),(VLOOKUP(A1108,Especificações,6,FALSE)),(VLOOKUP(A1108,Especificações,7,FALSE)),(VLOOKUP(A1108,Especificações,8,FALSE)),(VLOOKUP(A1108,Especificações,9,FALSE)),(VLOOKUP(A1108,Especificações,10,FALSE)),(VLOOKUP(A1108,Especificações,11,FALSE)),(VLOOKUP(A1108,Especificações,12,FALSE)),(VLOOKUP(A1108,Especificações,13,FALSE)),(VLOOKUP(A1108,Especificações,14,FALSE)),(VLOOKUP(A1108,Especificações,15,FALSE)),(VLOOKUP(A1108,Especificações,16,FALSE)),(VLOOKUP(A1108,Especificações,17,FALSE)),(VLOOKUP(A1108,Especificações,18,FALSE)),(VLOOKUP(A1108,Especificações,19,FALSE)),(VLOOKUP(A1108,Especificações,20,FALSE)),(VLOOKUP(A1108,Especificações,21,FALSE)))</f>
        <v xml:space="preserve">TRADUÇÃO - Lauda (1200/ 1800 toques); Português/Outro Idioma; </v>
      </c>
      <c r="C1108" s="490">
        <f>VLOOKUP(A1108,Especificações,22,FALSE)</f>
        <v>1</v>
      </c>
      <c r="D1108" s="481" t="s">
        <v>233</v>
      </c>
      <c r="E1108" s="484"/>
      <c r="F1108" s="254">
        <f>IF(ISERROR(AVERAGE(E1108:E1112)),0,AVERAGE(E1108:E1112))</f>
        <v>0</v>
      </c>
      <c r="G1108" s="257">
        <v>1500</v>
      </c>
      <c r="H1108" s="260">
        <f>C1108*F1108</f>
        <v>0</v>
      </c>
      <c r="I1108" s="242">
        <f>G1108*H1108</f>
        <v>0</v>
      </c>
      <c r="J1108" s="22"/>
    </row>
    <row r="1109" spans="1:10">
      <c r="A1109" s="246"/>
      <c r="B1109" s="249"/>
      <c r="C1109" s="491"/>
      <c r="D1109" s="482"/>
      <c r="E1109" s="485"/>
      <c r="F1109" s="255"/>
      <c r="G1109" s="258"/>
      <c r="H1109" s="261"/>
      <c r="I1109" s="243"/>
      <c r="J1109" s="22" t="str">
        <f>IF(E1109=0,"",IF(E1109&gt;=E1108,"ATENÇÃO: observar o ganho de escala",""))</f>
        <v/>
      </c>
    </row>
    <row r="1110" spans="1:10">
      <c r="A1110" s="246"/>
      <c r="B1110" s="249"/>
      <c r="C1110" s="491"/>
      <c r="D1110" s="482"/>
      <c r="E1110" s="485"/>
      <c r="F1110" s="255"/>
      <c r="G1110" s="258"/>
      <c r="H1110" s="261"/>
      <c r="I1110" s="243"/>
      <c r="J1110" s="22" t="str">
        <f t="shared" ref="J1110:J1112" si="219">IF(E1110=0,"",IF(E1110&gt;=E1109,"ATENÇÃO: observar o ganho de escala",""))</f>
        <v/>
      </c>
    </row>
    <row r="1111" spans="1:10">
      <c r="A1111" s="246"/>
      <c r="B1111" s="249"/>
      <c r="C1111" s="491"/>
      <c r="D1111" s="482"/>
      <c r="E1111" s="485"/>
      <c r="F1111" s="255"/>
      <c r="G1111" s="258"/>
      <c r="H1111" s="261"/>
      <c r="I1111" s="243"/>
      <c r="J1111" s="22" t="str">
        <f t="shared" si="219"/>
        <v/>
      </c>
    </row>
    <row r="1112" spans="1:10" ht="15.75" thickBot="1">
      <c r="A1112" s="247"/>
      <c r="B1112" s="250"/>
      <c r="C1112" s="492"/>
      <c r="D1112" s="483"/>
      <c r="E1112" s="486"/>
      <c r="F1112" s="256"/>
      <c r="G1112" s="259"/>
      <c r="H1112" s="262"/>
      <c r="I1112" s="244"/>
      <c r="J1112" s="22" t="str">
        <f t="shared" si="219"/>
        <v/>
      </c>
    </row>
    <row r="1113" spans="1:10">
      <c r="A1113" s="245">
        <v>221</v>
      </c>
      <c r="B1113" s="248" t="str">
        <f>CONCATENATE(VLOOKUP(A1113,Especificações,2,FALSE),(VLOOKUP(A1113,Especificações,3,FALSE)),(VLOOKUP(A1113,Especificações,4,FALSE)),(VLOOKUP(A1113,Especificações,5,FALSE)),(VLOOKUP(A1113,Especificações,6,FALSE)),(VLOOKUP(A1113,Especificações,7,FALSE)),(VLOOKUP(A1113,Especificações,8,FALSE)),(VLOOKUP(A1113,Especificações,9,FALSE)),(VLOOKUP(A1113,Especificações,10,FALSE)),(VLOOKUP(A1113,Especificações,11,FALSE)),(VLOOKUP(A1113,Especificações,12,FALSE)),(VLOOKUP(A1113,Especificações,13,FALSE)),(VLOOKUP(A1113,Especificações,14,FALSE)),(VLOOKUP(A1113,Especificações,15,FALSE)),(VLOOKUP(A1113,Especificações,16,FALSE)),(VLOOKUP(A1113,Especificações,17,FALSE)),(VLOOKUP(A1113,Especificações,18,FALSE)),(VLOOKUP(A1113,Especificações,19,FALSE)),(VLOOKUP(A1113,Especificações,20,FALSE)),(VLOOKUP(A1113,Especificações,21,FALSE)))</f>
        <v xml:space="preserve">TRADUÇÃO - Lauda (1200/ 1800 toques); Outro idioma/Português;  </v>
      </c>
      <c r="C1113" s="490">
        <f>VLOOKUP(A1113,Especificações,22,FALSE)</f>
        <v>1</v>
      </c>
      <c r="D1113" s="481" t="s">
        <v>233</v>
      </c>
      <c r="E1113" s="484"/>
      <c r="F1113" s="254">
        <f>IF(ISERROR(AVERAGE(E1113:E1117)),0,AVERAGE(E1113:E1117))</f>
        <v>0</v>
      </c>
      <c r="G1113" s="257">
        <v>3500</v>
      </c>
      <c r="H1113" s="260">
        <f>C1113*F1113</f>
        <v>0</v>
      </c>
      <c r="I1113" s="242">
        <f>G1113*H1113</f>
        <v>0</v>
      </c>
      <c r="J1113" s="22"/>
    </row>
    <row r="1114" spans="1:10">
      <c r="A1114" s="246"/>
      <c r="B1114" s="249"/>
      <c r="C1114" s="491"/>
      <c r="D1114" s="482"/>
      <c r="E1114" s="485"/>
      <c r="F1114" s="255"/>
      <c r="G1114" s="258"/>
      <c r="H1114" s="261"/>
      <c r="I1114" s="243"/>
      <c r="J1114" s="22" t="str">
        <f>IF(E1114=0,"",IF(E1114&gt;=E1113,"ATENÇÃO: observar o ganho de escala",""))</f>
        <v/>
      </c>
    </row>
    <row r="1115" spans="1:10">
      <c r="A1115" s="246"/>
      <c r="B1115" s="249"/>
      <c r="C1115" s="491"/>
      <c r="D1115" s="482"/>
      <c r="E1115" s="485"/>
      <c r="F1115" s="255"/>
      <c r="G1115" s="258"/>
      <c r="H1115" s="261"/>
      <c r="I1115" s="243"/>
      <c r="J1115" s="22" t="str">
        <f t="shared" ref="J1115:J1117" si="220">IF(E1115=0,"",IF(E1115&gt;=E1114,"ATENÇÃO: observar o ganho de escala",""))</f>
        <v/>
      </c>
    </row>
    <row r="1116" spans="1:10">
      <c r="A1116" s="246"/>
      <c r="B1116" s="249"/>
      <c r="C1116" s="491"/>
      <c r="D1116" s="482"/>
      <c r="E1116" s="485"/>
      <c r="F1116" s="255"/>
      <c r="G1116" s="258"/>
      <c r="H1116" s="261"/>
      <c r="I1116" s="243"/>
      <c r="J1116" s="22" t="str">
        <f t="shared" si="220"/>
        <v/>
      </c>
    </row>
    <row r="1117" spans="1:10" ht="15.75" thickBot="1">
      <c r="A1117" s="247"/>
      <c r="B1117" s="250"/>
      <c r="C1117" s="492"/>
      <c r="D1117" s="483"/>
      <c r="E1117" s="486"/>
      <c r="F1117" s="256"/>
      <c r="G1117" s="259"/>
      <c r="H1117" s="262"/>
      <c r="I1117" s="244"/>
      <c r="J1117" s="22" t="str">
        <f t="shared" si="220"/>
        <v/>
      </c>
    </row>
    <row r="1118" spans="1:10">
      <c r="A1118" s="245">
        <v>222</v>
      </c>
      <c r="B1118" s="248" t="str">
        <f>CONCATENATE(VLOOKUP(A1118,Especificações,2,FALSE),(VLOOKUP(A1118,Especificações,3,FALSE)),(VLOOKUP(A1118,Especificações,4,FALSE)),(VLOOKUP(A1118,Especificações,5,FALSE)),(VLOOKUP(A1118,Especificações,6,FALSE)),(VLOOKUP(A1118,Especificações,7,FALSE)),(VLOOKUP(A1118,Especificações,8,FALSE)),(VLOOKUP(A1118,Especificações,9,FALSE)),(VLOOKUP(A1118,Especificações,10,FALSE)),(VLOOKUP(A1118,Especificações,11,FALSE)),(VLOOKUP(A1118,Especificações,12,FALSE)),(VLOOKUP(A1118,Especificações,13,FALSE)),(VLOOKUP(A1118,Especificações,14,FALSE)),(VLOOKUP(A1118,Especificações,15,FALSE)),(VLOOKUP(A1118,Especificações,16,FALSE)),(VLOOKUP(A1118,Especificações,17,FALSE)),(VLOOKUP(A1118,Especificações,18,FALSE)),(VLOOKUP(A1118,Especificações,19,FALSE)),(VLOOKUP(A1118,Especificações,20,FALSE)),(VLOOKUP(A1118,Especificações,21,FALSE)))</f>
        <v xml:space="preserve">IDENTIDADE VISUAL - Criação de Arte: Desenho/ Ilustração/ Gráfico; </v>
      </c>
      <c r="C1118" s="490">
        <f>VLOOKUP(A1118,Especificações,22,FALSE)</f>
        <v>1</v>
      </c>
      <c r="D1118" s="487" t="s">
        <v>343</v>
      </c>
      <c r="E1118" s="484"/>
      <c r="F1118" s="254">
        <f>IF(ISERROR(AVERAGE(E1118:E1122)),0,AVERAGE(E1118:E1122))</f>
        <v>0</v>
      </c>
      <c r="G1118" s="257">
        <v>1000</v>
      </c>
      <c r="H1118" s="260">
        <f>C1118*F1118</f>
        <v>0</v>
      </c>
      <c r="I1118" s="242">
        <f>G1118*H1118</f>
        <v>0</v>
      </c>
      <c r="J1118" s="22"/>
    </row>
    <row r="1119" spans="1:10">
      <c r="A1119" s="246"/>
      <c r="B1119" s="249"/>
      <c r="C1119" s="491"/>
      <c r="D1119" s="488"/>
      <c r="E1119" s="485"/>
      <c r="F1119" s="255"/>
      <c r="G1119" s="258"/>
      <c r="H1119" s="261"/>
      <c r="I1119" s="243"/>
      <c r="J1119" s="22" t="str">
        <f>IF(E1119=0,"",IF(E1119&gt;=E1118,"ATENÇÃO: observar o ganho de escala",""))</f>
        <v/>
      </c>
    </row>
    <row r="1120" spans="1:10">
      <c r="A1120" s="246"/>
      <c r="B1120" s="249"/>
      <c r="C1120" s="491"/>
      <c r="D1120" s="488"/>
      <c r="E1120" s="485"/>
      <c r="F1120" s="255"/>
      <c r="G1120" s="258"/>
      <c r="H1120" s="261"/>
      <c r="I1120" s="243"/>
      <c r="J1120" s="22" t="str">
        <f t="shared" ref="J1120:J1122" si="221">IF(E1120=0,"",IF(E1120&gt;=E1119,"ATENÇÃO: observar o ganho de escala",""))</f>
        <v/>
      </c>
    </row>
    <row r="1121" spans="1:10">
      <c r="A1121" s="246"/>
      <c r="B1121" s="249"/>
      <c r="C1121" s="491"/>
      <c r="D1121" s="488"/>
      <c r="E1121" s="485"/>
      <c r="F1121" s="255"/>
      <c r="G1121" s="258"/>
      <c r="H1121" s="261"/>
      <c r="I1121" s="243"/>
      <c r="J1121" s="22" t="str">
        <f t="shared" si="221"/>
        <v/>
      </c>
    </row>
    <row r="1122" spans="1:10" ht="15.75" thickBot="1">
      <c r="A1122" s="247"/>
      <c r="B1122" s="250"/>
      <c r="C1122" s="492"/>
      <c r="D1122" s="489"/>
      <c r="E1122" s="486"/>
      <c r="F1122" s="256"/>
      <c r="G1122" s="259"/>
      <c r="H1122" s="262"/>
      <c r="I1122" s="244"/>
      <c r="J1122" s="22" t="str">
        <f t="shared" si="221"/>
        <v/>
      </c>
    </row>
    <row r="1123" spans="1:10">
      <c r="A1123" s="245">
        <v>223</v>
      </c>
      <c r="B1123" s="248" t="str">
        <f>CONCATENATE(VLOOKUP(A1123,Especificações,2,FALSE),(VLOOKUP(A1123,Especificações,3,FALSE)),(VLOOKUP(A1123,Especificações,4,FALSE)),(VLOOKUP(A1123,Especificações,5,FALSE)),(VLOOKUP(A1123,Especificações,6,FALSE)),(VLOOKUP(A1123,Especificações,7,FALSE)),(VLOOKUP(A1123,Especificações,8,FALSE)),(VLOOKUP(A1123,Especificações,9,FALSE)),(VLOOKUP(A1123,Especificações,10,FALSE)),(VLOOKUP(A1123,Especificações,11,FALSE)),(VLOOKUP(A1123,Especificações,12,FALSE)),(VLOOKUP(A1123,Especificações,13,FALSE)),(VLOOKUP(A1123,Especificações,14,FALSE)),(VLOOKUP(A1123,Especificações,15,FALSE)),(VLOOKUP(A1123,Especificações,16,FALSE)),(VLOOKUP(A1123,Especificações,17,FALSE)),(VLOOKUP(A1123,Especificações,18,FALSE)),(VLOOKUP(A1123,Especificações,19,FALSE)),(VLOOKUP(A1123,Especificações,20,FALSE)),(VLOOKUP(A1123,Especificações,21,FALSE)))</f>
        <v xml:space="preserve">SCANEAMENTO E TRATAMENTO DE IMAGEM - Foto, Cromo e Gravura em alta resolução; cm²; </v>
      </c>
      <c r="C1123" s="490">
        <f>VLOOKUP(A1123,Especificações,22,FALSE)</f>
        <v>1</v>
      </c>
      <c r="D1123" s="487" t="s">
        <v>335</v>
      </c>
      <c r="E1123" s="484"/>
      <c r="F1123" s="254">
        <f>IF(ISERROR(AVERAGE(E1123:E1127)),0,AVERAGE(E1123:E1127))</f>
        <v>0</v>
      </c>
      <c r="G1123" s="257">
        <v>2000</v>
      </c>
      <c r="H1123" s="260">
        <f>C1123*F1123</f>
        <v>0</v>
      </c>
      <c r="I1123" s="242">
        <f>G1123*H1123</f>
        <v>0</v>
      </c>
      <c r="J1123" s="22"/>
    </row>
    <row r="1124" spans="1:10">
      <c r="A1124" s="246"/>
      <c r="B1124" s="249"/>
      <c r="C1124" s="491"/>
      <c r="D1124" s="488"/>
      <c r="E1124" s="485"/>
      <c r="F1124" s="255"/>
      <c r="G1124" s="258"/>
      <c r="H1124" s="261"/>
      <c r="I1124" s="243"/>
      <c r="J1124" s="22" t="str">
        <f>IF(E1124=0,"",IF(E1124&gt;=E1123,"ATENÇÃO: observar o ganho de escala",""))</f>
        <v/>
      </c>
    </row>
    <row r="1125" spans="1:10">
      <c r="A1125" s="246"/>
      <c r="B1125" s="249"/>
      <c r="C1125" s="491"/>
      <c r="D1125" s="488"/>
      <c r="E1125" s="485"/>
      <c r="F1125" s="255"/>
      <c r="G1125" s="258"/>
      <c r="H1125" s="261"/>
      <c r="I1125" s="243"/>
      <c r="J1125" s="22" t="str">
        <f t="shared" ref="J1125:J1127" si="222">IF(E1125=0,"",IF(E1125&gt;=E1124,"ATENÇÃO: observar o ganho de escala",""))</f>
        <v/>
      </c>
    </row>
    <row r="1126" spans="1:10">
      <c r="A1126" s="246"/>
      <c r="B1126" s="249"/>
      <c r="C1126" s="491"/>
      <c r="D1126" s="488"/>
      <c r="E1126" s="485"/>
      <c r="F1126" s="255"/>
      <c r="G1126" s="258"/>
      <c r="H1126" s="261"/>
      <c r="I1126" s="243"/>
      <c r="J1126" s="22" t="str">
        <f t="shared" si="222"/>
        <v/>
      </c>
    </row>
    <row r="1127" spans="1:10" ht="15.75" thickBot="1">
      <c r="A1127" s="247"/>
      <c r="B1127" s="250"/>
      <c r="C1127" s="492"/>
      <c r="D1127" s="489"/>
      <c r="E1127" s="486"/>
      <c r="F1127" s="256"/>
      <c r="G1127" s="259"/>
      <c r="H1127" s="262"/>
      <c r="I1127" s="244"/>
      <c r="J1127" s="22" t="str">
        <f t="shared" si="222"/>
        <v/>
      </c>
    </row>
    <row r="1128" spans="1:10" ht="15" customHeight="1">
      <c r="A1128" s="245">
        <v>224</v>
      </c>
      <c r="B1128" s="248" t="str">
        <f>CONCATENATE(VLOOKUP(A1128,Especificações,2,FALSE),(VLOOKUP(A1128,Especificações,3,FALSE)),(VLOOKUP(A1128,Especificações,4,FALSE)),(VLOOKUP(A1128,Especificações,5,FALSE)),(VLOOKUP(A1128,Especificações,6,FALSE)),(VLOOKUP(A1128,Especificações,7,FALSE)),(VLOOKUP(A1128,Especificações,8,FALSE)),(VLOOKUP(A1128,Especificações,9,FALSE)),(VLOOKUP(A1128,Especificações,10,FALSE)),(VLOOKUP(A1128,Especificações,11,FALSE)),(VLOOKUP(A1128,Especificações,12,FALSE)),(VLOOKUP(A1128,Especificações,13,FALSE)),(VLOOKUP(A1128,Especificações,14,FALSE)),(VLOOKUP(A1128,Especificações,15,FALSE)),(VLOOKUP(A1128,Especificações,16,FALSE)),(VLOOKUP(A1128,Especificações,17,FALSE)),(VLOOKUP(A1128,Especificações,18,FALSE)),(VLOOKUP(A1128,Especificações,19,FALSE)),(VLOOKUP(A1128,Especificações,20,FALSE)),(VLOOKUP(A1128,Especificações,21,FALSE)))</f>
        <v xml:space="preserve">TRANSCRIÇÃO PARA BRAILE - Conversão de texto convencional em texto em braile (página braile); </v>
      </c>
      <c r="C1128" s="490">
        <f>VLOOKUP(A1128,Especificações,22,FALSE)</f>
        <v>1</v>
      </c>
      <c r="D1128" s="487" t="s">
        <v>346</v>
      </c>
      <c r="E1128" s="484"/>
      <c r="F1128" s="254">
        <f>IF(ISERROR(AVERAGE(E1128:E1132)),0,AVERAGE(E1128:E1132))</f>
        <v>0</v>
      </c>
      <c r="G1128" s="257">
        <v>3000</v>
      </c>
      <c r="H1128" s="260">
        <f>C1128*F1128</f>
        <v>0</v>
      </c>
      <c r="I1128" s="242">
        <f>G1128*H1128</f>
        <v>0</v>
      </c>
      <c r="J1128" s="22"/>
    </row>
    <row r="1129" spans="1:10">
      <c r="A1129" s="246"/>
      <c r="B1129" s="249"/>
      <c r="C1129" s="491"/>
      <c r="D1129" s="488"/>
      <c r="E1129" s="485"/>
      <c r="F1129" s="255"/>
      <c r="G1129" s="258"/>
      <c r="H1129" s="261"/>
      <c r="I1129" s="243"/>
      <c r="J1129" s="22" t="str">
        <f>IF(E1129=0,"",IF(E1129&gt;=E1128,"ATENÇÃO: observar o ganho de escala",""))</f>
        <v/>
      </c>
    </row>
    <row r="1130" spans="1:10" ht="15" customHeight="1">
      <c r="A1130" s="246"/>
      <c r="B1130" s="249"/>
      <c r="C1130" s="491"/>
      <c r="D1130" s="488"/>
      <c r="E1130" s="485"/>
      <c r="F1130" s="255"/>
      <c r="G1130" s="258"/>
      <c r="H1130" s="261"/>
      <c r="I1130" s="243"/>
      <c r="J1130" s="22" t="str">
        <f t="shared" ref="J1130:J1132" si="223">IF(E1130=0,"",IF(E1130&gt;=E1129,"ATENÇÃO: observar o ganho de escala",""))</f>
        <v/>
      </c>
    </row>
    <row r="1131" spans="1:10">
      <c r="A1131" s="246"/>
      <c r="B1131" s="249"/>
      <c r="C1131" s="491"/>
      <c r="D1131" s="488"/>
      <c r="E1131" s="485"/>
      <c r="F1131" s="255"/>
      <c r="G1131" s="258"/>
      <c r="H1131" s="261"/>
      <c r="I1131" s="243"/>
      <c r="J1131" s="22" t="str">
        <f t="shared" si="223"/>
        <v/>
      </c>
    </row>
    <row r="1132" spans="1:10" ht="15.75" thickBot="1">
      <c r="A1132" s="247"/>
      <c r="B1132" s="250"/>
      <c r="C1132" s="492"/>
      <c r="D1132" s="489"/>
      <c r="E1132" s="486"/>
      <c r="F1132" s="256"/>
      <c r="G1132" s="259"/>
      <c r="H1132" s="262"/>
      <c r="I1132" s="244"/>
      <c r="J1132" s="22" t="str">
        <f t="shared" si="223"/>
        <v/>
      </c>
    </row>
    <row r="1133" spans="1:10" ht="15.75" thickBot="1">
      <c r="A1133" s="27" t="s">
        <v>175</v>
      </c>
      <c r="B1133" s="28"/>
      <c r="C1133" s="28"/>
      <c r="D1133" s="29"/>
      <c r="E1133" s="29"/>
      <c r="F1133" s="29"/>
      <c r="G1133" s="29"/>
      <c r="H1133" s="29"/>
      <c r="I1133" s="30">
        <f>SUM(I13:I1132)</f>
        <v>0</v>
      </c>
    </row>
    <row r="1135" spans="1:10" ht="16.5">
      <c r="A1135" s="478" t="s">
        <v>352</v>
      </c>
      <c r="B1135" s="478"/>
      <c r="C1135" s="478"/>
      <c r="D1135" s="478"/>
      <c r="E1135" s="478"/>
      <c r="F1135" s="478"/>
      <c r="G1135" s="478"/>
      <c r="H1135" s="478"/>
      <c r="I1135" s="478"/>
    </row>
    <row r="1136" spans="1:10" ht="16.5">
      <c r="A1136" s="159" t="s">
        <v>353</v>
      </c>
    </row>
    <row r="1137" spans="1:9" ht="37.5" customHeight="1">
      <c r="A1137" s="479" t="s">
        <v>354</v>
      </c>
      <c r="B1137" s="479"/>
      <c r="C1137" s="479"/>
      <c r="D1137" s="479"/>
      <c r="E1137" s="479"/>
      <c r="F1137" s="479"/>
      <c r="G1137" s="479"/>
      <c r="H1137" s="479"/>
      <c r="I1137" s="479"/>
    </row>
    <row r="1138" spans="1:9" ht="16.5">
      <c r="A1138" s="160"/>
    </row>
    <row r="1139" spans="1:9" ht="16.5">
      <c r="A1139" s="480" t="s">
        <v>355</v>
      </c>
      <c r="B1139" s="480"/>
      <c r="C1139" s="480"/>
      <c r="D1139" s="480"/>
      <c r="E1139" s="480"/>
      <c r="F1139" s="480"/>
      <c r="G1139" s="480"/>
      <c r="H1139" s="480"/>
      <c r="I1139" s="480"/>
    </row>
    <row r="1140" spans="1:9" s="165" customFormat="1" ht="16.5">
      <c r="A1140" s="473" t="s">
        <v>356</v>
      </c>
      <c r="B1140" s="473"/>
      <c r="C1140" s="473"/>
      <c r="D1140" s="473"/>
      <c r="E1140" s="473"/>
      <c r="F1140" s="473"/>
      <c r="G1140" s="473"/>
      <c r="H1140" s="473"/>
      <c r="I1140" s="473"/>
    </row>
    <row r="1141" spans="1:9" s="165" customFormat="1" ht="16.5">
      <c r="A1141" s="473" t="s">
        <v>357</v>
      </c>
      <c r="B1141" s="473"/>
      <c r="C1141" s="473"/>
      <c r="D1141" s="473"/>
      <c r="E1141" s="473"/>
      <c r="F1141" s="473"/>
      <c r="G1141" s="473"/>
      <c r="H1141" s="473"/>
      <c r="I1141" s="473"/>
    </row>
    <row r="1142" spans="1:9" s="165" customFormat="1" ht="16.5">
      <c r="A1142" s="473" t="s">
        <v>358</v>
      </c>
      <c r="B1142" s="473"/>
      <c r="C1142" s="473"/>
      <c r="D1142" s="473"/>
      <c r="E1142" s="473"/>
      <c r="F1142" s="473"/>
      <c r="G1142" s="473"/>
      <c r="H1142" s="473"/>
      <c r="I1142" s="473"/>
    </row>
    <row r="1143" spans="1:9" s="165" customFormat="1" ht="16.5">
      <c r="A1143" s="473" t="s">
        <v>359</v>
      </c>
      <c r="B1143" s="473"/>
      <c r="C1143" s="473"/>
      <c r="D1143" s="473"/>
      <c r="E1143" s="473"/>
      <c r="F1143" s="473"/>
      <c r="G1143" s="473"/>
      <c r="H1143" s="473"/>
      <c r="I1143" s="473"/>
    </row>
    <row r="1144" spans="1:9" s="165" customFormat="1" ht="16.5">
      <c r="A1144" s="473" t="s">
        <v>360</v>
      </c>
      <c r="B1144" s="473"/>
      <c r="C1144" s="473"/>
      <c r="D1144" s="473"/>
      <c r="E1144" s="473"/>
      <c r="F1144" s="473"/>
      <c r="G1144" s="473"/>
      <c r="H1144" s="473"/>
      <c r="I1144" s="473"/>
    </row>
    <row r="1145" spans="1:9" s="165" customFormat="1" ht="16.5">
      <c r="A1145" s="473" t="s">
        <v>361</v>
      </c>
      <c r="B1145" s="473"/>
      <c r="C1145" s="473"/>
      <c r="D1145" s="473"/>
      <c r="E1145" s="473"/>
      <c r="F1145" s="473"/>
      <c r="G1145" s="473"/>
      <c r="H1145" s="473"/>
      <c r="I1145" s="473"/>
    </row>
    <row r="1146" spans="1:9" s="165" customFormat="1" ht="16.5">
      <c r="A1146" s="473" t="s">
        <v>362</v>
      </c>
      <c r="B1146" s="473"/>
      <c r="C1146" s="473"/>
      <c r="D1146" s="473"/>
      <c r="E1146" s="473"/>
      <c r="F1146" s="473"/>
      <c r="G1146" s="473"/>
      <c r="H1146" s="473"/>
      <c r="I1146" s="473"/>
    </row>
    <row r="1147" spans="1:9" s="165" customFormat="1" ht="16.5">
      <c r="A1147" s="473" t="s">
        <v>363</v>
      </c>
      <c r="B1147" s="473"/>
      <c r="C1147" s="473"/>
      <c r="D1147" s="473"/>
      <c r="E1147" s="473"/>
      <c r="F1147" s="473"/>
      <c r="G1147" s="473"/>
      <c r="H1147" s="473"/>
      <c r="I1147" s="473"/>
    </row>
    <row r="1148" spans="1:9" s="165" customFormat="1" ht="16.5">
      <c r="A1148" s="473" t="s">
        <v>364</v>
      </c>
      <c r="B1148" s="473"/>
      <c r="C1148" s="473"/>
      <c r="D1148" s="473"/>
      <c r="E1148" s="473"/>
      <c r="F1148" s="473"/>
      <c r="G1148" s="473"/>
      <c r="H1148" s="473"/>
      <c r="I1148" s="473"/>
    </row>
    <row r="1149" spans="1:9" s="165" customFormat="1" ht="16.5">
      <c r="A1149" s="473" t="s">
        <v>365</v>
      </c>
      <c r="B1149" s="473"/>
      <c r="C1149" s="473"/>
      <c r="D1149" s="473"/>
      <c r="E1149" s="473"/>
      <c r="F1149" s="473"/>
      <c r="G1149" s="473"/>
      <c r="H1149" s="473"/>
      <c r="I1149" s="473"/>
    </row>
    <row r="1150" spans="1:9" s="165" customFormat="1" ht="16.5">
      <c r="A1150" s="166"/>
      <c r="B1150" s="167"/>
      <c r="C1150" s="167"/>
    </row>
    <row r="1151" spans="1:9" s="165" customFormat="1" ht="16.5">
      <c r="A1151" s="168"/>
      <c r="B1151" s="167"/>
      <c r="C1151" s="167"/>
    </row>
    <row r="1152" spans="1:9" s="165" customFormat="1" ht="16.5">
      <c r="A1152" s="474" t="s">
        <v>366</v>
      </c>
      <c r="B1152" s="474"/>
      <c r="C1152" s="474"/>
      <c r="D1152" s="474"/>
      <c r="E1152" s="474"/>
      <c r="F1152" s="474"/>
      <c r="G1152" s="474"/>
      <c r="H1152" s="474"/>
      <c r="I1152" s="474"/>
    </row>
    <row r="1153" spans="1:9" s="165" customFormat="1" ht="16.5">
      <c r="A1153" s="168"/>
      <c r="B1153" s="167"/>
      <c r="C1153" s="167"/>
    </row>
    <row r="1154" spans="1:9" s="165" customFormat="1" ht="16.5">
      <c r="A1154" s="168"/>
      <c r="B1154" s="167"/>
      <c r="C1154" s="167"/>
    </row>
    <row r="1155" spans="1:9" s="165" customFormat="1" ht="16.5">
      <c r="A1155" s="474" t="s">
        <v>367</v>
      </c>
      <c r="B1155" s="474"/>
      <c r="C1155" s="474"/>
      <c r="D1155" s="474"/>
      <c r="E1155" s="474"/>
      <c r="F1155" s="474"/>
      <c r="G1155" s="474"/>
      <c r="H1155" s="474"/>
      <c r="I1155" s="474"/>
    </row>
    <row r="1156" spans="1:9" s="165" customFormat="1" ht="16.5">
      <c r="A1156" s="474" t="s">
        <v>368</v>
      </c>
      <c r="B1156" s="474"/>
      <c r="C1156" s="474"/>
      <c r="D1156" s="474"/>
      <c r="E1156" s="474"/>
      <c r="F1156" s="474"/>
      <c r="G1156" s="474"/>
      <c r="H1156" s="474"/>
      <c r="I1156" s="474"/>
    </row>
    <row r="1157" spans="1:9" s="165" customFormat="1" ht="16.5">
      <c r="A1157" s="168"/>
      <c r="B1157" s="167"/>
      <c r="C1157" s="171" t="s">
        <v>378</v>
      </c>
    </row>
    <row r="1158" spans="1:9" ht="15.75">
      <c r="A1158" s="161"/>
    </row>
    <row r="1159" spans="1:9" ht="15.75">
      <c r="A1159" s="162"/>
    </row>
    <row r="1160" spans="1:9" ht="15.75">
      <c r="A1160" s="163"/>
    </row>
    <row r="1161" spans="1:9" ht="15.75">
      <c r="A1161" s="164"/>
      <c r="B1161" s="158"/>
    </row>
  </sheetData>
  <sheetProtection password="DE9E" sheet="1" objects="1" scenarios="1"/>
  <autoFilter ref="A12:I1133"/>
  <mergeCells count="1654">
    <mergeCell ref="A1:I1"/>
    <mergeCell ref="A5:I5"/>
    <mergeCell ref="D1058:D1062"/>
    <mergeCell ref="D1063:D1067"/>
    <mergeCell ref="D1068:D1072"/>
    <mergeCell ref="D1073:D1077"/>
    <mergeCell ref="D1078:D1082"/>
    <mergeCell ref="D1083:D1087"/>
    <mergeCell ref="D1088:D1092"/>
    <mergeCell ref="D1093:D1097"/>
    <mergeCell ref="E1058:E1062"/>
    <mergeCell ref="E1063:E1067"/>
    <mergeCell ref="E1068:E1072"/>
    <mergeCell ref="E1073:E1077"/>
    <mergeCell ref="E1078:E1082"/>
    <mergeCell ref="E1083:E1087"/>
    <mergeCell ref="E1088:E1092"/>
    <mergeCell ref="E1093:E1097"/>
    <mergeCell ref="A528:A532"/>
    <mergeCell ref="B528:B532"/>
    <mergeCell ref="C528:C532"/>
    <mergeCell ref="F528:F532"/>
    <mergeCell ref="G528:G532"/>
    <mergeCell ref="H528:H532"/>
    <mergeCell ref="I528:I532"/>
    <mergeCell ref="A533:A537"/>
    <mergeCell ref="B533:B537"/>
    <mergeCell ref="C533:C537"/>
    <mergeCell ref="F533:F537"/>
    <mergeCell ref="G533:G537"/>
    <mergeCell ref="H533:H537"/>
    <mergeCell ref="I533:I537"/>
    <mergeCell ref="A538:A542"/>
    <mergeCell ref="B538:B542"/>
    <mergeCell ref="C538:C542"/>
    <mergeCell ref="F538:F542"/>
    <mergeCell ref="G538:G542"/>
    <mergeCell ref="H538:H542"/>
    <mergeCell ref="I538:I542"/>
    <mergeCell ref="A513:A517"/>
    <mergeCell ref="B513:B517"/>
    <mergeCell ref="C513:C517"/>
    <mergeCell ref="F513:F517"/>
    <mergeCell ref="G513:G517"/>
    <mergeCell ref="H513:H517"/>
    <mergeCell ref="I513:I517"/>
    <mergeCell ref="A518:A522"/>
    <mergeCell ref="B518:B522"/>
    <mergeCell ref="C518:C522"/>
    <mergeCell ref="F518:F522"/>
    <mergeCell ref="G518:G522"/>
    <mergeCell ref="H518:H522"/>
    <mergeCell ref="I518:I522"/>
    <mergeCell ref="A523:A527"/>
    <mergeCell ref="B523:B527"/>
    <mergeCell ref="C523:C527"/>
    <mergeCell ref="F523:F527"/>
    <mergeCell ref="G523:G527"/>
    <mergeCell ref="H523:H527"/>
    <mergeCell ref="I523:I527"/>
    <mergeCell ref="G498:G502"/>
    <mergeCell ref="H498:H502"/>
    <mergeCell ref="I498:I502"/>
    <mergeCell ref="A503:A507"/>
    <mergeCell ref="B503:B507"/>
    <mergeCell ref="C503:C507"/>
    <mergeCell ref="F503:F507"/>
    <mergeCell ref="G503:G507"/>
    <mergeCell ref="H503:H507"/>
    <mergeCell ref="I503:I507"/>
    <mergeCell ref="A508:A512"/>
    <mergeCell ref="B508:B512"/>
    <mergeCell ref="C508:C512"/>
    <mergeCell ref="F508:F512"/>
    <mergeCell ref="G508:G512"/>
    <mergeCell ref="H508:H512"/>
    <mergeCell ref="I508:I512"/>
    <mergeCell ref="A488:A492"/>
    <mergeCell ref="B488:B492"/>
    <mergeCell ref="C488:C492"/>
    <mergeCell ref="F488:F492"/>
    <mergeCell ref="G488:G492"/>
    <mergeCell ref="H488:H492"/>
    <mergeCell ref="I488:I492"/>
    <mergeCell ref="A493:A497"/>
    <mergeCell ref="B493:B497"/>
    <mergeCell ref="C493:C497"/>
    <mergeCell ref="F493:F497"/>
    <mergeCell ref="G493:G497"/>
    <mergeCell ref="H493:H497"/>
    <mergeCell ref="I493:I497"/>
    <mergeCell ref="C298:C302"/>
    <mergeCell ref="F298:F302"/>
    <mergeCell ref="G298:G302"/>
    <mergeCell ref="H298:H302"/>
    <mergeCell ref="I298:I302"/>
    <mergeCell ref="A303:A307"/>
    <mergeCell ref="B303:B307"/>
    <mergeCell ref="C303:C307"/>
    <mergeCell ref="F303:F307"/>
    <mergeCell ref="G303:G307"/>
    <mergeCell ref="I318:I322"/>
    <mergeCell ref="A323:A327"/>
    <mergeCell ref="B323:B327"/>
    <mergeCell ref="C323:C327"/>
    <mergeCell ref="F323:F327"/>
    <mergeCell ref="G323:G327"/>
    <mergeCell ref="H323:H327"/>
    <mergeCell ref="I323:I327"/>
    <mergeCell ref="A268:A272"/>
    <mergeCell ref="B268:B272"/>
    <mergeCell ref="C268:C272"/>
    <mergeCell ref="F268:F272"/>
    <mergeCell ref="G268:G272"/>
    <mergeCell ref="H268:H272"/>
    <mergeCell ref="I268:I272"/>
    <mergeCell ref="B273:B277"/>
    <mergeCell ref="C273:C277"/>
    <mergeCell ref="F273:F277"/>
    <mergeCell ref="G273:G277"/>
    <mergeCell ref="H273:H277"/>
    <mergeCell ref="I273:I277"/>
    <mergeCell ref="A278:A282"/>
    <mergeCell ref="G283:G287"/>
    <mergeCell ref="A483:A487"/>
    <mergeCell ref="B483:B487"/>
    <mergeCell ref="C483:C487"/>
    <mergeCell ref="F483:F487"/>
    <mergeCell ref="G483:G487"/>
    <mergeCell ref="H483:H487"/>
    <mergeCell ref="I483:I487"/>
    <mergeCell ref="F308:F312"/>
    <mergeCell ref="G308:G312"/>
    <mergeCell ref="A273:A277"/>
    <mergeCell ref="A318:A322"/>
    <mergeCell ref="B318:B322"/>
    <mergeCell ref="C318:C322"/>
    <mergeCell ref="F318:F322"/>
    <mergeCell ref="G318:G322"/>
    <mergeCell ref="H318:H322"/>
    <mergeCell ref="H283:H287"/>
    <mergeCell ref="F228:F232"/>
    <mergeCell ref="G228:G232"/>
    <mergeCell ref="A253:A257"/>
    <mergeCell ref="B253:B257"/>
    <mergeCell ref="C253:C257"/>
    <mergeCell ref="F253:F257"/>
    <mergeCell ref="G253:G257"/>
    <mergeCell ref="H253:H257"/>
    <mergeCell ref="I253:I257"/>
    <mergeCell ref="G243:G247"/>
    <mergeCell ref="H243:H247"/>
    <mergeCell ref="I243:I247"/>
    <mergeCell ref="H223:H227"/>
    <mergeCell ref="I223:I227"/>
    <mergeCell ref="A228:A232"/>
    <mergeCell ref="A238:A242"/>
    <mergeCell ref="A258:A262"/>
    <mergeCell ref="B258:B262"/>
    <mergeCell ref="C258:C262"/>
    <mergeCell ref="F258:F262"/>
    <mergeCell ref="G258:G262"/>
    <mergeCell ref="H258:H262"/>
    <mergeCell ref="I258:I262"/>
    <mergeCell ref="H228:H232"/>
    <mergeCell ref="I228:I232"/>
    <mergeCell ref="A223:A227"/>
    <mergeCell ref="B223:B227"/>
    <mergeCell ref="C223:C227"/>
    <mergeCell ref="F223:F227"/>
    <mergeCell ref="A233:A237"/>
    <mergeCell ref="B233:B237"/>
    <mergeCell ref="C233:C237"/>
    <mergeCell ref="A208:A212"/>
    <mergeCell ref="B208:B212"/>
    <mergeCell ref="C208:C212"/>
    <mergeCell ref="F208:F212"/>
    <mergeCell ref="G208:G212"/>
    <mergeCell ref="H208:H212"/>
    <mergeCell ref="I208:I212"/>
    <mergeCell ref="A213:A217"/>
    <mergeCell ref="B213:B217"/>
    <mergeCell ref="C213:C217"/>
    <mergeCell ref="F213:F217"/>
    <mergeCell ref="G213:G217"/>
    <mergeCell ref="H213:H217"/>
    <mergeCell ref="I213:I217"/>
    <mergeCell ref="A218:A222"/>
    <mergeCell ref="B218:B222"/>
    <mergeCell ref="C218:C222"/>
    <mergeCell ref="F218:F222"/>
    <mergeCell ref="G218:G222"/>
    <mergeCell ref="H218:H222"/>
    <mergeCell ref="I218:I222"/>
    <mergeCell ref="A173:A177"/>
    <mergeCell ref="B173:B177"/>
    <mergeCell ref="C173:C177"/>
    <mergeCell ref="F173:F177"/>
    <mergeCell ref="G173:G177"/>
    <mergeCell ref="H173:H177"/>
    <mergeCell ref="I173:I177"/>
    <mergeCell ref="A178:A182"/>
    <mergeCell ref="B178:B182"/>
    <mergeCell ref="C178:C182"/>
    <mergeCell ref="F178:F182"/>
    <mergeCell ref="A188:A192"/>
    <mergeCell ref="B188:B192"/>
    <mergeCell ref="C188:C192"/>
    <mergeCell ref="F188:F192"/>
    <mergeCell ref="G188:G192"/>
    <mergeCell ref="H188:H192"/>
    <mergeCell ref="I188:I192"/>
    <mergeCell ref="A153:A157"/>
    <mergeCell ref="B153:B157"/>
    <mergeCell ref="C153:C157"/>
    <mergeCell ref="F153:F157"/>
    <mergeCell ref="A163:A167"/>
    <mergeCell ref="B163:B167"/>
    <mergeCell ref="C163:C167"/>
    <mergeCell ref="F163:F167"/>
    <mergeCell ref="G163:G167"/>
    <mergeCell ref="H163:H167"/>
    <mergeCell ref="I163:I167"/>
    <mergeCell ref="A168:A172"/>
    <mergeCell ref="B168:B172"/>
    <mergeCell ref="C168:C172"/>
    <mergeCell ref="F168:F172"/>
    <mergeCell ref="G168:G172"/>
    <mergeCell ref="H168:H172"/>
    <mergeCell ref="I168:I172"/>
    <mergeCell ref="G153:G157"/>
    <mergeCell ref="H153:H157"/>
    <mergeCell ref="I153:I157"/>
    <mergeCell ref="A158:A162"/>
    <mergeCell ref="B158:B162"/>
    <mergeCell ref="C158:C162"/>
    <mergeCell ref="F158:F162"/>
    <mergeCell ref="G158:G162"/>
    <mergeCell ref="H158:H162"/>
    <mergeCell ref="I158:I162"/>
    <mergeCell ref="A123:A127"/>
    <mergeCell ref="B123:B127"/>
    <mergeCell ref="C123:C127"/>
    <mergeCell ref="F123:F127"/>
    <mergeCell ref="G123:G127"/>
    <mergeCell ref="H123:H127"/>
    <mergeCell ref="I123:I127"/>
    <mergeCell ref="A128:A132"/>
    <mergeCell ref="B128:B132"/>
    <mergeCell ref="C128:C132"/>
    <mergeCell ref="F128:F132"/>
    <mergeCell ref="G128:G132"/>
    <mergeCell ref="H128:H132"/>
    <mergeCell ref="I128:I132"/>
    <mergeCell ref="A133:A137"/>
    <mergeCell ref="B133:B137"/>
    <mergeCell ref="C133:C137"/>
    <mergeCell ref="F133:F137"/>
    <mergeCell ref="G133:G137"/>
    <mergeCell ref="H133:H137"/>
    <mergeCell ref="I133:I137"/>
    <mergeCell ref="B103:B107"/>
    <mergeCell ref="C103:C107"/>
    <mergeCell ref="F103:F107"/>
    <mergeCell ref="G103:G107"/>
    <mergeCell ref="H103:H107"/>
    <mergeCell ref="I103:I107"/>
    <mergeCell ref="A108:A112"/>
    <mergeCell ref="B108:B112"/>
    <mergeCell ref="C108:C112"/>
    <mergeCell ref="F108:F112"/>
    <mergeCell ref="A118:A122"/>
    <mergeCell ref="B118:B122"/>
    <mergeCell ref="C118:C122"/>
    <mergeCell ref="F118:F122"/>
    <mergeCell ref="G118:G122"/>
    <mergeCell ref="H118:H122"/>
    <mergeCell ref="I118:I122"/>
    <mergeCell ref="G108:G112"/>
    <mergeCell ref="H108:H112"/>
    <mergeCell ref="I108:I112"/>
    <mergeCell ref="A113:A117"/>
    <mergeCell ref="B113:B117"/>
    <mergeCell ref="C113:C117"/>
    <mergeCell ref="F113:F117"/>
    <mergeCell ref="G113:G117"/>
    <mergeCell ref="H113:H117"/>
    <mergeCell ref="I113:I117"/>
    <mergeCell ref="A103:A107"/>
    <mergeCell ref="A73:A77"/>
    <mergeCell ref="B73:B77"/>
    <mergeCell ref="C73:C77"/>
    <mergeCell ref="F73:F77"/>
    <mergeCell ref="G73:G77"/>
    <mergeCell ref="H73:H77"/>
    <mergeCell ref="I73:I77"/>
    <mergeCell ref="A78:A82"/>
    <mergeCell ref="B78:B82"/>
    <mergeCell ref="C78:C82"/>
    <mergeCell ref="F78:F82"/>
    <mergeCell ref="G78:G82"/>
    <mergeCell ref="H78:H82"/>
    <mergeCell ref="I78:I82"/>
    <mergeCell ref="A83:A87"/>
    <mergeCell ref="B83:B87"/>
    <mergeCell ref="C83:C87"/>
    <mergeCell ref="F83:F87"/>
    <mergeCell ref="G83:G87"/>
    <mergeCell ref="H83:H87"/>
    <mergeCell ref="I83:I87"/>
    <mergeCell ref="B58:B62"/>
    <mergeCell ref="A58:A62"/>
    <mergeCell ref="C58:C62"/>
    <mergeCell ref="F58:F62"/>
    <mergeCell ref="G58:G62"/>
    <mergeCell ref="H58:H62"/>
    <mergeCell ref="I58:I62"/>
    <mergeCell ref="A63:A67"/>
    <mergeCell ref="B63:B67"/>
    <mergeCell ref="C63:C67"/>
    <mergeCell ref="F63:F67"/>
    <mergeCell ref="G63:G67"/>
    <mergeCell ref="H63:H67"/>
    <mergeCell ref="I63:I67"/>
    <mergeCell ref="A68:A72"/>
    <mergeCell ref="B68:B72"/>
    <mergeCell ref="C68:C72"/>
    <mergeCell ref="F68:F72"/>
    <mergeCell ref="G68:G72"/>
    <mergeCell ref="H68:H72"/>
    <mergeCell ref="I68:I72"/>
    <mergeCell ref="A10:I10"/>
    <mergeCell ref="C13:C17"/>
    <mergeCell ref="H13:H17"/>
    <mergeCell ref="B13:B17"/>
    <mergeCell ref="A38:A42"/>
    <mergeCell ref="B38:B42"/>
    <mergeCell ref="C38:C42"/>
    <mergeCell ref="F38:F42"/>
    <mergeCell ref="G38:G42"/>
    <mergeCell ref="H38:H42"/>
    <mergeCell ref="I38:I42"/>
    <mergeCell ref="A43:A47"/>
    <mergeCell ref="B43:B47"/>
    <mergeCell ref="C43:C47"/>
    <mergeCell ref="F43:F47"/>
    <mergeCell ref="G43:G47"/>
    <mergeCell ref="H43:H47"/>
    <mergeCell ref="I43:I47"/>
    <mergeCell ref="A18:A22"/>
    <mergeCell ref="B18:B22"/>
    <mergeCell ref="C18:C22"/>
    <mergeCell ref="F18:F22"/>
    <mergeCell ref="G18:G22"/>
    <mergeCell ref="H18:H22"/>
    <mergeCell ref="I18:I22"/>
    <mergeCell ref="A23:A27"/>
    <mergeCell ref="B23:B27"/>
    <mergeCell ref="C23:C27"/>
    <mergeCell ref="F23:F27"/>
    <mergeCell ref="G23:G27"/>
    <mergeCell ref="H23:H27"/>
    <mergeCell ref="I23:I27"/>
    <mergeCell ref="F13:F17"/>
    <mergeCell ref="G13:G17"/>
    <mergeCell ref="I13:I17"/>
    <mergeCell ref="A13:A17"/>
    <mergeCell ref="G48:G52"/>
    <mergeCell ref="H48:H52"/>
    <mergeCell ref="I48:I52"/>
    <mergeCell ref="A53:A57"/>
    <mergeCell ref="B53:B57"/>
    <mergeCell ref="C53:C57"/>
    <mergeCell ref="F53:F57"/>
    <mergeCell ref="G53:G57"/>
    <mergeCell ref="H53:H57"/>
    <mergeCell ref="I53:I57"/>
    <mergeCell ref="A28:A32"/>
    <mergeCell ref="B28:B32"/>
    <mergeCell ref="C28:C32"/>
    <mergeCell ref="F28:F32"/>
    <mergeCell ref="G28:G32"/>
    <mergeCell ref="H28:H32"/>
    <mergeCell ref="I28:I32"/>
    <mergeCell ref="A33:A37"/>
    <mergeCell ref="B33:B37"/>
    <mergeCell ref="C33:C37"/>
    <mergeCell ref="F33:F37"/>
    <mergeCell ref="G33:G37"/>
    <mergeCell ref="H33:H37"/>
    <mergeCell ref="I33:I37"/>
    <mergeCell ref="A48:A52"/>
    <mergeCell ref="B48:B52"/>
    <mergeCell ref="C48:C52"/>
    <mergeCell ref="F48:F52"/>
    <mergeCell ref="G88:G92"/>
    <mergeCell ref="H88:H92"/>
    <mergeCell ref="I88:I92"/>
    <mergeCell ref="A93:A97"/>
    <mergeCell ref="B93:B97"/>
    <mergeCell ref="C93:C97"/>
    <mergeCell ref="F93:F97"/>
    <mergeCell ref="G93:G97"/>
    <mergeCell ref="H93:H97"/>
    <mergeCell ref="I93:I97"/>
    <mergeCell ref="A88:A92"/>
    <mergeCell ref="B88:B92"/>
    <mergeCell ref="C88:C92"/>
    <mergeCell ref="F88:F92"/>
    <mergeCell ref="A98:A102"/>
    <mergeCell ref="B98:B102"/>
    <mergeCell ref="C98:C102"/>
    <mergeCell ref="F98:F102"/>
    <mergeCell ref="G98:G102"/>
    <mergeCell ref="H98:H102"/>
    <mergeCell ref="I98:I102"/>
    <mergeCell ref="A138:A142"/>
    <mergeCell ref="B138:B142"/>
    <mergeCell ref="C138:C142"/>
    <mergeCell ref="F138:F142"/>
    <mergeCell ref="G138:G142"/>
    <mergeCell ref="H138:H142"/>
    <mergeCell ref="I138:I142"/>
    <mergeCell ref="A143:A147"/>
    <mergeCell ref="B143:B147"/>
    <mergeCell ref="C143:C147"/>
    <mergeCell ref="F143:F147"/>
    <mergeCell ref="G143:G147"/>
    <mergeCell ref="H143:H147"/>
    <mergeCell ref="I143:I147"/>
    <mergeCell ref="A148:A152"/>
    <mergeCell ref="B148:B152"/>
    <mergeCell ref="C148:C152"/>
    <mergeCell ref="F148:F152"/>
    <mergeCell ref="G148:G152"/>
    <mergeCell ref="H148:H152"/>
    <mergeCell ref="I148:I152"/>
    <mergeCell ref="G198:G202"/>
    <mergeCell ref="H198:H202"/>
    <mergeCell ref="I198:I202"/>
    <mergeCell ref="A203:A207"/>
    <mergeCell ref="B203:B207"/>
    <mergeCell ref="C203:C207"/>
    <mergeCell ref="F203:F207"/>
    <mergeCell ref="G203:G207"/>
    <mergeCell ref="H203:H207"/>
    <mergeCell ref="I203:I207"/>
    <mergeCell ref="G178:G182"/>
    <mergeCell ref="H178:H182"/>
    <mergeCell ref="I178:I182"/>
    <mergeCell ref="A183:A187"/>
    <mergeCell ref="B183:B187"/>
    <mergeCell ref="C183:C187"/>
    <mergeCell ref="F183:F187"/>
    <mergeCell ref="G183:G187"/>
    <mergeCell ref="H183:H187"/>
    <mergeCell ref="I183:I187"/>
    <mergeCell ref="A193:A197"/>
    <mergeCell ref="B193:B197"/>
    <mergeCell ref="C193:C197"/>
    <mergeCell ref="F193:F197"/>
    <mergeCell ref="G193:G197"/>
    <mergeCell ref="H193:H197"/>
    <mergeCell ref="I193:I197"/>
    <mergeCell ref="A198:A202"/>
    <mergeCell ref="B198:B202"/>
    <mergeCell ref="C198:C202"/>
    <mergeCell ref="F198:F202"/>
    <mergeCell ref="G223:G227"/>
    <mergeCell ref="A328:A332"/>
    <mergeCell ref="B328:B332"/>
    <mergeCell ref="C328:C332"/>
    <mergeCell ref="F328:F332"/>
    <mergeCell ref="G328:G332"/>
    <mergeCell ref="H328:H332"/>
    <mergeCell ref="I328:I332"/>
    <mergeCell ref="B238:B242"/>
    <mergeCell ref="C238:C242"/>
    <mergeCell ref="F238:F242"/>
    <mergeCell ref="G238:G242"/>
    <mergeCell ref="H238:H242"/>
    <mergeCell ref="I238:I242"/>
    <mergeCell ref="A243:A247"/>
    <mergeCell ref="B243:B247"/>
    <mergeCell ref="C243:C247"/>
    <mergeCell ref="F243:F247"/>
    <mergeCell ref="H308:H312"/>
    <mergeCell ref="I308:I312"/>
    <mergeCell ref="A313:A317"/>
    <mergeCell ref="B313:B317"/>
    <mergeCell ref="C313:C317"/>
    <mergeCell ref="A263:A267"/>
    <mergeCell ref="B263:B267"/>
    <mergeCell ref="C263:C267"/>
    <mergeCell ref="F263:F267"/>
    <mergeCell ref="G263:G267"/>
    <mergeCell ref="H263:H267"/>
    <mergeCell ref="I263:I267"/>
    <mergeCell ref="B228:B232"/>
    <mergeCell ref="C228:C232"/>
    <mergeCell ref="H233:H237"/>
    <mergeCell ref="I233:I237"/>
    <mergeCell ref="A248:A252"/>
    <mergeCell ref="B248:B252"/>
    <mergeCell ref="C248:C252"/>
    <mergeCell ref="F248:F252"/>
    <mergeCell ref="G248:G252"/>
    <mergeCell ref="H248:H252"/>
    <mergeCell ref="I248:I252"/>
    <mergeCell ref="F233:F237"/>
    <mergeCell ref="G233:G237"/>
    <mergeCell ref="H303:H307"/>
    <mergeCell ref="I303:I307"/>
    <mergeCell ref="G288:G292"/>
    <mergeCell ref="H288:H292"/>
    <mergeCell ref="I288:I292"/>
    <mergeCell ref="A293:A297"/>
    <mergeCell ref="B293:B297"/>
    <mergeCell ref="C293:C297"/>
    <mergeCell ref="F293:F297"/>
    <mergeCell ref="G293:G297"/>
    <mergeCell ref="H293:H297"/>
    <mergeCell ref="B278:B282"/>
    <mergeCell ref="C278:C282"/>
    <mergeCell ref="F278:F282"/>
    <mergeCell ref="G278:G282"/>
    <mergeCell ref="H278:H282"/>
    <mergeCell ref="I278:I282"/>
    <mergeCell ref="A283:A287"/>
    <mergeCell ref="B283:B287"/>
    <mergeCell ref="C283:C287"/>
    <mergeCell ref="F283:F287"/>
    <mergeCell ref="I283:I287"/>
    <mergeCell ref="A288:A292"/>
    <mergeCell ref="B288:B292"/>
    <mergeCell ref="C288:C292"/>
    <mergeCell ref="F288:F292"/>
    <mergeCell ref="A298:A302"/>
    <mergeCell ref="B298:B302"/>
    <mergeCell ref="F313:F317"/>
    <mergeCell ref="G313:G317"/>
    <mergeCell ref="H313:H317"/>
    <mergeCell ref="I313:I317"/>
    <mergeCell ref="A308:A312"/>
    <mergeCell ref="B308:B312"/>
    <mergeCell ref="C308:C312"/>
    <mergeCell ref="A338:A342"/>
    <mergeCell ref="B338:B342"/>
    <mergeCell ref="C338:C342"/>
    <mergeCell ref="F338:F342"/>
    <mergeCell ref="G338:G342"/>
    <mergeCell ref="H338:H342"/>
    <mergeCell ref="I338:I342"/>
    <mergeCell ref="I293:I297"/>
    <mergeCell ref="A343:A347"/>
    <mergeCell ref="B343:B347"/>
    <mergeCell ref="C343:C347"/>
    <mergeCell ref="F343:F347"/>
    <mergeCell ref="G343:G347"/>
    <mergeCell ref="H343:H347"/>
    <mergeCell ref="I343:I347"/>
    <mergeCell ref="A333:A337"/>
    <mergeCell ref="B333:B337"/>
    <mergeCell ref="C333:C337"/>
    <mergeCell ref="F333:F337"/>
    <mergeCell ref="G333:G337"/>
    <mergeCell ref="H333:H337"/>
    <mergeCell ref="I333:I337"/>
    <mergeCell ref="A358:A362"/>
    <mergeCell ref="B358:B362"/>
    <mergeCell ref="C358:C362"/>
    <mergeCell ref="F358:F362"/>
    <mergeCell ref="G358:G362"/>
    <mergeCell ref="H358:H362"/>
    <mergeCell ref="I358:I362"/>
    <mergeCell ref="A363:A367"/>
    <mergeCell ref="B363:B367"/>
    <mergeCell ref="C363:C367"/>
    <mergeCell ref="F363:F367"/>
    <mergeCell ref="G363:G367"/>
    <mergeCell ref="H363:H367"/>
    <mergeCell ref="I363:I367"/>
    <mergeCell ref="A348:A352"/>
    <mergeCell ref="B348:B352"/>
    <mergeCell ref="C348:C352"/>
    <mergeCell ref="F348:F352"/>
    <mergeCell ref="G348:G352"/>
    <mergeCell ref="H348:H352"/>
    <mergeCell ref="I348:I352"/>
    <mergeCell ref="A353:A357"/>
    <mergeCell ref="B353:B357"/>
    <mergeCell ref="C353:C357"/>
    <mergeCell ref="F353:F357"/>
    <mergeCell ref="G353:G357"/>
    <mergeCell ref="H353:H357"/>
    <mergeCell ref="I353:I357"/>
    <mergeCell ref="A378:A382"/>
    <mergeCell ref="B378:B382"/>
    <mergeCell ref="C378:C382"/>
    <mergeCell ref="F378:F382"/>
    <mergeCell ref="G378:G382"/>
    <mergeCell ref="H378:H382"/>
    <mergeCell ref="I378:I382"/>
    <mergeCell ref="A383:A387"/>
    <mergeCell ref="B383:B387"/>
    <mergeCell ref="C383:C387"/>
    <mergeCell ref="F383:F387"/>
    <mergeCell ref="G383:G387"/>
    <mergeCell ref="H383:H387"/>
    <mergeCell ref="I383:I387"/>
    <mergeCell ref="A368:A372"/>
    <mergeCell ref="B368:B372"/>
    <mergeCell ref="C368:C372"/>
    <mergeCell ref="F368:F372"/>
    <mergeCell ref="G368:G372"/>
    <mergeCell ref="H368:H372"/>
    <mergeCell ref="I368:I372"/>
    <mergeCell ref="A373:A377"/>
    <mergeCell ref="B373:B377"/>
    <mergeCell ref="C373:C377"/>
    <mergeCell ref="F373:F377"/>
    <mergeCell ref="G373:G377"/>
    <mergeCell ref="H373:H377"/>
    <mergeCell ref="I373:I377"/>
    <mergeCell ref="A398:A402"/>
    <mergeCell ref="B398:B402"/>
    <mergeCell ref="C398:C402"/>
    <mergeCell ref="F398:F402"/>
    <mergeCell ref="G398:G402"/>
    <mergeCell ref="H398:H402"/>
    <mergeCell ref="I398:I402"/>
    <mergeCell ref="A403:A407"/>
    <mergeCell ref="B403:B407"/>
    <mergeCell ref="C403:C407"/>
    <mergeCell ref="F403:F407"/>
    <mergeCell ref="G403:G407"/>
    <mergeCell ref="H403:H407"/>
    <mergeCell ref="I403:I407"/>
    <mergeCell ref="A388:A392"/>
    <mergeCell ref="B388:B392"/>
    <mergeCell ref="C388:C392"/>
    <mergeCell ref="F388:F392"/>
    <mergeCell ref="G388:G392"/>
    <mergeCell ref="H388:H392"/>
    <mergeCell ref="I388:I392"/>
    <mergeCell ref="A393:A397"/>
    <mergeCell ref="B393:B397"/>
    <mergeCell ref="C393:C397"/>
    <mergeCell ref="F393:F397"/>
    <mergeCell ref="G393:G397"/>
    <mergeCell ref="H393:H397"/>
    <mergeCell ref="I393:I397"/>
    <mergeCell ref="A418:A422"/>
    <mergeCell ref="B418:B422"/>
    <mergeCell ref="C418:C422"/>
    <mergeCell ref="F418:F422"/>
    <mergeCell ref="G418:G422"/>
    <mergeCell ref="H418:H422"/>
    <mergeCell ref="I418:I422"/>
    <mergeCell ref="A423:A427"/>
    <mergeCell ref="B423:B427"/>
    <mergeCell ref="C423:C427"/>
    <mergeCell ref="F423:F427"/>
    <mergeCell ref="G423:G427"/>
    <mergeCell ref="H423:H427"/>
    <mergeCell ref="I423:I427"/>
    <mergeCell ref="A408:A412"/>
    <mergeCell ref="B408:B412"/>
    <mergeCell ref="C408:C412"/>
    <mergeCell ref="F408:F412"/>
    <mergeCell ref="G408:G412"/>
    <mergeCell ref="H408:H412"/>
    <mergeCell ref="I408:I412"/>
    <mergeCell ref="A413:A417"/>
    <mergeCell ref="B413:B417"/>
    <mergeCell ref="C413:C417"/>
    <mergeCell ref="F413:F417"/>
    <mergeCell ref="G413:G417"/>
    <mergeCell ref="H413:H417"/>
    <mergeCell ref="I413:I417"/>
    <mergeCell ref="A438:A442"/>
    <mergeCell ref="B438:B442"/>
    <mergeCell ref="C438:C442"/>
    <mergeCell ref="F438:F442"/>
    <mergeCell ref="G438:G442"/>
    <mergeCell ref="H438:H442"/>
    <mergeCell ref="I438:I442"/>
    <mergeCell ref="A443:A447"/>
    <mergeCell ref="B443:B447"/>
    <mergeCell ref="C443:C447"/>
    <mergeCell ref="F443:F447"/>
    <mergeCell ref="G443:G447"/>
    <mergeCell ref="H443:H447"/>
    <mergeCell ref="I443:I447"/>
    <mergeCell ref="A428:A432"/>
    <mergeCell ref="B428:B432"/>
    <mergeCell ref="C428:C432"/>
    <mergeCell ref="F428:F432"/>
    <mergeCell ref="G428:G432"/>
    <mergeCell ref="H428:H432"/>
    <mergeCell ref="I428:I432"/>
    <mergeCell ref="A433:A437"/>
    <mergeCell ref="B433:B437"/>
    <mergeCell ref="C433:C437"/>
    <mergeCell ref="F433:F437"/>
    <mergeCell ref="G433:G437"/>
    <mergeCell ref="H433:H437"/>
    <mergeCell ref="I433:I437"/>
    <mergeCell ref="A458:A462"/>
    <mergeCell ref="B458:B462"/>
    <mergeCell ref="C458:C462"/>
    <mergeCell ref="F458:F462"/>
    <mergeCell ref="G458:G462"/>
    <mergeCell ref="H458:H462"/>
    <mergeCell ref="I458:I462"/>
    <mergeCell ref="A463:A467"/>
    <mergeCell ref="B463:B467"/>
    <mergeCell ref="C463:C467"/>
    <mergeCell ref="F463:F467"/>
    <mergeCell ref="G463:G467"/>
    <mergeCell ref="H463:H467"/>
    <mergeCell ref="I463:I467"/>
    <mergeCell ref="A448:A452"/>
    <mergeCell ref="B448:B452"/>
    <mergeCell ref="C448:C452"/>
    <mergeCell ref="F448:F452"/>
    <mergeCell ref="G448:G452"/>
    <mergeCell ref="H448:H452"/>
    <mergeCell ref="I448:I452"/>
    <mergeCell ref="A453:A457"/>
    <mergeCell ref="B453:B457"/>
    <mergeCell ref="C453:C457"/>
    <mergeCell ref="F453:F457"/>
    <mergeCell ref="G453:G457"/>
    <mergeCell ref="H453:H457"/>
    <mergeCell ref="I453:I457"/>
    <mergeCell ref="A478:A482"/>
    <mergeCell ref="B478:B482"/>
    <mergeCell ref="C478:C482"/>
    <mergeCell ref="F478:F482"/>
    <mergeCell ref="G478:G482"/>
    <mergeCell ref="H478:H482"/>
    <mergeCell ref="I478:I482"/>
    <mergeCell ref="A543:A547"/>
    <mergeCell ref="B543:B547"/>
    <mergeCell ref="C543:C547"/>
    <mergeCell ref="F543:F547"/>
    <mergeCell ref="G543:G547"/>
    <mergeCell ref="H543:H547"/>
    <mergeCell ref="I543:I547"/>
    <mergeCell ref="A468:A472"/>
    <mergeCell ref="B468:B472"/>
    <mergeCell ref="C468:C472"/>
    <mergeCell ref="F468:F472"/>
    <mergeCell ref="G468:G472"/>
    <mergeCell ref="H468:H472"/>
    <mergeCell ref="I468:I472"/>
    <mergeCell ref="A473:A477"/>
    <mergeCell ref="B473:B477"/>
    <mergeCell ref="C473:C477"/>
    <mergeCell ref="F473:F477"/>
    <mergeCell ref="G473:G477"/>
    <mergeCell ref="H473:H477"/>
    <mergeCell ref="I473:I477"/>
    <mergeCell ref="A498:A502"/>
    <mergeCell ref="B498:B502"/>
    <mergeCell ref="C498:C502"/>
    <mergeCell ref="F498:F502"/>
    <mergeCell ref="A558:A562"/>
    <mergeCell ref="B558:B562"/>
    <mergeCell ref="C558:C562"/>
    <mergeCell ref="F558:F562"/>
    <mergeCell ref="G558:G562"/>
    <mergeCell ref="H558:H562"/>
    <mergeCell ref="I558:I562"/>
    <mergeCell ref="A563:A567"/>
    <mergeCell ref="B563:B567"/>
    <mergeCell ref="C563:C567"/>
    <mergeCell ref="F563:F567"/>
    <mergeCell ref="G563:G567"/>
    <mergeCell ref="H563:H567"/>
    <mergeCell ref="I563:I567"/>
    <mergeCell ref="A548:A552"/>
    <mergeCell ref="B548:B552"/>
    <mergeCell ref="C548:C552"/>
    <mergeCell ref="F548:F552"/>
    <mergeCell ref="G548:G552"/>
    <mergeCell ref="H548:H552"/>
    <mergeCell ref="I548:I552"/>
    <mergeCell ref="A553:A557"/>
    <mergeCell ref="B553:B557"/>
    <mergeCell ref="C553:C557"/>
    <mergeCell ref="F553:F557"/>
    <mergeCell ref="G553:G557"/>
    <mergeCell ref="H553:H557"/>
    <mergeCell ref="I553:I557"/>
    <mergeCell ref="A578:A582"/>
    <mergeCell ref="B578:B582"/>
    <mergeCell ref="C578:C582"/>
    <mergeCell ref="F578:F582"/>
    <mergeCell ref="G578:G582"/>
    <mergeCell ref="H578:H582"/>
    <mergeCell ref="I578:I582"/>
    <mergeCell ref="A583:A587"/>
    <mergeCell ref="B583:B587"/>
    <mergeCell ref="C583:C587"/>
    <mergeCell ref="F583:F587"/>
    <mergeCell ref="G583:G587"/>
    <mergeCell ref="H583:H587"/>
    <mergeCell ref="I583:I587"/>
    <mergeCell ref="A568:A572"/>
    <mergeCell ref="B568:B572"/>
    <mergeCell ref="C568:C572"/>
    <mergeCell ref="F568:F572"/>
    <mergeCell ref="G568:G572"/>
    <mergeCell ref="H568:H572"/>
    <mergeCell ref="I568:I572"/>
    <mergeCell ref="A573:A577"/>
    <mergeCell ref="B573:B577"/>
    <mergeCell ref="C573:C577"/>
    <mergeCell ref="F573:F577"/>
    <mergeCell ref="G573:G577"/>
    <mergeCell ref="H573:H577"/>
    <mergeCell ref="I573:I577"/>
    <mergeCell ref="A598:A602"/>
    <mergeCell ref="B598:B602"/>
    <mergeCell ref="C598:C602"/>
    <mergeCell ref="F598:F602"/>
    <mergeCell ref="G598:G602"/>
    <mergeCell ref="H598:H602"/>
    <mergeCell ref="I598:I602"/>
    <mergeCell ref="A603:A607"/>
    <mergeCell ref="B603:B607"/>
    <mergeCell ref="C603:C607"/>
    <mergeCell ref="F603:F607"/>
    <mergeCell ref="G603:G607"/>
    <mergeCell ref="H603:H607"/>
    <mergeCell ref="I603:I607"/>
    <mergeCell ref="A588:A592"/>
    <mergeCell ref="B588:B592"/>
    <mergeCell ref="C588:C592"/>
    <mergeCell ref="F588:F592"/>
    <mergeCell ref="G588:G592"/>
    <mergeCell ref="H588:H592"/>
    <mergeCell ref="I588:I592"/>
    <mergeCell ref="A593:A597"/>
    <mergeCell ref="B593:B597"/>
    <mergeCell ref="C593:C597"/>
    <mergeCell ref="F593:F597"/>
    <mergeCell ref="G593:G597"/>
    <mergeCell ref="H593:H597"/>
    <mergeCell ref="I593:I597"/>
    <mergeCell ref="A618:A622"/>
    <mergeCell ref="B618:B622"/>
    <mergeCell ref="C618:C622"/>
    <mergeCell ref="F618:F622"/>
    <mergeCell ref="G618:G622"/>
    <mergeCell ref="H618:H622"/>
    <mergeCell ref="I618:I622"/>
    <mergeCell ref="A623:A627"/>
    <mergeCell ref="B623:B627"/>
    <mergeCell ref="C623:C627"/>
    <mergeCell ref="F623:F627"/>
    <mergeCell ref="G623:G627"/>
    <mergeCell ref="H623:H627"/>
    <mergeCell ref="I623:I627"/>
    <mergeCell ref="A608:A612"/>
    <mergeCell ref="B608:B612"/>
    <mergeCell ref="C608:C612"/>
    <mergeCell ref="F608:F612"/>
    <mergeCell ref="G608:G612"/>
    <mergeCell ref="H608:H612"/>
    <mergeCell ref="I608:I612"/>
    <mergeCell ref="A613:A617"/>
    <mergeCell ref="B613:B617"/>
    <mergeCell ref="C613:C617"/>
    <mergeCell ref="F613:F617"/>
    <mergeCell ref="G613:G617"/>
    <mergeCell ref="H613:H617"/>
    <mergeCell ref="I613:I617"/>
    <mergeCell ref="A638:A642"/>
    <mergeCell ref="B638:B642"/>
    <mergeCell ref="C638:C642"/>
    <mergeCell ref="F638:F642"/>
    <mergeCell ref="G638:G642"/>
    <mergeCell ref="H638:H642"/>
    <mergeCell ref="I638:I642"/>
    <mergeCell ref="A643:A647"/>
    <mergeCell ref="B643:B647"/>
    <mergeCell ref="C643:C647"/>
    <mergeCell ref="F643:F647"/>
    <mergeCell ref="G643:G647"/>
    <mergeCell ref="H643:H647"/>
    <mergeCell ref="I643:I647"/>
    <mergeCell ref="A628:A632"/>
    <mergeCell ref="B628:B632"/>
    <mergeCell ref="C628:C632"/>
    <mergeCell ref="F628:F632"/>
    <mergeCell ref="G628:G632"/>
    <mergeCell ref="H628:H632"/>
    <mergeCell ref="I628:I632"/>
    <mergeCell ref="A633:A637"/>
    <mergeCell ref="B633:B637"/>
    <mergeCell ref="C633:C637"/>
    <mergeCell ref="F633:F637"/>
    <mergeCell ref="G633:G637"/>
    <mergeCell ref="H633:H637"/>
    <mergeCell ref="I633:I637"/>
    <mergeCell ref="A658:A662"/>
    <mergeCell ref="B658:B662"/>
    <mergeCell ref="C658:C662"/>
    <mergeCell ref="F658:F662"/>
    <mergeCell ref="G658:G662"/>
    <mergeCell ref="H658:H662"/>
    <mergeCell ref="I658:I662"/>
    <mergeCell ref="A663:A667"/>
    <mergeCell ref="B663:B667"/>
    <mergeCell ref="C663:C667"/>
    <mergeCell ref="F663:F667"/>
    <mergeCell ref="G663:G667"/>
    <mergeCell ref="H663:H667"/>
    <mergeCell ref="I663:I667"/>
    <mergeCell ref="A648:A652"/>
    <mergeCell ref="B648:B652"/>
    <mergeCell ref="C648:C652"/>
    <mergeCell ref="F648:F652"/>
    <mergeCell ref="G648:G652"/>
    <mergeCell ref="H648:H652"/>
    <mergeCell ref="I648:I652"/>
    <mergeCell ref="A653:A657"/>
    <mergeCell ref="B653:B657"/>
    <mergeCell ref="C653:C657"/>
    <mergeCell ref="F653:F657"/>
    <mergeCell ref="G653:G657"/>
    <mergeCell ref="H653:H657"/>
    <mergeCell ref="I653:I657"/>
    <mergeCell ref="A678:A682"/>
    <mergeCell ref="B678:B682"/>
    <mergeCell ref="C678:C682"/>
    <mergeCell ref="F678:F682"/>
    <mergeCell ref="G678:G682"/>
    <mergeCell ref="H678:H682"/>
    <mergeCell ref="I678:I682"/>
    <mergeCell ref="A683:A687"/>
    <mergeCell ref="B683:B687"/>
    <mergeCell ref="C683:C687"/>
    <mergeCell ref="F683:F687"/>
    <mergeCell ref="G683:G687"/>
    <mergeCell ref="H683:H687"/>
    <mergeCell ref="I683:I687"/>
    <mergeCell ref="A668:A672"/>
    <mergeCell ref="B668:B672"/>
    <mergeCell ref="C668:C672"/>
    <mergeCell ref="F668:F672"/>
    <mergeCell ref="G668:G672"/>
    <mergeCell ref="H668:H672"/>
    <mergeCell ref="I668:I672"/>
    <mergeCell ref="A673:A677"/>
    <mergeCell ref="B673:B677"/>
    <mergeCell ref="C673:C677"/>
    <mergeCell ref="F673:F677"/>
    <mergeCell ref="G673:G677"/>
    <mergeCell ref="H673:H677"/>
    <mergeCell ref="I673:I677"/>
    <mergeCell ref="A698:A702"/>
    <mergeCell ref="B698:B702"/>
    <mergeCell ref="C698:C702"/>
    <mergeCell ref="F698:F702"/>
    <mergeCell ref="G698:G702"/>
    <mergeCell ref="H698:H702"/>
    <mergeCell ref="I698:I702"/>
    <mergeCell ref="A703:A707"/>
    <mergeCell ref="B703:B707"/>
    <mergeCell ref="C703:C707"/>
    <mergeCell ref="F703:F707"/>
    <mergeCell ref="G703:G707"/>
    <mergeCell ref="H703:H707"/>
    <mergeCell ref="I703:I707"/>
    <mergeCell ref="A688:A692"/>
    <mergeCell ref="B688:B692"/>
    <mergeCell ref="C688:C692"/>
    <mergeCell ref="F688:F692"/>
    <mergeCell ref="G688:G692"/>
    <mergeCell ref="H688:H692"/>
    <mergeCell ref="I688:I692"/>
    <mergeCell ref="A693:A697"/>
    <mergeCell ref="B693:B697"/>
    <mergeCell ref="C693:C697"/>
    <mergeCell ref="F693:F697"/>
    <mergeCell ref="G693:G697"/>
    <mergeCell ref="H693:H697"/>
    <mergeCell ref="I693:I697"/>
    <mergeCell ref="A718:A722"/>
    <mergeCell ref="B718:B722"/>
    <mergeCell ref="C718:C722"/>
    <mergeCell ref="F718:F722"/>
    <mergeCell ref="G718:G722"/>
    <mergeCell ref="H718:H722"/>
    <mergeCell ref="I718:I722"/>
    <mergeCell ref="A723:A727"/>
    <mergeCell ref="B723:B727"/>
    <mergeCell ref="C723:C727"/>
    <mergeCell ref="F723:F727"/>
    <mergeCell ref="G723:G727"/>
    <mergeCell ref="H723:H727"/>
    <mergeCell ref="I723:I727"/>
    <mergeCell ref="A708:A712"/>
    <mergeCell ref="B708:B712"/>
    <mergeCell ref="C708:C712"/>
    <mergeCell ref="F708:F712"/>
    <mergeCell ref="G708:G712"/>
    <mergeCell ref="H708:H712"/>
    <mergeCell ref="I708:I712"/>
    <mergeCell ref="A713:A717"/>
    <mergeCell ref="B713:B717"/>
    <mergeCell ref="C713:C717"/>
    <mergeCell ref="F713:F717"/>
    <mergeCell ref="G713:G717"/>
    <mergeCell ref="H713:H717"/>
    <mergeCell ref="I713:I717"/>
    <mergeCell ref="A738:A742"/>
    <mergeCell ref="B738:B742"/>
    <mergeCell ref="C738:C742"/>
    <mergeCell ref="F738:F742"/>
    <mergeCell ref="G738:G742"/>
    <mergeCell ref="H738:H742"/>
    <mergeCell ref="I738:I742"/>
    <mergeCell ref="A743:A747"/>
    <mergeCell ref="B743:B747"/>
    <mergeCell ref="C743:C747"/>
    <mergeCell ref="F743:F747"/>
    <mergeCell ref="G743:G747"/>
    <mergeCell ref="H743:H747"/>
    <mergeCell ref="I743:I747"/>
    <mergeCell ref="A728:A732"/>
    <mergeCell ref="B728:B732"/>
    <mergeCell ref="C728:C732"/>
    <mergeCell ref="F728:F732"/>
    <mergeCell ref="G728:G732"/>
    <mergeCell ref="H728:H732"/>
    <mergeCell ref="I728:I732"/>
    <mergeCell ref="A733:A737"/>
    <mergeCell ref="B733:B737"/>
    <mergeCell ref="C733:C737"/>
    <mergeCell ref="F733:F737"/>
    <mergeCell ref="G733:G737"/>
    <mergeCell ref="H733:H737"/>
    <mergeCell ref="I733:I737"/>
    <mergeCell ref="A758:A762"/>
    <mergeCell ref="B758:B762"/>
    <mergeCell ref="C758:C762"/>
    <mergeCell ref="F758:F762"/>
    <mergeCell ref="G758:G762"/>
    <mergeCell ref="H758:H762"/>
    <mergeCell ref="I758:I762"/>
    <mergeCell ref="A763:A767"/>
    <mergeCell ref="B763:B767"/>
    <mergeCell ref="C763:C767"/>
    <mergeCell ref="F763:F767"/>
    <mergeCell ref="G763:G767"/>
    <mergeCell ref="H763:H767"/>
    <mergeCell ref="I763:I767"/>
    <mergeCell ref="A748:A752"/>
    <mergeCell ref="B748:B752"/>
    <mergeCell ref="C748:C752"/>
    <mergeCell ref="F748:F752"/>
    <mergeCell ref="G748:G752"/>
    <mergeCell ref="H748:H752"/>
    <mergeCell ref="I748:I752"/>
    <mergeCell ref="A753:A757"/>
    <mergeCell ref="B753:B757"/>
    <mergeCell ref="C753:C757"/>
    <mergeCell ref="F753:F757"/>
    <mergeCell ref="G753:G757"/>
    <mergeCell ref="H753:H757"/>
    <mergeCell ref="I753:I757"/>
    <mergeCell ref="A778:A782"/>
    <mergeCell ref="B778:B782"/>
    <mergeCell ref="C778:C782"/>
    <mergeCell ref="F778:F782"/>
    <mergeCell ref="G778:G782"/>
    <mergeCell ref="H778:H782"/>
    <mergeCell ref="I778:I782"/>
    <mergeCell ref="A783:A787"/>
    <mergeCell ref="B783:B787"/>
    <mergeCell ref="C783:C787"/>
    <mergeCell ref="F783:F787"/>
    <mergeCell ref="G783:G787"/>
    <mergeCell ref="H783:H787"/>
    <mergeCell ref="I783:I787"/>
    <mergeCell ref="A768:A772"/>
    <mergeCell ref="B768:B772"/>
    <mergeCell ref="C768:C772"/>
    <mergeCell ref="F768:F772"/>
    <mergeCell ref="G768:G772"/>
    <mergeCell ref="H768:H772"/>
    <mergeCell ref="I768:I772"/>
    <mergeCell ref="A773:A777"/>
    <mergeCell ref="B773:B777"/>
    <mergeCell ref="C773:C777"/>
    <mergeCell ref="F773:F777"/>
    <mergeCell ref="G773:G777"/>
    <mergeCell ref="H773:H777"/>
    <mergeCell ref="I773:I777"/>
    <mergeCell ref="C808:C812"/>
    <mergeCell ref="F808:F812"/>
    <mergeCell ref="G808:G812"/>
    <mergeCell ref="H808:H812"/>
    <mergeCell ref="I808:I812"/>
    <mergeCell ref="A813:A817"/>
    <mergeCell ref="B813:B817"/>
    <mergeCell ref="C813:C817"/>
    <mergeCell ref="A788:A792"/>
    <mergeCell ref="B788:B792"/>
    <mergeCell ref="C788:C792"/>
    <mergeCell ref="F788:F792"/>
    <mergeCell ref="G788:G792"/>
    <mergeCell ref="H788:H792"/>
    <mergeCell ref="I788:I792"/>
    <mergeCell ref="A793:A797"/>
    <mergeCell ref="B793:B797"/>
    <mergeCell ref="C793:C797"/>
    <mergeCell ref="F793:F797"/>
    <mergeCell ref="G793:G797"/>
    <mergeCell ref="H793:H797"/>
    <mergeCell ref="I793:I797"/>
    <mergeCell ref="F848:F852"/>
    <mergeCell ref="G848:G852"/>
    <mergeCell ref="H848:H852"/>
    <mergeCell ref="I848:I852"/>
    <mergeCell ref="A853:A857"/>
    <mergeCell ref="B853:B857"/>
    <mergeCell ref="C853:C857"/>
    <mergeCell ref="F853:F857"/>
    <mergeCell ref="A823:A827"/>
    <mergeCell ref="B823:B827"/>
    <mergeCell ref="C823:C827"/>
    <mergeCell ref="F823:F827"/>
    <mergeCell ref="G823:G827"/>
    <mergeCell ref="H823:H827"/>
    <mergeCell ref="I823:I827"/>
    <mergeCell ref="A858:A862"/>
    <mergeCell ref="A798:A802"/>
    <mergeCell ref="B798:B802"/>
    <mergeCell ref="C798:C802"/>
    <mergeCell ref="F798:F802"/>
    <mergeCell ref="G798:G802"/>
    <mergeCell ref="H798:H802"/>
    <mergeCell ref="I798:I802"/>
    <mergeCell ref="A803:A807"/>
    <mergeCell ref="B803:B807"/>
    <mergeCell ref="C803:C807"/>
    <mergeCell ref="F803:F807"/>
    <mergeCell ref="G803:G807"/>
    <mergeCell ref="H803:H807"/>
    <mergeCell ref="I803:I807"/>
    <mergeCell ref="A808:A812"/>
    <mergeCell ref="B808:B812"/>
    <mergeCell ref="C993:C997"/>
    <mergeCell ref="F993:F997"/>
    <mergeCell ref="G993:G997"/>
    <mergeCell ref="H993:H997"/>
    <mergeCell ref="I993:I997"/>
    <mergeCell ref="A883:A887"/>
    <mergeCell ref="B883:B887"/>
    <mergeCell ref="C883:C887"/>
    <mergeCell ref="F813:F817"/>
    <mergeCell ref="G813:G817"/>
    <mergeCell ref="H813:H817"/>
    <mergeCell ref="I813:I817"/>
    <mergeCell ref="A818:A822"/>
    <mergeCell ref="B818:B822"/>
    <mergeCell ref="C818:C822"/>
    <mergeCell ref="F818:F822"/>
    <mergeCell ref="G818:G822"/>
    <mergeCell ref="H818:H822"/>
    <mergeCell ref="I818:I822"/>
    <mergeCell ref="A868:A872"/>
    <mergeCell ref="B868:B872"/>
    <mergeCell ref="C868:C872"/>
    <mergeCell ref="A863:A867"/>
    <mergeCell ref="B863:B867"/>
    <mergeCell ref="C863:C867"/>
    <mergeCell ref="F863:F867"/>
    <mergeCell ref="G863:G867"/>
    <mergeCell ref="H863:H867"/>
    <mergeCell ref="I863:I867"/>
    <mergeCell ref="A848:A852"/>
    <mergeCell ref="B848:B852"/>
    <mergeCell ref="C848:C852"/>
    <mergeCell ref="I838:I842"/>
    <mergeCell ref="A843:A847"/>
    <mergeCell ref="B843:B847"/>
    <mergeCell ref="C843:C847"/>
    <mergeCell ref="F843:F847"/>
    <mergeCell ref="G843:G847"/>
    <mergeCell ref="H843:H847"/>
    <mergeCell ref="I843:I847"/>
    <mergeCell ref="A998:A1002"/>
    <mergeCell ref="B998:B1002"/>
    <mergeCell ref="C998:C1002"/>
    <mergeCell ref="F998:F1002"/>
    <mergeCell ref="G998:G1002"/>
    <mergeCell ref="H998:H1002"/>
    <mergeCell ref="I998:I1002"/>
    <mergeCell ref="F868:F872"/>
    <mergeCell ref="G868:G872"/>
    <mergeCell ref="H868:H872"/>
    <mergeCell ref="I868:I872"/>
    <mergeCell ref="A873:A877"/>
    <mergeCell ref="B873:B877"/>
    <mergeCell ref="C873:C877"/>
    <mergeCell ref="F873:F877"/>
    <mergeCell ref="G873:G877"/>
    <mergeCell ref="H873:H877"/>
    <mergeCell ref="I873:I877"/>
    <mergeCell ref="A878:A882"/>
    <mergeCell ref="B878:B882"/>
    <mergeCell ref="C878:C882"/>
    <mergeCell ref="F878:F882"/>
    <mergeCell ref="A993:A997"/>
    <mergeCell ref="B993:B997"/>
    <mergeCell ref="A828:A832"/>
    <mergeCell ref="B828:B832"/>
    <mergeCell ref="C828:C832"/>
    <mergeCell ref="F828:F832"/>
    <mergeCell ref="G828:G832"/>
    <mergeCell ref="H828:H832"/>
    <mergeCell ref="I828:I832"/>
    <mergeCell ref="A833:A837"/>
    <mergeCell ref="B833:B837"/>
    <mergeCell ref="C833:C837"/>
    <mergeCell ref="F833:F837"/>
    <mergeCell ref="G833:G837"/>
    <mergeCell ref="H833:H837"/>
    <mergeCell ref="I833:I837"/>
    <mergeCell ref="G878:G882"/>
    <mergeCell ref="H878:H882"/>
    <mergeCell ref="I878:I882"/>
    <mergeCell ref="G853:G857"/>
    <mergeCell ref="H853:H857"/>
    <mergeCell ref="I853:I857"/>
    <mergeCell ref="B858:B862"/>
    <mergeCell ref="C858:C862"/>
    <mergeCell ref="F858:F862"/>
    <mergeCell ref="G858:G862"/>
    <mergeCell ref="H858:H862"/>
    <mergeCell ref="I858:I862"/>
    <mergeCell ref="A838:A842"/>
    <mergeCell ref="B838:B842"/>
    <mergeCell ref="C838:C842"/>
    <mergeCell ref="F838:F842"/>
    <mergeCell ref="G838:G842"/>
    <mergeCell ref="H838:H842"/>
    <mergeCell ref="F883:F887"/>
    <mergeCell ref="G883:G887"/>
    <mergeCell ref="H883:H887"/>
    <mergeCell ref="I883:I887"/>
    <mergeCell ref="A988:A992"/>
    <mergeCell ref="B988:B992"/>
    <mergeCell ref="C988:C992"/>
    <mergeCell ref="F988:F992"/>
    <mergeCell ref="G988:G992"/>
    <mergeCell ref="H988:H992"/>
    <mergeCell ref="I988:I992"/>
    <mergeCell ref="A978:A982"/>
    <mergeCell ref="B978:B982"/>
    <mergeCell ref="C978:C982"/>
    <mergeCell ref="F978:F982"/>
    <mergeCell ref="G978:G982"/>
    <mergeCell ref="H978:H982"/>
    <mergeCell ref="I978:I982"/>
    <mergeCell ref="G908:G912"/>
    <mergeCell ref="H908:H912"/>
    <mergeCell ref="I908:I912"/>
    <mergeCell ref="A913:A917"/>
    <mergeCell ref="B913:B917"/>
    <mergeCell ref="C913:C917"/>
    <mergeCell ref="F913:F917"/>
    <mergeCell ref="G913:G917"/>
    <mergeCell ref="H913:H917"/>
    <mergeCell ref="I913:I917"/>
    <mergeCell ref="A898:A902"/>
    <mergeCell ref="B898:B902"/>
    <mergeCell ref="C898:C902"/>
    <mergeCell ref="F898:F902"/>
    <mergeCell ref="A1003:A1007"/>
    <mergeCell ref="B1003:B1007"/>
    <mergeCell ref="C1003:C1007"/>
    <mergeCell ref="F1003:F1007"/>
    <mergeCell ref="G1003:G1007"/>
    <mergeCell ref="H1003:H1007"/>
    <mergeCell ref="I1003:I1007"/>
    <mergeCell ref="A888:A892"/>
    <mergeCell ref="B888:B892"/>
    <mergeCell ref="C888:C892"/>
    <mergeCell ref="F888:F892"/>
    <mergeCell ref="G888:G892"/>
    <mergeCell ref="H888:H892"/>
    <mergeCell ref="I888:I892"/>
    <mergeCell ref="A893:A897"/>
    <mergeCell ref="B893:B897"/>
    <mergeCell ref="C893:C897"/>
    <mergeCell ref="F893:F897"/>
    <mergeCell ref="G893:G897"/>
    <mergeCell ref="H893:H897"/>
    <mergeCell ref="I893:I897"/>
    <mergeCell ref="A983:A987"/>
    <mergeCell ref="B983:B987"/>
    <mergeCell ref="C983:C987"/>
    <mergeCell ref="F983:F987"/>
    <mergeCell ref="G983:G987"/>
    <mergeCell ref="H983:H987"/>
    <mergeCell ref="I983:I987"/>
    <mergeCell ref="A908:A912"/>
    <mergeCell ref="B908:B912"/>
    <mergeCell ref="C908:C912"/>
    <mergeCell ref="F908:F912"/>
    <mergeCell ref="G898:G902"/>
    <mergeCell ref="H898:H902"/>
    <mergeCell ref="I898:I902"/>
    <mergeCell ref="A903:A907"/>
    <mergeCell ref="B903:B907"/>
    <mergeCell ref="C903:C907"/>
    <mergeCell ref="F903:F907"/>
    <mergeCell ref="G903:G907"/>
    <mergeCell ref="H903:H907"/>
    <mergeCell ref="I903:I907"/>
    <mergeCell ref="A928:A932"/>
    <mergeCell ref="B928:B932"/>
    <mergeCell ref="C928:C932"/>
    <mergeCell ref="F928:F932"/>
    <mergeCell ref="G928:G932"/>
    <mergeCell ref="H928:H932"/>
    <mergeCell ref="I928:I932"/>
    <mergeCell ref="A933:A937"/>
    <mergeCell ref="B933:B937"/>
    <mergeCell ref="C933:C937"/>
    <mergeCell ref="F933:F937"/>
    <mergeCell ref="G933:G937"/>
    <mergeCell ref="H933:H937"/>
    <mergeCell ref="I933:I937"/>
    <mergeCell ref="A918:A922"/>
    <mergeCell ref="B918:B922"/>
    <mergeCell ref="C918:C922"/>
    <mergeCell ref="F918:F922"/>
    <mergeCell ref="G918:G922"/>
    <mergeCell ref="H918:H922"/>
    <mergeCell ref="I918:I922"/>
    <mergeCell ref="A923:A927"/>
    <mergeCell ref="B923:B927"/>
    <mergeCell ref="C923:C927"/>
    <mergeCell ref="F923:F927"/>
    <mergeCell ref="G923:G927"/>
    <mergeCell ref="H923:H927"/>
    <mergeCell ref="I923:I927"/>
    <mergeCell ref="A948:A952"/>
    <mergeCell ref="B948:B952"/>
    <mergeCell ref="C948:C952"/>
    <mergeCell ref="F948:F952"/>
    <mergeCell ref="G948:G952"/>
    <mergeCell ref="H948:H952"/>
    <mergeCell ref="I948:I952"/>
    <mergeCell ref="A953:A957"/>
    <mergeCell ref="B953:B957"/>
    <mergeCell ref="C953:C957"/>
    <mergeCell ref="F953:F957"/>
    <mergeCell ref="G953:G957"/>
    <mergeCell ref="H953:H957"/>
    <mergeCell ref="I953:I957"/>
    <mergeCell ref="A938:A942"/>
    <mergeCell ref="B938:B942"/>
    <mergeCell ref="C938:C942"/>
    <mergeCell ref="F938:F942"/>
    <mergeCell ref="G938:G942"/>
    <mergeCell ref="H938:H942"/>
    <mergeCell ref="I938:I942"/>
    <mergeCell ref="A943:A947"/>
    <mergeCell ref="B943:B947"/>
    <mergeCell ref="C943:C947"/>
    <mergeCell ref="F943:F947"/>
    <mergeCell ref="G943:G947"/>
    <mergeCell ref="H943:H947"/>
    <mergeCell ref="I943:I947"/>
    <mergeCell ref="A968:A972"/>
    <mergeCell ref="B968:B972"/>
    <mergeCell ref="C968:C972"/>
    <mergeCell ref="F968:F972"/>
    <mergeCell ref="G968:G972"/>
    <mergeCell ref="H968:H972"/>
    <mergeCell ref="I968:I972"/>
    <mergeCell ref="A973:A977"/>
    <mergeCell ref="B973:B977"/>
    <mergeCell ref="C973:C977"/>
    <mergeCell ref="F973:F977"/>
    <mergeCell ref="G973:G977"/>
    <mergeCell ref="H973:H977"/>
    <mergeCell ref="I973:I977"/>
    <mergeCell ref="A958:A962"/>
    <mergeCell ref="B958:B962"/>
    <mergeCell ref="C958:C962"/>
    <mergeCell ref="F958:F962"/>
    <mergeCell ref="G958:G962"/>
    <mergeCell ref="H958:H962"/>
    <mergeCell ref="I958:I962"/>
    <mergeCell ref="A963:A967"/>
    <mergeCell ref="B963:B967"/>
    <mergeCell ref="C963:C967"/>
    <mergeCell ref="F963:F967"/>
    <mergeCell ref="G963:G967"/>
    <mergeCell ref="H963:H967"/>
    <mergeCell ref="I963:I967"/>
    <mergeCell ref="A1018:A1022"/>
    <mergeCell ref="B1018:B1022"/>
    <mergeCell ref="C1018:C1022"/>
    <mergeCell ref="F1018:F1022"/>
    <mergeCell ref="G1018:G1022"/>
    <mergeCell ref="H1018:H1022"/>
    <mergeCell ref="I1018:I1022"/>
    <mergeCell ref="A1023:A1027"/>
    <mergeCell ref="B1023:B1027"/>
    <mergeCell ref="C1023:C1027"/>
    <mergeCell ref="F1023:F1027"/>
    <mergeCell ref="G1023:G1027"/>
    <mergeCell ref="H1023:H1027"/>
    <mergeCell ref="I1023:I1027"/>
    <mergeCell ref="H1008:H1012"/>
    <mergeCell ref="I1008:I1012"/>
    <mergeCell ref="A1013:A1017"/>
    <mergeCell ref="B1013:B1017"/>
    <mergeCell ref="C1013:C1017"/>
    <mergeCell ref="F1013:F1017"/>
    <mergeCell ref="G1013:G1017"/>
    <mergeCell ref="H1013:H1017"/>
    <mergeCell ref="I1013:I1017"/>
    <mergeCell ref="A1008:A1012"/>
    <mergeCell ref="B1008:B1012"/>
    <mergeCell ref="C1008:C1012"/>
    <mergeCell ref="F1008:F1012"/>
    <mergeCell ref="G1008:G1012"/>
    <mergeCell ref="A1028:A1032"/>
    <mergeCell ref="B1028:B1032"/>
    <mergeCell ref="C1028:C1032"/>
    <mergeCell ref="F1028:F1032"/>
    <mergeCell ref="G1028:G1032"/>
    <mergeCell ref="H1028:H1032"/>
    <mergeCell ref="I1028:I1032"/>
    <mergeCell ref="A1033:A1037"/>
    <mergeCell ref="B1033:B1037"/>
    <mergeCell ref="C1033:C1037"/>
    <mergeCell ref="F1033:F1037"/>
    <mergeCell ref="G1033:G1037"/>
    <mergeCell ref="H1033:H1037"/>
    <mergeCell ref="I1033:I1037"/>
    <mergeCell ref="B1048:B1052"/>
    <mergeCell ref="C1048:C1052"/>
    <mergeCell ref="F1048:F1052"/>
    <mergeCell ref="G1048:G1052"/>
    <mergeCell ref="H1048:H1052"/>
    <mergeCell ref="I1048:I1052"/>
    <mergeCell ref="A1038:A1042"/>
    <mergeCell ref="E1043:E1047"/>
    <mergeCell ref="D1043:D1047"/>
    <mergeCell ref="B1038:B1042"/>
    <mergeCell ref="C1038:C1042"/>
    <mergeCell ref="F1038:F1042"/>
    <mergeCell ref="G1038:G1042"/>
    <mergeCell ref="H1038:H1042"/>
    <mergeCell ref="I1038:I1042"/>
    <mergeCell ref="B1043:B1047"/>
    <mergeCell ref="C1043:C1047"/>
    <mergeCell ref="F1043:F1047"/>
    <mergeCell ref="G1043:G1047"/>
    <mergeCell ref="H1043:H1047"/>
    <mergeCell ref="I1043:I1047"/>
    <mergeCell ref="A1068:A1072"/>
    <mergeCell ref="B1068:B1072"/>
    <mergeCell ref="C1068:C1072"/>
    <mergeCell ref="F1068:F1072"/>
    <mergeCell ref="G1068:G1072"/>
    <mergeCell ref="H1068:H1072"/>
    <mergeCell ref="I1068:I1072"/>
    <mergeCell ref="A1043:A1047"/>
    <mergeCell ref="A1058:A1062"/>
    <mergeCell ref="A1063:A1067"/>
    <mergeCell ref="A1048:A1052"/>
    <mergeCell ref="A1053:A1057"/>
    <mergeCell ref="B1053:B1057"/>
    <mergeCell ref="C1053:C1057"/>
    <mergeCell ref="F1053:F1057"/>
    <mergeCell ref="G1053:G1057"/>
    <mergeCell ref="H1053:H1057"/>
    <mergeCell ref="I1053:I1057"/>
    <mergeCell ref="A1073:A1077"/>
    <mergeCell ref="B1073:B1077"/>
    <mergeCell ref="C1073:C1077"/>
    <mergeCell ref="F1073:F1077"/>
    <mergeCell ref="G1073:G1077"/>
    <mergeCell ref="H1073:H1077"/>
    <mergeCell ref="I1073:I1077"/>
    <mergeCell ref="B1058:B1062"/>
    <mergeCell ref="C1058:C1062"/>
    <mergeCell ref="F1058:F1062"/>
    <mergeCell ref="G1058:G1062"/>
    <mergeCell ref="H1058:H1062"/>
    <mergeCell ref="I1058:I1062"/>
    <mergeCell ref="B1063:B1067"/>
    <mergeCell ref="C1063:C1067"/>
    <mergeCell ref="F1063:F1067"/>
    <mergeCell ref="G1063:G1067"/>
    <mergeCell ref="H1063:H1067"/>
    <mergeCell ref="I1063:I1067"/>
    <mergeCell ref="A1088:A1092"/>
    <mergeCell ref="B1088:B1092"/>
    <mergeCell ref="C1088:C1092"/>
    <mergeCell ref="F1088:F1092"/>
    <mergeCell ref="G1088:G1092"/>
    <mergeCell ref="H1088:H1092"/>
    <mergeCell ref="I1088:I1092"/>
    <mergeCell ref="A1093:A1097"/>
    <mergeCell ref="B1093:B1097"/>
    <mergeCell ref="C1093:C1097"/>
    <mergeCell ref="F1093:F1097"/>
    <mergeCell ref="G1093:G1097"/>
    <mergeCell ref="H1093:H1097"/>
    <mergeCell ref="I1093:I1097"/>
    <mergeCell ref="A1078:A1082"/>
    <mergeCell ref="B1078:B1082"/>
    <mergeCell ref="C1078:C1082"/>
    <mergeCell ref="F1078:F1082"/>
    <mergeCell ref="G1078:G1082"/>
    <mergeCell ref="H1078:H1082"/>
    <mergeCell ref="I1078:I1082"/>
    <mergeCell ref="A1083:A1087"/>
    <mergeCell ref="B1083:B1087"/>
    <mergeCell ref="C1083:C1087"/>
    <mergeCell ref="F1083:F1087"/>
    <mergeCell ref="G1083:G1087"/>
    <mergeCell ref="H1083:H1087"/>
    <mergeCell ref="I1083:I1087"/>
    <mergeCell ref="A1108:A1112"/>
    <mergeCell ref="B1108:B1112"/>
    <mergeCell ref="C1108:C1112"/>
    <mergeCell ref="F1108:F1112"/>
    <mergeCell ref="G1108:G1112"/>
    <mergeCell ref="H1108:H1112"/>
    <mergeCell ref="I1108:I1112"/>
    <mergeCell ref="A1113:A1117"/>
    <mergeCell ref="B1113:B1117"/>
    <mergeCell ref="C1113:C1117"/>
    <mergeCell ref="F1113:F1117"/>
    <mergeCell ref="G1113:G1117"/>
    <mergeCell ref="H1113:H1117"/>
    <mergeCell ref="I1113:I1117"/>
    <mergeCell ref="A1098:A1102"/>
    <mergeCell ref="B1098:B1102"/>
    <mergeCell ref="C1098:C1102"/>
    <mergeCell ref="F1098:F1102"/>
    <mergeCell ref="G1098:G1102"/>
    <mergeCell ref="H1098:H1102"/>
    <mergeCell ref="I1098:I1102"/>
    <mergeCell ref="A1103:A1107"/>
    <mergeCell ref="B1103:B1107"/>
    <mergeCell ref="C1103:C1107"/>
    <mergeCell ref="F1103:F1107"/>
    <mergeCell ref="G1103:G1107"/>
    <mergeCell ref="H1103:H1107"/>
    <mergeCell ref="I1103:I1107"/>
    <mergeCell ref="D1098:D1102"/>
    <mergeCell ref="E1098:E1102"/>
    <mergeCell ref="D1103:D1107"/>
    <mergeCell ref="E1103:E1107"/>
    <mergeCell ref="A1128:A1132"/>
    <mergeCell ref="B1128:B1132"/>
    <mergeCell ref="C1128:C1132"/>
    <mergeCell ref="F1128:F1132"/>
    <mergeCell ref="G1128:G1132"/>
    <mergeCell ref="H1128:H1132"/>
    <mergeCell ref="I1128:I1132"/>
    <mergeCell ref="A1118:A1122"/>
    <mergeCell ref="B1118:B1122"/>
    <mergeCell ref="C1118:C1122"/>
    <mergeCell ref="F1118:F1122"/>
    <mergeCell ref="G1118:G1122"/>
    <mergeCell ref="H1118:H1122"/>
    <mergeCell ref="I1118:I1122"/>
    <mergeCell ref="A1123:A1127"/>
    <mergeCell ref="B1123:B1127"/>
    <mergeCell ref="C1123:C1127"/>
    <mergeCell ref="F1123:F1127"/>
    <mergeCell ref="G1123:G1127"/>
    <mergeCell ref="H1123:H1127"/>
    <mergeCell ref="I1123:I1127"/>
    <mergeCell ref="E983:E987"/>
    <mergeCell ref="E978:E982"/>
    <mergeCell ref="E953:E957"/>
    <mergeCell ref="E958:E962"/>
    <mergeCell ref="E963:E967"/>
    <mergeCell ref="E968:E972"/>
    <mergeCell ref="E973:E977"/>
    <mergeCell ref="E1108:E1112"/>
    <mergeCell ref="D1108:D1112"/>
    <mergeCell ref="D1113:D1117"/>
    <mergeCell ref="E1113:E1117"/>
    <mergeCell ref="D1118:D1122"/>
    <mergeCell ref="D1123:D1127"/>
    <mergeCell ref="E1118:E1122"/>
    <mergeCell ref="E1123:E1127"/>
    <mergeCell ref="D1128:D1132"/>
    <mergeCell ref="E1128:E1132"/>
    <mergeCell ref="D1048:D1052"/>
    <mergeCell ref="E1048:E1052"/>
    <mergeCell ref="D1038:D1042"/>
    <mergeCell ref="D1033:D1037"/>
    <mergeCell ref="D1028:D1032"/>
    <mergeCell ref="D1023:D1027"/>
    <mergeCell ref="E1023:E1027"/>
    <mergeCell ref="E1028:E1032"/>
    <mergeCell ref="E1033:E1037"/>
    <mergeCell ref="E1038:E1042"/>
    <mergeCell ref="D1053:D1057"/>
    <mergeCell ref="E1053:E1057"/>
    <mergeCell ref="A1148:I1148"/>
    <mergeCell ref="A1149:I1149"/>
    <mergeCell ref="A1152:I1152"/>
    <mergeCell ref="A1155:I1155"/>
    <mergeCell ref="A1156:I1156"/>
    <mergeCell ref="A3:I3"/>
    <mergeCell ref="A6:I6"/>
    <mergeCell ref="A7:I7"/>
    <mergeCell ref="A1135:I1135"/>
    <mergeCell ref="A1137:I1137"/>
    <mergeCell ref="A1139:I1139"/>
    <mergeCell ref="A1140:I1140"/>
    <mergeCell ref="A1141:I1141"/>
    <mergeCell ref="A1142:I1142"/>
    <mergeCell ref="A1143:I1143"/>
    <mergeCell ref="A1144:I1144"/>
    <mergeCell ref="A1145:I1145"/>
    <mergeCell ref="A1146:I1146"/>
    <mergeCell ref="A1147:I1147"/>
    <mergeCell ref="D998:D1002"/>
    <mergeCell ref="E998:E1002"/>
    <mergeCell ref="D953:D957"/>
    <mergeCell ref="D958:D962"/>
    <mergeCell ref="D963:D967"/>
    <mergeCell ref="D968:D972"/>
    <mergeCell ref="D973:D977"/>
    <mergeCell ref="D978:D982"/>
    <mergeCell ref="D983:D987"/>
    <mergeCell ref="D988:D992"/>
    <mergeCell ref="D993:D997"/>
    <mergeCell ref="E993:E997"/>
    <mergeCell ref="E988:E992"/>
  </mergeCells>
  <conditionalFormatting sqref="E14:E17 E884:E887">
    <cfRule type="cellIs" dxfId="615" priority="750" operator="equal">
      <formula>0</formula>
    </cfRule>
    <cfRule type="cellIs" dxfId="614" priority="757" operator="greaterThanOrEqual">
      <formula>E13</formula>
    </cfRule>
  </conditionalFormatting>
  <conditionalFormatting sqref="J14:J17">
    <cfRule type="cellIs" dxfId="613" priority="749" operator="greaterThan">
      <formula>0</formula>
    </cfRule>
  </conditionalFormatting>
  <conditionalFormatting sqref="E19:E22">
    <cfRule type="cellIs" dxfId="612" priority="747" operator="equal">
      <formula>0</formula>
    </cfRule>
    <cfRule type="cellIs" dxfId="611" priority="748" operator="greaterThanOrEqual">
      <formula>E18</formula>
    </cfRule>
  </conditionalFormatting>
  <conditionalFormatting sqref="E24:E27">
    <cfRule type="cellIs" dxfId="610" priority="745" operator="equal">
      <formula>0</formula>
    </cfRule>
    <cfRule type="cellIs" dxfId="609" priority="746" operator="greaterThanOrEqual">
      <formula>E23</formula>
    </cfRule>
  </conditionalFormatting>
  <conditionalFormatting sqref="E29:E32">
    <cfRule type="cellIs" dxfId="608" priority="743" operator="equal">
      <formula>0</formula>
    </cfRule>
    <cfRule type="cellIs" dxfId="607" priority="744" operator="greaterThanOrEqual">
      <formula>E28</formula>
    </cfRule>
  </conditionalFormatting>
  <conditionalFormatting sqref="E34:E37">
    <cfRule type="cellIs" dxfId="606" priority="741" operator="equal">
      <formula>0</formula>
    </cfRule>
    <cfRule type="cellIs" dxfId="605" priority="742" operator="greaterThanOrEqual">
      <formula>E33</formula>
    </cfRule>
  </conditionalFormatting>
  <conditionalFormatting sqref="E39:E42">
    <cfRule type="cellIs" dxfId="604" priority="739" operator="equal">
      <formula>0</formula>
    </cfRule>
    <cfRule type="cellIs" dxfId="603" priority="740" operator="greaterThanOrEqual">
      <formula>E38</formula>
    </cfRule>
  </conditionalFormatting>
  <conditionalFormatting sqref="E44:E47">
    <cfRule type="cellIs" dxfId="602" priority="737" operator="equal">
      <formula>0</formula>
    </cfRule>
    <cfRule type="cellIs" dxfId="601" priority="738" operator="greaterThanOrEqual">
      <formula>E43</formula>
    </cfRule>
  </conditionalFormatting>
  <conditionalFormatting sqref="E49:E52">
    <cfRule type="cellIs" dxfId="600" priority="735" operator="equal">
      <formula>0</formula>
    </cfRule>
    <cfRule type="cellIs" dxfId="599" priority="736" operator="greaterThanOrEqual">
      <formula>E48</formula>
    </cfRule>
  </conditionalFormatting>
  <conditionalFormatting sqref="E54:E57">
    <cfRule type="cellIs" dxfId="598" priority="733" operator="equal">
      <formula>0</formula>
    </cfRule>
    <cfRule type="cellIs" dxfId="597" priority="734" operator="greaterThanOrEqual">
      <formula>E53</formula>
    </cfRule>
  </conditionalFormatting>
  <conditionalFormatting sqref="E59:E62">
    <cfRule type="cellIs" dxfId="596" priority="731" operator="equal">
      <formula>0</formula>
    </cfRule>
    <cfRule type="cellIs" dxfId="595" priority="732" operator="greaterThanOrEqual">
      <formula>E58</formula>
    </cfRule>
  </conditionalFormatting>
  <conditionalFormatting sqref="E64:E67">
    <cfRule type="cellIs" dxfId="594" priority="729" operator="equal">
      <formula>0</formula>
    </cfRule>
    <cfRule type="cellIs" dxfId="593" priority="730" operator="greaterThanOrEqual">
      <formula>E63</formula>
    </cfRule>
  </conditionalFormatting>
  <conditionalFormatting sqref="E69:E72">
    <cfRule type="cellIs" dxfId="592" priority="727" operator="equal">
      <formula>0</formula>
    </cfRule>
    <cfRule type="cellIs" dxfId="591" priority="728" operator="greaterThanOrEqual">
      <formula>E68</formula>
    </cfRule>
  </conditionalFormatting>
  <conditionalFormatting sqref="E74:E77">
    <cfRule type="cellIs" dxfId="590" priority="725" operator="equal">
      <formula>0</formula>
    </cfRule>
    <cfRule type="cellIs" dxfId="589" priority="726" operator="greaterThanOrEqual">
      <formula>E73</formula>
    </cfRule>
  </conditionalFormatting>
  <conditionalFormatting sqref="E79:E82">
    <cfRule type="cellIs" dxfId="588" priority="723" operator="equal">
      <formula>0</formula>
    </cfRule>
    <cfRule type="cellIs" dxfId="587" priority="724" operator="greaterThanOrEqual">
      <formula>E78</formula>
    </cfRule>
  </conditionalFormatting>
  <conditionalFormatting sqref="E84:E87">
    <cfRule type="cellIs" dxfId="586" priority="721" operator="equal">
      <formula>0</formula>
    </cfRule>
    <cfRule type="cellIs" dxfId="585" priority="722" operator="greaterThanOrEqual">
      <formula>E83</formula>
    </cfRule>
  </conditionalFormatting>
  <conditionalFormatting sqref="E89:E92">
    <cfRule type="cellIs" dxfId="584" priority="719" operator="equal">
      <formula>0</formula>
    </cfRule>
    <cfRule type="cellIs" dxfId="583" priority="720" operator="greaterThanOrEqual">
      <formula>E88</formula>
    </cfRule>
  </conditionalFormatting>
  <conditionalFormatting sqref="E94:E97">
    <cfRule type="cellIs" dxfId="582" priority="717" operator="equal">
      <formula>0</formula>
    </cfRule>
    <cfRule type="cellIs" dxfId="581" priority="718" operator="greaterThanOrEqual">
      <formula>E93</formula>
    </cfRule>
  </conditionalFormatting>
  <conditionalFormatting sqref="E99:E102">
    <cfRule type="cellIs" dxfId="580" priority="715" operator="equal">
      <formula>0</formula>
    </cfRule>
    <cfRule type="cellIs" dxfId="579" priority="716" operator="greaterThanOrEqual">
      <formula>E98</formula>
    </cfRule>
  </conditionalFormatting>
  <conditionalFormatting sqref="E104:E107">
    <cfRule type="cellIs" dxfId="578" priority="713" operator="equal">
      <formula>0</formula>
    </cfRule>
    <cfRule type="cellIs" dxfId="577" priority="714" operator="greaterThanOrEqual">
      <formula>E103</formula>
    </cfRule>
  </conditionalFormatting>
  <conditionalFormatting sqref="E109:E112">
    <cfRule type="cellIs" dxfId="576" priority="711" operator="equal">
      <formula>0</formula>
    </cfRule>
    <cfRule type="cellIs" dxfId="575" priority="712" operator="greaterThanOrEqual">
      <formula>E108</formula>
    </cfRule>
  </conditionalFormatting>
  <conditionalFormatting sqref="E114:E117">
    <cfRule type="cellIs" dxfId="574" priority="709" operator="equal">
      <formula>0</formula>
    </cfRule>
    <cfRule type="cellIs" dxfId="573" priority="710" operator="greaterThanOrEqual">
      <formula>E113</formula>
    </cfRule>
  </conditionalFormatting>
  <conditionalFormatting sqref="E119:E122">
    <cfRule type="cellIs" dxfId="572" priority="707" operator="equal">
      <formula>0</formula>
    </cfRule>
    <cfRule type="cellIs" dxfId="571" priority="708" operator="greaterThanOrEqual">
      <formula>E118</formula>
    </cfRule>
  </conditionalFormatting>
  <conditionalFormatting sqref="E124:E127">
    <cfRule type="cellIs" dxfId="570" priority="705" operator="equal">
      <formula>0</formula>
    </cfRule>
    <cfRule type="cellIs" dxfId="569" priority="706" operator="greaterThanOrEqual">
      <formula>E123</formula>
    </cfRule>
  </conditionalFormatting>
  <conditionalFormatting sqref="E129:E132">
    <cfRule type="cellIs" dxfId="568" priority="703" operator="equal">
      <formula>0</formula>
    </cfRule>
    <cfRule type="cellIs" dxfId="567" priority="704" operator="greaterThanOrEqual">
      <formula>E128</formula>
    </cfRule>
  </conditionalFormatting>
  <conditionalFormatting sqref="E134:E137">
    <cfRule type="cellIs" dxfId="566" priority="701" operator="equal">
      <formula>0</formula>
    </cfRule>
    <cfRule type="cellIs" dxfId="565" priority="702" operator="greaterThanOrEqual">
      <formula>E133</formula>
    </cfRule>
  </conditionalFormatting>
  <conditionalFormatting sqref="E139:E142">
    <cfRule type="cellIs" dxfId="564" priority="699" operator="equal">
      <formula>0</formula>
    </cfRule>
    <cfRule type="cellIs" dxfId="563" priority="700" operator="greaterThanOrEqual">
      <formula>E138</formula>
    </cfRule>
  </conditionalFormatting>
  <conditionalFormatting sqref="E144:E147">
    <cfRule type="cellIs" dxfId="562" priority="697" operator="equal">
      <formula>0</formula>
    </cfRule>
    <cfRule type="cellIs" dxfId="561" priority="698" operator="greaterThanOrEqual">
      <formula>E143</formula>
    </cfRule>
  </conditionalFormatting>
  <conditionalFormatting sqref="E149:E152">
    <cfRule type="cellIs" dxfId="560" priority="695" operator="equal">
      <formula>0</formula>
    </cfRule>
    <cfRule type="cellIs" dxfId="559" priority="696" operator="greaterThanOrEqual">
      <formula>E148</formula>
    </cfRule>
  </conditionalFormatting>
  <conditionalFormatting sqref="E154:E157">
    <cfRule type="cellIs" dxfId="558" priority="693" operator="equal">
      <formula>0</formula>
    </cfRule>
    <cfRule type="cellIs" dxfId="557" priority="694" operator="greaterThanOrEqual">
      <formula>E153</formula>
    </cfRule>
  </conditionalFormatting>
  <conditionalFormatting sqref="E159:E162">
    <cfRule type="cellIs" dxfId="556" priority="691" operator="equal">
      <formula>0</formula>
    </cfRule>
    <cfRule type="cellIs" dxfId="555" priority="692" operator="greaterThanOrEqual">
      <formula>E158</formula>
    </cfRule>
  </conditionalFormatting>
  <conditionalFormatting sqref="E164:E167">
    <cfRule type="cellIs" dxfId="554" priority="689" operator="equal">
      <formula>0</formula>
    </cfRule>
    <cfRule type="cellIs" dxfId="553" priority="690" operator="greaterThanOrEqual">
      <formula>E163</formula>
    </cfRule>
  </conditionalFormatting>
  <conditionalFormatting sqref="E169:E172">
    <cfRule type="cellIs" dxfId="552" priority="687" operator="equal">
      <formula>0</formula>
    </cfRule>
    <cfRule type="cellIs" dxfId="551" priority="688" operator="greaterThanOrEqual">
      <formula>E168</formula>
    </cfRule>
  </conditionalFormatting>
  <conditionalFormatting sqref="E174:E177">
    <cfRule type="cellIs" dxfId="550" priority="685" operator="equal">
      <formula>0</formula>
    </cfRule>
    <cfRule type="cellIs" dxfId="549" priority="686" operator="greaterThanOrEqual">
      <formula>E173</formula>
    </cfRule>
  </conditionalFormatting>
  <conditionalFormatting sqref="E179:E182">
    <cfRule type="cellIs" dxfId="548" priority="683" operator="equal">
      <formula>0</formula>
    </cfRule>
    <cfRule type="cellIs" dxfId="547" priority="684" operator="greaterThanOrEqual">
      <formula>E178</formula>
    </cfRule>
  </conditionalFormatting>
  <conditionalFormatting sqref="E184:E187">
    <cfRule type="cellIs" dxfId="546" priority="681" operator="equal">
      <formula>0</formula>
    </cfRule>
    <cfRule type="cellIs" dxfId="545" priority="682" operator="greaterThanOrEqual">
      <formula>E183</formula>
    </cfRule>
  </conditionalFormatting>
  <conditionalFormatting sqref="E189:E192">
    <cfRule type="cellIs" dxfId="544" priority="679" operator="equal">
      <formula>0</formula>
    </cfRule>
    <cfRule type="cellIs" dxfId="543" priority="680" operator="greaterThanOrEqual">
      <formula>E188</formula>
    </cfRule>
  </conditionalFormatting>
  <conditionalFormatting sqref="E194:E197">
    <cfRule type="cellIs" dxfId="542" priority="677" operator="equal">
      <formula>0</formula>
    </cfRule>
    <cfRule type="cellIs" dxfId="541" priority="678" operator="greaterThanOrEqual">
      <formula>E193</formula>
    </cfRule>
  </conditionalFormatting>
  <conditionalFormatting sqref="E199:E202">
    <cfRule type="cellIs" dxfId="540" priority="675" operator="equal">
      <formula>0</formula>
    </cfRule>
    <cfRule type="cellIs" dxfId="539" priority="676" operator="greaterThanOrEqual">
      <formula>E198</formula>
    </cfRule>
  </conditionalFormatting>
  <conditionalFormatting sqref="E204:E207">
    <cfRule type="cellIs" dxfId="538" priority="673" operator="equal">
      <formula>0</formula>
    </cfRule>
    <cfRule type="cellIs" dxfId="537" priority="674" operator="greaterThanOrEqual">
      <formula>E203</formula>
    </cfRule>
  </conditionalFormatting>
  <conditionalFormatting sqref="E209:E212">
    <cfRule type="cellIs" dxfId="536" priority="671" operator="equal">
      <formula>0</formula>
    </cfRule>
    <cfRule type="cellIs" dxfId="535" priority="672" operator="greaterThanOrEqual">
      <formula>E208</formula>
    </cfRule>
  </conditionalFormatting>
  <conditionalFormatting sqref="E214:E217">
    <cfRule type="cellIs" dxfId="534" priority="669" operator="equal">
      <formula>0</formula>
    </cfRule>
    <cfRule type="cellIs" dxfId="533" priority="670" operator="greaterThanOrEqual">
      <formula>E213</formula>
    </cfRule>
  </conditionalFormatting>
  <conditionalFormatting sqref="E219:E222">
    <cfRule type="cellIs" dxfId="532" priority="667" operator="equal">
      <formula>0</formula>
    </cfRule>
    <cfRule type="cellIs" dxfId="531" priority="668" operator="greaterThanOrEqual">
      <formula>E218</formula>
    </cfRule>
  </conditionalFormatting>
  <conditionalFormatting sqref="E224:E227">
    <cfRule type="cellIs" dxfId="530" priority="665" operator="equal">
      <formula>0</formula>
    </cfRule>
    <cfRule type="cellIs" dxfId="529" priority="666" operator="greaterThanOrEqual">
      <formula>E223</formula>
    </cfRule>
  </conditionalFormatting>
  <conditionalFormatting sqref="E229:E232">
    <cfRule type="cellIs" dxfId="528" priority="663" operator="equal">
      <formula>0</formula>
    </cfRule>
    <cfRule type="cellIs" dxfId="527" priority="664" operator="greaterThanOrEqual">
      <formula>E228</formula>
    </cfRule>
  </conditionalFormatting>
  <conditionalFormatting sqref="E234:E237">
    <cfRule type="cellIs" dxfId="526" priority="661" operator="equal">
      <formula>0</formula>
    </cfRule>
    <cfRule type="cellIs" dxfId="525" priority="662" operator="greaterThanOrEqual">
      <formula>E233</formula>
    </cfRule>
  </conditionalFormatting>
  <conditionalFormatting sqref="E239:E242">
    <cfRule type="cellIs" dxfId="524" priority="659" operator="equal">
      <formula>0</formula>
    </cfRule>
    <cfRule type="cellIs" dxfId="523" priority="660" operator="greaterThanOrEqual">
      <formula>E238</formula>
    </cfRule>
  </conditionalFormatting>
  <conditionalFormatting sqref="E244:E247">
    <cfRule type="cellIs" dxfId="522" priority="657" operator="equal">
      <formula>0</formula>
    </cfRule>
    <cfRule type="cellIs" dxfId="521" priority="658" operator="greaterThanOrEqual">
      <formula>E243</formula>
    </cfRule>
  </conditionalFormatting>
  <conditionalFormatting sqref="E249:E252">
    <cfRule type="cellIs" dxfId="520" priority="655" operator="equal">
      <formula>0</formula>
    </cfRule>
    <cfRule type="cellIs" dxfId="519" priority="656" operator="greaterThanOrEqual">
      <formula>E248</formula>
    </cfRule>
  </conditionalFormatting>
  <conditionalFormatting sqref="E254:E257">
    <cfRule type="cellIs" dxfId="518" priority="653" operator="equal">
      <formula>0</formula>
    </cfRule>
    <cfRule type="cellIs" dxfId="517" priority="654" operator="greaterThanOrEqual">
      <formula>E253</formula>
    </cfRule>
  </conditionalFormatting>
  <conditionalFormatting sqref="E259:E262">
    <cfRule type="cellIs" dxfId="516" priority="651" operator="equal">
      <formula>0</formula>
    </cfRule>
    <cfRule type="cellIs" dxfId="515" priority="652" operator="greaterThanOrEqual">
      <formula>E258</formula>
    </cfRule>
  </conditionalFormatting>
  <conditionalFormatting sqref="E264:E267">
    <cfRule type="cellIs" dxfId="514" priority="649" operator="equal">
      <formula>0</formula>
    </cfRule>
    <cfRule type="cellIs" dxfId="513" priority="650" operator="greaterThanOrEqual">
      <formula>E263</formula>
    </cfRule>
  </conditionalFormatting>
  <conditionalFormatting sqref="E269:E272">
    <cfRule type="cellIs" dxfId="512" priority="647" operator="equal">
      <formula>0</formula>
    </cfRule>
    <cfRule type="cellIs" dxfId="511" priority="648" operator="greaterThanOrEqual">
      <formula>E268</formula>
    </cfRule>
  </conditionalFormatting>
  <conditionalFormatting sqref="E274:E277">
    <cfRule type="cellIs" dxfId="510" priority="645" operator="equal">
      <formula>0</formula>
    </cfRule>
    <cfRule type="cellIs" dxfId="509" priority="646" operator="greaterThanOrEqual">
      <formula>E273</formula>
    </cfRule>
  </conditionalFormatting>
  <conditionalFormatting sqref="E279:E282">
    <cfRule type="cellIs" dxfId="508" priority="643" operator="equal">
      <formula>0</formula>
    </cfRule>
    <cfRule type="cellIs" dxfId="507" priority="644" operator="greaterThanOrEqual">
      <formula>E278</formula>
    </cfRule>
  </conditionalFormatting>
  <conditionalFormatting sqref="E284:E287">
    <cfRule type="cellIs" dxfId="506" priority="641" operator="equal">
      <formula>0</formula>
    </cfRule>
    <cfRule type="cellIs" dxfId="505" priority="642" operator="greaterThanOrEqual">
      <formula>E283</formula>
    </cfRule>
  </conditionalFormatting>
  <conditionalFormatting sqref="E289:E292">
    <cfRule type="cellIs" dxfId="504" priority="639" operator="equal">
      <formula>0</formula>
    </cfRule>
    <cfRule type="cellIs" dxfId="503" priority="640" operator="greaterThanOrEqual">
      <formula>E288</formula>
    </cfRule>
  </conditionalFormatting>
  <conditionalFormatting sqref="E294:E297">
    <cfRule type="cellIs" dxfId="502" priority="637" operator="equal">
      <formula>0</formula>
    </cfRule>
    <cfRule type="cellIs" dxfId="501" priority="638" operator="greaterThanOrEqual">
      <formula>E293</formula>
    </cfRule>
  </conditionalFormatting>
  <conditionalFormatting sqref="E299:E302">
    <cfRule type="cellIs" dxfId="500" priority="635" operator="equal">
      <formula>0</formula>
    </cfRule>
    <cfRule type="cellIs" dxfId="499" priority="636" operator="greaterThanOrEqual">
      <formula>E298</formula>
    </cfRule>
  </conditionalFormatting>
  <conditionalFormatting sqref="E304:E307">
    <cfRule type="cellIs" dxfId="498" priority="633" operator="equal">
      <formula>0</formula>
    </cfRule>
    <cfRule type="cellIs" dxfId="497" priority="634" operator="greaterThanOrEqual">
      <formula>E303</formula>
    </cfRule>
  </conditionalFormatting>
  <conditionalFormatting sqref="E309:E312">
    <cfRule type="cellIs" dxfId="496" priority="631" operator="equal">
      <formula>0</formula>
    </cfRule>
    <cfRule type="cellIs" dxfId="495" priority="632" operator="greaterThanOrEqual">
      <formula>E308</formula>
    </cfRule>
  </conditionalFormatting>
  <conditionalFormatting sqref="E314:E317">
    <cfRule type="cellIs" dxfId="494" priority="629" operator="equal">
      <formula>0</formula>
    </cfRule>
    <cfRule type="cellIs" dxfId="493" priority="630" operator="greaterThanOrEqual">
      <formula>E313</formula>
    </cfRule>
  </conditionalFormatting>
  <conditionalFormatting sqref="E319:E322">
    <cfRule type="cellIs" dxfId="492" priority="627" operator="equal">
      <formula>0</formula>
    </cfRule>
    <cfRule type="cellIs" dxfId="491" priority="628" operator="greaterThanOrEqual">
      <formula>E318</formula>
    </cfRule>
  </conditionalFormatting>
  <conditionalFormatting sqref="E324:E327">
    <cfRule type="cellIs" dxfId="490" priority="625" operator="equal">
      <formula>0</formula>
    </cfRule>
    <cfRule type="cellIs" dxfId="489" priority="626" operator="greaterThanOrEqual">
      <formula>E323</formula>
    </cfRule>
  </conditionalFormatting>
  <conditionalFormatting sqref="E329:E332">
    <cfRule type="cellIs" dxfId="488" priority="623" operator="equal">
      <formula>0</formula>
    </cfRule>
    <cfRule type="cellIs" dxfId="487" priority="624" operator="greaterThanOrEqual">
      <formula>E328</formula>
    </cfRule>
  </conditionalFormatting>
  <conditionalFormatting sqref="E334:E337">
    <cfRule type="cellIs" dxfId="486" priority="621" operator="equal">
      <formula>0</formula>
    </cfRule>
    <cfRule type="cellIs" dxfId="485" priority="622" operator="greaterThanOrEqual">
      <formula>E333</formula>
    </cfRule>
  </conditionalFormatting>
  <conditionalFormatting sqref="E339:E342">
    <cfRule type="cellIs" dxfId="484" priority="619" operator="equal">
      <formula>0</formula>
    </cfRule>
    <cfRule type="cellIs" dxfId="483" priority="620" operator="greaterThanOrEqual">
      <formula>E338</formula>
    </cfRule>
  </conditionalFormatting>
  <conditionalFormatting sqref="E344:E347">
    <cfRule type="cellIs" dxfId="482" priority="617" operator="equal">
      <formula>0</formula>
    </cfRule>
    <cfRule type="cellIs" dxfId="481" priority="618" operator="greaterThanOrEqual">
      <formula>E343</formula>
    </cfRule>
  </conditionalFormatting>
  <conditionalFormatting sqref="E349:E352">
    <cfRule type="cellIs" dxfId="480" priority="615" operator="equal">
      <formula>0</formula>
    </cfRule>
    <cfRule type="cellIs" dxfId="479" priority="616" operator="greaterThanOrEqual">
      <formula>E348</formula>
    </cfRule>
  </conditionalFormatting>
  <conditionalFormatting sqref="E354:E357">
    <cfRule type="cellIs" dxfId="478" priority="613" operator="equal">
      <formula>0</formula>
    </cfRule>
    <cfRule type="cellIs" dxfId="477" priority="614" operator="greaterThanOrEqual">
      <formula>E353</formula>
    </cfRule>
  </conditionalFormatting>
  <conditionalFormatting sqref="E359:E362">
    <cfRule type="cellIs" dxfId="476" priority="611" operator="equal">
      <formula>0</formula>
    </cfRule>
    <cfRule type="cellIs" dxfId="475" priority="612" operator="greaterThanOrEqual">
      <formula>E358</formula>
    </cfRule>
  </conditionalFormatting>
  <conditionalFormatting sqref="E364:E367">
    <cfRule type="cellIs" dxfId="474" priority="609" operator="equal">
      <formula>0</formula>
    </cfRule>
    <cfRule type="cellIs" dxfId="473" priority="610" operator="greaterThanOrEqual">
      <formula>E363</formula>
    </cfRule>
  </conditionalFormatting>
  <conditionalFormatting sqref="E369:E372">
    <cfRule type="cellIs" dxfId="472" priority="607" operator="equal">
      <formula>0</formula>
    </cfRule>
    <cfRule type="cellIs" dxfId="471" priority="608" operator="greaterThanOrEqual">
      <formula>E368</formula>
    </cfRule>
  </conditionalFormatting>
  <conditionalFormatting sqref="E374:E377">
    <cfRule type="cellIs" dxfId="470" priority="605" operator="equal">
      <formula>0</formula>
    </cfRule>
    <cfRule type="cellIs" dxfId="469" priority="606" operator="greaterThanOrEqual">
      <formula>E373</formula>
    </cfRule>
  </conditionalFormatting>
  <conditionalFormatting sqref="E379:E382">
    <cfRule type="cellIs" dxfId="468" priority="603" operator="equal">
      <formula>0</formula>
    </cfRule>
    <cfRule type="cellIs" dxfId="467" priority="604" operator="greaterThanOrEqual">
      <formula>E378</formula>
    </cfRule>
  </conditionalFormatting>
  <conditionalFormatting sqref="E384:E387">
    <cfRule type="cellIs" dxfId="466" priority="601" operator="equal">
      <formula>0</formula>
    </cfRule>
    <cfRule type="cellIs" dxfId="465" priority="602" operator="greaterThanOrEqual">
      <formula>E383</formula>
    </cfRule>
  </conditionalFormatting>
  <conditionalFormatting sqref="E389:E392">
    <cfRule type="cellIs" dxfId="464" priority="599" operator="equal">
      <formula>0</formula>
    </cfRule>
    <cfRule type="cellIs" dxfId="463" priority="600" operator="greaterThanOrEqual">
      <formula>E388</formula>
    </cfRule>
  </conditionalFormatting>
  <conditionalFormatting sqref="E394:E397">
    <cfRule type="cellIs" dxfId="462" priority="597" operator="equal">
      <formula>0</formula>
    </cfRule>
    <cfRule type="cellIs" dxfId="461" priority="598" operator="greaterThanOrEqual">
      <formula>E393</formula>
    </cfRule>
  </conditionalFormatting>
  <conditionalFormatting sqref="E399:E402">
    <cfRule type="cellIs" dxfId="460" priority="595" operator="equal">
      <formula>0</formula>
    </cfRule>
    <cfRule type="cellIs" dxfId="459" priority="596" operator="greaterThanOrEqual">
      <formula>E398</formula>
    </cfRule>
  </conditionalFormatting>
  <conditionalFormatting sqref="E404:E407">
    <cfRule type="cellIs" dxfId="458" priority="593" operator="equal">
      <formula>0</formula>
    </cfRule>
    <cfRule type="cellIs" dxfId="457" priority="594" operator="greaterThanOrEqual">
      <formula>E403</formula>
    </cfRule>
  </conditionalFormatting>
  <conditionalFormatting sqref="E409:E412">
    <cfRule type="cellIs" dxfId="456" priority="591" operator="equal">
      <formula>0</formula>
    </cfRule>
    <cfRule type="cellIs" dxfId="455" priority="592" operator="greaterThanOrEqual">
      <formula>E408</formula>
    </cfRule>
  </conditionalFormatting>
  <conditionalFormatting sqref="E414:E417">
    <cfRule type="cellIs" dxfId="454" priority="589" operator="equal">
      <formula>0</formula>
    </cfRule>
    <cfRule type="cellIs" dxfId="453" priority="590" operator="greaterThanOrEqual">
      <formula>E413</formula>
    </cfRule>
  </conditionalFormatting>
  <conditionalFormatting sqref="E419:E422">
    <cfRule type="cellIs" dxfId="452" priority="587" operator="equal">
      <formula>0</formula>
    </cfRule>
    <cfRule type="cellIs" dxfId="451" priority="588" operator="greaterThanOrEqual">
      <formula>E418</formula>
    </cfRule>
  </conditionalFormatting>
  <conditionalFormatting sqref="E424:E427">
    <cfRule type="cellIs" dxfId="450" priority="585" operator="equal">
      <formula>0</formula>
    </cfRule>
    <cfRule type="cellIs" dxfId="449" priority="586" operator="greaterThanOrEqual">
      <formula>E423</formula>
    </cfRule>
  </conditionalFormatting>
  <conditionalFormatting sqref="E429:E432">
    <cfRule type="cellIs" dxfId="448" priority="583" operator="equal">
      <formula>0</formula>
    </cfRule>
    <cfRule type="cellIs" dxfId="447" priority="584" operator="greaterThanOrEqual">
      <formula>E428</formula>
    </cfRule>
  </conditionalFormatting>
  <conditionalFormatting sqref="E434:E437">
    <cfRule type="cellIs" dxfId="446" priority="581" operator="equal">
      <formula>0</formula>
    </cfRule>
    <cfRule type="cellIs" dxfId="445" priority="582" operator="greaterThanOrEqual">
      <formula>E433</formula>
    </cfRule>
  </conditionalFormatting>
  <conditionalFormatting sqref="E439:E442">
    <cfRule type="cellIs" dxfId="444" priority="579" operator="equal">
      <formula>0</formula>
    </cfRule>
    <cfRule type="cellIs" dxfId="443" priority="580" operator="greaterThanOrEqual">
      <formula>E438</formula>
    </cfRule>
  </conditionalFormatting>
  <conditionalFormatting sqref="E444:E447">
    <cfRule type="cellIs" dxfId="442" priority="577" operator="equal">
      <formula>0</formula>
    </cfRule>
    <cfRule type="cellIs" dxfId="441" priority="578" operator="greaterThanOrEqual">
      <formula>E443</formula>
    </cfRule>
  </conditionalFormatting>
  <conditionalFormatting sqref="E449:E452">
    <cfRule type="cellIs" dxfId="440" priority="575" operator="equal">
      <formula>0</formula>
    </cfRule>
    <cfRule type="cellIs" dxfId="439" priority="576" operator="greaterThanOrEqual">
      <formula>E448</formula>
    </cfRule>
  </conditionalFormatting>
  <conditionalFormatting sqref="E454:E457">
    <cfRule type="cellIs" dxfId="438" priority="573" operator="equal">
      <formula>0</formula>
    </cfRule>
    <cfRule type="cellIs" dxfId="437" priority="574" operator="greaterThanOrEqual">
      <formula>E453</formula>
    </cfRule>
  </conditionalFormatting>
  <conditionalFormatting sqref="E459:E462">
    <cfRule type="cellIs" dxfId="436" priority="571" operator="equal">
      <formula>0</formula>
    </cfRule>
    <cfRule type="cellIs" dxfId="435" priority="572" operator="greaterThanOrEqual">
      <formula>E458</formula>
    </cfRule>
  </conditionalFormatting>
  <conditionalFormatting sqref="E464:E467">
    <cfRule type="cellIs" dxfId="434" priority="569" operator="equal">
      <formula>0</formula>
    </cfRule>
    <cfRule type="cellIs" dxfId="433" priority="570" operator="greaterThanOrEqual">
      <formula>E463</formula>
    </cfRule>
  </conditionalFormatting>
  <conditionalFormatting sqref="E469:E472">
    <cfRule type="cellIs" dxfId="432" priority="567" operator="equal">
      <formula>0</formula>
    </cfRule>
    <cfRule type="cellIs" dxfId="431" priority="568" operator="greaterThanOrEqual">
      <formula>E468</formula>
    </cfRule>
  </conditionalFormatting>
  <conditionalFormatting sqref="E474:E477">
    <cfRule type="cellIs" dxfId="430" priority="565" operator="equal">
      <formula>0</formula>
    </cfRule>
    <cfRule type="cellIs" dxfId="429" priority="566" operator="greaterThanOrEqual">
      <formula>E473</formula>
    </cfRule>
  </conditionalFormatting>
  <conditionalFormatting sqref="E479:E482">
    <cfRule type="cellIs" dxfId="428" priority="563" operator="equal">
      <formula>0</formula>
    </cfRule>
    <cfRule type="cellIs" dxfId="427" priority="564" operator="greaterThanOrEqual">
      <formula>E478</formula>
    </cfRule>
  </conditionalFormatting>
  <conditionalFormatting sqref="E544:E547">
    <cfRule type="cellIs" dxfId="426" priority="561" operator="equal">
      <formula>0</formula>
    </cfRule>
    <cfRule type="cellIs" dxfId="425" priority="562" operator="greaterThanOrEqual">
      <formula>E543</formula>
    </cfRule>
  </conditionalFormatting>
  <conditionalFormatting sqref="E549:E552">
    <cfRule type="cellIs" dxfId="424" priority="559" operator="equal">
      <formula>0</formula>
    </cfRule>
    <cfRule type="cellIs" dxfId="423" priority="560" operator="greaterThanOrEqual">
      <formula>E548</formula>
    </cfRule>
  </conditionalFormatting>
  <conditionalFormatting sqref="E554:E557">
    <cfRule type="cellIs" dxfId="422" priority="557" operator="equal">
      <formula>0</formula>
    </cfRule>
    <cfRule type="cellIs" dxfId="421" priority="558" operator="greaterThanOrEqual">
      <formula>E553</formula>
    </cfRule>
  </conditionalFormatting>
  <conditionalFormatting sqref="E559:E562">
    <cfRule type="cellIs" dxfId="420" priority="555" operator="equal">
      <formula>0</formula>
    </cfRule>
    <cfRule type="cellIs" dxfId="419" priority="556" operator="greaterThanOrEqual">
      <formula>E558</formula>
    </cfRule>
  </conditionalFormatting>
  <conditionalFormatting sqref="E564:E567">
    <cfRule type="cellIs" dxfId="418" priority="553" operator="equal">
      <formula>0</formula>
    </cfRule>
    <cfRule type="cellIs" dxfId="417" priority="554" operator="greaterThanOrEqual">
      <formula>E563</formula>
    </cfRule>
  </conditionalFormatting>
  <conditionalFormatting sqref="E569:E572">
    <cfRule type="cellIs" dxfId="416" priority="551" operator="equal">
      <formula>0</formula>
    </cfRule>
    <cfRule type="cellIs" dxfId="415" priority="552" operator="greaterThanOrEqual">
      <formula>E568</formula>
    </cfRule>
  </conditionalFormatting>
  <conditionalFormatting sqref="E574:E577">
    <cfRule type="cellIs" dxfId="414" priority="549" operator="equal">
      <formula>0</formula>
    </cfRule>
    <cfRule type="cellIs" dxfId="413" priority="550" operator="greaterThanOrEqual">
      <formula>E573</formula>
    </cfRule>
  </conditionalFormatting>
  <conditionalFormatting sqref="E579:E582">
    <cfRule type="cellIs" dxfId="412" priority="547" operator="equal">
      <formula>0</formula>
    </cfRule>
    <cfRule type="cellIs" dxfId="411" priority="548" operator="greaterThanOrEqual">
      <formula>E578</formula>
    </cfRule>
  </conditionalFormatting>
  <conditionalFormatting sqref="E584:E587">
    <cfRule type="cellIs" dxfId="410" priority="545" operator="equal">
      <formula>0</formula>
    </cfRule>
    <cfRule type="cellIs" dxfId="409" priority="546" operator="greaterThanOrEqual">
      <formula>E583</formula>
    </cfRule>
  </conditionalFormatting>
  <conditionalFormatting sqref="E589:E592">
    <cfRule type="cellIs" dxfId="408" priority="543" operator="equal">
      <formula>0</formula>
    </cfRule>
    <cfRule type="cellIs" dxfId="407" priority="544" operator="greaterThanOrEqual">
      <formula>E588</formula>
    </cfRule>
  </conditionalFormatting>
  <conditionalFormatting sqref="E594:E597">
    <cfRule type="cellIs" dxfId="406" priority="541" operator="equal">
      <formula>0</formula>
    </cfRule>
    <cfRule type="cellIs" dxfId="405" priority="542" operator="greaterThanOrEqual">
      <formula>E593</formula>
    </cfRule>
  </conditionalFormatting>
  <conditionalFormatting sqref="E599:E602">
    <cfRule type="cellIs" dxfId="404" priority="539" operator="equal">
      <formula>0</formula>
    </cfRule>
    <cfRule type="cellIs" dxfId="403" priority="540" operator="greaterThanOrEqual">
      <formula>E598</formula>
    </cfRule>
  </conditionalFormatting>
  <conditionalFormatting sqref="E604:E607">
    <cfRule type="cellIs" dxfId="402" priority="537" operator="equal">
      <formula>0</formula>
    </cfRule>
    <cfRule type="cellIs" dxfId="401" priority="538" operator="greaterThanOrEqual">
      <formula>E603</formula>
    </cfRule>
  </conditionalFormatting>
  <conditionalFormatting sqref="E609:E612">
    <cfRule type="cellIs" dxfId="400" priority="535" operator="equal">
      <formula>0</formula>
    </cfRule>
    <cfRule type="cellIs" dxfId="399" priority="536" operator="greaterThanOrEqual">
      <formula>E608</formula>
    </cfRule>
  </conditionalFormatting>
  <conditionalFormatting sqref="E614:E617">
    <cfRule type="cellIs" dxfId="398" priority="533" operator="equal">
      <formula>0</formula>
    </cfRule>
    <cfRule type="cellIs" dxfId="397" priority="534" operator="greaterThanOrEqual">
      <formula>E613</formula>
    </cfRule>
  </conditionalFormatting>
  <conditionalFormatting sqref="E619:E622">
    <cfRule type="cellIs" dxfId="396" priority="531" operator="equal">
      <formula>0</formula>
    </cfRule>
    <cfRule type="cellIs" dxfId="395" priority="532" operator="greaterThanOrEqual">
      <formula>E618</formula>
    </cfRule>
  </conditionalFormatting>
  <conditionalFormatting sqref="E624:E627">
    <cfRule type="cellIs" dxfId="394" priority="529" operator="equal">
      <formula>0</formula>
    </cfRule>
    <cfRule type="cellIs" dxfId="393" priority="530" operator="greaterThanOrEqual">
      <formula>E623</formula>
    </cfRule>
  </conditionalFormatting>
  <conditionalFormatting sqref="E629:E632">
    <cfRule type="cellIs" dxfId="392" priority="527" operator="equal">
      <formula>0</formula>
    </cfRule>
    <cfRule type="cellIs" dxfId="391" priority="528" operator="greaterThanOrEqual">
      <formula>E628</formula>
    </cfRule>
  </conditionalFormatting>
  <conditionalFormatting sqref="E634:E637">
    <cfRule type="cellIs" dxfId="390" priority="525" operator="equal">
      <formula>0</formula>
    </cfRule>
    <cfRule type="cellIs" dxfId="389" priority="526" operator="greaterThanOrEqual">
      <formula>E633</formula>
    </cfRule>
  </conditionalFormatting>
  <conditionalFormatting sqref="E639:E642">
    <cfRule type="cellIs" dxfId="388" priority="523" operator="equal">
      <formula>0</formula>
    </cfRule>
    <cfRule type="cellIs" dxfId="387" priority="524" operator="greaterThanOrEqual">
      <formula>E638</formula>
    </cfRule>
  </conditionalFormatting>
  <conditionalFormatting sqref="E644:E647">
    <cfRule type="cellIs" dxfId="386" priority="521" operator="equal">
      <formula>0</formula>
    </cfRule>
    <cfRule type="cellIs" dxfId="385" priority="522" operator="greaterThanOrEqual">
      <formula>E643</formula>
    </cfRule>
  </conditionalFormatting>
  <conditionalFormatting sqref="E649:E652">
    <cfRule type="cellIs" dxfId="384" priority="519" operator="equal">
      <formula>0</formula>
    </cfRule>
    <cfRule type="cellIs" dxfId="383" priority="520" operator="greaterThanOrEqual">
      <formula>E648</formula>
    </cfRule>
  </conditionalFormatting>
  <conditionalFormatting sqref="E654:E657">
    <cfRule type="cellIs" dxfId="382" priority="517" operator="equal">
      <formula>0</formula>
    </cfRule>
    <cfRule type="cellIs" dxfId="381" priority="518" operator="greaterThanOrEqual">
      <formula>E653</formula>
    </cfRule>
  </conditionalFormatting>
  <conditionalFormatting sqref="E659:E662">
    <cfRule type="cellIs" dxfId="380" priority="515" operator="equal">
      <formula>0</formula>
    </cfRule>
    <cfRule type="cellIs" dxfId="379" priority="516" operator="greaterThanOrEqual">
      <formula>E658</formula>
    </cfRule>
  </conditionalFormatting>
  <conditionalFormatting sqref="E664:E667">
    <cfRule type="cellIs" dxfId="378" priority="513" operator="equal">
      <formula>0</formula>
    </cfRule>
    <cfRule type="cellIs" dxfId="377" priority="514" operator="greaterThanOrEqual">
      <formula>E663</formula>
    </cfRule>
  </conditionalFormatting>
  <conditionalFormatting sqref="E669:E672">
    <cfRule type="cellIs" dxfId="376" priority="511" operator="equal">
      <formula>0</formula>
    </cfRule>
    <cfRule type="cellIs" dxfId="375" priority="512" operator="greaterThanOrEqual">
      <formula>E668</formula>
    </cfRule>
  </conditionalFormatting>
  <conditionalFormatting sqref="E674:E677">
    <cfRule type="cellIs" dxfId="374" priority="509" operator="equal">
      <formula>0</formula>
    </cfRule>
    <cfRule type="cellIs" dxfId="373" priority="510" operator="greaterThanOrEqual">
      <formula>E673</formula>
    </cfRule>
  </conditionalFormatting>
  <conditionalFormatting sqref="E679:E682">
    <cfRule type="cellIs" dxfId="372" priority="507" operator="equal">
      <formula>0</formula>
    </cfRule>
    <cfRule type="cellIs" dxfId="371" priority="508" operator="greaterThanOrEqual">
      <formula>E678</formula>
    </cfRule>
  </conditionalFormatting>
  <conditionalFormatting sqref="E684:E687">
    <cfRule type="cellIs" dxfId="370" priority="505" operator="equal">
      <formula>0</formula>
    </cfRule>
    <cfRule type="cellIs" dxfId="369" priority="506" operator="greaterThanOrEqual">
      <formula>E683</formula>
    </cfRule>
  </conditionalFormatting>
  <conditionalFormatting sqref="E689:E692">
    <cfRule type="cellIs" dxfId="368" priority="503" operator="equal">
      <formula>0</formula>
    </cfRule>
    <cfRule type="cellIs" dxfId="367" priority="504" operator="greaterThanOrEqual">
      <formula>E688</formula>
    </cfRule>
  </conditionalFormatting>
  <conditionalFormatting sqref="E694:E697">
    <cfRule type="cellIs" dxfId="366" priority="501" operator="equal">
      <formula>0</formula>
    </cfRule>
    <cfRule type="cellIs" dxfId="365" priority="502" operator="greaterThanOrEqual">
      <formula>E693</formula>
    </cfRule>
  </conditionalFormatting>
  <conditionalFormatting sqref="E699:E702">
    <cfRule type="cellIs" dxfId="364" priority="499" operator="equal">
      <formula>0</formula>
    </cfRule>
    <cfRule type="cellIs" dxfId="363" priority="500" operator="greaterThanOrEqual">
      <formula>E698</formula>
    </cfRule>
  </conditionalFormatting>
  <conditionalFormatting sqref="E704:E707">
    <cfRule type="cellIs" dxfId="362" priority="497" operator="equal">
      <formula>0</formula>
    </cfRule>
    <cfRule type="cellIs" dxfId="361" priority="498" operator="greaterThanOrEqual">
      <formula>E703</formula>
    </cfRule>
  </conditionalFormatting>
  <conditionalFormatting sqref="E709:E712">
    <cfRule type="cellIs" dxfId="360" priority="495" operator="equal">
      <formula>0</formula>
    </cfRule>
    <cfRule type="cellIs" dxfId="359" priority="496" operator="greaterThanOrEqual">
      <formula>E708</formula>
    </cfRule>
  </conditionalFormatting>
  <conditionalFormatting sqref="E714:E717">
    <cfRule type="cellIs" dxfId="358" priority="493" operator="equal">
      <formula>0</formula>
    </cfRule>
    <cfRule type="cellIs" dxfId="357" priority="494" operator="greaterThanOrEqual">
      <formula>E713</formula>
    </cfRule>
  </conditionalFormatting>
  <conditionalFormatting sqref="E719:E722">
    <cfRule type="cellIs" dxfId="356" priority="491" operator="equal">
      <formula>0</formula>
    </cfRule>
    <cfRule type="cellIs" dxfId="355" priority="492" operator="greaterThanOrEqual">
      <formula>E718</formula>
    </cfRule>
  </conditionalFormatting>
  <conditionalFormatting sqref="E724:E727">
    <cfRule type="cellIs" dxfId="354" priority="489" operator="equal">
      <formula>0</formula>
    </cfRule>
    <cfRule type="cellIs" dxfId="353" priority="490" operator="greaterThanOrEqual">
      <formula>E723</formula>
    </cfRule>
  </conditionalFormatting>
  <conditionalFormatting sqref="E729:E732">
    <cfRule type="cellIs" dxfId="352" priority="487" operator="equal">
      <formula>0</formula>
    </cfRule>
    <cfRule type="cellIs" dxfId="351" priority="488" operator="greaterThanOrEqual">
      <formula>E728</formula>
    </cfRule>
  </conditionalFormatting>
  <conditionalFormatting sqref="E734:E737">
    <cfRule type="cellIs" dxfId="350" priority="485" operator="equal">
      <formula>0</formula>
    </cfRule>
    <cfRule type="cellIs" dxfId="349" priority="486" operator="greaterThanOrEqual">
      <formula>E733</formula>
    </cfRule>
  </conditionalFormatting>
  <conditionalFormatting sqref="E739:E742">
    <cfRule type="cellIs" dxfId="348" priority="483" operator="equal">
      <formula>0</formula>
    </cfRule>
    <cfRule type="cellIs" dxfId="347" priority="484" operator="greaterThanOrEqual">
      <formula>E738</formula>
    </cfRule>
  </conditionalFormatting>
  <conditionalFormatting sqref="E744:E747">
    <cfRule type="cellIs" dxfId="346" priority="481" operator="equal">
      <formula>0</formula>
    </cfRule>
    <cfRule type="cellIs" dxfId="345" priority="482" operator="greaterThanOrEqual">
      <formula>E743</formula>
    </cfRule>
  </conditionalFormatting>
  <conditionalFormatting sqref="E749:E752">
    <cfRule type="cellIs" dxfId="344" priority="479" operator="equal">
      <formula>0</formula>
    </cfRule>
    <cfRule type="cellIs" dxfId="343" priority="480" operator="greaterThanOrEqual">
      <formula>E748</formula>
    </cfRule>
  </conditionalFormatting>
  <conditionalFormatting sqref="E754:E757">
    <cfRule type="cellIs" dxfId="342" priority="477" operator="equal">
      <formula>0</formula>
    </cfRule>
    <cfRule type="cellIs" dxfId="341" priority="478" operator="greaterThanOrEqual">
      <formula>E753</formula>
    </cfRule>
  </conditionalFormatting>
  <conditionalFormatting sqref="E759:E762">
    <cfRule type="cellIs" dxfId="340" priority="475" operator="equal">
      <formula>0</formula>
    </cfRule>
    <cfRule type="cellIs" dxfId="339" priority="476" operator="greaterThanOrEqual">
      <formula>E758</formula>
    </cfRule>
  </conditionalFormatting>
  <conditionalFormatting sqref="E764:E767">
    <cfRule type="cellIs" dxfId="338" priority="473" operator="equal">
      <formula>0</formula>
    </cfRule>
    <cfRule type="cellIs" dxfId="337" priority="474" operator="greaterThanOrEqual">
      <formula>E763</formula>
    </cfRule>
  </conditionalFormatting>
  <conditionalFormatting sqref="E769:E772">
    <cfRule type="cellIs" dxfId="336" priority="471" operator="equal">
      <formula>0</formula>
    </cfRule>
    <cfRule type="cellIs" dxfId="335" priority="472" operator="greaterThanOrEqual">
      <formula>E768</formula>
    </cfRule>
  </conditionalFormatting>
  <conditionalFormatting sqref="E774:E777">
    <cfRule type="cellIs" dxfId="334" priority="469" operator="equal">
      <formula>0</formula>
    </cfRule>
    <cfRule type="cellIs" dxfId="333" priority="470" operator="greaterThanOrEqual">
      <formula>E773</formula>
    </cfRule>
  </conditionalFormatting>
  <conditionalFormatting sqref="E779:E782">
    <cfRule type="cellIs" dxfId="332" priority="467" operator="equal">
      <formula>0</formula>
    </cfRule>
    <cfRule type="cellIs" dxfId="331" priority="468" operator="greaterThanOrEqual">
      <formula>E778</formula>
    </cfRule>
  </conditionalFormatting>
  <conditionalFormatting sqref="E784:E787">
    <cfRule type="cellIs" dxfId="330" priority="465" operator="equal">
      <formula>0</formula>
    </cfRule>
    <cfRule type="cellIs" dxfId="329" priority="466" operator="greaterThanOrEqual">
      <formula>E783</formula>
    </cfRule>
  </conditionalFormatting>
  <conditionalFormatting sqref="E789:E792">
    <cfRule type="cellIs" dxfId="328" priority="463" operator="equal">
      <formula>0</formula>
    </cfRule>
    <cfRule type="cellIs" dxfId="327" priority="464" operator="greaterThanOrEqual">
      <formula>E788</formula>
    </cfRule>
  </conditionalFormatting>
  <conditionalFormatting sqref="E794:E797">
    <cfRule type="cellIs" dxfId="326" priority="461" operator="equal">
      <formula>0</formula>
    </cfRule>
    <cfRule type="cellIs" dxfId="325" priority="462" operator="greaterThanOrEqual">
      <formula>E793</formula>
    </cfRule>
  </conditionalFormatting>
  <conditionalFormatting sqref="E799:E802">
    <cfRule type="cellIs" dxfId="324" priority="459" operator="equal">
      <formula>0</formula>
    </cfRule>
    <cfRule type="cellIs" dxfId="323" priority="460" operator="greaterThanOrEqual">
      <formula>E798</formula>
    </cfRule>
  </conditionalFormatting>
  <conditionalFormatting sqref="E804:E807">
    <cfRule type="cellIs" dxfId="322" priority="457" operator="equal">
      <formula>0</formula>
    </cfRule>
    <cfRule type="cellIs" dxfId="321" priority="458" operator="greaterThanOrEqual">
      <formula>E803</formula>
    </cfRule>
  </conditionalFormatting>
  <conditionalFormatting sqref="E809:E812">
    <cfRule type="cellIs" dxfId="320" priority="455" operator="equal">
      <formula>0</formula>
    </cfRule>
    <cfRule type="cellIs" dxfId="319" priority="456" operator="greaterThanOrEqual">
      <formula>E808</formula>
    </cfRule>
  </conditionalFormatting>
  <conditionalFormatting sqref="E814:E817">
    <cfRule type="cellIs" dxfId="318" priority="453" operator="equal">
      <formula>0</formula>
    </cfRule>
    <cfRule type="cellIs" dxfId="317" priority="454" operator="greaterThanOrEqual">
      <formula>E813</formula>
    </cfRule>
  </conditionalFormatting>
  <conditionalFormatting sqref="E854:E857">
    <cfRule type="cellIs" dxfId="316" priority="451" operator="equal">
      <formula>0</formula>
    </cfRule>
    <cfRule type="cellIs" dxfId="315" priority="452" operator="greaterThanOrEqual">
      <formula>E853</formula>
    </cfRule>
  </conditionalFormatting>
  <conditionalFormatting sqref="E859:E862">
    <cfRule type="cellIs" dxfId="314" priority="449" operator="equal">
      <formula>0</formula>
    </cfRule>
    <cfRule type="cellIs" dxfId="313" priority="450" operator="greaterThanOrEqual">
      <formula>E858</formula>
    </cfRule>
  </conditionalFormatting>
  <conditionalFormatting sqref="E864:E867">
    <cfRule type="cellIs" dxfId="312" priority="447" operator="equal">
      <formula>0</formula>
    </cfRule>
    <cfRule type="cellIs" dxfId="311" priority="448" operator="greaterThanOrEqual">
      <formula>E863</formula>
    </cfRule>
  </conditionalFormatting>
  <conditionalFormatting sqref="E819:E822">
    <cfRule type="cellIs" dxfId="310" priority="431" operator="equal">
      <formula>0</formula>
    </cfRule>
    <cfRule type="cellIs" dxfId="309" priority="432" operator="greaterThanOrEqual">
      <formula>E818</formula>
    </cfRule>
  </conditionalFormatting>
  <conditionalFormatting sqref="E824:E827">
    <cfRule type="cellIs" dxfId="308" priority="429" operator="equal">
      <formula>0</formula>
    </cfRule>
    <cfRule type="cellIs" dxfId="307" priority="430" operator="greaterThanOrEqual">
      <formula>E823</formula>
    </cfRule>
  </conditionalFormatting>
  <conditionalFormatting sqref="E829:E832">
    <cfRule type="cellIs" dxfId="306" priority="427" operator="equal">
      <formula>0</formula>
    </cfRule>
    <cfRule type="cellIs" dxfId="305" priority="428" operator="greaterThanOrEqual">
      <formula>E828</formula>
    </cfRule>
  </conditionalFormatting>
  <conditionalFormatting sqref="E834:E837">
    <cfRule type="cellIs" dxfId="304" priority="425" operator="equal">
      <formula>0</formula>
    </cfRule>
    <cfRule type="cellIs" dxfId="303" priority="426" operator="greaterThanOrEqual">
      <formula>E833</formula>
    </cfRule>
  </conditionalFormatting>
  <conditionalFormatting sqref="E839:E842">
    <cfRule type="cellIs" dxfId="302" priority="423" operator="equal">
      <formula>0</formula>
    </cfRule>
    <cfRule type="cellIs" dxfId="301" priority="424" operator="greaterThanOrEqual">
      <formula>E838</formula>
    </cfRule>
  </conditionalFormatting>
  <conditionalFormatting sqref="E844:E847">
    <cfRule type="cellIs" dxfId="300" priority="421" operator="equal">
      <formula>0</formula>
    </cfRule>
    <cfRule type="cellIs" dxfId="299" priority="422" operator="greaterThanOrEqual">
      <formula>E843</formula>
    </cfRule>
  </conditionalFormatting>
  <conditionalFormatting sqref="E849:E852">
    <cfRule type="cellIs" dxfId="298" priority="419" operator="equal">
      <formula>0</formula>
    </cfRule>
    <cfRule type="cellIs" dxfId="297" priority="420" operator="greaterThanOrEqual">
      <formula>E848</formula>
    </cfRule>
  </conditionalFormatting>
  <conditionalFormatting sqref="E869:E872">
    <cfRule type="cellIs" dxfId="296" priority="417" operator="equal">
      <formula>0</formula>
    </cfRule>
    <cfRule type="cellIs" dxfId="295" priority="418" operator="greaterThanOrEqual">
      <formula>E868</formula>
    </cfRule>
  </conditionalFormatting>
  <conditionalFormatting sqref="E874:E877">
    <cfRule type="cellIs" dxfId="294" priority="415" operator="equal">
      <formula>0</formula>
    </cfRule>
    <cfRule type="cellIs" dxfId="293" priority="416" operator="greaterThanOrEqual">
      <formula>E873</formula>
    </cfRule>
  </conditionalFormatting>
  <conditionalFormatting sqref="E879:E882">
    <cfRule type="cellIs" dxfId="292" priority="413" operator="equal">
      <formula>0</formula>
    </cfRule>
    <cfRule type="cellIs" dxfId="291" priority="414" operator="greaterThanOrEqual">
      <formula>E878</formula>
    </cfRule>
  </conditionalFormatting>
  <conditionalFormatting sqref="E889:E892">
    <cfRule type="cellIs" dxfId="290" priority="399" operator="equal">
      <formula>0</formula>
    </cfRule>
    <cfRule type="cellIs" dxfId="289" priority="400" operator="greaterThanOrEqual">
      <formula>E888</formula>
    </cfRule>
  </conditionalFormatting>
  <conditionalFormatting sqref="E894:E897">
    <cfRule type="cellIs" dxfId="288" priority="397" operator="equal">
      <formula>0</formula>
    </cfRule>
    <cfRule type="cellIs" dxfId="287" priority="398" operator="greaterThanOrEqual">
      <formula>E893</formula>
    </cfRule>
  </conditionalFormatting>
  <conditionalFormatting sqref="E899:E902">
    <cfRule type="cellIs" dxfId="286" priority="395" operator="equal">
      <formula>0</formula>
    </cfRule>
    <cfRule type="cellIs" dxfId="285" priority="396" operator="greaterThanOrEqual">
      <formula>E898</formula>
    </cfRule>
  </conditionalFormatting>
  <conditionalFormatting sqref="E904:E907">
    <cfRule type="cellIs" dxfId="284" priority="393" operator="equal">
      <formula>0</formula>
    </cfRule>
    <cfRule type="cellIs" dxfId="283" priority="394" operator="greaterThanOrEqual">
      <formula>E903</formula>
    </cfRule>
  </conditionalFormatting>
  <conditionalFormatting sqref="E909:E912">
    <cfRule type="cellIs" dxfId="282" priority="391" operator="equal">
      <formula>0</formula>
    </cfRule>
    <cfRule type="cellIs" dxfId="281" priority="392" operator="greaterThanOrEqual">
      <formula>E908</formula>
    </cfRule>
  </conditionalFormatting>
  <conditionalFormatting sqref="E914:E917">
    <cfRule type="cellIs" dxfId="280" priority="389" operator="equal">
      <formula>0</formula>
    </cfRule>
    <cfRule type="cellIs" dxfId="279" priority="390" operator="greaterThanOrEqual">
      <formula>E913</formula>
    </cfRule>
  </conditionalFormatting>
  <conditionalFormatting sqref="E919:E922">
    <cfRule type="cellIs" dxfId="278" priority="387" operator="equal">
      <formula>0</formula>
    </cfRule>
    <cfRule type="cellIs" dxfId="277" priority="388" operator="greaterThanOrEqual">
      <formula>E918</formula>
    </cfRule>
  </conditionalFormatting>
  <conditionalFormatting sqref="E924:E927">
    <cfRule type="cellIs" dxfId="276" priority="385" operator="equal">
      <formula>0</formula>
    </cfRule>
    <cfRule type="cellIs" dxfId="275" priority="386" operator="greaterThanOrEqual">
      <formula>E923</formula>
    </cfRule>
  </conditionalFormatting>
  <conditionalFormatting sqref="E929:E932">
    <cfRule type="cellIs" dxfId="274" priority="383" operator="equal">
      <formula>0</formula>
    </cfRule>
    <cfRule type="cellIs" dxfId="273" priority="384" operator="greaterThanOrEqual">
      <formula>E928</formula>
    </cfRule>
  </conditionalFormatting>
  <conditionalFormatting sqref="E934:E937">
    <cfRule type="cellIs" dxfId="272" priority="381" operator="equal">
      <formula>0</formula>
    </cfRule>
    <cfRule type="cellIs" dxfId="271" priority="382" operator="greaterThanOrEqual">
      <formula>E933</formula>
    </cfRule>
  </conditionalFormatting>
  <conditionalFormatting sqref="E939:E942">
    <cfRule type="cellIs" dxfId="270" priority="379" operator="equal">
      <formula>0</formula>
    </cfRule>
    <cfRule type="cellIs" dxfId="269" priority="380" operator="greaterThanOrEqual">
      <formula>E938</formula>
    </cfRule>
  </conditionalFormatting>
  <conditionalFormatting sqref="E944:E947">
    <cfRule type="cellIs" dxfId="268" priority="377" operator="equal">
      <formula>0</formula>
    </cfRule>
    <cfRule type="cellIs" dxfId="267" priority="378" operator="greaterThanOrEqual">
      <formula>E943</formula>
    </cfRule>
  </conditionalFormatting>
  <conditionalFormatting sqref="E949:E952">
    <cfRule type="cellIs" dxfId="266" priority="375" operator="equal">
      <formula>0</formula>
    </cfRule>
    <cfRule type="cellIs" dxfId="265" priority="376" operator="greaterThanOrEqual">
      <formula>E948</formula>
    </cfRule>
  </conditionalFormatting>
  <conditionalFormatting sqref="E1004:E1007">
    <cfRule type="cellIs" dxfId="264" priority="363" operator="equal">
      <formula>0</formula>
    </cfRule>
    <cfRule type="cellIs" dxfId="263" priority="364" operator="greaterThanOrEqual">
      <formula>E1003</formula>
    </cfRule>
  </conditionalFormatting>
  <conditionalFormatting sqref="E1009:E1012">
    <cfRule type="cellIs" dxfId="262" priority="361" operator="equal">
      <formula>0</formula>
    </cfRule>
    <cfRule type="cellIs" dxfId="261" priority="362" operator="greaterThanOrEqual">
      <formula>E1008</formula>
    </cfRule>
  </conditionalFormatting>
  <conditionalFormatting sqref="E1014:E1017">
    <cfRule type="cellIs" dxfId="260" priority="359" operator="equal">
      <formula>0</formula>
    </cfRule>
    <cfRule type="cellIs" dxfId="259" priority="360" operator="greaterThanOrEqual">
      <formula>E1013</formula>
    </cfRule>
  </conditionalFormatting>
  <conditionalFormatting sqref="E1019:E1022">
    <cfRule type="cellIs" dxfId="258" priority="357" operator="equal">
      <formula>0</formula>
    </cfRule>
    <cfRule type="cellIs" dxfId="257" priority="358" operator="greaterThanOrEqual">
      <formula>E1018</formula>
    </cfRule>
  </conditionalFormatting>
  <conditionalFormatting sqref="E484:E487">
    <cfRule type="cellIs" dxfId="256" priority="246" operator="equal">
      <formula>0</formula>
    </cfRule>
    <cfRule type="cellIs" dxfId="255" priority="247" operator="greaterThanOrEqual">
      <formula>E483</formula>
    </cfRule>
  </conditionalFormatting>
  <conditionalFormatting sqref="E489:E492">
    <cfRule type="cellIs" dxfId="254" priority="244" operator="equal">
      <formula>0</formula>
    </cfRule>
    <cfRule type="cellIs" dxfId="253" priority="245" operator="greaterThanOrEqual">
      <formula>E488</formula>
    </cfRule>
  </conditionalFormatting>
  <conditionalFormatting sqref="E494:E497">
    <cfRule type="cellIs" dxfId="252" priority="242" operator="equal">
      <formula>0</formula>
    </cfRule>
    <cfRule type="cellIs" dxfId="251" priority="243" operator="greaterThanOrEqual">
      <formula>E493</formula>
    </cfRule>
  </conditionalFormatting>
  <conditionalFormatting sqref="E499:E502">
    <cfRule type="cellIs" dxfId="250" priority="240" operator="equal">
      <formula>0</formula>
    </cfRule>
    <cfRule type="cellIs" dxfId="249" priority="241" operator="greaterThanOrEqual">
      <formula>E498</formula>
    </cfRule>
  </conditionalFormatting>
  <conditionalFormatting sqref="E504:E507">
    <cfRule type="cellIs" dxfId="248" priority="238" operator="equal">
      <formula>0</formula>
    </cfRule>
    <cfRule type="cellIs" dxfId="247" priority="239" operator="greaterThanOrEqual">
      <formula>E503</formula>
    </cfRule>
  </conditionalFormatting>
  <conditionalFormatting sqref="E509:E512">
    <cfRule type="cellIs" dxfId="246" priority="236" operator="equal">
      <formula>0</formula>
    </cfRule>
    <cfRule type="cellIs" dxfId="245" priority="237" operator="greaterThanOrEqual">
      <formula>E508</formula>
    </cfRule>
  </conditionalFormatting>
  <conditionalFormatting sqref="E514:E517">
    <cfRule type="cellIs" dxfId="244" priority="234" operator="equal">
      <formula>0</formula>
    </cfRule>
    <cfRule type="cellIs" dxfId="243" priority="235" operator="greaterThanOrEqual">
      <formula>E513</formula>
    </cfRule>
  </conditionalFormatting>
  <conditionalFormatting sqref="E519:E522">
    <cfRule type="cellIs" dxfId="242" priority="232" operator="equal">
      <formula>0</formula>
    </cfRule>
    <cfRule type="cellIs" dxfId="241" priority="233" operator="greaterThanOrEqual">
      <formula>E518</formula>
    </cfRule>
  </conditionalFormatting>
  <conditionalFormatting sqref="E524:E527">
    <cfRule type="cellIs" dxfId="240" priority="230" operator="equal">
      <formula>0</formula>
    </cfRule>
    <cfRule type="cellIs" dxfId="239" priority="231" operator="greaterThanOrEqual">
      <formula>E523</formula>
    </cfRule>
  </conditionalFormatting>
  <conditionalFormatting sqref="E529:E532">
    <cfRule type="cellIs" dxfId="238" priority="228" operator="equal">
      <formula>0</formula>
    </cfRule>
    <cfRule type="cellIs" dxfId="237" priority="229" operator="greaterThanOrEqual">
      <formula>E528</formula>
    </cfRule>
  </conditionalFormatting>
  <conditionalFormatting sqref="E534:E537">
    <cfRule type="cellIs" dxfId="236" priority="226" operator="equal">
      <formula>0</formula>
    </cfRule>
    <cfRule type="cellIs" dxfId="235" priority="227" operator="greaterThanOrEqual">
      <formula>E533</formula>
    </cfRule>
  </conditionalFormatting>
  <conditionalFormatting sqref="E539:E542">
    <cfRule type="cellIs" dxfId="234" priority="224" operator="equal">
      <formula>0</formula>
    </cfRule>
    <cfRule type="cellIs" dxfId="233" priority="225" operator="greaterThanOrEqual">
      <formula>E538</formula>
    </cfRule>
  </conditionalFormatting>
  <conditionalFormatting sqref="J19:J22">
    <cfRule type="cellIs" dxfId="232" priority="223" operator="greaterThan">
      <formula>0</formula>
    </cfRule>
  </conditionalFormatting>
  <conditionalFormatting sqref="J24:J27">
    <cfRule type="cellIs" dxfId="231" priority="222" operator="greaterThan">
      <formula>0</formula>
    </cfRule>
  </conditionalFormatting>
  <conditionalFormatting sqref="J29:J32">
    <cfRule type="cellIs" dxfId="230" priority="221" operator="greaterThan">
      <formula>0</formula>
    </cfRule>
  </conditionalFormatting>
  <conditionalFormatting sqref="J34:J37">
    <cfRule type="cellIs" dxfId="229" priority="220" operator="greaterThan">
      <formula>0</formula>
    </cfRule>
  </conditionalFormatting>
  <conditionalFormatting sqref="J39:J42">
    <cfRule type="cellIs" dxfId="228" priority="219" operator="greaterThan">
      <formula>0</formula>
    </cfRule>
  </conditionalFormatting>
  <conditionalFormatting sqref="J44:J47">
    <cfRule type="cellIs" dxfId="227" priority="218" operator="greaterThan">
      <formula>0</formula>
    </cfRule>
  </conditionalFormatting>
  <conditionalFormatting sqref="J49:J52">
    <cfRule type="cellIs" dxfId="226" priority="217" operator="greaterThan">
      <formula>0</formula>
    </cfRule>
  </conditionalFormatting>
  <conditionalFormatting sqref="J54:J57">
    <cfRule type="cellIs" dxfId="225" priority="216" operator="greaterThan">
      <formula>0</formula>
    </cfRule>
  </conditionalFormatting>
  <conditionalFormatting sqref="J59:J62">
    <cfRule type="cellIs" dxfId="224" priority="215" operator="greaterThan">
      <formula>0</formula>
    </cfRule>
  </conditionalFormatting>
  <conditionalFormatting sqref="J64:J67">
    <cfRule type="cellIs" dxfId="223" priority="214" operator="greaterThan">
      <formula>0</formula>
    </cfRule>
  </conditionalFormatting>
  <conditionalFormatting sqref="J69:J72">
    <cfRule type="cellIs" dxfId="222" priority="213" operator="greaterThan">
      <formula>0</formula>
    </cfRule>
  </conditionalFormatting>
  <conditionalFormatting sqref="J74:J77">
    <cfRule type="cellIs" dxfId="221" priority="212" operator="greaterThan">
      <formula>0</formula>
    </cfRule>
  </conditionalFormatting>
  <conditionalFormatting sqref="J79:J82">
    <cfRule type="cellIs" dxfId="220" priority="211" operator="greaterThan">
      <formula>0</formula>
    </cfRule>
  </conditionalFormatting>
  <conditionalFormatting sqref="J84:J87">
    <cfRule type="cellIs" dxfId="219" priority="210" operator="greaterThan">
      <formula>0</formula>
    </cfRule>
  </conditionalFormatting>
  <conditionalFormatting sqref="J89:J92">
    <cfRule type="cellIs" dxfId="218" priority="209" operator="greaterThan">
      <formula>0</formula>
    </cfRule>
  </conditionalFormatting>
  <conditionalFormatting sqref="J94:J97">
    <cfRule type="cellIs" dxfId="217" priority="208" operator="greaterThan">
      <formula>0</formula>
    </cfRule>
  </conditionalFormatting>
  <conditionalFormatting sqref="J99:J102">
    <cfRule type="cellIs" dxfId="216" priority="207" operator="greaterThan">
      <formula>0</formula>
    </cfRule>
  </conditionalFormatting>
  <conditionalFormatting sqref="J104:J107">
    <cfRule type="cellIs" dxfId="215" priority="206" operator="greaterThan">
      <formula>0</formula>
    </cfRule>
  </conditionalFormatting>
  <conditionalFormatting sqref="J109:J112">
    <cfRule type="cellIs" dxfId="214" priority="205" operator="greaterThan">
      <formula>0</formula>
    </cfRule>
  </conditionalFormatting>
  <conditionalFormatting sqref="J114:J117">
    <cfRule type="cellIs" dxfId="213" priority="204" operator="greaterThan">
      <formula>0</formula>
    </cfRule>
  </conditionalFormatting>
  <conditionalFormatting sqref="J119:J122">
    <cfRule type="cellIs" dxfId="212" priority="203" operator="greaterThan">
      <formula>0</formula>
    </cfRule>
  </conditionalFormatting>
  <conditionalFormatting sqref="J124:J127">
    <cfRule type="cellIs" dxfId="211" priority="202" operator="greaterThan">
      <formula>0</formula>
    </cfRule>
  </conditionalFormatting>
  <conditionalFormatting sqref="J129:J132">
    <cfRule type="cellIs" dxfId="210" priority="201" operator="greaterThan">
      <formula>0</formula>
    </cfRule>
  </conditionalFormatting>
  <conditionalFormatting sqref="J134:J137">
    <cfRule type="cellIs" dxfId="209" priority="200" operator="greaterThan">
      <formula>0</formula>
    </cfRule>
  </conditionalFormatting>
  <conditionalFormatting sqref="J139:J142">
    <cfRule type="cellIs" dxfId="208" priority="199" operator="greaterThan">
      <formula>0</formula>
    </cfRule>
  </conditionalFormatting>
  <conditionalFormatting sqref="J144:J147">
    <cfRule type="cellIs" dxfId="207" priority="198" operator="greaterThan">
      <formula>0</formula>
    </cfRule>
  </conditionalFormatting>
  <conditionalFormatting sqref="J149:J152">
    <cfRule type="cellIs" dxfId="206" priority="197" operator="greaterThan">
      <formula>0</formula>
    </cfRule>
  </conditionalFormatting>
  <conditionalFormatting sqref="J154:J157">
    <cfRule type="cellIs" dxfId="205" priority="196" operator="greaterThan">
      <formula>0</formula>
    </cfRule>
  </conditionalFormatting>
  <conditionalFormatting sqref="J159:J162">
    <cfRule type="cellIs" dxfId="204" priority="195" operator="greaterThan">
      <formula>0</formula>
    </cfRule>
  </conditionalFormatting>
  <conditionalFormatting sqref="J164:J167">
    <cfRule type="cellIs" dxfId="203" priority="194" operator="greaterThan">
      <formula>0</formula>
    </cfRule>
  </conditionalFormatting>
  <conditionalFormatting sqref="J169:J172">
    <cfRule type="cellIs" dxfId="202" priority="193" operator="greaterThan">
      <formula>0</formula>
    </cfRule>
  </conditionalFormatting>
  <conditionalFormatting sqref="J174:J177">
    <cfRule type="cellIs" dxfId="201" priority="192" operator="greaterThan">
      <formula>0</formula>
    </cfRule>
  </conditionalFormatting>
  <conditionalFormatting sqref="J179:J182">
    <cfRule type="cellIs" dxfId="200" priority="191" operator="greaterThan">
      <formula>0</formula>
    </cfRule>
  </conditionalFormatting>
  <conditionalFormatting sqref="J184:J187">
    <cfRule type="cellIs" dxfId="199" priority="190" operator="greaterThan">
      <formula>0</formula>
    </cfRule>
  </conditionalFormatting>
  <conditionalFormatting sqref="J189:J192">
    <cfRule type="cellIs" dxfId="198" priority="189" operator="greaterThan">
      <formula>0</formula>
    </cfRule>
  </conditionalFormatting>
  <conditionalFormatting sqref="J194:J197">
    <cfRule type="cellIs" dxfId="197" priority="188" operator="greaterThan">
      <formula>0</formula>
    </cfRule>
  </conditionalFormatting>
  <conditionalFormatting sqref="J199:J202">
    <cfRule type="cellIs" dxfId="196" priority="187" operator="greaterThan">
      <formula>0</formula>
    </cfRule>
  </conditionalFormatting>
  <conditionalFormatting sqref="J204:J207">
    <cfRule type="cellIs" dxfId="195" priority="186" operator="greaterThan">
      <formula>0</formula>
    </cfRule>
  </conditionalFormatting>
  <conditionalFormatting sqref="J209:J212">
    <cfRule type="cellIs" dxfId="194" priority="185" operator="greaterThan">
      <formula>0</formula>
    </cfRule>
  </conditionalFormatting>
  <conditionalFormatting sqref="J214:J217">
    <cfRule type="cellIs" dxfId="193" priority="184" operator="greaterThan">
      <formula>0</formula>
    </cfRule>
  </conditionalFormatting>
  <conditionalFormatting sqref="J219:J222">
    <cfRule type="cellIs" dxfId="192" priority="183" operator="greaterThan">
      <formula>0</formula>
    </cfRule>
  </conditionalFormatting>
  <conditionalFormatting sqref="J224:J227">
    <cfRule type="cellIs" dxfId="191" priority="182" operator="greaterThan">
      <formula>0</formula>
    </cfRule>
  </conditionalFormatting>
  <conditionalFormatting sqref="J229:J232">
    <cfRule type="cellIs" dxfId="190" priority="181" operator="greaterThan">
      <formula>0</formula>
    </cfRule>
  </conditionalFormatting>
  <conditionalFormatting sqref="J234:J237">
    <cfRule type="cellIs" dxfId="189" priority="180" operator="greaterThan">
      <formula>0</formula>
    </cfRule>
  </conditionalFormatting>
  <conditionalFormatting sqref="J239:J242">
    <cfRule type="cellIs" dxfId="188" priority="179" operator="greaterThan">
      <formula>0</formula>
    </cfRule>
  </conditionalFormatting>
  <conditionalFormatting sqref="J244:J247">
    <cfRule type="cellIs" dxfId="187" priority="178" operator="greaterThan">
      <formula>0</formula>
    </cfRule>
  </conditionalFormatting>
  <conditionalFormatting sqref="J249:J252">
    <cfRule type="cellIs" dxfId="186" priority="177" operator="greaterThan">
      <formula>0</formula>
    </cfRule>
  </conditionalFormatting>
  <conditionalFormatting sqref="J254:J257">
    <cfRule type="cellIs" dxfId="185" priority="176" operator="greaterThan">
      <formula>0</formula>
    </cfRule>
  </conditionalFormatting>
  <conditionalFormatting sqref="J259:J262">
    <cfRule type="cellIs" dxfId="184" priority="175" operator="greaterThan">
      <formula>0</formula>
    </cfRule>
  </conditionalFormatting>
  <conditionalFormatting sqref="J264:J267">
    <cfRule type="cellIs" dxfId="183" priority="174" operator="greaterThan">
      <formula>0</formula>
    </cfRule>
  </conditionalFormatting>
  <conditionalFormatting sqref="J269:J272">
    <cfRule type="cellIs" dxfId="182" priority="173" operator="greaterThan">
      <formula>0</formula>
    </cfRule>
  </conditionalFormatting>
  <conditionalFormatting sqref="J274:J277">
    <cfRule type="cellIs" dxfId="181" priority="172" operator="greaterThan">
      <formula>0</formula>
    </cfRule>
  </conditionalFormatting>
  <conditionalFormatting sqref="J279:J282">
    <cfRule type="cellIs" dxfId="180" priority="171" operator="greaterThan">
      <formula>0</formula>
    </cfRule>
  </conditionalFormatting>
  <conditionalFormatting sqref="J284:J287">
    <cfRule type="cellIs" dxfId="179" priority="170" operator="greaterThan">
      <formula>0</formula>
    </cfRule>
  </conditionalFormatting>
  <conditionalFormatting sqref="J289:J292">
    <cfRule type="cellIs" dxfId="178" priority="169" operator="greaterThan">
      <formula>0</formula>
    </cfRule>
  </conditionalFormatting>
  <conditionalFormatting sqref="J294:J297">
    <cfRule type="cellIs" dxfId="177" priority="168" operator="greaterThan">
      <formula>0</formula>
    </cfRule>
  </conditionalFormatting>
  <conditionalFormatting sqref="J299:J302">
    <cfRule type="cellIs" dxfId="176" priority="167" operator="greaterThan">
      <formula>0</formula>
    </cfRule>
  </conditionalFormatting>
  <conditionalFormatting sqref="J304:J307">
    <cfRule type="cellIs" dxfId="175" priority="166" operator="greaterThan">
      <formula>0</formula>
    </cfRule>
  </conditionalFormatting>
  <conditionalFormatting sqref="J309:J312">
    <cfRule type="cellIs" dxfId="174" priority="165" operator="greaterThan">
      <formula>0</formula>
    </cfRule>
  </conditionalFormatting>
  <conditionalFormatting sqref="J314:J317">
    <cfRule type="cellIs" dxfId="173" priority="164" operator="greaterThan">
      <formula>0</formula>
    </cfRule>
  </conditionalFormatting>
  <conditionalFormatting sqref="J319:J322">
    <cfRule type="cellIs" dxfId="172" priority="163" operator="greaterThan">
      <formula>0</formula>
    </cfRule>
  </conditionalFormatting>
  <conditionalFormatting sqref="J324:J327">
    <cfRule type="cellIs" dxfId="171" priority="162" operator="greaterThan">
      <formula>0</formula>
    </cfRule>
  </conditionalFormatting>
  <conditionalFormatting sqref="J329:J332">
    <cfRule type="cellIs" dxfId="170" priority="161" operator="greaterThan">
      <formula>0</formula>
    </cfRule>
  </conditionalFormatting>
  <conditionalFormatting sqref="J334:J337">
    <cfRule type="cellIs" dxfId="169" priority="160" operator="greaterThan">
      <formula>0</formula>
    </cfRule>
  </conditionalFormatting>
  <conditionalFormatting sqref="J339:J342">
    <cfRule type="cellIs" dxfId="168" priority="159" operator="greaterThan">
      <formula>0</formula>
    </cfRule>
  </conditionalFormatting>
  <conditionalFormatting sqref="J344:J347">
    <cfRule type="cellIs" dxfId="167" priority="158" operator="greaterThan">
      <formula>0</formula>
    </cfRule>
  </conditionalFormatting>
  <conditionalFormatting sqref="J349:J352">
    <cfRule type="cellIs" dxfId="166" priority="157" operator="greaterThan">
      <formula>0</formula>
    </cfRule>
  </conditionalFormatting>
  <conditionalFormatting sqref="J354:J357">
    <cfRule type="cellIs" dxfId="165" priority="156" operator="greaterThan">
      <formula>0</formula>
    </cfRule>
  </conditionalFormatting>
  <conditionalFormatting sqref="J359:J362">
    <cfRule type="cellIs" dxfId="164" priority="155" operator="greaterThan">
      <formula>0</formula>
    </cfRule>
  </conditionalFormatting>
  <conditionalFormatting sqref="J364:J367">
    <cfRule type="cellIs" dxfId="163" priority="154" operator="greaterThan">
      <formula>0</formula>
    </cfRule>
  </conditionalFormatting>
  <conditionalFormatting sqref="J369:J372">
    <cfRule type="cellIs" dxfId="162" priority="153" operator="greaterThan">
      <formula>0</formula>
    </cfRule>
  </conditionalFormatting>
  <conditionalFormatting sqref="J374:J377">
    <cfRule type="cellIs" dxfId="161" priority="152" operator="greaterThan">
      <formula>0</formula>
    </cfRule>
  </conditionalFormatting>
  <conditionalFormatting sqref="J379:J382">
    <cfRule type="cellIs" dxfId="160" priority="151" operator="greaterThan">
      <formula>0</formula>
    </cfRule>
  </conditionalFormatting>
  <conditionalFormatting sqref="J384:J387">
    <cfRule type="cellIs" dxfId="159" priority="150" operator="greaterThan">
      <formula>0</formula>
    </cfRule>
  </conditionalFormatting>
  <conditionalFormatting sqref="J389:J392">
    <cfRule type="cellIs" dxfId="158" priority="149" operator="greaterThan">
      <formula>0</formula>
    </cfRule>
  </conditionalFormatting>
  <conditionalFormatting sqref="J394:J397">
    <cfRule type="cellIs" dxfId="157" priority="148" operator="greaterThan">
      <formula>0</formula>
    </cfRule>
  </conditionalFormatting>
  <conditionalFormatting sqref="J399:J402">
    <cfRule type="cellIs" dxfId="156" priority="147" operator="greaterThan">
      <formula>0</formula>
    </cfRule>
  </conditionalFormatting>
  <conditionalFormatting sqref="J404:J407">
    <cfRule type="cellIs" dxfId="155" priority="146" operator="greaterThan">
      <formula>0</formula>
    </cfRule>
  </conditionalFormatting>
  <conditionalFormatting sqref="J409:J412">
    <cfRule type="cellIs" dxfId="154" priority="145" operator="greaterThan">
      <formula>0</formula>
    </cfRule>
  </conditionalFormatting>
  <conditionalFormatting sqref="J414:J417">
    <cfRule type="cellIs" dxfId="153" priority="144" operator="greaterThan">
      <formula>0</formula>
    </cfRule>
  </conditionalFormatting>
  <conditionalFormatting sqref="J419:J422">
    <cfRule type="cellIs" dxfId="152" priority="143" operator="greaterThan">
      <formula>0</formula>
    </cfRule>
  </conditionalFormatting>
  <conditionalFormatting sqref="J424:J427">
    <cfRule type="cellIs" dxfId="151" priority="142" operator="greaterThan">
      <formula>0</formula>
    </cfRule>
  </conditionalFormatting>
  <conditionalFormatting sqref="J429:J432">
    <cfRule type="cellIs" dxfId="150" priority="141" operator="greaterThan">
      <formula>0</formula>
    </cfRule>
  </conditionalFormatting>
  <conditionalFormatting sqref="J434:J437">
    <cfRule type="cellIs" dxfId="149" priority="140" operator="greaterThan">
      <formula>0</formula>
    </cfRule>
  </conditionalFormatting>
  <conditionalFormatting sqref="J439:J442">
    <cfRule type="cellIs" dxfId="148" priority="139" operator="greaterThan">
      <formula>0</formula>
    </cfRule>
  </conditionalFormatting>
  <conditionalFormatting sqref="J444:J447">
    <cfRule type="cellIs" dxfId="147" priority="138" operator="greaterThan">
      <formula>0</formula>
    </cfRule>
  </conditionalFormatting>
  <conditionalFormatting sqref="J449:J452">
    <cfRule type="cellIs" dxfId="146" priority="137" operator="greaterThan">
      <formula>0</formula>
    </cfRule>
  </conditionalFormatting>
  <conditionalFormatting sqref="J454:J457">
    <cfRule type="cellIs" dxfId="145" priority="136" operator="greaterThan">
      <formula>0</formula>
    </cfRule>
  </conditionalFormatting>
  <conditionalFormatting sqref="J459:J462">
    <cfRule type="cellIs" dxfId="144" priority="135" operator="greaterThan">
      <formula>0</formula>
    </cfRule>
  </conditionalFormatting>
  <conditionalFormatting sqref="J464:J467">
    <cfRule type="cellIs" dxfId="143" priority="134" operator="greaterThan">
      <formula>0</formula>
    </cfRule>
  </conditionalFormatting>
  <conditionalFormatting sqref="J469:J472">
    <cfRule type="cellIs" dxfId="142" priority="133" operator="greaterThan">
      <formula>0</formula>
    </cfRule>
  </conditionalFormatting>
  <conditionalFormatting sqref="J474:J477">
    <cfRule type="cellIs" dxfId="141" priority="132" operator="greaterThan">
      <formula>0</formula>
    </cfRule>
  </conditionalFormatting>
  <conditionalFormatting sqref="J479:J482">
    <cfRule type="cellIs" dxfId="140" priority="131" operator="greaterThan">
      <formula>0</formula>
    </cfRule>
  </conditionalFormatting>
  <conditionalFormatting sqref="J484:J487">
    <cfRule type="cellIs" dxfId="139" priority="130" operator="greaterThan">
      <formula>0</formula>
    </cfRule>
  </conditionalFormatting>
  <conditionalFormatting sqref="J489:J492">
    <cfRule type="cellIs" dxfId="138" priority="129" operator="greaterThan">
      <formula>0</formula>
    </cfRule>
  </conditionalFormatting>
  <conditionalFormatting sqref="J494:J497">
    <cfRule type="cellIs" dxfId="137" priority="128" operator="greaterThan">
      <formula>0</formula>
    </cfRule>
  </conditionalFormatting>
  <conditionalFormatting sqref="J499:J502">
    <cfRule type="cellIs" dxfId="136" priority="127" operator="greaterThan">
      <formula>0</formula>
    </cfRule>
  </conditionalFormatting>
  <conditionalFormatting sqref="J504:J507">
    <cfRule type="cellIs" dxfId="135" priority="126" operator="greaterThan">
      <formula>0</formula>
    </cfRule>
  </conditionalFormatting>
  <conditionalFormatting sqref="J509:J512">
    <cfRule type="cellIs" dxfId="134" priority="125" operator="greaterThan">
      <formula>0</formula>
    </cfRule>
  </conditionalFormatting>
  <conditionalFormatting sqref="J514:J517">
    <cfRule type="cellIs" dxfId="133" priority="124" operator="greaterThan">
      <formula>0</formula>
    </cfRule>
  </conditionalFormatting>
  <conditionalFormatting sqref="J519:J522">
    <cfRule type="cellIs" dxfId="132" priority="123" operator="greaterThan">
      <formula>0</formula>
    </cfRule>
  </conditionalFormatting>
  <conditionalFormatting sqref="J524:J527">
    <cfRule type="cellIs" dxfId="131" priority="122" operator="greaterThan">
      <formula>0</formula>
    </cfRule>
  </conditionalFormatting>
  <conditionalFormatting sqref="J529:J532">
    <cfRule type="cellIs" dxfId="130" priority="121" operator="greaterThan">
      <formula>0</formula>
    </cfRule>
  </conditionalFormatting>
  <conditionalFormatting sqref="J534:J537">
    <cfRule type="cellIs" dxfId="129" priority="120" operator="greaterThan">
      <formula>0</formula>
    </cfRule>
  </conditionalFormatting>
  <conditionalFormatting sqref="J539:J542">
    <cfRule type="cellIs" dxfId="128" priority="119" operator="greaterThan">
      <formula>0</formula>
    </cfRule>
  </conditionalFormatting>
  <conditionalFormatting sqref="J544:J547">
    <cfRule type="cellIs" dxfId="127" priority="118" operator="greaterThan">
      <formula>0</formula>
    </cfRule>
  </conditionalFormatting>
  <conditionalFormatting sqref="J549:J552">
    <cfRule type="cellIs" dxfId="126" priority="117" operator="greaterThan">
      <formula>0</formula>
    </cfRule>
  </conditionalFormatting>
  <conditionalFormatting sqref="J554:J557">
    <cfRule type="cellIs" dxfId="125" priority="116" operator="greaterThan">
      <formula>0</formula>
    </cfRule>
  </conditionalFormatting>
  <conditionalFormatting sqref="J559:J562">
    <cfRule type="cellIs" dxfId="124" priority="115" operator="greaterThan">
      <formula>0</formula>
    </cfRule>
  </conditionalFormatting>
  <conditionalFormatting sqref="J564:J567">
    <cfRule type="cellIs" dxfId="123" priority="114" operator="greaterThan">
      <formula>0</formula>
    </cfRule>
  </conditionalFormatting>
  <conditionalFormatting sqref="J569:J572">
    <cfRule type="cellIs" dxfId="122" priority="113" operator="greaterThan">
      <formula>0</formula>
    </cfRule>
  </conditionalFormatting>
  <conditionalFormatting sqref="J574:J577">
    <cfRule type="cellIs" dxfId="121" priority="112" operator="greaterThan">
      <formula>0</formula>
    </cfRule>
  </conditionalFormatting>
  <conditionalFormatting sqref="J579:J582">
    <cfRule type="cellIs" dxfId="120" priority="111" operator="greaterThan">
      <formula>0</formula>
    </cfRule>
  </conditionalFormatting>
  <conditionalFormatting sqref="J584:J587">
    <cfRule type="cellIs" dxfId="119" priority="110" operator="greaterThan">
      <formula>0</formula>
    </cfRule>
  </conditionalFormatting>
  <conditionalFormatting sqref="J589:J592">
    <cfRule type="cellIs" dxfId="118" priority="109" operator="greaterThan">
      <formula>0</formula>
    </cfRule>
  </conditionalFormatting>
  <conditionalFormatting sqref="J594:J597">
    <cfRule type="cellIs" dxfId="117" priority="108" operator="greaterThan">
      <formula>0</formula>
    </cfRule>
  </conditionalFormatting>
  <conditionalFormatting sqref="J599:J602">
    <cfRule type="cellIs" dxfId="116" priority="107" operator="greaterThan">
      <formula>0</formula>
    </cfRule>
  </conditionalFormatting>
  <conditionalFormatting sqref="J604:J607">
    <cfRule type="cellIs" dxfId="115" priority="106" operator="greaterThan">
      <formula>0</formula>
    </cfRule>
  </conditionalFormatting>
  <conditionalFormatting sqref="J609:J612">
    <cfRule type="cellIs" dxfId="114" priority="105" operator="greaterThan">
      <formula>0</formula>
    </cfRule>
  </conditionalFormatting>
  <conditionalFormatting sqref="J614:J617">
    <cfRule type="cellIs" dxfId="113" priority="104" operator="greaterThan">
      <formula>0</formula>
    </cfRule>
  </conditionalFormatting>
  <conditionalFormatting sqref="J619:J622">
    <cfRule type="cellIs" dxfId="112" priority="103" operator="greaterThan">
      <formula>0</formula>
    </cfRule>
  </conditionalFormatting>
  <conditionalFormatting sqref="J624:J627">
    <cfRule type="cellIs" dxfId="111" priority="102" operator="greaterThan">
      <formula>0</formula>
    </cfRule>
  </conditionalFormatting>
  <conditionalFormatting sqref="J629:J632">
    <cfRule type="cellIs" dxfId="110" priority="101" operator="greaterThan">
      <formula>0</formula>
    </cfRule>
  </conditionalFormatting>
  <conditionalFormatting sqref="J634:J637">
    <cfRule type="cellIs" dxfId="109" priority="100" operator="greaterThan">
      <formula>0</formula>
    </cfRule>
  </conditionalFormatting>
  <conditionalFormatting sqref="J639:J642">
    <cfRule type="cellIs" dxfId="108" priority="99" operator="greaterThan">
      <formula>0</formula>
    </cfRule>
  </conditionalFormatting>
  <conditionalFormatting sqref="J644:J647">
    <cfRule type="cellIs" dxfId="107" priority="98" operator="greaterThan">
      <formula>0</formula>
    </cfRule>
  </conditionalFormatting>
  <conditionalFormatting sqref="J649:J652">
    <cfRule type="cellIs" dxfId="106" priority="97" operator="greaterThan">
      <formula>0</formula>
    </cfRule>
  </conditionalFormatting>
  <conditionalFormatting sqref="J654:J657">
    <cfRule type="cellIs" dxfId="105" priority="96" operator="greaterThan">
      <formula>0</formula>
    </cfRule>
  </conditionalFormatting>
  <conditionalFormatting sqref="J659:J662">
    <cfRule type="cellIs" dxfId="104" priority="95" operator="greaterThan">
      <formula>0</formula>
    </cfRule>
  </conditionalFormatting>
  <conditionalFormatting sqref="J664:J667">
    <cfRule type="cellIs" dxfId="103" priority="94" operator="greaterThan">
      <formula>0</formula>
    </cfRule>
  </conditionalFormatting>
  <conditionalFormatting sqref="J669:J672">
    <cfRule type="cellIs" dxfId="102" priority="93" operator="greaterThan">
      <formula>0</formula>
    </cfRule>
  </conditionalFormatting>
  <conditionalFormatting sqref="J674:J677">
    <cfRule type="cellIs" dxfId="101" priority="92" operator="greaterThan">
      <formula>0</formula>
    </cfRule>
  </conditionalFormatting>
  <conditionalFormatting sqref="J679:J682">
    <cfRule type="cellIs" dxfId="100" priority="91" operator="greaterThan">
      <formula>0</formula>
    </cfRule>
  </conditionalFormatting>
  <conditionalFormatting sqref="J684:J687">
    <cfRule type="cellIs" dxfId="99" priority="90" operator="greaterThan">
      <formula>0</formula>
    </cfRule>
  </conditionalFormatting>
  <conditionalFormatting sqref="J689:J692">
    <cfRule type="cellIs" dxfId="98" priority="89" operator="greaterThan">
      <formula>0</formula>
    </cfRule>
  </conditionalFormatting>
  <conditionalFormatting sqref="J694:J697">
    <cfRule type="cellIs" dxfId="97" priority="88" operator="greaterThan">
      <formula>0</formula>
    </cfRule>
  </conditionalFormatting>
  <conditionalFormatting sqref="J699:J702">
    <cfRule type="cellIs" dxfId="96" priority="87" operator="greaterThan">
      <formula>0</formula>
    </cfRule>
  </conditionalFormatting>
  <conditionalFormatting sqref="J704:J707">
    <cfRule type="cellIs" dxfId="95" priority="86" operator="greaterThan">
      <formula>0</formula>
    </cfRule>
  </conditionalFormatting>
  <conditionalFormatting sqref="J709:J712">
    <cfRule type="cellIs" dxfId="94" priority="85" operator="greaterThan">
      <formula>0</formula>
    </cfRule>
  </conditionalFormatting>
  <conditionalFormatting sqref="J714:J717">
    <cfRule type="cellIs" dxfId="93" priority="84" operator="greaterThan">
      <formula>0</formula>
    </cfRule>
  </conditionalFormatting>
  <conditionalFormatting sqref="J719:J722">
    <cfRule type="cellIs" dxfId="92" priority="83" operator="greaterThan">
      <formula>0</formula>
    </cfRule>
  </conditionalFormatting>
  <conditionalFormatting sqref="J724:J727">
    <cfRule type="cellIs" dxfId="91" priority="82" operator="greaterThan">
      <formula>0</formula>
    </cfRule>
  </conditionalFormatting>
  <conditionalFormatting sqref="J729:J732">
    <cfRule type="cellIs" dxfId="90" priority="81" operator="greaterThan">
      <formula>0</formula>
    </cfRule>
  </conditionalFormatting>
  <conditionalFormatting sqref="J734:J737">
    <cfRule type="cellIs" dxfId="89" priority="80" operator="greaterThan">
      <formula>0</formula>
    </cfRule>
  </conditionalFormatting>
  <conditionalFormatting sqref="J739:J742">
    <cfRule type="cellIs" dxfId="88" priority="79" operator="greaterThan">
      <formula>0</formula>
    </cfRule>
  </conditionalFormatting>
  <conditionalFormatting sqref="J744:J747">
    <cfRule type="cellIs" dxfId="87" priority="78" operator="greaterThan">
      <formula>0</formula>
    </cfRule>
  </conditionalFormatting>
  <conditionalFormatting sqref="J749:J752">
    <cfRule type="cellIs" dxfId="86" priority="77" operator="greaterThan">
      <formula>0</formula>
    </cfRule>
  </conditionalFormatting>
  <conditionalFormatting sqref="J754:J757">
    <cfRule type="cellIs" dxfId="85" priority="76" operator="greaterThan">
      <formula>0</formula>
    </cfRule>
  </conditionalFormatting>
  <conditionalFormatting sqref="J759:J762">
    <cfRule type="cellIs" dxfId="84" priority="75" operator="greaterThan">
      <formula>0</formula>
    </cfRule>
  </conditionalFormatting>
  <conditionalFormatting sqref="J764:J767">
    <cfRule type="cellIs" dxfId="83" priority="74" operator="greaterThan">
      <formula>0</formula>
    </cfRule>
  </conditionalFormatting>
  <conditionalFormatting sqref="J769:J772">
    <cfRule type="cellIs" dxfId="82" priority="73" operator="greaterThan">
      <formula>0</formula>
    </cfRule>
  </conditionalFormatting>
  <conditionalFormatting sqref="J774:J777">
    <cfRule type="cellIs" dxfId="81" priority="72" operator="greaterThan">
      <formula>0</formula>
    </cfRule>
  </conditionalFormatting>
  <conditionalFormatting sqref="J779:J782">
    <cfRule type="cellIs" dxfId="80" priority="71" operator="greaterThan">
      <formula>0</formula>
    </cfRule>
  </conditionalFormatting>
  <conditionalFormatting sqref="J784:J787">
    <cfRule type="cellIs" dxfId="79" priority="70" operator="greaterThan">
      <formula>0</formula>
    </cfRule>
  </conditionalFormatting>
  <conditionalFormatting sqref="J789:J792">
    <cfRule type="cellIs" dxfId="78" priority="69" operator="greaterThan">
      <formula>0</formula>
    </cfRule>
  </conditionalFormatting>
  <conditionalFormatting sqref="J794:J797">
    <cfRule type="cellIs" dxfId="77" priority="68" operator="greaterThan">
      <formula>0</formula>
    </cfRule>
  </conditionalFormatting>
  <conditionalFormatting sqref="J799:J802">
    <cfRule type="cellIs" dxfId="76" priority="67" operator="greaterThan">
      <formula>0</formula>
    </cfRule>
  </conditionalFormatting>
  <conditionalFormatting sqref="J804:J807">
    <cfRule type="cellIs" dxfId="75" priority="66" operator="greaterThan">
      <formula>0</formula>
    </cfRule>
  </conditionalFormatting>
  <conditionalFormatting sqref="J809:J812">
    <cfRule type="cellIs" dxfId="74" priority="65" operator="greaterThan">
      <formula>0</formula>
    </cfRule>
  </conditionalFormatting>
  <conditionalFormatting sqref="J814:J817">
    <cfRule type="cellIs" dxfId="73" priority="64" operator="greaterThan">
      <formula>0</formula>
    </cfRule>
  </conditionalFormatting>
  <conditionalFormatting sqref="J819:J822">
    <cfRule type="cellIs" dxfId="72" priority="63" operator="greaterThan">
      <formula>0</formula>
    </cfRule>
  </conditionalFormatting>
  <conditionalFormatting sqref="J824:J827">
    <cfRule type="cellIs" dxfId="71" priority="62" operator="greaterThan">
      <formula>0</formula>
    </cfRule>
  </conditionalFormatting>
  <conditionalFormatting sqref="J829:J832">
    <cfRule type="cellIs" dxfId="70" priority="61" operator="greaterThan">
      <formula>0</formula>
    </cfRule>
  </conditionalFormatting>
  <conditionalFormatting sqref="J834:J837">
    <cfRule type="cellIs" dxfId="69" priority="60" operator="greaterThan">
      <formula>0</formula>
    </cfRule>
  </conditionalFormatting>
  <conditionalFormatting sqref="J839:J842">
    <cfRule type="cellIs" dxfId="68" priority="59" operator="greaterThan">
      <formula>0</formula>
    </cfRule>
  </conditionalFormatting>
  <conditionalFormatting sqref="J844:J847">
    <cfRule type="cellIs" dxfId="67" priority="58" operator="greaterThan">
      <formula>0</formula>
    </cfRule>
  </conditionalFormatting>
  <conditionalFormatting sqref="J849:J852">
    <cfRule type="cellIs" dxfId="66" priority="57" operator="greaterThan">
      <formula>0</formula>
    </cfRule>
  </conditionalFormatting>
  <conditionalFormatting sqref="J854:J857">
    <cfRule type="cellIs" dxfId="65" priority="56" operator="greaterThan">
      <formula>0</formula>
    </cfRule>
  </conditionalFormatting>
  <conditionalFormatting sqref="J859:J862">
    <cfRule type="cellIs" dxfId="64" priority="55" operator="greaterThan">
      <formula>0</formula>
    </cfRule>
  </conditionalFormatting>
  <conditionalFormatting sqref="J864:J867">
    <cfRule type="cellIs" dxfId="63" priority="54" operator="greaterThan">
      <formula>0</formula>
    </cfRule>
  </conditionalFormatting>
  <conditionalFormatting sqref="J869:J872">
    <cfRule type="cellIs" dxfId="62" priority="53" operator="greaterThan">
      <formula>0</formula>
    </cfRule>
  </conditionalFormatting>
  <conditionalFormatting sqref="J874:J877">
    <cfRule type="cellIs" dxfId="61" priority="52" operator="greaterThan">
      <formula>0</formula>
    </cfRule>
  </conditionalFormatting>
  <conditionalFormatting sqref="J879:J882">
    <cfRule type="cellIs" dxfId="60" priority="51" operator="greaterThan">
      <formula>0</formula>
    </cfRule>
  </conditionalFormatting>
  <conditionalFormatting sqref="J884:J887">
    <cfRule type="cellIs" dxfId="59" priority="50" operator="greaterThan">
      <formula>0</formula>
    </cfRule>
  </conditionalFormatting>
  <conditionalFormatting sqref="J889:J892">
    <cfRule type="cellIs" dxfId="58" priority="49" operator="greaterThan">
      <formula>0</formula>
    </cfRule>
  </conditionalFormatting>
  <conditionalFormatting sqref="J894:J897">
    <cfRule type="cellIs" dxfId="57" priority="48" operator="greaterThan">
      <formula>0</formula>
    </cfRule>
  </conditionalFormatting>
  <conditionalFormatting sqref="J899:J902">
    <cfRule type="cellIs" dxfId="56" priority="47" operator="greaterThan">
      <formula>0</formula>
    </cfRule>
  </conditionalFormatting>
  <conditionalFormatting sqref="J904:J907">
    <cfRule type="cellIs" dxfId="55" priority="46" operator="greaterThan">
      <formula>0</formula>
    </cfRule>
  </conditionalFormatting>
  <conditionalFormatting sqref="J909:J912">
    <cfRule type="cellIs" dxfId="54" priority="45" operator="greaterThan">
      <formula>0</formula>
    </cfRule>
  </conditionalFormatting>
  <conditionalFormatting sqref="J914:J917">
    <cfRule type="cellIs" dxfId="53" priority="44" operator="greaterThan">
      <formula>0</formula>
    </cfRule>
  </conditionalFormatting>
  <conditionalFormatting sqref="J919:J922">
    <cfRule type="cellIs" dxfId="52" priority="43" operator="greaterThan">
      <formula>0</formula>
    </cfRule>
  </conditionalFormatting>
  <conditionalFormatting sqref="J924:J927">
    <cfRule type="cellIs" dxfId="51" priority="42" operator="greaterThan">
      <formula>0</formula>
    </cfRule>
  </conditionalFormatting>
  <conditionalFormatting sqref="J929:J932">
    <cfRule type="cellIs" dxfId="50" priority="41" operator="greaterThan">
      <formula>0</formula>
    </cfRule>
  </conditionalFormatting>
  <conditionalFormatting sqref="J934:J937">
    <cfRule type="cellIs" dxfId="49" priority="40" operator="greaterThan">
      <formula>0</formula>
    </cfRule>
  </conditionalFormatting>
  <conditionalFormatting sqref="J939:J942">
    <cfRule type="cellIs" dxfId="48" priority="39" operator="greaterThan">
      <formula>0</formula>
    </cfRule>
  </conditionalFormatting>
  <conditionalFormatting sqref="J944:J947">
    <cfRule type="cellIs" dxfId="47" priority="38" operator="greaterThan">
      <formula>0</formula>
    </cfRule>
  </conditionalFormatting>
  <conditionalFormatting sqref="J949:J952">
    <cfRule type="cellIs" dxfId="46" priority="37" operator="greaterThan">
      <formula>0</formula>
    </cfRule>
  </conditionalFormatting>
  <conditionalFormatting sqref="J954:J957">
    <cfRule type="cellIs" dxfId="45" priority="36" operator="greaterThan">
      <formula>0</formula>
    </cfRule>
  </conditionalFormatting>
  <conditionalFormatting sqref="J959:J962">
    <cfRule type="cellIs" dxfId="44" priority="35" operator="greaterThan">
      <formula>0</formula>
    </cfRule>
  </conditionalFormatting>
  <conditionalFormatting sqref="J964:J967">
    <cfRule type="cellIs" dxfId="43" priority="34" operator="greaterThan">
      <formula>0</formula>
    </cfRule>
  </conditionalFormatting>
  <conditionalFormatting sqref="J969:J972">
    <cfRule type="cellIs" dxfId="42" priority="33" operator="greaterThan">
      <formula>0</formula>
    </cfRule>
  </conditionalFormatting>
  <conditionalFormatting sqref="J974:J977">
    <cfRule type="cellIs" dxfId="41" priority="32" operator="greaterThan">
      <formula>0</formula>
    </cfRule>
  </conditionalFormatting>
  <conditionalFormatting sqref="J979:J982">
    <cfRule type="cellIs" dxfId="40" priority="31" operator="greaterThan">
      <formula>0</formula>
    </cfRule>
  </conditionalFormatting>
  <conditionalFormatting sqref="J984:J987">
    <cfRule type="cellIs" dxfId="39" priority="30" operator="greaterThan">
      <formula>0</formula>
    </cfRule>
  </conditionalFormatting>
  <conditionalFormatting sqref="J989:J992">
    <cfRule type="cellIs" dxfId="38" priority="29" operator="greaterThan">
      <formula>0</formula>
    </cfRule>
  </conditionalFormatting>
  <conditionalFormatting sqref="J994:J997">
    <cfRule type="cellIs" dxfId="37" priority="28" operator="greaterThan">
      <formula>0</formula>
    </cfRule>
  </conditionalFormatting>
  <conditionalFormatting sqref="J999:J1002">
    <cfRule type="cellIs" dxfId="36" priority="27" operator="greaterThan">
      <formula>0</formula>
    </cfRule>
  </conditionalFormatting>
  <conditionalFormatting sqref="J1004:J1007">
    <cfRule type="cellIs" dxfId="35" priority="26" operator="greaterThan">
      <formula>0</formula>
    </cfRule>
  </conditionalFormatting>
  <conditionalFormatting sqref="J1009:J1012">
    <cfRule type="cellIs" dxfId="34" priority="25" operator="greaterThan">
      <formula>0</formula>
    </cfRule>
  </conditionalFormatting>
  <conditionalFormatting sqref="J1014:J1017">
    <cfRule type="cellIs" dxfId="33" priority="24" operator="greaterThan">
      <formula>0</formula>
    </cfRule>
  </conditionalFormatting>
  <conditionalFormatting sqref="J1019:J1022">
    <cfRule type="cellIs" dxfId="32" priority="23" operator="greaterThan">
      <formula>0</formula>
    </cfRule>
  </conditionalFormatting>
  <conditionalFormatting sqref="J1024:J1027">
    <cfRule type="cellIs" dxfId="31" priority="22" operator="greaterThan">
      <formula>0</formula>
    </cfRule>
  </conditionalFormatting>
  <conditionalFormatting sqref="J1029:J1032">
    <cfRule type="cellIs" dxfId="30" priority="21" operator="greaterThan">
      <formula>0</formula>
    </cfRule>
  </conditionalFormatting>
  <conditionalFormatting sqref="J1034:J1037">
    <cfRule type="cellIs" dxfId="29" priority="20" operator="greaterThan">
      <formula>0</formula>
    </cfRule>
  </conditionalFormatting>
  <conditionalFormatting sqref="J1039:J1042">
    <cfRule type="cellIs" dxfId="28" priority="19" operator="greaterThan">
      <formula>0</formula>
    </cfRule>
  </conditionalFormatting>
  <conditionalFormatting sqref="J1044:J1047">
    <cfRule type="cellIs" dxfId="27" priority="18" operator="greaterThan">
      <formula>0</formula>
    </cfRule>
  </conditionalFormatting>
  <conditionalFormatting sqref="J1049:J1052">
    <cfRule type="cellIs" dxfId="26" priority="17" operator="greaterThan">
      <formula>0</formula>
    </cfRule>
  </conditionalFormatting>
  <conditionalFormatting sqref="J1054:J1057">
    <cfRule type="cellIs" dxfId="25" priority="16" operator="greaterThan">
      <formula>0</formula>
    </cfRule>
  </conditionalFormatting>
  <conditionalFormatting sqref="J1059:J1062">
    <cfRule type="cellIs" dxfId="24" priority="15" operator="greaterThan">
      <formula>0</formula>
    </cfRule>
  </conditionalFormatting>
  <conditionalFormatting sqref="J1064:J1067">
    <cfRule type="cellIs" dxfId="23" priority="14" operator="greaterThan">
      <formula>0</formula>
    </cfRule>
  </conditionalFormatting>
  <conditionalFormatting sqref="J1069:J1072">
    <cfRule type="cellIs" dxfId="22" priority="13" operator="greaterThan">
      <formula>0</formula>
    </cfRule>
  </conditionalFormatting>
  <conditionalFormatting sqref="J1074:J1077">
    <cfRule type="cellIs" dxfId="21" priority="12" operator="greaterThan">
      <formula>0</formula>
    </cfRule>
  </conditionalFormatting>
  <conditionalFormatting sqref="J1079:J1082">
    <cfRule type="cellIs" dxfId="20" priority="11" operator="greaterThan">
      <formula>0</formula>
    </cfRule>
  </conditionalFormatting>
  <conditionalFormatting sqref="J1084:J1087">
    <cfRule type="cellIs" dxfId="19" priority="10" operator="greaterThan">
      <formula>0</formula>
    </cfRule>
  </conditionalFormatting>
  <conditionalFormatting sqref="J1089:J1092">
    <cfRule type="cellIs" dxfId="18" priority="9" operator="greaterThan">
      <formula>0</formula>
    </cfRule>
  </conditionalFormatting>
  <conditionalFormatting sqref="J1094:J1097">
    <cfRule type="cellIs" dxfId="17" priority="8" operator="greaterThan">
      <formula>0</formula>
    </cfRule>
  </conditionalFormatting>
  <conditionalFormatting sqref="J1099:J1102">
    <cfRule type="cellIs" dxfId="16" priority="7" operator="greaterThan">
      <formula>0</formula>
    </cfRule>
  </conditionalFormatting>
  <conditionalFormatting sqref="J1104:J1107">
    <cfRule type="cellIs" dxfId="15" priority="6" operator="greaterThan">
      <formula>0</formula>
    </cfRule>
  </conditionalFormatting>
  <conditionalFormatting sqref="J1109:J1112">
    <cfRule type="cellIs" dxfId="14" priority="5" operator="greaterThan">
      <formula>0</formula>
    </cfRule>
  </conditionalFormatting>
  <conditionalFormatting sqref="J1114:J1117">
    <cfRule type="cellIs" dxfId="13" priority="4" operator="greaterThan">
      <formula>0</formula>
    </cfRule>
  </conditionalFormatting>
  <conditionalFormatting sqref="J1119:J1122">
    <cfRule type="cellIs" dxfId="12" priority="3" operator="greaterThan">
      <formula>0</formula>
    </cfRule>
  </conditionalFormatting>
  <conditionalFormatting sqref="J1124:J1127">
    <cfRule type="cellIs" dxfId="11" priority="2" operator="greaterThan">
      <formula>0</formula>
    </cfRule>
  </conditionalFormatting>
  <conditionalFormatting sqref="J1129:J1132">
    <cfRule type="cellIs" dxfId="10" priority="1" operator="greaterThan">
      <formula>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9" orientation="landscape" r:id="rId1"/>
  <rowBreaks count="34" manualBreakCount="34">
    <brk id="37" max="8" man="1"/>
    <brk id="67" max="8" man="1"/>
    <brk id="97" max="8" man="1"/>
    <brk id="127" max="8" man="1"/>
    <brk id="157" max="8" man="1"/>
    <brk id="187" max="8" man="1"/>
    <brk id="217" max="8" man="1"/>
    <brk id="247" max="8" man="1"/>
    <brk id="277" max="8" man="1"/>
    <brk id="307" max="8" man="1"/>
    <brk id="337" max="8" man="1"/>
    <brk id="367" max="8" man="1"/>
    <brk id="397" max="8" man="1"/>
    <brk id="427" max="8" man="1"/>
    <brk id="457" max="8" man="1"/>
    <brk id="492" max="8" man="1"/>
    <brk id="527" max="8" man="1"/>
    <brk id="562" max="8" man="1"/>
    <brk id="597" max="8" man="1"/>
    <brk id="632" max="8" man="1"/>
    <brk id="667" max="8" man="1"/>
    <brk id="702" max="8" man="1"/>
    <brk id="737" max="8" man="1"/>
    <brk id="772" max="8" man="1"/>
    <brk id="807" max="8" man="1"/>
    <brk id="842" max="8" man="1"/>
    <brk id="877" max="8" man="1"/>
    <brk id="912" max="8" man="1"/>
    <brk id="947" max="8" man="1"/>
    <brk id="982" max="8" man="1"/>
    <brk id="1017" max="8" man="1"/>
    <brk id="1052" max="8" man="1"/>
    <brk id="1087" max="8" man="1"/>
    <brk id="112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zoomScaleNormal="100" workbookViewId="0">
      <pane xSplit="2" ySplit="1" topLeftCell="C169" activePane="bottomRight" state="frozen"/>
      <selection pane="topRight" activeCell="C1" sqref="C1"/>
      <selection pane="bottomLeft" activeCell="A2" sqref="A2"/>
      <selection pane="bottomRight" activeCell="B211" sqref="B211"/>
    </sheetView>
  </sheetViews>
  <sheetFormatPr defaultRowHeight="15"/>
  <cols>
    <col min="1" max="1" width="5.28515625" style="4" bestFit="1" customWidth="1"/>
    <col min="2" max="2" width="42.28515625" style="17" bestFit="1" customWidth="1"/>
    <col min="3" max="3" width="61.42578125" style="4" bestFit="1" customWidth="1"/>
    <col min="4" max="4" width="17.42578125" style="4" bestFit="1" customWidth="1"/>
    <col min="5" max="5" width="14.5703125" style="4" customWidth="1"/>
    <col min="6" max="6" width="14.140625" style="4" bestFit="1" customWidth="1"/>
    <col min="7" max="7" width="11.42578125" style="4" bestFit="1" customWidth="1"/>
    <col min="8" max="8" width="3.85546875" style="9" bestFit="1" customWidth="1"/>
    <col min="9" max="9" width="7.7109375" style="4" bestFit="1" customWidth="1"/>
    <col min="10" max="10" width="81.85546875" style="4" bestFit="1" customWidth="1"/>
    <col min="11" max="11" width="49.7109375" style="4" bestFit="1" customWidth="1"/>
    <col min="12" max="12" width="12.85546875" style="4" bestFit="1" customWidth="1"/>
    <col min="13" max="13" width="12.140625" style="4" bestFit="1" customWidth="1"/>
    <col min="14" max="14" width="4" style="4" bestFit="1" customWidth="1"/>
    <col min="15" max="15" width="7.42578125" style="4" bestFit="1" customWidth="1"/>
    <col min="16" max="16" width="63.85546875" style="4" bestFit="1" customWidth="1"/>
    <col min="17" max="17" width="15" style="4" bestFit="1" customWidth="1"/>
    <col min="18" max="18" width="10.7109375" style="4" bestFit="1" customWidth="1"/>
    <col min="19" max="19" width="4.28515625" style="4" bestFit="1" customWidth="1"/>
    <col min="20" max="20" width="2" style="4" bestFit="1" customWidth="1"/>
    <col min="21" max="21" width="4.28515625" style="4" bestFit="1" customWidth="1"/>
    <col min="22" max="22" width="9.140625" style="11"/>
    <col min="23" max="16384" width="9.140625" style="4"/>
  </cols>
  <sheetData>
    <row r="1" spans="1:22" s="7" customFormat="1" ht="45" customHeight="1">
      <c r="A1" s="5" t="s">
        <v>17</v>
      </c>
      <c r="B1" s="5" t="s">
        <v>18</v>
      </c>
      <c r="C1" s="5" t="s">
        <v>35</v>
      </c>
      <c r="D1" s="5" t="s">
        <v>160</v>
      </c>
      <c r="E1" s="5" t="s">
        <v>161</v>
      </c>
      <c r="F1" s="5" t="s">
        <v>22</v>
      </c>
      <c r="G1" s="5" t="s">
        <v>141</v>
      </c>
      <c r="H1" s="12" t="s">
        <v>131</v>
      </c>
      <c r="I1" s="13"/>
      <c r="J1" s="5" t="s">
        <v>19</v>
      </c>
      <c r="K1" s="5" t="s">
        <v>20</v>
      </c>
      <c r="L1" s="5" t="s">
        <v>21</v>
      </c>
      <c r="M1" s="5" t="s">
        <v>142</v>
      </c>
      <c r="N1" s="12" t="s">
        <v>131</v>
      </c>
      <c r="O1" s="13"/>
      <c r="P1" s="5" t="s">
        <v>23</v>
      </c>
      <c r="Q1" s="14" t="s">
        <v>50</v>
      </c>
      <c r="R1" s="15"/>
      <c r="S1" s="15"/>
      <c r="T1" s="6"/>
      <c r="U1" s="6"/>
      <c r="V1" s="6" t="s">
        <v>36</v>
      </c>
    </row>
    <row r="2" spans="1:22">
      <c r="A2" s="4">
        <v>1</v>
      </c>
      <c r="B2" s="16" t="s">
        <v>98</v>
      </c>
      <c r="C2" s="4" t="s">
        <v>100</v>
      </c>
      <c r="D2" s="4" t="s">
        <v>159</v>
      </c>
      <c r="E2" s="4" t="s">
        <v>151</v>
      </c>
      <c r="F2" s="8"/>
      <c r="G2" s="4" t="s">
        <v>14</v>
      </c>
      <c r="H2" s="9" t="s">
        <v>75</v>
      </c>
      <c r="I2" s="3" t="str">
        <f t="shared" ref="I2:I32" si="0">IF(H2=1," Cor; ",IF(H2="1/0"," Cor; ",IF(H2="1/1"," Cor; ",IF(H2&gt;1," Cores; ",""))))</f>
        <v xml:space="preserve"> Cores; </v>
      </c>
      <c r="J2" s="4" t="s">
        <v>391</v>
      </c>
      <c r="K2" s="10"/>
      <c r="L2" s="8"/>
      <c r="N2" s="3"/>
      <c r="O2" s="3"/>
      <c r="V2" s="11">
        <v>1</v>
      </c>
    </row>
    <row r="3" spans="1:22">
      <c r="A3" s="4">
        <v>2</v>
      </c>
      <c r="B3" s="16" t="s">
        <v>98</v>
      </c>
      <c r="C3" s="4" t="s">
        <v>100</v>
      </c>
      <c r="D3" s="4" t="s">
        <v>159</v>
      </c>
      <c r="E3" s="4" t="s">
        <v>151</v>
      </c>
      <c r="F3" s="8"/>
      <c r="G3" s="4" t="s">
        <v>14</v>
      </c>
      <c r="H3" s="9" t="s">
        <v>75</v>
      </c>
      <c r="I3" s="3" t="str">
        <f t="shared" si="0"/>
        <v xml:space="preserve"> Cores; </v>
      </c>
      <c r="J3" s="4" t="s">
        <v>99</v>
      </c>
      <c r="K3" s="10"/>
      <c r="L3" s="8"/>
      <c r="N3" s="3"/>
      <c r="O3" s="3"/>
      <c r="V3" s="11">
        <v>1</v>
      </c>
    </row>
    <row r="4" spans="1:22">
      <c r="A4" s="4">
        <v>3</v>
      </c>
      <c r="B4" s="16" t="s">
        <v>98</v>
      </c>
      <c r="C4" s="4" t="s">
        <v>129</v>
      </c>
      <c r="D4" s="4" t="s">
        <v>159</v>
      </c>
      <c r="E4" s="4" t="s">
        <v>152</v>
      </c>
      <c r="F4" s="8" t="s">
        <v>128</v>
      </c>
      <c r="G4" s="4" t="s">
        <v>14</v>
      </c>
      <c r="H4" s="9" t="s">
        <v>75</v>
      </c>
      <c r="I4" s="3" t="str">
        <f t="shared" si="0"/>
        <v xml:space="preserve"> Cores; </v>
      </c>
      <c r="J4" s="4" t="s">
        <v>130</v>
      </c>
      <c r="K4" s="10"/>
      <c r="L4" s="8"/>
      <c r="N4" s="3"/>
      <c r="O4" s="3"/>
      <c r="V4" s="11">
        <v>1</v>
      </c>
    </row>
    <row r="5" spans="1:22">
      <c r="A5" s="4">
        <v>4</v>
      </c>
      <c r="B5" s="16" t="s">
        <v>98</v>
      </c>
      <c r="C5" s="4" t="s">
        <v>129</v>
      </c>
      <c r="D5" s="4" t="s">
        <v>159</v>
      </c>
      <c r="E5" s="4" t="s">
        <v>153</v>
      </c>
      <c r="F5" s="8" t="s">
        <v>128</v>
      </c>
      <c r="G5" s="4" t="s">
        <v>14</v>
      </c>
      <c r="H5" s="9" t="s">
        <v>75</v>
      </c>
      <c r="I5" s="3" t="str">
        <f t="shared" si="0"/>
        <v xml:space="preserve"> Cores; </v>
      </c>
      <c r="J5" s="4" t="s">
        <v>99</v>
      </c>
      <c r="K5" s="10"/>
      <c r="L5" s="8"/>
      <c r="N5" s="3"/>
      <c r="O5" s="3"/>
      <c r="V5" s="11">
        <v>1</v>
      </c>
    </row>
    <row r="6" spans="1:22">
      <c r="A6" s="4">
        <v>5</v>
      </c>
      <c r="B6" s="16" t="s">
        <v>98</v>
      </c>
      <c r="C6" s="4" t="s">
        <v>129</v>
      </c>
      <c r="D6" s="4" t="s">
        <v>159</v>
      </c>
      <c r="E6" s="4" t="s">
        <v>154</v>
      </c>
      <c r="F6" s="8" t="s">
        <v>128</v>
      </c>
      <c r="G6" s="4" t="s">
        <v>14</v>
      </c>
      <c r="H6" s="9" t="s">
        <v>75</v>
      </c>
      <c r="I6" s="3" t="str">
        <f t="shared" si="0"/>
        <v xml:space="preserve"> Cores; </v>
      </c>
      <c r="J6" s="4" t="s">
        <v>130</v>
      </c>
      <c r="K6" s="10"/>
      <c r="L6" s="8"/>
      <c r="N6" s="3"/>
      <c r="O6" s="3"/>
      <c r="V6" s="11">
        <v>1</v>
      </c>
    </row>
    <row r="7" spans="1:22">
      <c r="A7" s="4">
        <v>6</v>
      </c>
      <c r="B7" s="16" t="s">
        <v>98</v>
      </c>
      <c r="C7" s="4" t="s">
        <v>129</v>
      </c>
      <c r="D7" s="4" t="s">
        <v>159</v>
      </c>
      <c r="E7" s="4" t="s">
        <v>154</v>
      </c>
      <c r="F7" s="8" t="s">
        <v>128</v>
      </c>
      <c r="G7" s="4" t="s">
        <v>14</v>
      </c>
      <c r="H7" s="9" t="s">
        <v>75</v>
      </c>
      <c r="I7" s="3" t="str">
        <f t="shared" si="0"/>
        <v xml:space="preserve"> Cores; </v>
      </c>
      <c r="J7" s="4" t="s">
        <v>99</v>
      </c>
      <c r="K7" s="10"/>
      <c r="L7" s="8"/>
      <c r="N7" s="3"/>
      <c r="O7" s="3"/>
      <c r="V7" s="11">
        <v>1</v>
      </c>
    </row>
    <row r="8" spans="1:22">
      <c r="A8" s="4">
        <v>7</v>
      </c>
      <c r="B8" s="16" t="s">
        <v>98</v>
      </c>
      <c r="C8" s="4" t="s">
        <v>129</v>
      </c>
      <c r="D8" s="4" t="s">
        <v>159</v>
      </c>
      <c r="E8" s="4" t="s">
        <v>155</v>
      </c>
      <c r="F8" s="8" t="s">
        <v>128</v>
      </c>
      <c r="G8" s="4" t="s">
        <v>14</v>
      </c>
      <c r="H8" s="9" t="s">
        <v>75</v>
      </c>
      <c r="I8" s="3" t="str">
        <f t="shared" si="0"/>
        <v xml:space="preserve"> Cores; </v>
      </c>
      <c r="J8" s="4" t="s">
        <v>130</v>
      </c>
      <c r="K8" s="10"/>
      <c r="L8" s="8"/>
      <c r="N8" s="3"/>
      <c r="O8" s="3"/>
      <c r="V8" s="11">
        <v>1</v>
      </c>
    </row>
    <row r="9" spans="1:22">
      <c r="A9" s="4">
        <v>8</v>
      </c>
      <c r="B9" s="16" t="s">
        <v>98</v>
      </c>
      <c r="C9" s="4" t="s">
        <v>129</v>
      </c>
      <c r="D9" s="4" t="s">
        <v>159</v>
      </c>
      <c r="E9" s="4" t="s">
        <v>156</v>
      </c>
      <c r="F9" s="8" t="s">
        <v>128</v>
      </c>
      <c r="G9" s="4" t="s">
        <v>14</v>
      </c>
      <c r="H9" s="9" t="s">
        <v>75</v>
      </c>
      <c r="I9" s="3" t="str">
        <f t="shared" si="0"/>
        <v xml:space="preserve"> Cores; </v>
      </c>
      <c r="J9" s="4" t="s">
        <v>130</v>
      </c>
      <c r="K9" s="10"/>
      <c r="L9" s="8"/>
      <c r="N9" s="3"/>
      <c r="O9" s="3"/>
      <c r="V9" s="11">
        <v>1</v>
      </c>
    </row>
    <row r="10" spans="1:22">
      <c r="A10" s="4">
        <v>9</v>
      </c>
      <c r="B10" s="16" t="s">
        <v>98</v>
      </c>
      <c r="C10" s="4" t="s">
        <v>129</v>
      </c>
      <c r="D10" s="4" t="s">
        <v>159</v>
      </c>
      <c r="E10" s="4" t="s">
        <v>157</v>
      </c>
      <c r="F10" s="8" t="s">
        <v>128</v>
      </c>
      <c r="G10" s="4" t="s">
        <v>14</v>
      </c>
      <c r="H10" s="9" t="s">
        <v>75</v>
      </c>
      <c r="I10" s="3" t="str">
        <f t="shared" si="0"/>
        <v xml:space="preserve"> Cores; </v>
      </c>
      <c r="J10" s="4" t="s">
        <v>130</v>
      </c>
      <c r="K10" s="10"/>
      <c r="L10" s="8"/>
      <c r="N10" s="3"/>
      <c r="O10" s="3"/>
      <c r="V10" s="11">
        <v>1</v>
      </c>
    </row>
    <row r="11" spans="1:22">
      <c r="A11" s="4">
        <v>10</v>
      </c>
      <c r="B11" s="16" t="s">
        <v>98</v>
      </c>
      <c r="C11" s="4" t="s">
        <v>129</v>
      </c>
      <c r="D11" s="4" t="s">
        <v>159</v>
      </c>
      <c r="E11" s="4" t="s">
        <v>158</v>
      </c>
      <c r="F11" s="8" t="s">
        <v>128</v>
      </c>
      <c r="G11" s="4" t="s">
        <v>14</v>
      </c>
      <c r="H11" s="9" t="s">
        <v>75</v>
      </c>
      <c r="I11" s="3" t="str">
        <f t="shared" si="0"/>
        <v xml:space="preserve"> Cores; </v>
      </c>
      <c r="J11" s="4" t="s">
        <v>130</v>
      </c>
      <c r="K11" s="10"/>
      <c r="L11" s="8"/>
      <c r="N11" s="3"/>
      <c r="O11" s="3"/>
      <c r="V11" s="11">
        <v>1</v>
      </c>
    </row>
    <row r="12" spans="1:22">
      <c r="A12" s="4">
        <v>11</v>
      </c>
      <c r="B12" s="16" t="s">
        <v>98</v>
      </c>
      <c r="C12" s="4" t="s">
        <v>129</v>
      </c>
      <c r="D12" s="4" t="s">
        <v>159</v>
      </c>
      <c r="E12" s="4" t="s">
        <v>158</v>
      </c>
      <c r="F12" s="8" t="s">
        <v>128</v>
      </c>
      <c r="G12" s="4" t="s">
        <v>14</v>
      </c>
      <c r="H12" s="9" t="s">
        <v>75</v>
      </c>
      <c r="I12" s="3" t="str">
        <f t="shared" si="0"/>
        <v xml:space="preserve"> Cores; </v>
      </c>
      <c r="J12" s="4" t="s">
        <v>99</v>
      </c>
      <c r="K12" s="10"/>
      <c r="L12" s="8"/>
      <c r="N12" s="3"/>
      <c r="O12" s="3"/>
      <c r="V12" s="11">
        <v>1</v>
      </c>
    </row>
    <row r="13" spans="1:22">
      <c r="A13" s="4">
        <v>12</v>
      </c>
      <c r="B13" s="16" t="s">
        <v>95</v>
      </c>
      <c r="C13" s="4" t="s">
        <v>89</v>
      </c>
      <c r="D13" s="4" t="s">
        <v>162</v>
      </c>
      <c r="E13" s="4" t="s">
        <v>90</v>
      </c>
      <c r="F13" s="8" t="s">
        <v>113</v>
      </c>
      <c r="I13" s="3" t="str">
        <f t="shared" si="0"/>
        <v/>
      </c>
      <c r="J13" s="4" t="s">
        <v>96</v>
      </c>
      <c r="K13" s="10"/>
      <c r="L13" s="8"/>
      <c r="N13" s="8"/>
      <c r="O13" s="3"/>
      <c r="V13" s="11">
        <v>1</v>
      </c>
    </row>
    <row r="14" spans="1:22">
      <c r="A14" s="4">
        <v>13</v>
      </c>
      <c r="B14" s="16" t="s">
        <v>34</v>
      </c>
      <c r="C14" s="4" t="s">
        <v>53</v>
      </c>
      <c r="D14" s="4" t="s">
        <v>159</v>
      </c>
      <c r="E14" s="4" t="s">
        <v>55</v>
      </c>
      <c r="F14" s="8"/>
      <c r="G14" s="4" t="s">
        <v>14</v>
      </c>
      <c r="H14" s="9" t="s">
        <v>75</v>
      </c>
      <c r="I14" s="3" t="str">
        <f t="shared" si="0"/>
        <v xml:space="preserve"> Cores; </v>
      </c>
      <c r="J14" s="4" t="s">
        <v>92</v>
      </c>
      <c r="K14" s="10"/>
      <c r="L14" s="8"/>
      <c r="N14" s="3"/>
      <c r="O14" s="3"/>
      <c r="V14" s="11">
        <v>1</v>
      </c>
    </row>
    <row r="15" spans="1:22">
      <c r="A15" s="4">
        <v>14</v>
      </c>
      <c r="B15" s="16" t="s">
        <v>34</v>
      </c>
      <c r="C15" s="4" t="s">
        <v>53</v>
      </c>
      <c r="D15" s="4" t="s">
        <v>159</v>
      </c>
      <c r="E15" s="4" t="s">
        <v>57</v>
      </c>
      <c r="F15" s="8"/>
      <c r="G15" s="4" t="s">
        <v>14</v>
      </c>
      <c r="H15" s="9" t="s">
        <v>75</v>
      </c>
      <c r="I15" s="3" t="str">
        <f t="shared" si="0"/>
        <v xml:space="preserve"> Cores; </v>
      </c>
      <c r="J15" s="4" t="s">
        <v>92</v>
      </c>
      <c r="K15" s="10"/>
      <c r="L15" s="8"/>
      <c r="N15" s="3"/>
      <c r="O15" s="3"/>
      <c r="V15" s="11">
        <v>1</v>
      </c>
    </row>
    <row r="16" spans="1:22">
      <c r="A16" s="4">
        <v>15</v>
      </c>
      <c r="B16" s="16" t="s">
        <v>34</v>
      </c>
      <c r="C16" s="4" t="s">
        <v>53</v>
      </c>
      <c r="D16" s="4" t="s">
        <v>159</v>
      </c>
      <c r="E16" s="4" t="s">
        <v>58</v>
      </c>
      <c r="F16" s="8"/>
      <c r="G16" s="4" t="s">
        <v>14</v>
      </c>
      <c r="H16" s="9" t="s">
        <v>75</v>
      </c>
      <c r="I16" s="3" t="str">
        <f t="shared" si="0"/>
        <v xml:space="preserve"> Cores; </v>
      </c>
      <c r="J16" s="4" t="s">
        <v>92</v>
      </c>
      <c r="K16" s="10"/>
      <c r="L16" s="8"/>
      <c r="N16" s="3"/>
      <c r="O16" s="3"/>
      <c r="V16" s="11">
        <v>1</v>
      </c>
    </row>
    <row r="17" spans="1:22">
      <c r="A17" s="4">
        <v>16</v>
      </c>
      <c r="B17" s="16" t="s">
        <v>34</v>
      </c>
      <c r="C17" s="4" t="s">
        <v>53</v>
      </c>
      <c r="D17" s="4" t="s">
        <v>159</v>
      </c>
      <c r="E17" s="4" t="s">
        <v>56</v>
      </c>
      <c r="F17" s="8"/>
      <c r="G17" s="4" t="s">
        <v>14</v>
      </c>
      <c r="H17" s="9" t="s">
        <v>75</v>
      </c>
      <c r="I17" s="3" t="str">
        <f t="shared" si="0"/>
        <v xml:space="preserve"> Cores; </v>
      </c>
      <c r="J17" s="4" t="s">
        <v>92</v>
      </c>
      <c r="K17" s="10"/>
      <c r="L17" s="8"/>
      <c r="N17" s="3"/>
      <c r="O17" s="3"/>
      <c r="V17" s="11">
        <v>1</v>
      </c>
    </row>
    <row r="18" spans="1:22">
      <c r="A18" s="4">
        <v>17</v>
      </c>
      <c r="B18" s="16" t="s">
        <v>34</v>
      </c>
      <c r="C18" s="4" t="s">
        <v>53</v>
      </c>
      <c r="D18" s="4" t="s">
        <v>159</v>
      </c>
      <c r="E18" s="4" t="s">
        <v>59</v>
      </c>
      <c r="F18" s="8"/>
      <c r="G18" s="4" t="s">
        <v>14</v>
      </c>
      <c r="H18" s="9" t="s">
        <v>75</v>
      </c>
      <c r="I18" s="3" t="str">
        <f t="shared" si="0"/>
        <v xml:space="preserve"> Cores; </v>
      </c>
      <c r="J18" s="4" t="s">
        <v>92</v>
      </c>
      <c r="K18" s="10"/>
      <c r="L18" s="8"/>
      <c r="N18" s="3"/>
      <c r="O18" s="3"/>
      <c r="V18" s="11">
        <v>1</v>
      </c>
    </row>
    <row r="19" spans="1:22">
      <c r="A19" s="4">
        <v>18</v>
      </c>
      <c r="B19" s="16" t="s">
        <v>34</v>
      </c>
      <c r="C19" s="4" t="s">
        <v>53</v>
      </c>
      <c r="D19" s="4" t="s">
        <v>159</v>
      </c>
      <c r="E19" s="4" t="s">
        <v>60</v>
      </c>
      <c r="F19" s="8"/>
      <c r="G19" s="4" t="s">
        <v>14</v>
      </c>
      <c r="H19" s="9" t="s">
        <v>75</v>
      </c>
      <c r="I19" s="3" t="str">
        <f t="shared" si="0"/>
        <v xml:space="preserve"> Cores; </v>
      </c>
      <c r="J19" s="4" t="s">
        <v>92</v>
      </c>
      <c r="K19" s="10"/>
      <c r="L19" s="8"/>
      <c r="N19" s="3"/>
      <c r="O19" s="3"/>
      <c r="V19" s="11">
        <v>1</v>
      </c>
    </row>
    <row r="20" spans="1:22">
      <c r="A20" s="4">
        <v>19</v>
      </c>
      <c r="B20" s="16" t="s">
        <v>34</v>
      </c>
      <c r="C20" s="4" t="s">
        <v>53</v>
      </c>
      <c r="D20" s="4" t="s">
        <v>159</v>
      </c>
      <c r="E20" s="4" t="s">
        <v>151</v>
      </c>
      <c r="F20" s="8"/>
      <c r="G20" s="4" t="s">
        <v>14</v>
      </c>
      <c r="H20" s="9" t="s">
        <v>75</v>
      </c>
      <c r="I20" s="3" t="str">
        <f t="shared" si="0"/>
        <v xml:space="preserve"> Cores; </v>
      </c>
      <c r="J20" s="4" t="s">
        <v>92</v>
      </c>
      <c r="K20" s="10"/>
      <c r="L20" s="8"/>
      <c r="N20" s="3"/>
      <c r="O20" s="3"/>
      <c r="V20" s="11">
        <v>1</v>
      </c>
    </row>
    <row r="21" spans="1:22">
      <c r="A21" s="4">
        <v>20</v>
      </c>
      <c r="B21" s="17" t="s">
        <v>81</v>
      </c>
      <c r="C21" s="4" t="s">
        <v>202</v>
      </c>
      <c r="D21" s="4" t="s">
        <v>163</v>
      </c>
      <c r="E21" s="4" t="s">
        <v>390</v>
      </c>
      <c r="F21" s="4" t="s">
        <v>120</v>
      </c>
      <c r="G21" s="4" t="s">
        <v>14</v>
      </c>
      <c r="H21" s="9" t="s">
        <v>82</v>
      </c>
      <c r="I21" s="3" t="str">
        <f t="shared" si="0"/>
        <v xml:space="preserve"> Cor; </v>
      </c>
      <c r="J21" s="4" t="s">
        <v>125</v>
      </c>
      <c r="K21" s="4" t="s">
        <v>33</v>
      </c>
      <c r="L21" s="4" t="s">
        <v>123</v>
      </c>
      <c r="M21" s="4" t="s">
        <v>14</v>
      </c>
      <c r="N21" s="4" t="s">
        <v>75</v>
      </c>
      <c r="O21" s="3" t="str">
        <f>IF(N21=1," Cor; ",IF(N21&gt;1," Cores; ",""))</f>
        <v xml:space="preserve"> Cores; </v>
      </c>
      <c r="P21" s="4" t="s">
        <v>54</v>
      </c>
      <c r="Q21" s="4" t="s">
        <v>49</v>
      </c>
      <c r="R21" s="4" t="s">
        <v>102</v>
      </c>
      <c r="S21" s="4">
        <v>30</v>
      </c>
      <c r="T21" s="4" t="s">
        <v>176</v>
      </c>
      <c r="U21" s="4">
        <v>50</v>
      </c>
      <c r="V21" s="11">
        <f t="shared" ref="V21:V32" si="1">ROUNDDOWN(AVERAGE(S21,U21),0)</f>
        <v>40</v>
      </c>
    </row>
    <row r="22" spans="1:22">
      <c r="A22" s="4">
        <v>21</v>
      </c>
      <c r="B22" s="17" t="s">
        <v>81</v>
      </c>
      <c r="C22" s="4" t="s">
        <v>202</v>
      </c>
      <c r="D22" s="4" t="s">
        <v>163</v>
      </c>
      <c r="E22" s="4" t="s">
        <v>390</v>
      </c>
      <c r="F22" s="4" t="s">
        <v>120</v>
      </c>
      <c r="G22" s="4" t="s">
        <v>14</v>
      </c>
      <c r="H22" s="9" t="s">
        <v>82</v>
      </c>
      <c r="I22" s="3" t="str">
        <f t="shared" si="0"/>
        <v xml:space="preserve"> Cor; </v>
      </c>
      <c r="J22" s="4" t="s">
        <v>126</v>
      </c>
      <c r="K22" s="4" t="s">
        <v>85</v>
      </c>
      <c r="L22" s="4" t="s">
        <v>124</v>
      </c>
      <c r="P22" s="4" t="s">
        <v>54</v>
      </c>
      <c r="Q22" s="4" t="s">
        <v>49</v>
      </c>
      <c r="R22" s="4" t="s">
        <v>102</v>
      </c>
      <c r="S22" s="4">
        <v>30</v>
      </c>
      <c r="T22" s="4" t="s">
        <v>176</v>
      </c>
      <c r="U22" s="4">
        <v>50</v>
      </c>
      <c r="V22" s="11">
        <f t="shared" si="1"/>
        <v>40</v>
      </c>
    </row>
    <row r="23" spans="1:22">
      <c r="A23" s="4">
        <v>22</v>
      </c>
      <c r="B23" s="17" t="s">
        <v>81</v>
      </c>
      <c r="C23" s="4" t="s">
        <v>202</v>
      </c>
      <c r="D23" s="4" t="s">
        <v>163</v>
      </c>
      <c r="E23" s="4" t="s">
        <v>390</v>
      </c>
      <c r="F23" s="4" t="s">
        <v>120</v>
      </c>
      <c r="G23" s="4" t="s">
        <v>14</v>
      </c>
      <c r="H23" s="9" t="s">
        <v>75</v>
      </c>
      <c r="I23" s="3" t="str">
        <f t="shared" si="0"/>
        <v xml:space="preserve"> Cores; </v>
      </c>
      <c r="J23" s="4" t="s">
        <v>125</v>
      </c>
      <c r="K23" s="4" t="s">
        <v>33</v>
      </c>
      <c r="L23" s="4" t="s">
        <v>123</v>
      </c>
      <c r="M23" s="4" t="s">
        <v>14</v>
      </c>
      <c r="N23" s="4" t="s">
        <v>75</v>
      </c>
      <c r="O23" s="3" t="str">
        <f>IF(N23=1," Cor; ",IF(N23&gt;1," Cores; ",""))</f>
        <v xml:space="preserve"> Cores; </v>
      </c>
      <c r="P23" s="4" t="s">
        <v>54</v>
      </c>
      <c r="Q23" s="4" t="s">
        <v>49</v>
      </c>
      <c r="R23" s="4" t="s">
        <v>102</v>
      </c>
      <c r="S23" s="4">
        <v>30</v>
      </c>
      <c r="T23" s="4" t="s">
        <v>176</v>
      </c>
      <c r="U23" s="4">
        <v>50</v>
      </c>
      <c r="V23" s="11">
        <f t="shared" si="1"/>
        <v>40</v>
      </c>
    </row>
    <row r="24" spans="1:22">
      <c r="A24" s="4">
        <v>23</v>
      </c>
      <c r="B24" s="17" t="s">
        <v>81</v>
      </c>
      <c r="C24" s="4" t="s">
        <v>202</v>
      </c>
      <c r="D24" s="4" t="s">
        <v>163</v>
      </c>
      <c r="E24" s="4" t="s">
        <v>385</v>
      </c>
      <c r="F24" s="4" t="s">
        <v>120</v>
      </c>
      <c r="G24" s="4" t="s">
        <v>14</v>
      </c>
      <c r="H24" s="9" t="s">
        <v>82</v>
      </c>
      <c r="I24" s="3" t="str">
        <f t="shared" si="0"/>
        <v xml:space="preserve"> Cor; </v>
      </c>
      <c r="J24" s="4" t="s">
        <v>125</v>
      </c>
      <c r="K24" s="4" t="s">
        <v>33</v>
      </c>
      <c r="L24" s="4" t="s">
        <v>123</v>
      </c>
      <c r="M24" s="4" t="s">
        <v>14</v>
      </c>
      <c r="N24" s="4" t="s">
        <v>75</v>
      </c>
      <c r="O24" s="3" t="str">
        <f>IF(N24=1," Cor; ",IF(N24&gt;1," Cores; ",""))</f>
        <v xml:space="preserve"> Cores; </v>
      </c>
      <c r="P24" s="4" t="s">
        <v>54</v>
      </c>
      <c r="Q24" s="4" t="s">
        <v>49</v>
      </c>
      <c r="R24" s="4" t="s">
        <v>102</v>
      </c>
      <c r="S24" s="4">
        <v>30</v>
      </c>
      <c r="T24" s="4" t="s">
        <v>176</v>
      </c>
      <c r="U24" s="4">
        <v>50</v>
      </c>
      <c r="V24" s="11">
        <f t="shared" si="1"/>
        <v>40</v>
      </c>
    </row>
    <row r="25" spans="1:22">
      <c r="A25" s="4">
        <v>24</v>
      </c>
      <c r="B25" s="17" t="s">
        <v>81</v>
      </c>
      <c r="C25" s="4" t="s">
        <v>202</v>
      </c>
      <c r="D25" s="4" t="s">
        <v>163</v>
      </c>
      <c r="E25" s="4" t="s">
        <v>385</v>
      </c>
      <c r="F25" s="4" t="s">
        <v>120</v>
      </c>
      <c r="G25" s="4" t="s">
        <v>14</v>
      </c>
      <c r="H25" s="9" t="s">
        <v>82</v>
      </c>
      <c r="I25" s="3" t="str">
        <f t="shared" si="0"/>
        <v xml:space="preserve"> Cor; </v>
      </c>
      <c r="J25" s="4" t="s">
        <v>126</v>
      </c>
      <c r="K25" s="4" t="s">
        <v>85</v>
      </c>
      <c r="L25" s="4" t="s">
        <v>124</v>
      </c>
      <c r="P25" s="4" t="s">
        <v>54</v>
      </c>
      <c r="Q25" s="4" t="s">
        <v>49</v>
      </c>
      <c r="R25" s="4" t="s">
        <v>102</v>
      </c>
      <c r="S25" s="4">
        <v>30</v>
      </c>
      <c r="T25" s="4" t="s">
        <v>176</v>
      </c>
      <c r="U25" s="4">
        <v>50</v>
      </c>
      <c r="V25" s="11">
        <f t="shared" si="1"/>
        <v>40</v>
      </c>
    </row>
    <row r="26" spans="1:22">
      <c r="A26" s="4">
        <v>25</v>
      </c>
      <c r="B26" s="17" t="s">
        <v>81</v>
      </c>
      <c r="C26" s="4" t="s">
        <v>202</v>
      </c>
      <c r="D26" s="4" t="s">
        <v>163</v>
      </c>
      <c r="E26" s="4" t="s">
        <v>385</v>
      </c>
      <c r="F26" s="4" t="s">
        <v>120</v>
      </c>
      <c r="G26" s="4" t="s">
        <v>14</v>
      </c>
      <c r="H26" s="9" t="s">
        <v>75</v>
      </c>
      <c r="I26" s="3" t="str">
        <f t="shared" si="0"/>
        <v xml:space="preserve"> Cores; </v>
      </c>
      <c r="J26" s="4" t="s">
        <v>125</v>
      </c>
      <c r="K26" s="4" t="s">
        <v>33</v>
      </c>
      <c r="L26" s="4" t="s">
        <v>123</v>
      </c>
      <c r="M26" s="4" t="s">
        <v>14</v>
      </c>
      <c r="N26" s="4" t="s">
        <v>75</v>
      </c>
      <c r="O26" s="3" t="str">
        <f>IF(N26=1," Cor; ",IF(N26&gt;1," Cores; ",""))</f>
        <v xml:space="preserve"> Cores; </v>
      </c>
      <c r="P26" s="4" t="s">
        <v>54</v>
      </c>
      <c r="Q26" s="4" t="s">
        <v>49</v>
      </c>
      <c r="R26" s="4" t="s">
        <v>102</v>
      </c>
      <c r="S26" s="4">
        <v>30</v>
      </c>
      <c r="T26" s="4" t="s">
        <v>176</v>
      </c>
      <c r="U26" s="4">
        <v>50</v>
      </c>
      <c r="V26" s="11">
        <f t="shared" si="1"/>
        <v>40</v>
      </c>
    </row>
    <row r="27" spans="1:22">
      <c r="A27" s="4">
        <v>26</v>
      </c>
      <c r="B27" s="17" t="s">
        <v>81</v>
      </c>
      <c r="C27" s="4" t="s">
        <v>202</v>
      </c>
      <c r="D27" s="4" t="s">
        <v>163</v>
      </c>
      <c r="E27" s="4" t="s">
        <v>387</v>
      </c>
      <c r="F27" s="4" t="s">
        <v>120</v>
      </c>
      <c r="G27" s="4" t="s">
        <v>14</v>
      </c>
      <c r="H27" s="9" t="s">
        <v>82</v>
      </c>
      <c r="I27" s="3" t="str">
        <f t="shared" si="0"/>
        <v xml:space="preserve"> Cor; </v>
      </c>
      <c r="J27" s="4" t="s">
        <v>125</v>
      </c>
      <c r="K27" s="4" t="s">
        <v>33</v>
      </c>
      <c r="L27" s="4" t="s">
        <v>123</v>
      </c>
      <c r="M27" s="4" t="s">
        <v>14</v>
      </c>
      <c r="N27" s="4" t="s">
        <v>75</v>
      </c>
      <c r="O27" s="3" t="str">
        <f>IF(N27=1," Cor; ",IF(N27&gt;1," Cores; ",""))</f>
        <v xml:space="preserve"> Cores; </v>
      </c>
      <c r="P27" s="4" t="s">
        <v>54</v>
      </c>
      <c r="Q27" s="4" t="s">
        <v>49</v>
      </c>
      <c r="R27" s="4" t="s">
        <v>102</v>
      </c>
      <c r="S27" s="4">
        <v>30</v>
      </c>
      <c r="T27" s="4" t="s">
        <v>176</v>
      </c>
      <c r="U27" s="4">
        <v>50</v>
      </c>
      <c r="V27" s="11">
        <f t="shared" si="1"/>
        <v>40</v>
      </c>
    </row>
    <row r="28" spans="1:22">
      <c r="A28" s="4">
        <v>27</v>
      </c>
      <c r="B28" s="17" t="s">
        <v>81</v>
      </c>
      <c r="C28" s="4" t="s">
        <v>202</v>
      </c>
      <c r="D28" s="4" t="s">
        <v>163</v>
      </c>
      <c r="E28" s="4" t="s">
        <v>387</v>
      </c>
      <c r="F28" s="4" t="s">
        <v>120</v>
      </c>
      <c r="G28" s="4" t="s">
        <v>14</v>
      </c>
      <c r="H28" s="9" t="s">
        <v>82</v>
      </c>
      <c r="I28" s="3" t="str">
        <f t="shared" si="0"/>
        <v xml:space="preserve"> Cor; </v>
      </c>
      <c r="J28" s="4" t="s">
        <v>126</v>
      </c>
      <c r="K28" s="4" t="s">
        <v>85</v>
      </c>
      <c r="L28" s="4" t="s">
        <v>124</v>
      </c>
      <c r="P28" s="4" t="s">
        <v>54</v>
      </c>
      <c r="Q28" s="4" t="s">
        <v>49</v>
      </c>
      <c r="R28" s="4" t="s">
        <v>102</v>
      </c>
      <c r="S28" s="4">
        <v>30</v>
      </c>
      <c r="T28" s="4" t="s">
        <v>176</v>
      </c>
      <c r="U28" s="4">
        <v>50</v>
      </c>
      <c r="V28" s="11">
        <f t="shared" si="1"/>
        <v>40</v>
      </c>
    </row>
    <row r="29" spans="1:22">
      <c r="A29" s="4">
        <v>28</v>
      </c>
      <c r="B29" s="17" t="s">
        <v>81</v>
      </c>
      <c r="C29" s="4" t="s">
        <v>202</v>
      </c>
      <c r="D29" s="4" t="s">
        <v>163</v>
      </c>
      <c r="E29" s="4" t="s">
        <v>387</v>
      </c>
      <c r="F29" s="4" t="s">
        <v>120</v>
      </c>
      <c r="G29" s="4" t="s">
        <v>14</v>
      </c>
      <c r="H29" s="9" t="s">
        <v>75</v>
      </c>
      <c r="I29" s="3" t="str">
        <f t="shared" si="0"/>
        <v xml:space="preserve"> Cores; </v>
      </c>
      <c r="J29" s="4" t="s">
        <v>125</v>
      </c>
      <c r="K29" s="4" t="s">
        <v>33</v>
      </c>
      <c r="L29" s="4" t="s">
        <v>123</v>
      </c>
      <c r="M29" s="4" t="s">
        <v>14</v>
      </c>
      <c r="N29" s="4" t="s">
        <v>75</v>
      </c>
      <c r="O29" s="3" t="str">
        <f>IF(N29=1," Cor; ",IF(N29&gt;1," Cores; ",""))</f>
        <v xml:space="preserve"> Cores; </v>
      </c>
      <c r="P29" s="4" t="s">
        <v>54</v>
      </c>
      <c r="Q29" s="4" t="s">
        <v>49</v>
      </c>
      <c r="R29" s="4" t="s">
        <v>102</v>
      </c>
      <c r="S29" s="4">
        <v>30</v>
      </c>
      <c r="T29" s="4" t="s">
        <v>176</v>
      </c>
      <c r="U29" s="4">
        <v>50</v>
      </c>
      <c r="V29" s="11">
        <f t="shared" si="1"/>
        <v>40</v>
      </c>
    </row>
    <row r="30" spans="1:22">
      <c r="A30" s="4">
        <v>29</v>
      </c>
      <c r="B30" s="17" t="s">
        <v>81</v>
      </c>
      <c r="C30" s="4" t="s">
        <v>84</v>
      </c>
      <c r="D30" s="4" t="s">
        <v>163</v>
      </c>
      <c r="E30" s="4" t="s">
        <v>390</v>
      </c>
      <c r="F30" s="4" t="s">
        <v>121</v>
      </c>
      <c r="G30" s="4" t="s">
        <v>14</v>
      </c>
      <c r="H30" s="9" t="s">
        <v>82</v>
      </c>
      <c r="I30" s="3" t="str">
        <f t="shared" si="0"/>
        <v xml:space="preserve"> Cor; </v>
      </c>
      <c r="J30" s="4" t="s">
        <v>127</v>
      </c>
      <c r="K30" s="4" t="s">
        <v>85</v>
      </c>
      <c r="L30" s="4" t="s">
        <v>124</v>
      </c>
      <c r="P30" s="4" t="s">
        <v>54</v>
      </c>
      <c r="Q30" s="4" t="s">
        <v>49</v>
      </c>
      <c r="R30" s="4" t="s">
        <v>102</v>
      </c>
      <c r="S30" s="4">
        <v>30</v>
      </c>
      <c r="T30" s="4" t="s">
        <v>176</v>
      </c>
      <c r="U30" s="4">
        <v>50</v>
      </c>
      <c r="V30" s="11">
        <f t="shared" si="1"/>
        <v>40</v>
      </c>
    </row>
    <row r="31" spans="1:22">
      <c r="A31" s="4">
        <v>30</v>
      </c>
      <c r="B31" s="17" t="s">
        <v>81</v>
      </c>
      <c r="C31" s="4" t="s">
        <v>84</v>
      </c>
      <c r="D31" s="4" t="s">
        <v>163</v>
      </c>
      <c r="E31" s="4" t="s">
        <v>385</v>
      </c>
      <c r="F31" s="4" t="s">
        <v>121</v>
      </c>
      <c r="G31" s="4" t="s">
        <v>14</v>
      </c>
      <c r="H31" s="9" t="s">
        <v>82</v>
      </c>
      <c r="I31" s="3" t="str">
        <f t="shared" si="0"/>
        <v xml:space="preserve"> Cor; </v>
      </c>
      <c r="J31" s="4" t="s">
        <v>127</v>
      </c>
      <c r="K31" s="4" t="s">
        <v>85</v>
      </c>
      <c r="L31" s="4" t="s">
        <v>124</v>
      </c>
      <c r="P31" s="4" t="s">
        <v>54</v>
      </c>
      <c r="Q31" s="4" t="s">
        <v>49</v>
      </c>
      <c r="R31" s="4" t="s">
        <v>102</v>
      </c>
      <c r="S31" s="4">
        <v>30</v>
      </c>
      <c r="T31" s="4" t="s">
        <v>176</v>
      </c>
      <c r="U31" s="4">
        <v>50</v>
      </c>
      <c r="V31" s="11">
        <f t="shared" si="1"/>
        <v>40</v>
      </c>
    </row>
    <row r="32" spans="1:22">
      <c r="A32" s="4">
        <v>31</v>
      </c>
      <c r="B32" s="17" t="s">
        <v>81</v>
      </c>
      <c r="C32" s="4" t="s">
        <v>84</v>
      </c>
      <c r="D32" s="4" t="s">
        <v>163</v>
      </c>
      <c r="E32" s="4" t="s">
        <v>387</v>
      </c>
      <c r="F32" s="4" t="s">
        <v>121</v>
      </c>
      <c r="G32" s="4" t="s">
        <v>14</v>
      </c>
      <c r="H32" s="9" t="s">
        <v>82</v>
      </c>
      <c r="I32" s="3" t="str">
        <f t="shared" si="0"/>
        <v xml:space="preserve"> Cor; </v>
      </c>
      <c r="J32" s="4" t="s">
        <v>127</v>
      </c>
      <c r="K32" s="4" t="s">
        <v>85</v>
      </c>
      <c r="L32" s="4" t="s">
        <v>124</v>
      </c>
      <c r="P32" s="4" t="s">
        <v>54</v>
      </c>
      <c r="Q32" s="4" t="s">
        <v>49</v>
      </c>
      <c r="R32" s="4" t="s">
        <v>102</v>
      </c>
      <c r="S32" s="4">
        <v>30</v>
      </c>
      <c r="T32" s="4" t="s">
        <v>176</v>
      </c>
      <c r="U32" s="4">
        <v>50</v>
      </c>
      <c r="V32" s="11">
        <f t="shared" si="1"/>
        <v>40</v>
      </c>
    </row>
    <row r="33" spans="1:22">
      <c r="A33" s="4">
        <v>32</v>
      </c>
      <c r="B33" s="17" t="s">
        <v>219</v>
      </c>
      <c r="C33" s="4" t="s">
        <v>16</v>
      </c>
      <c r="D33" s="4" t="s">
        <v>162</v>
      </c>
      <c r="E33" s="4" t="s">
        <v>220</v>
      </c>
      <c r="F33" s="8" t="s">
        <v>114</v>
      </c>
      <c r="G33" s="4" t="s">
        <v>14</v>
      </c>
      <c r="H33" s="9" t="s">
        <v>82</v>
      </c>
      <c r="I33" s="3" t="str">
        <f>IF(H33=1," Cor; ",IF(H33="1/0"," Cor; ",IF(H33="1/1"," Cor; ",IF(H33&gt;1," Cores; ",""))))</f>
        <v xml:space="preserve"> Cor; </v>
      </c>
      <c r="V33" s="11">
        <v>1</v>
      </c>
    </row>
    <row r="34" spans="1:22">
      <c r="A34" s="4">
        <v>33</v>
      </c>
      <c r="B34" s="16" t="s">
        <v>32</v>
      </c>
      <c r="C34" s="4" t="s">
        <v>16</v>
      </c>
      <c r="D34" s="4" t="s">
        <v>162</v>
      </c>
      <c r="E34" s="4" t="s">
        <v>383</v>
      </c>
      <c r="F34" s="8" t="s">
        <v>114</v>
      </c>
      <c r="G34" s="4" t="s">
        <v>14</v>
      </c>
      <c r="H34" s="9" t="s">
        <v>75</v>
      </c>
      <c r="I34" s="3" t="str">
        <f t="shared" ref="I34:I109" si="2">IF(H34=1," Cor; ",IF(H34="1/0"," Cor; ",IF(H34="1/1"," Cor; ",IF(H34&gt;1," Cores; ",""))))</f>
        <v xml:space="preserve"> Cores; </v>
      </c>
      <c r="J34" s="4" t="s">
        <v>72</v>
      </c>
      <c r="K34" s="10"/>
      <c r="L34" s="8"/>
      <c r="N34" s="3"/>
      <c r="O34" s="3"/>
      <c r="V34" s="11">
        <v>1</v>
      </c>
    </row>
    <row r="35" spans="1:22">
      <c r="A35" s="4">
        <v>34</v>
      </c>
      <c r="B35" s="16" t="s">
        <v>32</v>
      </c>
      <c r="C35" s="4" t="s">
        <v>16</v>
      </c>
      <c r="D35" s="4" t="s">
        <v>162</v>
      </c>
      <c r="E35" s="4" t="s">
        <v>386</v>
      </c>
      <c r="F35" s="8" t="s">
        <v>114</v>
      </c>
      <c r="G35" s="4" t="s">
        <v>14</v>
      </c>
      <c r="H35" s="9" t="s">
        <v>75</v>
      </c>
      <c r="I35" s="3" t="str">
        <f t="shared" si="2"/>
        <v xml:space="preserve"> Cores; </v>
      </c>
      <c r="J35" s="4" t="s">
        <v>72</v>
      </c>
      <c r="K35" s="10"/>
      <c r="L35" s="8"/>
      <c r="N35" s="3"/>
      <c r="O35" s="3"/>
      <c r="V35" s="11">
        <v>1</v>
      </c>
    </row>
    <row r="36" spans="1:22">
      <c r="A36" s="4">
        <v>35</v>
      </c>
      <c r="B36" s="16" t="s">
        <v>32</v>
      </c>
      <c r="C36" s="4" t="s">
        <v>16</v>
      </c>
      <c r="D36" s="4" t="s">
        <v>162</v>
      </c>
      <c r="E36" s="4" t="s">
        <v>388</v>
      </c>
      <c r="F36" s="8" t="s">
        <v>114</v>
      </c>
      <c r="G36" s="4" t="s">
        <v>14</v>
      </c>
      <c r="H36" s="9" t="s">
        <v>75</v>
      </c>
      <c r="I36" s="3" t="str">
        <f t="shared" si="2"/>
        <v xml:space="preserve"> Cores; </v>
      </c>
      <c r="J36" s="4" t="s">
        <v>72</v>
      </c>
      <c r="K36" s="10"/>
      <c r="L36" s="8"/>
      <c r="N36" s="3"/>
      <c r="O36" s="3"/>
      <c r="V36" s="11">
        <v>1</v>
      </c>
    </row>
    <row r="37" spans="1:22">
      <c r="A37" s="4">
        <v>36</v>
      </c>
      <c r="B37" s="16" t="s">
        <v>195</v>
      </c>
      <c r="C37" s="4" t="s">
        <v>16</v>
      </c>
      <c r="D37" s="4" t="s">
        <v>162</v>
      </c>
      <c r="E37" s="4" t="s">
        <v>383</v>
      </c>
      <c r="F37" s="8" t="s">
        <v>194</v>
      </c>
      <c r="G37" s="4" t="s">
        <v>14</v>
      </c>
      <c r="H37" s="9" t="s">
        <v>75</v>
      </c>
      <c r="I37" s="3" t="str">
        <f t="shared" si="2"/>
        <v xml:space="preserve"> Cores; </v>
      </c>
      <c r="J37" s="4" t="s">
        <v>72</v>
      </c>
      <c r="K37" s="10"/>
      <c r="L37" s="8"/>
      <c r="N37" s="3"/>
      <c r="O37" s="3"/>
      <c r="V37" s="11">
        <v>1</v>
      </c>
    </row>
    <row r="38" spans="1:22">
      <c r="A38" s="4">
        <v>37</v>
      </c>
      <c r="B38" s="16" t="s">
        <v>195</v>
      </c>
      <c r="C38" s="4" t="s">
        <v>16</v>
      </c>
      <c r="D38" s="4" t="s">
        <v>162</v>
      </c>
      <c r="E38" s="4" t="s">
        <v>386</v>
      </c>
      <c r="F38" s="8" t="s">
        <v>194</v>
      </c>
      <c r="G38" s="4" t="s">
        <v>14</v>
      </c>
      <c r="H38" s="9" t="s">
        <v>75</v>
      </c>
      <c r="I38" s="3" t="str">
        <f t="shared" si="2"/>
        <v xml:space="preserve"> Cores; </v>
      </c>
      <c r="J38" s="4" t="s">
        <v>72</v>
      </c>
      <c r="K38" s="10"/>
      <c r="L38" s="8"/>
      <c r="N38" s="3"/>
      <c r="O38" s="3"/>
      <c r="V38" s="11">
        <v>1</v>
      </c>
    </row>
    <row r="39" spans="1:22">
      <c r="A39" s="4">
        <v>38</v>
      </c>
      <c r="B39" s="16" t="s">
        <v>195</v>
      </c>
      <c r="C39" s="4" t="s">
        <v>16</v>
      </c>
      <c r="D39" s="4" t="s">
        <v>162</v>
      </c>
      <c r="E39" s="4" t="s">
        <v>388</v>
      </c>
      <c r="F39" s="8" t="s">
        <v>194</v>
      </c>
      <c r="G39" s="4" t="s">
        <v>14</v>
      </c>
      <c r="H39" s="9" t="s">
        <v>75</v>
      </c>
      <c r="I39" s="3" t="str">
        <f t="shared" si="2"/>
        <v xml:space="preserve"> Cores; </v>
      </c>
      <c r="J39" s="4" t="s">
        <v>72</v>
      </c>
      <c r="K39" s="10"/>
      <c r="L39" s="8"/>
      <c r="N39" s="3"/>
      <c r="O39" s="3"/>
      <c r="V39" s="11">
        <v>1</v>
      </c>
    </row>
    <row r="40" spans="1:22">
      <c r="A40" s="4">
        <v>39</v>
      </c>
      <c r="B40" s="16" t="s">
        <v>31</v>
      </c>
      <c r="C40" s="4" t="s">
        <v>13</v>
      </c>
      <c r="D40" s="4" t="s">
        <v>163</v>
      </c>
      <c r="E40" s="4" t="s">
        <v>390</v>
      </c>
      <c r="F40" s="8" t="s">
        <v>115</v>
      </c>
      <c r="G40" s="4" t="s">
        <v>14</v>
      </c>
      <c r="H40" s="9" t="s">
        <v>83</v>
      </c>
      <c r="I40" s="3" t="str">
        <f t="shared" si="2"/>
        <v xml:space="preserve"> Cor; </v>
      </c>
      <c r="J40" s="4" t="s">
        <v>52</v>
      </c>
      <c r="K40" s="4" t="s">
        <v>33</v>
      </c>
      <c r="L40" s="8" t="s">
        <v>116</v>
      </c>
      <c r="M40" s="4" t="s">
        <v>14</v>
      </c>
      <c r="N40" s="9" t="s">
        <v>75</v>
      </c>
      <c r="O40" s="3" t="str">
        <f t="shared" ref="O40:O67" si="3">IF(N40="1/0"," Cor; ",IF(N40="1/1"," Cor; ",IF(N40&lt;&gt;"1/0"," Cores; ","")))</f>
        <v xml:space="preserve"> Cores; </v>
      </c>
      <c r="P40" s="4" t="s">
        <v>62</v>
      </c>
      <c r="Q40" s="4" t="s">
        <v>49</v>
      </c>
      <c r="R40" s="4" t="s">
        <v>102</v>
      </c>
      <c r="S40" s="4">
        <v>1</v>
      </c>
      <c r="T40" s="4" t="s">
        <v>176</v>
      </c>
      <c r="U40" s="4">
        <v>54</v>
      </c>
      <c r="V40" s="11">
        <f t="shared" ref="V40:V55" si="4">ROUNDDOWN(AVERAGE(S40,U40),0)</f>
        <v>27</v>
      </c>
    </row>
    <row r="41" spans="1:22">
      <c r="A41" s="4">
        <v>40</v>
      </c>
      <c r="B41" s="16" t="s">
        <v>31</v>
      </c>
      <c r="C41" s="4" t="s">
        <v>13</v>
      </c>
      <c r="D41" s="4" t="s">
        <v>163</v>
      </c>
      <c r="E41" s="4" t="s">
        <v>390</v>
      </c>
      <c r="F41" s="8" t="s">
        <v>115</v>
      </c>
      <c r="G41" s="4" t="s">
        <v>14</v>
      </c>
      <c r="H41" s="9" t="s">
        <v>83</v>
      </c>
      <c r="I41" s="3" t="str">
        <f t="shared" si="2"/>
        <v xml:space="preserve"> Cor; </v>
      </c>
      <c r="J41" s="4" t="s">
        <v>51</v>
      </c>
      <c r="K41" s="4" t="s">
        <v>33</v>
      </c>
      <c r="L41" s="8" t="s">
        <v>116</v>
      </c>
      <c r="M41" s="4" t="s">
        <v>14</v>
      </c>
      <c r="N41" s="9" t="s">
        <v>75</v>
      </c>
      <c r="O41" s="3" t="str">
        <f t="shared" si="3"/>
        <v xml:space="preserve"> Cores; </v>
      </c>
      <c r="P41" s="4" t="s">
        <v>140</v>
      </c>
      <c r="Q41" s="4" t="s">
        <v>49</v>
      </c>
      <c r="R41" s="4" t="s">
        <v>102</v>
      </c>
      <c r="S41" s="4">
        <v>55</v>
      </c>
      <c r="T41" s="4" t="s">
        <v>176</v>
      </c>
      <c r="U41" s="4">
        <v>100</v>
      </c>
      <c r="V41" s="11">
        <f t="shared" si="4"/>
        <v>77</v>
      </c>
    </row>
    <row r="42" spans="1:22">
      <c r="A42" s="4">
        <v>41</v>
      </c>
      <c r="B42" s="16" t="s">
        <v>31</v>
      </c>
      <c r="C42" s="4" t="s">
        <v>13</v>
      </c>
      <c r="D42" s="4" t="s">
        <v>163</v>
      </c>
      <c r="E42" s="4" t="s">
        <v>390</v>
      </c>
      <c r="F42" s="8" t="s">
        <v>115</v>
      </c>
      <c r="G42" s="4" t="s">
        <v>14</v>
      </c>
      <c r="H42" s="9" t="s">
        <v>76</v>
      </c>
      <c r="I42" s="3" t="str">
        <f t="shared" si="2"/>
        <v xml:space="preserve"> Cores; </v>
      </c>
      <c r="J42" s="4" t="s">
        <v>52</v>
      </c>
      <c r="K42" s="4" t="s">
        <v>33</v>
      </c>
      <c r="L42" s="8" t="s">
        <v>116</v>
      </c>
      <c r="M42" s="4" t="s">
        <v>14</v>
      </c>
      <c r="N42" s="9" t="s">
        <v>75</v>
      </c>
      <c r="O42" s="3" t="str">
        <f t="shared" si="3"/>
        <v xml:space="preserve"> Cores; </v>
      </c>
      <c r="P42" s="4" t="s">
        <v>62</v>
      </c>
      <c r="Q42" s="4" t="s">
        <v>49</v>
      </c>
      <c r="R42" s="4" t="s">
        <v>102</v>
      </c>
      <c r="S42" s="4">
        <v>1</v>
      </c>
      <c r="T42" s="4" t="s">
        <v>176</v>
      </c>
      <c r="U42" s="4">
        <v>54</v>
      </c>
      <c r="V42" s="11">
        <f t="shared" si="4"/>
        <v>27</v>
      </c>
    </row>
    <row r="43" spans="1:22">
      <c r="A43" s="4">
        <v>42</v>
      </c>
      <c r="B43" s="16" t="s">
        <v>31</v>
      </c>
      <c r="C43" s="4" t="s">
        <v>13</v>
      </c>
      <c r="D43" s="4" t="s">
        <v>163</v>
      </c>
      <c r="E43" s="4" t="s">
        <v>390</v>
      </c>
      <c r="F43" s="8" t="s">
        <v>115</v>
      </c>
      <c r="G43" s="4" t="s">
        <v>14</v>
      </c>
      <c r="H43" s="9" t="s">
        <v>76</v>
      </c>
      <c r="I43" s="3" t="str">
        <f t="shared" si="2"/>
        <v xml:space="preserve"> Cores; </v>
      </c>
      <c r="J43" s="4" t="s">
        <v>51</v>
      </c>
      <c r="K43" s="4" t="s">
        <v>33</v>
      </c>
      <c r="L43" s="8" t="s">
        <v>116</v>
      </c>
      <c r="M43" s="4" t="s">
        <v>14</v>
      </c>
      <c r="N43" s="9" t="s">
        <v>75</v>
      </c>
      <c r="O43" s="3" t="str">
        <f t="shared" si="3"/>
        <v xml:space="preserve"> Cores; </v>
      </c>
      <c r="P43" s="4" t="s">
        <v>140</v>
      </c>
      <c r="Q43" s="4" t="s">
        <v>49</v>
      </c>
      <c r="R43" s="4" t="s">
        <v>102</v>
      </c>
      <c r="S43" s="4">
        <v>55</v>
      </c>
      <c r="T43" s="4" t="s">
        <v>176</v>
      </c>
      <c r="U43" s="4">
        <v>100</v>
      </c>
      <c r="V43" s="11">
        <f t="shared" si="4"/>
        <v>77</v>
      </c>
    </row>
    <row r="44" spans="1:22">
      <c r="A44" s="4">
        <v>43</v>
      </c>
      <c r="B44" s="16" t="s">
        <v>31</v>
      </c>
      <c r="C44" s="4" t="s">
        <v>13</v>
      </c>
      <c r="D44" s="4" t="s">
        <v>163</v>
      </c>
      <c r="E44" s="4" t="s">
        <v>384</v>
      </c>
      <c r="F44" s="8" t="s">
        <v>115</v>
      </c>
      <c r="G44" s="4" t="s">
        <v>14</v>
      </c>
      <c r="H44" s="9" t="s">
        <v>83</v>
      </c>
      <c r="I44" s="3" t="str">
        <f t="shared" si="2"/>
        <v xml:space="preserve"> Cor; </v>
      </c>
      <c r="J44" s="4" t="s">
        <v>52</v>
      </c>
      <c r="K44" s="4" t="s">
        <v>33</v>
      </c>
      <c r="L44" s="8" t="s">
        <v>116</v>
      </c>
      <c r="M44" s="4" t="s">
        <v>14</v>
      </c>
      <c r="N44" s="9" t="s">
        <v>75</v>
      </c>
      <c r="O44" s="3" t="str">
        <f t="shared" si="3"/>
        <v xml:space="preserve"> Cores; </v>
      </c>
      <c r="P44" s="4" t="s">
        <v>62</v>
      </c>
      <c r="Q44" s="4" t="s">
        <v>49</v>
      </c>
      <c r="R44" s="4" t="s">
        <v>102</v>
      </c>
      <c r="S44" s="4">
        <v>1</v>
      </c>
      <c r="T44" s="4" t="s">
        <v>176</v>
      </c>
      <c r="U44" s="4">
        <v>54</v>
      </c>
      <c r="V44" s="11">
        <f t="shared" ref="V44:V47" si="5">ROUNDDOWN(AVERAGE(S44,U44),0)</f>
        <v>27</v>
      </c>
    </row>
    <row r="45" spans="1:22">
      <c r="A45" s="4">
        <v>44</v>
      </c>
      <c r="B45" s="16" t="s">
        <v>31</v>
      </c>
      <c r="C45" s="4" t="s">
        <v>13</v>
      </c>
      <c r="D45" s="4" t="s">
        <v>163</v>
      </c>
      <c r="E45" s="4" t="s">
        <v>384</v>
      </c>
      <c r="F45" s="8" t="s">
        <v>115</v>
      </c>
      <c r="G45" s="4" t="s">
        <v>14</v>
      </c>
      <c r="H45" s="9" t="s">
        <v>83</v>
      </c>
      <c r="I45" s="3" t="str">
        <f t="shared" si="2"/>
        <v xml:space="preserve"> Cor; </v>
      </c>
      <c r="J45" s="4" t="s">
        <v>51</v>
      </c>
      <c r="K45" s="4" t="s">
        <v>33</v>
      </c>
      <c r="L45" s="8" t="s">
        <v>116</v>
      </c>
      <c r="M45" s="4" t="s">
        <v>14</v>
      </c>
      <c r="N45" s="9" t="s">
        <v>75</v>
      </c>
      <c r="O45" s="3" t="str">
        <f t="shared" si="3"/>
        <v xml:space="preserve"> Cores; </v>
      </c>
      <c r="P45" s="4" t="s">
        <v>140</v>
      </c>
      <c r="Q45" s="4" t="s">
        <v>49</v>
      </c>
      <c r="R45" s="4" t="s">
        <v>102</v>
      </c>
      <c r="S45" s="4">
        <v>55</v>
      </c>
      <c r="T45" s="4" t="s">
        <v>176</v>
      </c>
      <c r="U45" s="4">
        <v>100</v>
      </c>
      <c r="V45" s="11">
        <f t="shared" si="5"/>
        <v>77</v>
      </c>
    </row>
    <row r="46" spans="1:22">
      <c r="A46" s="4">
        <v>45</v>
      </c>
      <c r="B46" s="16" t="s">
        <v>31</v>
      </c>
      <c r="C46" s="4" t="s">
        <v>13</v>
      </c>
      <c r="D46" s="4" t="s">
        <v>163</v>
      </c>
      <c r="E46" s="4" t="s">
        <v>384</v>
      </c>
      <c r="F46" s="8" t="s">
        <v>115</v>
      </c>
      <c r="G46" s="4" t="s">
        <v>14</v>
      </c>
      <c r="H46" s="9" t="s">
        <v>76</v>
      </c>
      <c r="I46" s="3" t="str">
        <f t="shared" si="2"/>
        <v xml:space="preserve"> Cores; </v>
      </c>
      <c r="J46" s="4" t="s">
        <v>52</v>
      </c>
      <c r="K46" s="4" t="s">
        <v>33</v>
      </c>
      <c r="L46" s="8" t="s">
        <v>116</v>
      </c>
      <c r="M46" s="4" t="s">
        <v>14</v>
      </c>
      <c r="N46" s="9" t="s">
        <v>75</v>
      </c>
      <c r="O46" s="3" t="str">
        <f t="shared" si="3"/>
        <v xml:space="preserve"> Cores; </v>
      </c>
      <c r="P46" s="4" t="s">
        <v>62</v>
      </c>
      <c r="Q46" s="4" t="s">
        <v>49</v>
      </c>
      <c r="R46" s="4" t="s">
        <v>102</v>
      </c>
      <c r="S46" s="4">
        <v>1</v>
      </c>
      <c r="T46" s="4" t="s">
        <v>176</v>
      </c>
      <c r="U46" s="4">
        <v>54</v>
      </c>
      <c r="V46" s="11">
        <f t="shared" si="5"/>
        <v>27</v>
      </c>
    </row>
    <row r="47" spans="1:22">
      <c r="A47" s="4">
        <v>46</v>
      </c>
      <c r="B47" s="16" t="s">
        <v>31</v>
      </c>
      <c r="C47" s="4" t="s">
        <v>13</v>
      </c>
      <c r="D47" s="4" t="s">
        <v>163</v>
      </c>
      <c r="E47" s="4" t="s">
        <v>384</v>
      </c>
      <c r="F47" s="8" t="s">
        <v>115</v>
      </c>
      <c r="G47" s="4" t="s">
        <v>14</v>
      </c>
      <c r="H47" s="9" t="s">
        <v>76</v>
      </c>
      <c r="I47" s="3" t="str">
        <f t="shared" si="2"/>
        <v xml:space="preserve"> Cores; </v>
      </c>
      <c r="J47" s="4" t="s">
        <v>51</v>
      </c>
      <c r="K47" s="4" t="s">
        <v>33</v>
      </c>
      <c r="L47" s="8" t="s">
        <v>116</v>
      </c>
      <c r="M47" s="4" t="s">
        <v>14</v>
      </c>
      <c r="N47" s="9" t="s">
        <v>75</v>
      </c>
      <c r="O47" s="3" t="str">
        <f t="shared" si="3"/>
        <v xml:space="preserve"> Cores; </v>
      </c>
      <c r="P47" s="4" t="s">
        <v>140</v>
      </c>
      <c r="Q47" s="4" t="s">
        <v>49</v>
      </c>
      <c r="R47" s="4" t="s">
        <v>102</v>
      </c>
      <c r="S47" s="4">
        <v>55</v>
      </c>
      <c r="T47" s="4" t="s">
        <v>176</v>
      </c>
      <c r="U47" s="4">
        <v>100</v>
      </c>
      <c r="V47" s="11">
        <f t="shared" si="5"/>
        <v>77</v>
      </c>
    </row>
    <row r="48" spans="1:22">
      <c r="A48" s="4">
        <v>47</v>
      </c>
      <c r="B48" s="16" t="s">
        <v>31</v>
      </c>
      <c r="C48" s="4" t="s">
        <v>13</v>
      </c>
      <c r="D48" s="4" t="s">
        <v>163</v>
      </c>
      <c r="E48" s="4" t="s">
        <v>385</v>
      </c>
      <c r="F48" s="8" t="s">
        <v>115</v>
      </c>
      <c r="G48" s="4" t="s">
        <v>14</v>
      </c>
      <c r="H48" s="9" t="s">
        <v>83</v>
      </c>
      <c r="I48" s="3" t="str">
        <f t="shared" si="2"/>
        <v xml:space="preserve"> Cor; </v>
      </c>
      <c r="J48" s="4" t="s">
        <v>52</v>
      </c>
      <c r="K48" s="4" t="s">
        <v>33</v>
      </c>
      <c r="L48" s="8" t="s">
        <v>116</v>
      </c>
      <c r="M48" s="4" t="s">
        <v>14</v>
      </c>
      <c r="N48" s="9" t="s">
        <v>75</v>
      </c>
      <c r="O48" s="3" t="str">
        <f t="shared" si="3"/>
        <v xml:space="preserve"> Cores; </v>
      </c>
      <c r="P48" s="4" t="s">
        <v>62</v>
      </c>
      <c r="Q48" s="4" t="s">
        <v>49</v>
      </c>
      <c r="R48" s="4" t="s">
        <v>102</v>
      </c>
      <c r="S48" s="4">
        <v>1</v>
      </c>
      <c r="T48" s="4" t="s">
        <v>176</v>
      </c>
      <c r="U48" s="4">
        <v>54</v>
      </c>
      <c r="V48" s="11">
        <f t="shared" si="4"/>
        <v>27</v>
      </c>
    </row>
    <row r="49" spans="1:22">
      <c r="A49" s="4">
        <v>48</v>
      </c>
      <c r="B49" s="16" t="s">
        <v>31</v>
      </c>
      <c r="C49" s="4" t="s">
        <v>13</v>
      </c>
      <c r="D49" s="4" t="s">
        <v>163</v>
      </c>
      <c r="E49" s="4" t="s">
        <v>385</v>
      </c>
      <c r="F49" s="8" t="s">
        <v>115</v>
      </c>
      <c r="G49" s="4" t="s">
        <v>14</v>
      </c>
      <c r="H49" s="9" t="s">
        <v>83</v>
      </c>
      <c r="I49" s="3" t="str">
        <f t="shared" si="2"/>
        <v xml:space="preserve"> Cor; </v>
      </c>
      <c r="J49" s="4" t="s">
        <v>51</v>
      </c>
      <c r="K49" s="4" t="s">
        <v>33</v>
      </c>
      <c r="L49" s="8" t="s">
        <v>116</v>
      </c>
      <c r="M49" s="4" t="s">
        <v>14</v>
      </c>
      <c r="N49" s="9" t="s">
        <v>75</v>
      </c>
      <c r="O49" s="3" t="str">
        <f t="shared" si="3"/>
        <v xml:space="preserve"> Cores; </v>
      </c>
      <c r="P49" s="4" t="s">
        <v>140</v>
      </c>
      <c r="Q49" s="4" t="s">
        <v>49</v>
      </c>
      <c r="R49" s="4" t="s">
        <v>102</v>
      </c>
      <c r="S49" s="4">
        <v>55</v>
      </c>
      <c r="T49" s="4" t="s">
        <v>176</v>
      </c>
      <c r="U49" s="4">
        <v>100</v>
      </c>
      <c r="V49" s="11">
        <f t="shared" si="4"/>
        <v>77</v>
      </c>
    </row>
    <row r="50" spans="1:22">
      <c r="A50" s="4">
        <v>49</v>
      </c>
      <c r="B50" s="16" t="s">
        <v>31</v>
      </c>
      <c r="C50" s="4" t="s">
        <v>13</v>
      </c>
      <c r="D50" s="4" t="s">
        <v>163</v>
      </c>
      <c r="E50" s="4" t="s">
        <v>385</v>
      </c>
      <c r="F50" s="8" t="s">
        <v>115</v>
      </c>
      <c r="G50" s="4" t="s">
        <v>14</v>
      </c>
      <c r="H50" s="9" t="s">
        <v>76</v>
      </c>
      <c r="I50" s="3" t="str">
        <f t="shared" si="2"/>
        <v xml:space="preserve"> Cores; </v>
      </c>
      <c r="J50" s="4" t="s">
        <v>52</v>
      </c>
      <c r="K50" s="4" t="s">
        <v>33</v>
      </c>
      <c r="L50" s="8" t="s">
        <v>116</v>
      </c>
      <c r="M50" s="4" t="s">
        <v>14</v>
      </c>
      <c r="N50" s="9" t="s">
        <v>75</v>
      </c>
      <c r="O50" s="3" t="str">
        <f t="shared" si="3"/>
        <v xml:space="preserve"> Cores; </v>
      </c>
      <c r="P50" s="4" t="s">
        <v>62</v>
      </c>
      <c r="Q50" s="4" t="s">
        <v>49</v>
      </c>
      <c r="R50" s="4" t="s">
        <v>102</v>
      </c>
      <c r="S50" s="4">
        <v>1</v>
      </c>
      <c r="T50" s="4" t="s">
        <v>176</v>
      </c>
      <c r="U50" s="4">
        <v>54</v>
      </c>
      <c r="V50" s="11">
        <f t="shared" si="4"/>
        <v>27</v>
      </c>
    </row>
    <row r="51" spans="1:22">
      <c r="A51" s="4">
        <v>50</v>
      </c>
      <c r="B51" s="16" t="s">
        <v>31</v>
      </c>
      <c r="C51" s="4" t="s">
        <v>13</v>
      </c>
      <c r="D51" s="4" t="s">
        <v>163</v>
      </c>
      <c r="E51" s="4" t="s">
        <v>385</v>
      </c>
      <c r="F51" s="8" t="s">
        <v>115</v>
      </c>
      <c r="G51" s="4" t="s">
        <v>14</v>
      </c>
      <c r="H51" s="9" t="s">
        <v>76</v>
      </c>
      <c r="I51" s="3" t="str">
        <f t="shared" si="2"/>
        <v xml:space="preserve"> Cores; </v>
      </c>
      <c r="J51" s="4" t="s">
        <v>51</v>
      </c>
      <c r="K51" s="4" t="s">
        <v>33</v>
      </c>
      <c r="L51" s="8" t="s">
        <v>116</v>
      </c>
      <c r="M51" s="4" t="s">
        <v>14</v>
      </c>
      <c r="N51" s="9" t="s">
        <v>75</v>
      </c>
      <c r="O51" s="3" t="str">
        <f t="shared" si="3"/>
        <v xml:space="preserve"> Cores; </v>
      </c>
      <c r="P51" s="4" t="s">
        <v>140</v>
      </c>
      <c r="Q51" s="4" t="s">
        <v>49</v>
      </c>
      <c r="R51" s="4" t="s">
        <v>102</v>
      </c>
      <c r="S51" s="4">
        <v>55</v>
      </c>
      <c r="T51" s="4" t="s">
        <v>176</v>
      </c>
      <c r="U51" s="4">
        <v>100</v>
      </c>
      <c r="V51" s="11">
        <f t="shared" si="4"/>
        <v>77</v>
      </c>
    </row>
    <row r="52" spans="1:22">
      <c r="A52" s="4">
        <v>51</v>
      </c>
      <c r="B52" s="16" t="s">
        <v>31</v>
      </c>
      <c r="C52" s="4" t="s">
        <v>13</v>
      </c>
      <c r="D52" s="4" t="s">
        <v>163</v>
      </c>
      <c r="E52" s="4" t="s">
        <v>387</v>
      </c>
      <c r="F52" s="8" t="s">
        <v>115</v>
      </c>
      <c r="G52" s="4" t="s">
        <v>14</v>
      </c>
      <c r="H52" s="9" t="s">
        <v>83</v>
      </c>
      <c r="I52" s="3" t="str">
        <f t="shared" si="2"/>
        <v xml:space="preserve"> Cor; </v>
      </c>
      <c r="J52" s="4" t="s">
        <v>52</v>
      </c>
      <c r="K52" s="4" t="s">
        <v>33</v>
      </c>
      <c r="L52" s="8" t="s">
        <v>116</v>
      </c>
      <c r="M52" s="4" t="s">
        <v>14</v>
      </c>
      <c r="N52" s="9" t="s">
        <v>75</v>
      </c>
      <c r="O52" s="3" t="str">
        <f t="shared" si="3"/>
        <v xml:space="preserve"> Cores; </v>
      </c>
      <c r="P52" s="4" t="s">
        <v>62</v>
      </c>
      <c r="Q52" s="4" t="s">
        <v>49</v>
      </c>
      <c r="R52" s="4" t="s">
        <v>102</v>
      </c>
      <c r="S52" s="4">
        <v>1</v>
      </c>
      <c r="T52" s="4" t="s">
        <v>176</v>
      </c>
      <c r="U52" s="4">
        <v>54</v>
      </c>
      <c r="V52" s="11">
        <f t="shared" si="4"/>
        <v>27</v>
      </c>
    </row>
    <row r="53" spans="1:22">
      <c r="A53" s="4">
        <v>52</v>
      </c>
      <c r="B53" s="16" t="s">
        <v>31</v>
      </c>
      <c r="C53" s="4" t="s">
        <v>13</v>
      </c>
      <c r="D53" s="4" t="s">
        <v>163</v>
      </c>
      <c r="E53" s="4" t="s">
        <v>387</v>
      </c>
      <c r="F53" s="8" t="s">
        <v>115</v>
      </c>
      <c r="G53" s="4" t="s">
        <v>14</v>
      </c>
      <c r="H53" s="9" t="s">
        <v>83</v>
      </c>
      <c r="I53" s="3" t="str">
        <f t="shared" si="2"/>
        <v xml:space="preserve"> Cor; </v>
      </c>
      <c r="J53" s="4" t="s">
        <v>51</v>
      </c>
      <c r="K53" s="4" t="s">
        <v>33</v>
      </c>
      <c r="L53" s="8" t="s">
        <v>116</v>
      </c>
      <c r="M53" s="4" t="s">
        <v>14</v>
      </c>
      <c r="N53" s="9" t="s">
        <v>75</v>
      </c>
      <c r="O53" s="3" t="str">
        <f t="shared" si="3"/>
        <v xml:space="preserve"> Cores; </v>
      </c>
      <c r="P53" s="4" t="s">
        <v>140</v>
      </c>
      <c r="Q53" s="4" t="s">
        <v>49</v>
      </c>
      <c r="R53" s="4" t="s">
        <v>102</v>
      </c>
      <c r="S53" s="4">
        <v>55</v>
      </c>
      <c r="T53" s="4" t="s">
        <v>176</v>
      </c>
      <c r="U53" s="4">
        <v>100</v>
      </c>
      <c r="V53" s="11">
        <f t="shared" si="4"/>
        <v>77</v>
      </c>
    </row>
    <row r="54" spans="1:22">
      <c r="A54" s="4">
        <v>53</v>
      </c>
      <c r="B54" s="16" t="s">
        <v>31</v>
      </c>
      <c r="C54" s="4" t="s">
        <v>13</v>
      </c>
      <c r="D54" s="4" t="s">
        <v>163</v>
      </c>
      <c r="E54" s="4" t="s">
        <v>387</v>
      </c>
      <c r="F54" s="8" t="s">
        <v>115</v>
      </c>
      <c r="G54" s="4" t="s">
        <v>14</v>
      </c>
      <c r="H54" s="9" t="s">
        <v>76</v>
      </c>
      <c r="I54" s="3" t="str">
        <f t="shared" si="2"/>
        <v xml:space="preserve"> Cores; </v>
      </c>
      <c r="J54" s="4" t="s">
        <v>52</v>
      </c>
      <c r="K54" s="4" t="s">
        <v>33</v>
      </c>
      <c r="L54" s="8" t="s">
        <v>116</v>
      </c>
      <c r="M54" s="4" t="s">
        <v>14</v>
      </c>
      <c r="N54" s="9" t="s">
        <v>75</v>
      </c>
      <c r="O54" s="3" t="str">
        <f t="shared" si="3"/>
        <v xml:space="preserve"> Cores; </v>
      </c>
      <c r="P54" s="4" t="s">
        <v>62</v>
      </c>
      <c r="Q54" s="4" t="s">
        <v>49</v>
      </c>
      <c r="R54" s="4" t="s">
        <v>102</v>
      </c>
      <c r="S54" s="4">
        <v>1</v>
      </c>
      <c r="T54" s="4" t="s">
        <v>176</v>
      </c>
      <c r="U54" s="4">
        <v>54</v>
      </c>
      <c r="V54" s="11">
        <f t="shared" si="4"/>
        <v>27</v>
      </c>
    </row>
    <row r="55" spans="1:22">
      <c r="A55" s="4">
        <v>54</v>
      </c>
      <c r="B55" s="16" t="s">
        <v>31</v>
      </c>
      <c r="C55" s="4" t="s">
        <v>13</v>
      </c>
      <c r="D55" s="4" t="s">
        <v>163</v>
      </c>
      <c r="E55" s="4" t="s">
        <v>387</v>
      </c>
      <c r="F55" s="8" t="s">
        <v>115</v>
      </c>
      <c r="G55" s="4" t="s">
        <v>14</v>
      </c>
      <c r="H55" s="9" t="s">
        <v>76</v>
      </c>
      <c r="I55" s="3" t="str">
        <f t="shared" si="2"/>
        <v xml:space="preserve"> Cores; </v>
      </c>
      <c r="J55" s="4" t="s">
        <v>51</v>
      </c>
      <c r="K55" s="4" t="s">
        <v>33</v>
      </c>
      <c r="L55" s="8" t="s">
        <v>116</v>
      </c>
      <c r="M55" s="4" t="s">
        <v>14</v>
      </c>
      <c r="N55" s="9" t="s">
        <v>75</v>
      </c>
      <c r="O55" s="3" t="str">
        <f t="shared" si="3"/>
        <v xml:space="preserve"> Cores; </v>
      </c>
      <c r="P55" s="4" t="s">
        <v>140</v>
      </c>
      <c r="Q55" s="4" t="s">
        <v>49</v>
      </c>
      <c r="R55" s="4" t="s">
        <v>102</v>
      </c>
      <c r="S55" s="4">
        <v>55</v>
      </c>
      <c r="T55" s="4" t="s">
        <v>176</v>
      </c>
      <c r="U55" s="4">
        <v>100</v>
      </c>
      <c r="V55" s="11">
        <f t="shared" si="4"/>
        <v>77</v>
      </c>
    </row>
    <row r="56" spans="1:22">
      <c r="A56" s="4">
        <v>55</v>
      </c>
      <c r="B56" s="16" t="s">
        <v>196</v>
      </c>
      <c r="C56" s="4" t="s">
        <v>13</v>
      </c>
      <c r="D56" s="4" t="s">
        <v>163</v>
      </c>
      <c r="E56" s="4" t="s">
        <v>390</v>
      </c>
      <c r="F56" s="8" t="s">
        <v>197</v>
      </c>
      <c r="G56" s="4" t="s">
        <v>14</v>
      </c>
      <c r="H56" s="9" t="s">
        <v>83</v>
      </c>
      <c r="I56" s="3" t="str">
        <f t="shared" si="2"/>
        <v xml:space="preserve"> Cor; </v>
      </c>
      <c r="J56" s="4" t="s">
        <v>372</v>
      </c>
      <c r="K56" s="4" t="s">
        <v>33</v>
      </c>
      <c r="L56" s="8" t="s">
        <v>116</v>
      </c>
      <c r="M56" s="4" t="s">
        <v>14</v>
      </c>
      <c r="N56" s="9" t="s">
        <v>75</v>
      </c>
      <c r="O56" s="3" t="str">
        <f t="shared" si="3"/>
        <v xml:space="preserve"> Cores; </v>
      </c>
      <c r="P56" s="4" t="s">
        <v>369</v>
      </c>
      <c r="Q56" s="4" t="s">
        <v>49</v>
      </c>
      <c r="R56" s="4" t="s">
        <v>102</v>
      </c>
      <c r="S56" s="4">
        <v>1</v>
      </c>
      <c r="T56" s="4" t="s">
        <v>176</v>
      </c>
      <c r="U56" s="4">
        <v>54</v>
      </c>
      <c r="V56" s="11">
        <f t="shared" ref="V56:V67" si="6">ROUNDDOWN(AVERAGE(S56,U56),0)</f>
        <v>27</v>
      </c>
    </row>
    <row r="57" spans="1:22">
      <c r="A57" s="4">
        <v>56</v>
      </c>
      <c r="B57" s="16" t="s">
        <v>196</v>
      </c>
      <c r="C57" s="4" t="s">
        <v>13</v>
      </c>
      <c r="D57" s="4" t="s">
        <v>163</v>
      </c>
      <c r="E57" s="4" t="s">
        <v>390</v>
      </c>
      <c r="F57" s="8" t="s">
        <v>197</v>
      </c>
      <c r="G57" s="4" t="s">
        <v>14</v>
      </c>
      <c r="H57" s="9" t="s">
        <v>83</v>
      </c>
      <c r="I57" s="3" t="str">
        <f t="shared" si="2"/>
        <v xml:space="preserve"> Cor; </v>
      </c>
      <c r="J57" s="4" t="s">
        <v>373</v>
      </c>
      <c r="K57" s="4" t="s">
        <v>33</v>
      </c>
      <c r="L57" s="8" t="s">
        <v>116</v>
      </c>
      <c r="M57" s="4" t="s">
        <v>14</v>
      </c>
      <c r="N57" s="9" t="s">
        <v>75</v>
      </c>
      <c r="O57" s="3" t="str">
        <f t="shared" si="3"/>
        <v xml:space="preserve"> Cores; </v>
      </c>
      <c r="P57" s="4" t="s">
        <v>370</v>
      </c>
      <c r="Q57" s="4" t="s">
        <v>49</v>
      </c>
      <c r="R57" s="4" t="s">
        <v>102</v>
      </c>
      <c r="S57" s="4">
        <v>55</v>
      </c>
      <c r="T57" s="4" t="s">
        <v>176</v>
      </c>
      <c r="U57" s="4">
        <v>100</v>
      </c>
      <c r="V57" s="11">
        <f t="shared" si="6"/>
        <v>77</v>
      </c>
    </row>
    <row r="58" spans="1:22">
      <c r="A58" s="4">
        <v>57</v>
      </c>
      <c r="B58" s="16" t="s">
        <v>196</v>
      </c>
      <c r="C58" s="4" t="s">
        <v>13</v>
      </c>
      <c r="D58" s="4" t="s">
        <v>163</v>
      </c>
      <c r="E58" s="4" t="s">
        <v>390</v>
      </c>
      <c r="F58" s="8" t="s">
        <v>197</v>
      </c>
      <c r="G58" s="4" t="s">
        <v>14</v>
      </c>
      <c r="H58" s="9" t="s">
        <v>76</v>
      </c>
      <c r="I58" s="3" t="str">
        <f t="shared" si="2"/>
        <v xml:space="preserve"> Cores; </v>
      </c>
      <c r="J58" s="4" t="s">
        <v>372</v>
      </c>
      <c r="K58" s="4" t="s">
        <v>33</v>
      </c>
      <c r="L58" s="8" t="s">
        <v>116</v>
      </c>
      <c r="M58" s="4" t="s">
        <v>14</v>
      </c>
      <c r="N58" s="9" t="s">
        <v>75</v>
      </c>
      <c r="O58" s="3" t="str">
        <f t="shared" si="3"/>
        <v xml:space="preserve"> Cores; </v>
      </c>
      <c r="P58" s="4" t="s">
        <v>369</v>
      </c>
      <c r="Q58" s="4" t="s">
        <v>49</v>
      </c>
      <c r="R58" s="4" t="s">
        <v>102</v>
      </c>
      <c r="S58" s="4">
        <v>1</v>
      </c>
      <c r="T58" s="4" t="s">
        <v>176</v>
      </c>
      <c r="U58" s="4">
        <v>54</v>
      </c>
      <c r="V58" s="11">
        <f t="shared" si="6"/>
        <v>27</v>
      </c>
    </row>
    <row r="59" spans="1:22">
      <c r="A59" s="4">
        <v>58</v>
      </c>
      <c r="B59" s="16" t="s">
        <v>196</v>
      </c>
      <c r="C59" s="4" t="s">
        <v>13</v>
      </c>
      <c r="D59" s="4" t="s">
        <v>163</v>
      </c>
      <c r="E59" s="4" t="s">
        <v>390</v>
      </c>
      <c r="F59" s="8" t="s">
        <v>197</v>
      </c>
      <c r="G59" s="4" t="s">
        <v>14</v>
      </c>
      <c r="H59" s="9" t="s">
        <v>76</v>
      </c>
      <c r="I59" s="3" t="str">
        <f t="shared" si="2"/>
        <v xml:space="preserve"> Cores; </v>
      </c>
      <c r="J59" s="4" t="s">
        <v>373</v>
      </c>
      <c r="K59" s="4" t="s">
        <v>33</v>
      </c>
      <c r="L59" s="8" t="s">
        <v>116</v>
      </c>
      <c r="M59" s="4" t="s">
        <v>14</v>
      </c>
      <c r="N59" s="9" t="s">
        <v>75</v>
      </c>
      <c r="O59" s="3" t="str">
        <f t="shared" si="3"/>
        <v xml:space="preserve"> Cores; </v>
      </c>
      <c r="P59" s="4" t="s">
        <v>370</v>
      </c>
      <c r="Q59" s="4" t="s">
        <v>49</v>
      </c>
      <c r="R59" s="4" t="s">
        <v>102</v>
      </c>
      <c r="S59" s="4">
        <v>55</v>
      </c>
      <c r="T59" s="4" t="s">
        <v>176</v>
      </c>
      <c r="U59" s="4">
        <v>100</v>
      </c>
      <c r="V59" s="11">
        <f t="shared" si="6"/>
        <v>77</v>
      </c>
    </row>
    <row r="60" spans="1:22">
      <c r="A60" s="4">
        <v>59</v>
      </c>
      <c r="B60" s="16" t="s">
        <v>196</v>
      </c>
      <c r="C60" s="4" t="s">
        <v>13</v>
      </c>
      <c r="D60" s="4" t="s">
        <v>163</v>
      </c>
      <c r="E60" s="4" t="s">
        <v>384</v>
      </c>
      <c r="F60" s="8" t="s">
        <v>197</v>
      </c>
      <c r="G60" s="4" t="s">
        <v>14</v>
      </c>
      <c r="H60" s="9" t="s">
        <v>83</v>
      </c>
      <c r="I60" s="3" t="str">
        <f t="shared" si="2"/>
        <v xml:space="preserve"> Cor; </v>
      </c>
      <c r="J60" s="4" t="s">
        <v>372</v>
      </c>
      <c r="K60" s="4" t="s">
        <v>33</v>
      </c>
      <c r="L60" s="8" t="s">
        <v>116</v>
      </c>
      <c r="M60" s="4" t="s">
        <v>14</v>
      </c>
      <c r="N60" s="9" t="s">
        <v>75</v>
      </c>
      <c r="O60" s="3" t="str">
        <f t="shared" si="3"/>
        <v xml:space="preserve"> Cores; </v>
      </c>
      <c r="P60" s="4" t="s">
        <v>369</v>
      </c>
      <c r="Q60" s="4" t="s">
        <v>49</v>
      </c>
      <c r="R60" s="4" t="s">
        <v>102</v>
      </c>
      <c r="S60" s="4">
        <v>1</v>
      </c>
      <c r="T60" s="4" t="s">
        <v>176</v>
      </c>
      <c r="U60" s="4">
        <v>54</v>
      </c>
      <c r="V60" s="11">
        <f t="shared" si="6"/>
        <v>27</v>
      </c>
    </row>
    <row r="61" spans="1:22">
      <c r="A61" s="4">
        <v>60</v>
      </c>
      <c r="B61" s="16" t="s">
        <v>196</v>
      </c>
      <c r="C61" s="4" t="s">
        <v>13</v>
      </c>
      <c r="D61" s="4" t="s">
        <v>163</v>
      </c>
      <c r="E61" s="4" t="s">
        <v>384</v>
      </c>
      <c r="F61" s="8" t="s">
        <v>197</v>
      </c>
      <c r="G61" s="4" t="s">
        <v>14</v>
      </c>
      <c r="H61" s="9" t="s">
        <v>83</v>
      </c>
      <c r="I61" s="3" t="str">
        <f t="shared" si="2"/>
        <v xml:space="preserve"> Cor; </v>
      </c>
      <c r="J61" s="4" t="s">
        <v>373</v>
      </c>
      <c r="K61" s="4" t="s">
        <v>33</v>
      </c>
      <c r="L61" s="8" t="s">
        <v>116</v>
      </c>
      <c r="M61" s="4" t="s">
        <v>14</v>
      </c>
      <c r="N61" s="9" t="s">
        <v>75</v>
      </c>
      <c r="O61" s="3" t="str">
        <f t="shared" si="3"/>
        <v xml:space="preserve"> Cores; </v>
      </c>
      <c r="P61" s="4" t="s">
        <v>370</v>
      </c>
      <c r="Q61" s="4" t="s">
        <v>49</v>
      </c>
      <c r="R61" s="4" t="s">
        <v>102</v>
      </c>
      <c r="S61" s="4">
        <v>55</v>
      </c>
      <c r="T61" s="4" t="s">
        <v>176</v>
      </c>
      <c r="U61" s="4">
        <v>100</v>
      </c>
      <c r="V61" s="11">
        <f t="shared" si="6"/>
        <v>77</v>
      </c>
    </row>
    <row r="62" spans="1:22">
      <c r="A62" s="4">
        <v>61</v>
      </c>
      <c r="B62" s="16" t="s">
        <v>196</v>
      </c>
      <c r="C62" s="4" t="s">
        <v>13</v>
      </c>
      <c r="D62" s="4" t="s">
        <v>163</v>
      </c>
      <c r="E62" s="4" t="s">
        <v>384</v>
      </c>
      <c r="F62" s="8" t="s">
        <v>197</v>
      </c>
      <c r="G62" s="4" t="s">
        <v>14</v>
      </c>
      <c r="H62" s="9" t="s">
        <v>76</v>
      </c>
      <c r="I62" s="3" t="str">
        <f t="shared" si="2"/>
        <v xml:space="preserve"> Cores; </v>
      </c>
      <c r="J62" s="4" t="s">
        <v>372</v>
      </c>
      <c r="K62" s="4" t="s">
        <v>33</v>
      </c>
      <c r="L62" s="8" t="s">
        <v>116</v>
      </c>
      <c r="M62" s="4" t="s">
        <v>14</v>
      </c>
      <c r="N62" s="9" t="s">
        <v>75</v>
      </c>
      <c r="O62" s="3" t="str">
        <f t="shared" si="3"/>
        <v xml:space="preserve"> Cores; </v>
      </c>
      <c r="P62" s="4" t="s">
        <v>369</v>
      </c>
      <c r="Q62" s="4" t="s">
        <v>49</v>
      </c>
      <c r="R62" s="4" t="s">
        <v>102</v>
      </c>
      <c r="S62" s="4">
        <v>1</v>
      </c>
      <c r="T62" s="4" t="s">
        <v>176</v>
      </c>
      <c r="U62" s="4">
        <v>54</v>
      </c>
      <c r="V62" s="11">
        <f t="shared" si="6"/>
        <v>27</v>
      </c>
    </row>
    <row r="63" spans="1:22">
      <c r="A63" s="4">
        <v>62</v>
      </c>
      <c r="B63" s="16" t="s">
        <v>196</v>
      </c>
      <c r="C63" s="4" t="s">
        <v>13</v>
      </c>
      <c r="D63" s="4" t="s">
        <v>163</v>
      </c>
      <c r="E63" s="4" t="s">
        <v>384</v>
      </c>
      <c r="F63" s="8" t="s">
        <v>197</v>
      </c>
      <c r="G63" s="4" t="s">
        <v>14</v>
      </c>
      <c r="H63" s="9" t="s">
        <v>76</v>
      </c>
      <c r="I63" s="3" t="str">
        <f t="shared" si="2"/>
        <v xml:space="preserve"> Cores; </v>
      </c>
      <c r="J63" s="4" t="s">
        <v>373</v>
      </c>
      <c r="K63" s="4" t="s">
        <v>33</v>
      </c>
      <c r="L63" s="8" t="s">
        <v>116</v>
      </c>
      <c r="M63" s="4" t="s">
        <v>14</v>
      </c>
      <c r="N63" s="9" t="s">
        <v>75</v>
      </c>
      <c r="O63" s="3" t="str">
        <f t="shared" si="3"/>
        <v xml:space="preserve"> Cores; </v>
      </c>
      <c r="P63" s="4" t="s">
        <v>370</v>
      </c>
      <c r="Q63" s="4" t="s">
        <v>49</v>
      </c>
      <c r="R63" s="4" t="s">
        <v>102</v>
      </c>
      <c r="S63" s="4">
        <v>55</v>
      </c>
      <c r="T63" s="4" t="s">
        <v>176</v>
      </c>
      <c r="U63" s="4">
        <v>100</v>
      </c>
      <c r="V63" s="11">
        <f t="shared" si="6"/>
        <v>77</v>
      </c>
    </row>
    <row r="64" spans="1:22">
      <c r="A64" s="4">
        <v>63</v>
      </c>
      <c r="B64" s="16" t="s">
        <v>196</v>
      </c>
      <c r="C64" s="4" t="s">
        <v>13</v>
      </c>
      <c r="D64" s="4" t="s">
        <v>163</v>
      </c>
      <c r="E64" s="4" t="s">
        <v>385</v>
      </c>
      <c r="F64" s="8" t="s">
        <v>197</v>
      </c>
      <c r="G64" s="4" t="s">
        <v>14</v>
      </c>
      <c r="H64" s="9" t="s">
        <v>83</v>
      </c>
      <c r="I64" s="3" t="str">
        <f t="shared" si="2"/>
        <v xml:space="preserve"> Cor; </v>
      </c>
      <c r="J64" s="4" t="s">
        <v>371</v>
      </c>
      <c r="K64" s="4" t="s">
        <v>33</v>
      </c>
      <c r="L64" s="8" t="s">
        <v>116</v>
      </c>
      <c r="M64" s="4" t="s">
        <v>14</v>
      </c>
      <c r="N64" s="9" t="s">
        <v>75</v>
      </c>
      <c r="O64" s="3" t="str">
        <f t="shared" si="3"/>
        <v xml:space="preserve"> Cores; </v>
      </c>
      <c r="P64" s="4" t="s">
        <v>369</v>
      </c>
      <c r="Q64" s="4" t="s">
        <v>49</v>
      </c>
      <c r="R64" s="4" t="s">
        <v>102</v>
      </c>
      <c r="S64" s="4">
        <v>1</v>
      </c>
      <c r="T64" s="4" t="s">
        <v>176</v>
      </c>
      <c r="U64" s="4">
        <v>54</v>
      </c>
      <c r="V64" s="11">
        <f t="shared" si="6"/>
        <v>27</v>
      </c>
    </row>
    <row r="65" spans="1:22">
      <c r="A65" s="4">
        <v>64</v>
      </c>
      <c r="B65" s="16" t="s">
        <v>196</v>
      </c>
      <c r="C65" s="4" t="s">
        <v>13</v>
      </c>
      <c r="D65" s="4" t="s">
        <v>163</v>
      </c>
      <c r="E65" s="4" t="s">
        <v>385</v>
      </c>
      <c r="F65" s="8" t="s">
        <v>197</v>
      </c>
      <c r="G65" s="4" t="s">
        <v>14</v>
      </c>
      <c r="H65" s="9" t="s">
        <v>83</v>
      </c>
      <c r="I65" s="3" t="str">
        <f t="shared" si="2"/>
        <v xml:space="preserve"> Cor; </v>
      </c>
      <c r="J65" s="4" t="s">
        <v>373</v>
      </c>
      <c r="K65" s="4" t="s">
        <v>33</v>
      </c>
      <c r="L65" s="8" t="s">
        <v>116</v>
      </c>
      <c r="M65" s="4" t="s">
        <v>14</v>
      </c>
      <c r="N65" s="9" t="s">
        <v>75</v>
      </c>
      <c r="O65" s="3" t="str">
        <f t="shared" si="3"/>
        <v xml:space="preserve"> Cores; </v>
      </c>
      <c r="P65" s="4" t="s">
        <v>370</v>
      </c>
      <c r="Q65" s="4" t="s">
        <v>49</v>
      </c>
      <c r="R65" s="4" t="s">
        <v>102</v>
      </c>
      <c r="S65" s="4">
        <v>55</v>
      </c>
      <c r="T65" s="4" t="s">
        <v>176</v>
      </c>
      <c r="U65" s="4">
        <v>100</v>
      </c>
      <c r="V65" s="11">
        <f t="shared" si="6"/>
        <v>77</v>
      </c>
    </row>
    <row r="66" spans="1:22">
      <c r="A66" s="4">
        <v>65</v>
      </c>
      <c r="B66" s="16" t="s">
        <v>196</v>
      </c>
      <c r="C66" s="4" t="s">
        <v>13</v>
      </c>
      <c r="D66" s="4" t="s">
        <v>163</v>
      </c>
      <c r="E66" s="4" t="s">
        <v>385</v>
      </c>
      <c r="F66" s="8" t="s">
        <v>197</v>
      </c>
      <c r="G66" s="4" t="s">
        <v>14</v>
      </c>
      <c r="H66" s="9" t="s">
        <v>76</v>
      </c>
      <c r="I66" s="3" t="str">
        <f t="shared" si="2"/>
        <v xml:space="preserve"> Cores; </v>
      </c>
      <c r="J66" s="4" t="s">
        <v>372</v>
      </c>
      <c r="K66" s="4" t="s">
        <v>33</v>
      </c>
      <c r="L66" s="8" t="s">
        <v>116</v>
      </c>
      <c r="M66" s="4" t="s">
        <v>14</v>
      </c>
      <c r="N66" s="9" t="s">
        <v>75</v>
      </c>
      <c r="O66" s="3" t="str">
        <f t="shared" si="3"/>
        <v xml:space="preserve"> Cores; </v>
      </c>
      <c r="P66" s="4" t="s">
        <v>369</v>
      </c>
      <c r="Q66" s="4" t="s">
        <v>49</v>
      </c>
      <c r="R66" s="4" t="s">
        <v>102</v>
      </c>
      <c r="S66" s="4">
        <v>1</v>
      </c>
      <c r="T66" s="4" t="s">
        <v>176</v>
      </c>
      <c r="U66" s="4">
        <v>54</v>
      </c>
      <c r="V66" s="11">
        <f t="shared" si="6"/>
        <v>27</v>
      </c>
    </row>
    <row r="67" spans="1:22">
      <c r="A67" s="4">
        <v>66</v>
      </c>
      <c r="B67" s="16" t="s">
        <v>196</v>
      </c>
      <c r="C67" s="4" t="s">
        <v>13</v>
      </c>
      <c r="D67" s="4" t="s">
        <v>163</v>
      </c>
      <c r="E67" s="4" t="s">
        <v>385</v>
      </c>
      <c r="F67" s="8" t="s">
        <v>197</v>
      </c>
      <c r="G67" s="4" t="s">
        <v>14</v>
      </c>
      <c r="H67" s="9" t="s">
        <v>76</v>
      </c>
      <c r="I67" s="3" t="str">
        <f t="shared" si="2"/>
        <v xml:space="preserve"> Cores; </v>
      </c>
      <c r="J67" s="4" t="s">
        <v>374</v>
      </c>
      <c r="K67" s="4" t="s">
        <v>33</v>
      </c>
      <c r="L67" s="8" t="s">
        <v>116</v>
      </c>
      <c r="M67" s="4" t="s">
        <v>14</v>
      </c>
      <c r="N67" s="9" t="s">
        <v>75</v>
      </c>
      <c r="O67" s="3" t="str">
        <f t="shared" si="3"/>
        <v xml:space="preserve"> Cores; </v>
      </c>
      <c r="P67" s="4" t="s">
        <v>370</v>
      </c>
      <c r="Q67" s="4" t="s">
        <v>49</v>
      </c>
      <c r="R67" s="4" t="s">
        <v>102</v>
      </c>
      <c r="S67" s="4">
        <v>55</v>
      </c>
      <c r="T67" s="4" t="s">
        <v>176</v>
      </c>
      <c r="U67" s="4">
        <v>100</v>
      </c>
      <c r="V67" s="11">
        <f t="shared" si="6"/>
        <v>77</v>
      </c>
    </row>
    <row r="68" spans="1:22">
      <c r="A68" s="4">
        <v>67</v>
      </c>
      <c r="B68" s="17" t="s">
        <v>106</v>
      </c>
      <c r="C68" s="4" t="s">
        <v>16</v>
      </c>
      <c r="D68" s="4" t="s">
        <v>162</v>
      </c>
      <c r="E68" s="4" t="s">
        <v>390</v>
      </c>
      <c r="F68" s="4" t="s">
        <v>119</v>
      </c>
      <c r="G68" s="4" t="s">
        <v>14</v>
      </c>
      <c r="H68" s="9" t="s">
        <v>75</v>
      </c>
      <c r="I68" s="3" t="str">
        <f t="shared" si="2"/>
        <v xml:space="preserve"> Cores; </v>
      </c>
      <c r="J68" s="4" t="s">
        <v>54</v>
      </c>
      <c r="V68" s="11">
        <v>1</v>
      </c>
    </row>
    <row r="69" spans="1:22">
      <c r="A69" s="4">
        <v>68</v>
      </c>
      <c r="B69" s="17" t="s">
        <v>106</v>
      </c>
      <c r="C69" s="4" t="s">
        <v>16</v>
      </c>
      <c r="D69" s="4" t="s">
        <v>162</v>
      </c>
      <c r="E69" s="4" t="s">
        <v>390</v>
      </c>
      <c r="F69" s="4" t="s">
        <v>109</v>
      </c>
      <c r="G69" s="4" t="s">
        <v>14</v>
      </c>
      <c r="H69" s="9" t="s">
        <v>75</v>
      </c>
      <c r="I69" s="3" t="str">
        <f t="shared" si="2"/>
        <v xml:space="preserve"> Cores; </v>
      </c>
      <c r="J69" s="4" t="s">
        <v>54</v>
      </c>
      <c r="V69" s="11">
        <v>1</v>
      </c>
    </row>
    <row r="70" spans="1:22">
      <c r="A70" s="4">
        <v>69</v>
      </c>
      <c r="B70" s="17" t="s">
        <v>106</v>
      </c>
      <c r="C70" s="4" t="s">
        <v>16</v>
      </c>
      <c r="D70" s="4" t="s">
        <v>162</v>
      </c>
      <c r="E70" s="4" t="s">
        <v>390</v>
      </c>
      <c r="F70" s="4" t="s">
        <v>119</v>
      </c>
      <c r="G70" s="4" t="s">
        <v>14</v>
      </c>
      <c r="H70" s="9" t="s">
        <v>77</v>
      </c>
      <c r="I70" s="3" t="str">
        <f t="shared" si="2"/>
        <v xml:space="preserve"> Cores; </v>
      </c>
      <c r="J70" s="4" t="s">
        <v>54</v>
      </c>
      <c r="V70" s="11">
        <v>1</v>
      </c>
    </row>
    <row r="71" spans="1:22">
      <c r="A71" s="4">
        <v>70</v>
      </c>
      <c r="B71" s="17" t="s">
        <v>106</v>
      </c>
      <c r="C71" s="4" t="s">
        <v>16</v>
      </c>
      <c r="D71" s="4" t="s">
        <v>162</v>
      </c>
      <c r="E71" s="4" t="s">
        <v>390</v>
      </c>
      <c r="F71" s="4" t="s">
        <v>109</v>
      </c>
      <c r="G71" s="4" t="s">
        <v>14</v>
      </c>
      <c r="H71" s="9" t="s">
        <v>77</v>
      </c>
      <c r="I71" s="3" t="str">
        <f t="shared" si="2"/>
        <v xml:space="preserve"> Cores; </v>
      </c>
      <c r="J71" s="4" t="s">
        <v>54</v>
      </c>
      <c r="V71" s="11">
        <v>1</v>
      </c>
    </row>
    <row r="72" spans="1:22">
      <c r="A72" s="4">
        <v>71</v>
      </c>
      <c r="B72" s="17" t="s">
        <v>198</v>
      </c>
      <c r="C72" s="4" t="s">
        <v>16</v>
      </c>
      <c r="D72" s="4" t="s">
        <v>162</v>
      </c>
      <c r="E72" s="4" t="s">
        <v>390</v>
      </c>
      <c r="F72" s="4" t="s">
        <v>197</v>
      </c>
      <c r="G72" s="4" t="s">
        <v>14</v>
      </c>
      <c r="H72" s="9" t="s">
        <v>75</v>
      </c>
      <c r="I72" s="3" t="str">
        <f t="shared" si="2"/>
        <v xml:space="preserve"> Cores; </v>
      </c>
      <c r="J72" s="4" t="s">
        <v>54</v>
      </c>
      <c r="V72" s="11">
        <v>1</v>
      </c>
    </row>
    <row r="73" spans="1:22">
      <c r="A73" s="4">
        <v>72</v>
      </c>
      <c r="B73" s="17" t="s">
        <v>198</v>
      </c>
      <c r="C73" s="4" t="s">
        <v>16</v>
      </c>
      <c r="D73" s="4" t="s">
        <v>162</v>
      </c>
      <c r="E73" s="4" t="s">
        <v>390</v>
      </c>
      <c r="F73" s="4" t="s">
        <v>197</v>
      </c>
      <c r="G73" s="4" t="s">
        <v>14</v>
      </c>
      <c r="H73" s="9" t="s">
        <v>77</v>
      </c>
      <c r="I73" s="3" t="str">
        <f t="shared" si="2"/>
        <v xml:space="preserve"> Cores; </v>
      </c>
      <c r="J73" s="4" t="s">
        <v>54</v>
      </c>
      <c r="V73" s="11">
        <v>1</v>
      </c>
    </row>
    <row r="74" spans="1:22">
      <c r="A74" s="4">
        <v>73</v>
      </c>
      <c r="B74" s="17" t="s">
        <v>199</v>
      </c>
      <c r="C74" s="4" t="s">
        <v>201</v>
      </c>
      <c r="D74" s="8" t="s">
        <v>164</v>
      </c>
      <c r="E74" s="4" t="s">
        <v>387</v>
      </c>
      <c r="F74" s="8" t="s">
        <v>122</v>
      </c>
      <c r="G74" s="3" t="s">
        <v>14</v>
      </c>
      <c r="H74" s="4" t="s">
        <v>75</v>
      </c>
      <c r="I74" s="3" t="str">
        <f t="shared" si="2"/>
        <v xml:space="preserve"> Cores; </v>
      </c>
      <c r="J74" s="4" t="s">
        <v>91</v>
      </c>
      <c r="V74" s="11">
        <v>1</v>
      </c>
    </row>
    <row r="75" spans="1:22">
      <c r="A75" s="4">
        <v>74</v>
      </c>
      <c r="B75" s="17" t="s">
        <v>199</v>
      </c>
      <c r="C75" s="4" t="s">
        <v>201</v>
      </c>
      <c r="D75" s="8" t="s">
        <v>164</v>
      </c>
      <c r="E75" s="4" t="s">
        <v>389</v>
      </c>
      <c r="F75" s="8" t="s">
        <v>122</v>
      </c>
      <c r="G75" s="3" t="s">
        <v>14</v>
      </c>
      <c r="H75" s="4" t="s">
        <v>75</v>
      </c>
      <c r="I75" s="3" t="str">
        <f t="shared" si="2"/>
        <v xml:space="preserve"> Cores; </v>
      </c>
      <c r="J75" s="4" t="s">
        <v>91</v>
      </c>
      <c r="V75" s="11">
        <v>1</v>
      </c>
    </row>
    <row r="76" spans="1:22">
      <c r="A76" s="4">
        <v>75</v>
      </c>
      <c r="B76" s="17" t="s">
        <v>200</v>
      </c>
      <c r="C76" s="4" t="s">
        <v>16</v>
      </c>
      <c r="D76" s="8" t="s">
        <v>164</v>
      </c>
      <c r="E76" s="4" t="s">
        <v>387</v>
      </c>
      <c r="F76" s="4" t="s">
        <v>197</v>
      </c>
      <c r="G76" s="3" t="s">
        <v>14</v>
      </c>
      <c r="H76" s="4" t="s">
        <v>75</v>
      </c>
      <c r="I76" s="3" t="str">
        <f t="shared" si="2"/>
        <v xml:space="preserve"> Cores; </v>
      </c>
      <c r="J76" s="4" t="s">
        <v>91</v>
      </c>
      <c r="V76" s="11">
        <v>1</v>
      </c>
    </row>
    <row r="77" spans="1:22">
      <c r="A77" s="4">
        <v>76</v>
      </c>
      <c r="B77" s="17" t="s">
        <v>200</v>
      </c>
      <c r="C77" s="4" t="s">
        <v>16</v>
      </c>
      <c r="D77" s="8" t="s">
        <v>164</v>
      </c>
      <c r="E77" s="4" t="s">
        <v>389</v>
      </c>
      <c r="F77" s="4" t="s">
        <v>197</v>
      </c>
      <c r="G77" s="3" t="s">
        <v>14</v>
      </c>
      <c r="H77" s="4" t="s">
        <v>75</v>
      </c>
      <c r="I77" s="3" t="str">
        <f t="shared" si="2"/>
        <v xml:space="preserve"> Cores; </v>
      </c>
      <c r="J77" s="4" t="s">
        <v>91</v>
      </c>
      <c r="V77" s="11">
        <v>1</v>
      </c>
    </row>
    <row r="78" spans="1:22">
      <c r="A78" s="4">
        <v>77</v>
      </c>
      <c r="B78" s="16" t="s">
        <v>61</v>
      </c>
      <c r="C78" s="4" t="s">
        <v>71</v>
      </c>
      <c r="D78" s="4" t="s">
        <v>159</v>
      </c>
      <c r="E78" s="4" t="s">
        <v>209</v>
      </c>
      <c r="F78" s="8" t="s">
        <v>132</v>
      </c>
      <c r="G78" s="4" t="s">
        <v>14</v>
      </c>
      <c r="H78" s="9" t="s">
        <v>82</v>
      </c>
      <c r="I78" s="3" t="str">
        <f t="shared" si="2"/>
        <v xml:space="preserve"> Cor; </v>
      </c>
      <c r="J78" s="4" t="s">
        <v>133</v>
      </c>
      <c r="K78" s="10"/>
      <c r="L78" s="8"/>
      <c r="N78" s="3"/>
      <c r="O78" s="3"/>
      <c r="V78" s="11">
        <v>1</v>
      </c>
    </row>
    <row r="79" spans="1:22">
      <c r="A79" s="4">
        <v>78</v>
      </c>
      <c r="B79" s="16" t="s">
        <v>61</v>
      </c>
      <c r="C79" s="4" t="s">
        <v>71</v>
      </c>
      <c r="D79" s="4" t="s">
        <v>159</v>
      </c>
      <c r="E79" s="4" t="s">
        <v>134</v>
      </c>
      <c r="F79" s="8" t="s">
        <v>132</v>
      </c>
      <c r="G79" s="4" t="s">
        <v>14</v>
      </c>
      <c r="H79" s="9" t="s">
        <v>82</v>
      </c>
      <c r="I79" s="3" t="str">
        <f t="shared" si="2"/>
        <v xml:space="preserve"> Cor; </v>
      </c>
      <c r="J79" s="4" t="s">
        <v>133</v>
      </c>
      <c r="K79" s="10"/>
      <c r="L79" s="8"/>
      <c r="N79" s="3"/>
      <c r="O79" s="3"/>
      <c r="V79" s="11">
        <v>1</v>
      </c>
    </row>
    <row r="80" spans="1:22">
      <c r="A80" s="4">
        <v>79</v>
      </c>
      <c r="B80" s="16" t="s">
        <v>61</v>
      </c>
      <c r="C80" s="4" t="s">
        <v>71</v>
      </c>
      <c r="D80" s="4" t="s">
        <v>159</v>
      </c>
      <c r="E80" s="4" t="s">
        <v>135</v>
      </c>
      <c r="F80" s="8" t="s">
        <v>132</v>
      </c>
      <c r="G80" s="4" t="s">
        <v>14</v>
      </c>
      <c r="H80" s="9" t="s">
        <v>82</v>
      </c>
      <c r="I80" s="3" t="str">
        <f t="shared" si="2"/>
        <v xml:space="preserve"> Cor; </v>
      </c>
      <c r="J80" s="4" t="s">
        <v>133</v>
      </c>
      <c r="K80" s="10"/>
      <c r="L80" s="8"/>
      <c r="N80" s="3"/>
      <c r="O80" s="3"/>
      <c r="V80" s="11">
        <v>1</v>
      </c>
    </row>
    <row r="81" spans="1:22">
      <c r="A81" s="4">
        <v>80</v>
      </c>
      <c r="B81" s="16" t="s">
        <v>61</v>
      </c>
      <c r="C81" s="4" t="s">
        <v>71</v>
      </c>
      <c r="D81" s="4" t="s">
        <v>159</v>
      </c>
      <c r="E81" s="4" t="s">
        <v>136</v>
      </c>
      <c r="F81" s="8" t="s">
        <v>132</v>
      </c>
      <c r="G81" s="4" t="s">
        <v>14</v>
      </c>
      <c r="H81" s="9" t="s">
        <v>82</v>
      </c>
      <c r="I81" s="3" t="str">
        <f t="shared" si="2"/>
        <v xml:space="preserve"> Cor; </v>
      </c>
      <c r="J81" s="4" t="s">
        <v>133</v>
      </c>
      <c r="K81" s="10"/>
      <c r="L81" s="8"/>
      <c r="N81" s="3"/>
      <c r="O81" s="3"/>
      <c r="V81" s="11">
        <v>1</v>
      </c>
    </row>
    <row r="82" spans="1:22">
      <c r="A82" s="4">
        <v>81</v>
      </c>
      <c r="B82" s="16" t="s">
        <v>61</v>
      </c>
      <c r="C82" s="4" t="s">
        <v>71</v>
      </c>
      <c r="D82" s="4" t="s">
        <v>159</v>
      </c>
      <c r="E82" s="4" t="s">
        <v>137</v>
      </c>
      <c r="F82" s="8" t="s">
        <v>132</v>
      </c>
      <c r="G82" s="4" t="s">
        <v>14</v>
      </c>
      <c r="H82" s="9" t="s">
        <v>82</v>
      </c>
      <c r="I82" s="3" t="str">
        <f t="shared" si="2"/>
        <v xml:space="preserve"> Cor; </v>
      </c>
      <c r="J82" s="4" t="s">
        <v>133</v>
      </c>
      <c r="K82" s="10"/>
      <c r="L82" s="8"/>
      <c r="N82" s="3"/>
      <c r="O82" s="3"/>
      <c r="V82" s="11">
        <v>1</v>
      </c>
    </row>
    <row r="83" spans="1:22">
      <c r="A83" s="4">
        <v>82</v>
      </c>
      <c r="B83" s="16" t="s">
        <v>138</v>
      </c>
      <c r="C83" s="4" t="s">
        <v>71</v>
      </c>
      <c r="D83" s="4" t="s">
        <v>159</v>
      </c>
      <c r="E83" s="4" t="s">
        <v>392</v>
      </c>
      <c r="F83" s="8" t="s">
        <v>139</v>
      </c>
      <c r="G83" s="4" t="s">
        <v>14</v>
      </c>
      <c r="H83" s="9" t="s">
        <v>82</v>
      </c>
      <c r="I83" s="3" t="str">
        <f t="shared" si="2"/>
        <v xml:space="preserve"> Cor; </v>
      </c>
      <c r="J83" s="4" t="s">
        <v>133</v>
      </c>
      <c r="K83" s="10"/>
      <c r="L83" s="8"/>
      <c r="N83" s="3"/>
      <c r="O83" s="3"/>
      <c r="V83" s="11">
        <v>1</v>
      </c>
    </row>
    <row r="84" spans="1:22">
      <c r="A84" s="4">
        <v>83</v>
      </c>
      <c r="B84" s="16" t="s">
        <v>15</v>
      </c>
      <c r="C84" s="4" t="s">
        <v>16</v>
      </c>
      <c r="D84" s="4" t="s">
        <v>162</v>
      </c>
      <c r="E84" s="4" t="s">
        <v>386</v>
      </c>
      <c r="F84" s="8" t="s">
        <v>110</v>
      </c>
      <c r="G84" s="4" t="s">
        <v>14</v>
      </c>
      <c r="H84" s="9" t="s">
        <v>76</v>
      </c>
      <c r="I84" s="3" t="str">
        <f t="shared" si="2"/>
        <v xml:space="preserve"> Cores; </v>
      </c>
      <c r="J84" s="4" t="s">
        <v>73</v>
      </c>
      <c r="K84" s="10"/>
      <c r="L84" s="8"/>
      <c r="N84" s="8"/>
      <c r="O84" s="3"/>
      <c r="V84" s="11">
        <v>1</v>
      </c>
    </row>
    <row r="85" spans="1:22">
      <c r="A85" s="4">
        <v>84</v>
      </c>
      <c r="B85" s="16" t="s">
        <v>15</v>
      </c>
      <c r="C85" s="4" t="s">
        <v>16</v>
      </c>
      <c r="D85" s="4" t="s">
        <v>162</v>
      </c>
      <c r="E85" s="4" t="s">
        <v>388</v>
      </c>
      <c r="F85" s="8" t="s">
        <v>110</v>
      </c>
      <c r="G85" s="4" t="s">
        <v>14</v>
      </c>
      <c r="H85" s="9" t="s">
        <v>76</v>
      </c>
      <c r="I85" s="3" t="str">
        <f t="shared" si="2"/>
        <v xml:space="preserve"> Cores; </v>
      </c>
      <c r="J85" s="4" t="s">
        <v>73</v>
      </c>
      <c r="K85" s="10"/>
      <c r="L85" s="8"/>
      <c r="N85" s="8"/>
      <c r="O85" s="3"/>
      <c r="V85" s="11">
        <v>1</v>
      </c>
    </row>
    <row r="86" spans="1:22">
      <c r="A86" s="4">
        <v>85</v>
      </c>
      <c r="B86" s="16" t="s">
        <v>15</v>
      </c>
      <c r="C86" s="4" t="s">
        <v>16</v>
      </c>
      <c r="D86" s="4" t="s">
        <v>162</v>
      </c>
      <c r="E86" s="4" t="s">
        <v>395</v>
      </c>
      <c r="F86" s="8" t="s">
        <v>110</v>
      </c>
      <c r="G86" s="4" t="s">
        <v>14</v>
      </c>
      <c r="H86" s="9" t="s">
        <v>76</v>
      </c>
      <c r="I86" s="3" t="str">
        <f t="shared" si="2"/>
        <v xml:space="preserve"> Cores; </v>
      </c>
      <c r="J86" s="4" t="s">
        <v>73</v>
      </c>
      <c r="K86" s="10"/>
      <c r="L86" s="8"/>
      <c r="N86" s="8"/>
      <c r="O86" s="3"/>
      <c r="V86" s="11">
        <v>1</v>
      </c>
    </row>
    <row r="87" spans="1:22">
      <c r="A87" s="4">
        <v>86</v>
      </c>
      <c r="B87" s="16" t="s">
        <v>15</v>
      </c>
      <c r="C87" s="4" t="s">
        <v>16</v>
      </c>
      <c r="D87" s="4" t="s">
        <v>162</v>
      </c>
      <c r="E87" s="4" t="s">
        <v>390</v>
      </c>
      <c r="F87" s="8" t="s">
        <v>110</v>
      </c>
      <c r="G87" s="4" t="s">
        <v>14</v>
      </c>
      <c r="H87" s="9" t="s">
        <v>76</v>
      </c>
      <c r="I87" s="3" t="str">
        <f t="shared" si="2"/>
        <v xml:space="preserve"> Cores; </v>
      </c>
      <c r="J87" s="4" t="s">
        <v>73</v>
      </c>
      <c r="K87" s="10"/>
      <c r="L87" s="8"/>
      <c r="N87" s="8"/>
      <c r="O87" s="3"/>
      <c r="V87" s="11">
        <v>1</v>
      </c>
    </row>
    <row r="88" spans="1:22">
      <c r="A88" s="4">
        <v>87</v>
      </c>
      <c r="B88" s="16" t="s">
        <v>15</v>
      </c>
      <c r="C88" s="4" t="s">
        <v>16</v>
      </c>
      <c r="D88" s="4" t="s">
        <v>162</v>
      </c>
      <c r="E88" s="4" t="s">
        <v>384</v>
      </c>
      <c r="F88" s="8" t="s">
        <v>110</v>
      </c>
      <c r="G88" s="4" t="s">
        <v>14</v>
      </c>
      <c r="H88" s="9" t="s">
        <v>76</v>
      </c>
      <c r="I88" s="3" t="str">
        <f t="shared" si="2"/>
        <v xml:space="preserve"> Cores; </v>
      </c>
      <c r="J88" s="4" t="s">
        <v>73</v>
      </c>
      <c r="K88" s="10"/>
      <c r="L88" s="8"/>
      <c r="N88" s="8"/>
      <c r="O88" s="3"/>
      <c r="V88" s="11">
        <v>1</v>
      </c>
    </row>
    <row r="89" spans="1:22">
      <c r="A89" s="4">
        <v>88</v>
      </c>
      <c r="B89" s="16" t="s">
        <v>15</v>
      </c>
      <c r="C89" s="4" t="s">
        <v>16</v>
      </c>
      <c r="D89" s="4" t="s">
        <v>162</v>
      </c>
      <c r="E89" s="4" t="s">
        <v>385</v>
      </c>
      <c r="F89" s="8" t="s">
        <v>110</v>
      </c>
      <c r="G89" s="4" t="s">
        <v>14</v>
      </c>
      <c r="H89" s="9" t="s">
        <v>76</v>
      </c>
      <c r="I89" s="3" t="str">
        <f t="shared" si="2"/>
        <v xml:space="preserve"> Cores; </v>
      </c>
      <c r="J89" s="4" t="s">
        <v>73</v>
      </c>
      <c r="K89" s="10"/>
      <c r="L89" s="8"/>
      <c r="N89" s="8"/>
      <c r="O89" s="3"/>
      <c r="V89" s="11">
        <v>1</v>
      </c>
    </row>
    <row r="90" spans="1:22">
      <c r="A90" s="4">
        <v>89</v>
      </c>
      <c r="B90" s="16" t="s">
        <v>15</v>
      </c>
      <c r="C90" s="4" t="s">
        <v>16</v>
      </c>
      <c r="D90" s="4" t="s">
        <v>162</v>
      </c>
      <c r="E90" s="4" t="s">
        <v>386</v>
      </c>
      <c r="F90" s="8" t="s">
        <v>110</v>
      </c>
      <c r="G90" s="4" t="s">
        <v>14</v>
      </c>
      <c r="H90" s="9" t="s">
        <v>76</v>
      </c>
      <c r="I90" s="3" t="str">
        <f t="shared" si="2"/>
        <v xml:space="preserve"> Cores; </v>
      </c>
      <c r="J90" s="4" t="s">
        <v>74</v>
      </c>
      <c r="K90" s="10"/>
      <c r="L90" s="8"/>
      <c r="N90" s="8"/>
      <c r="O90" s="3"/>
      <c r="V90" s="11">
        <v>1</v>
      </c>
    </row>
    <row r="91" spans="1:22">
      <c r="A91" s="4">
        <v>90</v>
      </c>
      <c r="B91" s="16" t="s">
        <v>15</v>
      </c>
      <c r="C91" s="4" t="s">
        <v>16</v>
      </c>
      <c r="D91" s="4" t="s">
        <v>162</v>
      </c>
      <c r="E91" s="4" t="s">
        <v>388</v>
      </c>
      <c r="F91" s="8" t="s">
        <v>110</v>
      </c>
      <c r="G91" s="4" t="s">
        <v>14</v>
      </c>
      <c r="H91" s="9" t="s">
        <v>76</v>
      </c>
      <c r="I91" s="3" t="str">
        <f t="shared" si="2"/>
        <v xml:space="preserve"> Cores; </v>
      </c>
      <c r="J91" s="4" t="s">
        <v>74</v>
      </c>
      <c r="K91" s="10"/>
      <c r="L91" s="8"/>
      <c r="N91" s="8"/>
      <c r="O91" s="3"/>
      <c r="V91" s="11">
        <v>1</v>
      </c>
    </row>
    <row r="92" spans="1:22">
      <c r="A92" s="4">
        <v>91</v>
      </c>
      <c r="B92" s="16" t="s">
        <v>15</v>
      </c>
      <c r="C92" s="4" t="s">
        <v>16</v>
      </c>
      <c r="D92" s="4" t="s">
        <v>162</v>
      </c>
      <c r="E92" s="4" t="s">
        <v>395</v>
      </c>
      <c r="F92" s="8" t="s">
        <v>110</v>
      </c>
      <c r="G92" s="4" t="s">
        <v>14</v>
      </c>
      <c r="H92" s="9" t="s">
        <v>76</v>
      </c>
      <c r="I92" s="3" t="str">
        <f t="shared" si="2"/>
        <v xml:space="preserve"> Cores; </v>
      </c>
      <c r="J92" s="4" t="s">
        <v>74</v>
      </c>
      <c r="K92" s="10"/>
      <c r="L92" s="8"/>
      <c r="N92" s="8"/>
      <c r="O92" s="3"/>
      <c r="V92" s="11">
        <v>1</v>
      </c>
    </row>
    <row r="93" spans="1:22">
      <c r="A93" s="4">
        <v>92</v>
      </c>
      <c r="B93" s="16" t="s">
        <v>15</v>
      </c>
      <c r="C93" s="4" t="s">
        <v>16</v>
      </c>
      <c r="D93" s="4" t="s">
        <v>162</v>
      </c>
      <c r="E93" s="4" t="s">
        <v>390</v>
      </c>
      <c r="F93" s="8" t="s">
        <v>110</v>
      </c>
      <c r="G93" s="4" t="s">
        <v>14</v>
      </c>
      <c r="H93" s="9" t="s">
        <v>76</v>
      </c>
      <c r="I93" s="3" t="str">
        <f t="shared" si="2"/>
        <v xml:space="preserve"> Cores; </v>
      </c>
      <c r="J93" s="4" t="s">
        <v>74</v>
      </c>
      <c r="K93" s="10"/>
      <c r="L93" s="8"/>
      <c r="N93" s="8"/>
      <c r="O93" s="3"/>
      <c r="V93" s="11">
        <v>1</v>
      </c>
    </row>
    <row r="94" spans="1:22">
      <c r="A94" s="4">
        <v>93</v>
      </c>
      <c r="B94" s="16" t="s">
        <v>15</v>
      </c>
      <c r="C94" s="4" t="s">
        <v>16</v>
      </c>
      <c r="D94" s="4" t="s">
        <v>162</v>
      </c>
      <c r="E94" s="4" t="s">
        <v>384</v>
      </c>
      <c r="F94" s="8" t="s">
        <v>110</v>
      </c>
      <c r="G94" s="4" t="s">
        <v>14</v>
      </c>
      <c r="H94" s="9" t="s">
        <v>76</v>
      </c>
      <c r="I94" s="3" t="str">
        <f t="shared" si="2"/>
        <v xml:space="preserve"> Cores; </v>
      </c>
      <c r="J94" s="4" t="s">
        <v>74</v>
      </c>
      <c r="K94" s="10"/>
      <c r="L94" s="8"/>
      <c r="N94" s="8"/>
      <c r="O94" s="3"/>
      <c r="V94" s="11">
        <v>1</v>
      </c>
    </row>
    <row r="95" spans="1:22">
      <c r="A95" s="4">
        <v>94</v>
      </c>
      <c r="B95" s="16" t="s">
        <v>15</v>
      </c>
      <c r="C95" s="4" t="s">
        <v>16</v>
      </c>
      <c r="D95" s="4" t="s">
        <v>162</v>
      </c>
      <c r="E95" s="4" t="s">
        <v>385</v>
      </c>
      <c r="F95" s="8" t="s">
        <v>110</v>
      </c>
      <c r="G95" s="4" t="s">
        <v>14</v>
      </c>
      <c r="H95" s="9" t="s">
        <v>76</v>
      </c>
      <c r="I95" s="3" t="str">
        <f t="shared" si="2"/>
        <v xml:space="preserve"> Cores; </v>
      </c>
      <c r="J95" s="4" t="s">
        <v>74</v>
      </c>
      <c r="K95" s="10"/>
      <c r="L95" s="8"/>
      <c r="N95" s="8"/>
      <c r="O95" s="3"/>
      <c r="V95" s="11">
        <v>1</v>
      </c>
    </row>
    <row r="96" spans="1:22">
      <c r="A96" s="4">
        <v>95</v>
      </c>
      <c r="B96" s="16" t="s">
        <v>393</v>
      </c>
      <c r="C96" s="4" t="s">
        <v>16</v>
      </c>
      <c r="D96" s="4" t="s">
        <v>162</v>
      </c>
      <c r="E96" s="4" t="s">
        <v>386</v>
      </c>
      <c r="F96" s="8" t="s">
        <v>110</v>
      </c>
      <c r="G96" s="4" t="s">
        <v>14</v>
      </c>
      <c r="H96" s="9" t="s">
        <v>76</v>
      </c>
      <c r="I96" s="3" t="str">
        <f t="shared" ref="I96:I107" si="7">IF(H96=1," Cor; ",IF(H96="1/0"," Cor; ",IF(H96="1/1"," Cor; ",IF(H96&gt;1," Cores; ",""))))</f>
        <v xml:space="preserve"> Cores; </v>
      </c>
      <c r="J96" s="4" t="s">
        <v>73</v>
      </c>
      <c r="K96" s="10"/>
      <c r="L96" s="8"/>
      <c r="N96" s="8"/>
      <c r="O96" s="3"/>
      <c r="V96" s="11">
        <v>1</v>
      </c>
    </row>
    <row r="97" spans="1:22">
      <c r="A97" s="4">
        <v>96</v>
      </c>
      <c r="B97" s="16" t="s">
        <v>393</v>
      </c>
      <c r="C97" s="4" t="s">
        <v>16</v>
      </c>
      <c r="D97" s="4" t="s">
        <v>162</v>
      </c>
      <c r="E97" s="4" t="s">
        <v>388</v>
      </c>
      <c r="F97" s="8" t="s">
        <v>110</v>
      </c>
      <c r="G97" s="4" t="s">
        <v>14</v>
      </c>
      <c r="H97" s="9" t="s">
        <v>76</v>
      </c>
      <c r="I97" s="3" t="str">
        <f t="shared" si="7"/>
        <v xml:space="preserve"> Cores; </v>
      </c>
      <c r="J97" s="4" t="s">
        <v>73</v>
      </c>
      <c r="K97" s="10"/>
      <c r="L97" s="8"/>
      <c r="N97" s="8"/>
      <c r="O97" s="3"/>
      <c r="V97" s="11">
        <v>1</v>
      </c>
    </row>
    <row r="98" spans="1:22">
      <c r="A98" s="4">
        <v>97</v>
      </c>
      <c r="B98" s="16" t="s">
        <v>393</v>
      </c>
      <c r="C98" s="4" t="s">
        <v>16</v>
      </c>
      <c r="D98" s="4" t="s">
        <v>162</v>
      </c>
      <c r="E98" s="4" t="s">
        <v>395</v>
      </c>
      <c r="F98" s="8" t="s">
        <v>110</v>
      </c>
      <c r="G98" s="4" t="s">
        <v>14</v>
      </c>
      <c r="H98" s="9" t="s">
        <v>76</v>
      </c>
      <c r="I98" s="3" t="str">
        <f t="shared" si="7"/>
        <v xml:space="preserve"> Cores; </v>
      </c>
      <c r="J98" s="4" t="s">
        <v>73</v>
      </c>
      <c r="K98" s="10"/>
      <c r="L98" s="8"/>
      <c r="N98" s="8"/>
      <c r="O98" s="3"/>
      <c r="V98" s="11">
        <v>1</v>
      </c>
    </row>
    <row r="99" spans="1:22">
      <c r="A99" s="4">
        <v>98</v>
      </c>
      <c r="B99" s="16" t="s">
        <v>393</v>
      </c>
      <c r="C99" s="4" t="s">
        <v>16</v>
      </c>
      <c r="D99" s="4" t="s">
        <v>162</v>
      </c>
      <c r="E99" s="4" t="s">
        <v>390</v>
      </c>
      <c r="F99" s="8" t="s">
        <v>110</v>
      </c>
      <c r="G99" s="4" t="s">
        <v>14</v>
      </c>
      <c r="H99" s="9" t="s">
        <v>76</v>
      </c>
      <c r="I99" s="3" t="str">
        <f t="shared" si="7"/>
        <v xml:space="preserve"> Cores; </v>
      </c>
      <c r="J99" s="4" t="s">
        <v>73</v>
      </c>
      <c r="K99" s="10"/>
      <c r="L99" s="8"/>
      <c r="N99" s="8"/>
      <c r="O99" s="3"/>
      <c r="V99" s="11">
        <v>1</v>
      </c>
    </row>
    <row r="100" spans="1:22">
      <c r="A100" s="4">
        <v>99</v>
      </c>
      <c r="B100" s="16" t="s">
        <v>393</v>
      </c>
      <c r="C100" s="4" t="s">
        <v>16</v>
      </c>
      <c r="D100" s="4" t="s">
        <v>162</v>
      </c>
      <c r="E100" s="4" t="s">
        <v>384</v>
      </c>
      <c r="F100" s="8" t="s">
        <v>110</v>
      </c>
      <c r="G100" s="4" t="s">
        <v>14</v>
      </c>
      <c r="H100" s="9" t="s">
        <v>76</v>
      </c>
      <c r="I100" s="3" t="str">
        <f t="shared" si="7"/>
        <v xml:space="preserve"> Cores; </v>
      </c>
      <c r="J100" s="4" t="s">
        <v>73</v>
      </c>
      <c r="K100" s="10"/>
      <c r="L100" s="8"/>
      <c r="N100" s="8"/>
      <c r="O100" s="3"/>
      <c r="V100" s="11">
        <v>1</v>
      </c>
    </row>
    <row r="101" spans="1:22">
      <c r="A101" s="4">
        <v>100</v>
      </c>
      <c r="B101" s="16" t="s">
        <v>393</v>
      </c>
      <c r="C101" s="4" t="s">
        <v>16</v>
      </c>
      <c r="D101" s="4" t="s">
        <v>162</v>
      </c>
      <c r="E101" s="4" t="s">
        <v>385</v>
      </c>
      <c r="F101" s="8" t="s">
        <v>110</v>
      </c>
      <c r="G101" s="4" t="s">
        <v>14</v>
      </c>
      <c r="H101" s="9" t="s">
        <v>76</v>
      </c>
      <c r="I101" s="3" t="str">
        <f t="shared" si="7"/>
        <v xml:space="preserve"> Cores; </v>
      </c>
      <c r="J101" s="4" t="s">
        <v>73</v>
      </c>
      <c r="K101" s="10"/>
      <c r="L101" s="8"/>
      <c r="N101" s="8"/>
      <c r="O101" s="3"/>
      <c r="V101" s="11">
        <v>1</v>
      </c>
    </row>
    <row r="102" spans="1:22">
      <c r="A102" s="4">
        <v>101</v>
      </c>
      <c r="B102" s="16" t="s">
        <v>393</v>
      </c>
      <c r="C102" s="4" t="s">
        <v>16</v>
      </c>
      <c r="D102" s="4" t="s">
        <v>162</v>
      </c>
      <c r="E102" s="4" t="s">
        <v>386</v>
      </c>
      <c r="F102" s="8" t="s">
        <v>110</v>
      </c>
      <c r="G102" s="4" t="s">
        <v>14</v>
      </c>
      <c r="H102" s="9" t="s">
        <v>76</v>
      </c>
      <c r="I102" s="3" t="str">
        <f t="shared" si="7"/>
        <v xml:space="preserve"> Cores; </v>
      </c>
      <c r="J102" s="4" t="s">
        <v>74</v>
      </c>
      <c r="K102" s="10"/>
      <c r="L102" s="8"/>
      <c r="N102" s="8"/>
      <c r="O102" s="3"/>
      <c r="V102" s="11">
        <v>1</v>
      </c>
    </row>
    <row r="103" spans="1:22">
      <c r="A103" s="4">
        <v>102</v>
      </c>
      <c r="B103" s="16" t="s">
        <v>393</v>
      </c>
      <c r="C103" s="4" t="s">
        <v>16</v>
      </c>
      <c r="D103" s="4" t="s">
        <v>162</v>
      </c>
      <c r="E103" s="4" t="s">
        <v>388</v>
      </c>
      <c r="F103" s="8" t="s">
        <v>110</v>
      </c>
      <c r="G103" s="4" t="s">
        <v>14</v>
      </c>
      <c r="H103" s="9" t="s">
        <v>76</v>
      </c>
      <c r="I103" s="3" t="str">
        <f t="shared" si="7"/>
        <v xml:space="preserve"> Cores; </v>
      </c>
      <c r="J103" s="4" t="s">
        <v>74</v>
      </c>
      <c r="K103" s="10"/>
      <c r="L103" s="8"/>
      <c r="N103" s="8"/>
      <c r="O103" s="3"/>
      <c r="V103" s="11">
        <v>1</v>
      </c>
    </row>
    <row r="104" spans="1:22">
      <c r="A104" s="4">
        <v>103</v>
      </c>
      <c r="B104" s="16" t="s">
        <v>393</v>
      </c>
      <c r="C104" s="4" t="s">
        <v>16</v>
      </c>
      <c r="D104" s="4" t="s">
        <v>162</v>
      </c>
      <c r="E104" s="4" t="s">
        <v>395</v>
      </c>
      <c r="F104" s="8" t="s">
        <v>110</v>
      </c>
      <c r="G104" s="4" t="s">
        <v>14</v>
      </c>
      <c r="H104" s="9" t="s">
        <v>76</v>
      </c>
      <c r="I104" s="3" t="str">
        <f t="shared" si="7"/>
        <v xml:space="preserve"> Cores; </v>
      </c>
      <c r="J104" s="4" t="s">
        <v>74</v>
      </c>
      <c r="K104" s="10"/>
      <c r="L104" s="8"/>
      <c r="N104" s="8"/>
      <c r="O104" s="3"/>
      <c r="V104" s="11">
        <v>1</v>
      </c>
    </row>
    <row r="105" spans="1:22">
      <c r="A105" s="4">
        <v>104</v>
      </c>
      <c r="B105" s="16" t="s">
        <v>393</v>
      </c>
      <c r="C105" s="4" t="s">
        <v>16</v>
      </c>
      <c r="D105" s="4" t="s">
        <v>162</v>
      </c>
      <c r="E105" s="4" t="s">
        <v>390</v>
      </c>
      <c r="F105" s="8" t="s">
        <v>110</v>
      </c>
      <c r="G105" s="4" t="s">
        <v>14</v>
      </c>
      <c r="H105" s="9" t="s">
        <v>76</v>
      </c>
      <c r="I105" s="3" t="str">
        <f t="shared" si="7"/>
        <v xml:space="preserve"> Cores; </v>
      </c>
      <c r="J105" s="4" t="s">
        <v>74</v>
      </c>
      <c r="K105" s="10"/>
      <c r="L105" s="8"/>
      <c r="N105" s="8"/>
      <c r="O105" s="3"/>
      <c r="V105" s="11">
        <v>1</v>
      </c>
    </row>
    <row r="106" spans="1:22">
      <c r="A106" s="4">
        <v>105</v>
      </c>
      <c r="B106" s="16" t="s">
        <v>393</v>
      </c>
      <c r="C106" s="4" t="s">
        <v>16</v>
      </c>
      <c r="D106" s="4" t="s">
        <v>162</v>
      </c>
      <c r="E106" s="4" t="s">
        <v>384</v>
      </c>
      <c r="F106" s="8" t="s">
        <v>110</v>
      </c>
      <c r="G106" s="4" t="s">
        <v>14</v>
      </c>
      <c r="H106" s="9" t="s">
        <v>76</v>
      </c>
      <c r="I106" s="3" t="str">
        <f t="shared" si="7"/>
        <v xml:space="preserve"> Cores; </v>
      </c>
      <c r="J106" s="4" t="s">
        <v>74</v>
      </c>
      <c r="K106" s="10"/>
      <c r="L106" s="8"/>
      <c r="N106" s="8"/>
      <c r="O106" s="3"/>
      <c r="V106" s="11">
        <v>1</v>
      </c>
    </row>
    <row r="107" spans="1:22">
      <c r="A107" s="4">
        <v>106</v>
      </c>
      <c r="B107" s="16" t="s">
        <v>393</v>
      </c>
      <c r="C107" s="4" t="s">
        <v>16</v>
      </c>
      <c r="D107" s="4" t="s">
        <v>162</v>
      </c>
      <c r="E107" s="4" t="s">
        <v>385</v>
      </c>
      <c r="F107" s="8" t="s">
        <v>110</v>
      </c>
      <c r="G107" s="4" t="s">
        <v>14</v>
      </c>
      <c r="H107" s="9" t="s">
        <v>76</v>
      </c>
      <c r="I107" s="3" t="str">
        <f t="shared" si="7"/>
        <v xml:space="preserve"> Cores; </v>
      </c>
      <c r="J107" s="4" t="s">
        <v>74</v>
      </c>
      <c r="K107" s="10"/>
      <c r="L107" s="8"/>
      <c r="N107" s="8"/>
      <c r="O107" s="3"/>
      <c r="V107" s="11">
        <v>1</v>
      </c>
    </row>
    <row r="108" spans="1:22">
      <c r="A108" s="4">
        <v>107</v>
      </c>
      <c r="B108" s="17" t="s">
        <v>105</v>
      </c>
      <c r="C108" s="4" t="s">
        <v>104</v>
      </c>
      <c r="G108" s="4" t="s">
        <v>14</v>
      </c>
      <c r="H108" s="9" t="s">
        <v>75</v>
      </c>
      <c r="I108" s="3" t="str">
        <f t="shared" si="2"/>
        <v xml:space="preserve"> Cores; </v>
      </c>
      <c r="J108" s="4" t="s">
        <v>79</v>
      </c>
      <c r="L108" s="8"/>
      <c r="N108" s="8"/>
      <c r="O108" s="3"/>
      <c r="V108" s="11">
        <v>1</v>
      </c>
    </row>
    <row r="109" spans="1:22">
      <c r="A109" s="4">
        <v>108</v>
      </c>
      <c r="B109" s="17" t="s">
        <v>150</v>
      </c>
      <c r="G109" s="4" t="s">
        <v>14</v>
      </c>
      <c r="H109" s="9" t="s">
        <v>75</v>
      </c>
      <c r="I109" s="3" t="str">
        <f t="shared" si="2"/>
        <v xml:space="preserve"> Cores; </v>
      </c>
      <c r="J109" s="4" t="s">
        <v>79</v>
      </c>
      <c r="V109" s="11">
        <v>1</v>
      </c>
    </row>
    <row r="110" spans="1:22">
      <c r="A110" s="4">
        <v>109</v>
      </c>
      <c r="B110" s="17" t="s">
        <v>78</v>
      </c>
      <c r="C110" s="4" t="s">
        <v>103</v>
      </c>
      <c r="F110" s="4" t="s">
        <v>118</v>
      </c>
      <c r="G110" s="4" t="s">
        <v>14</v>
      </c>
      <c r="H110" s="9" t="s">
        <v>75</v>
      </c>
      <c r="I110" s="3" t="str">
        <f t="shared" ref="I110:I173" si="8">IF(H110=1," Cor; ",IF(H110="1/0"," Cor; ",IF(H110="1/1"," Cor; ",IF(H110&gt;1," Cores; ",""))))</f>
        <v xml:space="preserve"> Cores; </v>
      </c>
      <c r="J110" s="4" t="s">
        <v>64</v>
      </c>
      <c r="V110" s="11">
        <v>1</v>
      </c>
    </row>
    <row r="111" spans="1:22">
      <c r="A111" s="4">
        <v>110</v>
      </c>
      <c r="B111" s="17" t="s">
        <v>203</v>
      </c>
      <c r="C111" s="4" t="s">
        <v>103</v>
      </c>
      <c r="F111" s="4" t="s">
        <v>118</v>
      </c>
      <c r="G111" s="4" t="s">
        <v>14</v>
      </c>
      <c r="H111" s="9" t="s">
        <v>75</v>
      </c>
      <c r="I111" s="3" t="str">
        <f t="shared" si="8"/>
        <v xml:space="preserve"> Cores; </v>
      </c>
      <c r="J111" s="4" t="s">
        <v>64</v>
      </c>
      <c r="V111" s="11">
        <v>1</v>
      </c>
    </row>
    <row r="112" spans="1:22">
      <c r="A112" s="4">
        <v>111</v>
      </c>
      <c r="B112" s="17" t="s">
        <v>65</v>
      </c>
      <c r="C112" s="4" t="s">
        <v>66</v>
      </c>
      <c r="D112" s="4" t="s">
        <v>163</v>
      </c>
      <c r="E112" s="4" t="s">
        <v>388</v>
      </c>
      <c r="F112" s="4" t="s">
        <v>115</v>
      </c>
      <c r="G112" s="4" t="s">
        <v>14</v>
      </c>
      <c r="H112" s="9" t="s">
        <v>83</v>
      </c>
      <c r="I112" s="3" t="str">
        <f t="shared" si="8"/>
        <v xml:space="preserve"> Cor; </v>
      </c>
      <c r="J112" s="4" t="s">
        <v>67</v>
      </c>
      <c r="K112" s="4" t="s">
        <v>68</v>
      </c>
      <c r="L112" s="8" t="s">
        <v>117</v>
      </c>
      <c r="M112" s="4" t="s">
        <v>14</v>
      </c>
      <c r="N112" s="9" t="s">
        <v>75</v>
      </c>
      <c r="O112" s="3" t="str">
        <f t="shared" ref="O112:O165" si="9">IF(N112="1/0"," Cor; ",IF(N112="1/1"," Cor; ",IF(N112&lt;&gt;"1/0"," Cores; ","")))</f>
        <v xml:space="preserve"> Cores; </v>
      </c>
      <c r="P112" s="4" t="s">
        <v>101</v>
      </c>
      <c r="Q112" s="4" t="s">
        <v>49</v>
      </c>
      <c r="R112" s="4" t="s">
        <v>102</v>
      </c>
      <c r="S112" s="4">
        <v>55</v>
      </c>
      <c r="T112" s="4" t="s">
        <v>176</v>
      </c>
      <c r="U112" s="4">
        <v>250</v>
      </c>
      <c r="V112" s="11">
        <f t="shared" ref="V112:V141" si="10">ROUNDDOWN(AVERAGE(S112,U112),0)</f>
        <v>152</v>
      </c>
    </row>
    <row r="113" spans="1:22">
      <c r="A113" s="4">
        <v>112</v>
      </c>
      <c r="B113" s="17" t="s">
        <v>65</v>
      </c>
      <c r="C113" s="4" t="s">
        <v>66</v>
      </c>
      <c r="D113" s="4" t="s">
        <v>163</v>
      </c>
      <c r="E113" s="4" t="s">
        <v>388</v>
      </c>
      <c r="F113" s="4" t="s">
        <v>115</v>
      </c>
      <c r="G113" s="4" t="s">
        <v>14</v>
      </c>
      <c r="H113" s="9" t="s">
        <v>83</v>
      </c>
      <c r="I113" s="3" t="str">
        <f t="shared" si="8"/>
        <v xml:space="preserve"> Cor; </v>
      </c>
      <c r="J113" s="4" t="s">
        <v>67</v>
      </c>
      <c r="K113" s="4" t="s">
        <v>68</v>
      </c>
      <c r="L113" s="8" t="s">
        <v>117</v>
      </c>
      <c r="M113" s="4" t="s">
        <v>14</v>
      </c>
      <c r="N113" s="9" t="s">
        <v>75</v>
      </c>
      <c r="O113" s="3" t="str">
        <f t="shared" si="9"/>
        <v xml:space="preserve"> Cores; </v>
      </c>
      <c r="P113" s="4" t="s">
        <v>101</v>
      </c>
      <c r="Q113" s="4" t="s">
        <v>49</v>
      </c>
      <c r="R113" s="4" t="s">
        <v>102</v>
      </c>
      <c r="S113" s="4">
        <v>251</v>
      </c>
      <c r="T113" s="4" t="s">
        <v>176</v>
      </c>
      <c r="U113" s="4">
        <v>359</v>
      </c>
      <c r="V113" s="11">
        <f t="shared" si="10"/>
        <v>305</v>
      </c>
    </row>
    <row r="114" spans="1:22">
      <c r="A114" s="4">
        <v>113</v>
      </c>
      <c r="B114" s="17" t="s">
        <v>65</v>
      </c>
      <c r="C114" s="4" t="s">
        <v>66</v>
      </c>
      <c r="D114" s="4" t="s">
        <v>163</v>
      </c>
      <c r="E114" s="4" t="s">
        <v>388</v>
      </c>
      <c r="F114" s="4" t="s">
        <v>115</v>
      </c>
      <c r="G114" s="4" t="s">
        <v>14</v>
      </c>
      <c r="H114" s="9" t="s">
        <v>83</v>
      </c>
      <c r="I114" s="3" t="str">
        <f t="shared" si="8"/>
        <v xml:space="preserve"> Cor; </v>
      </c>
      <c r="J114" s="4" t="s">
        <v>69</v>
      </c>
      <c r="K114" s="4" t="s">
        <v>68</v>
      </c>
      <c r="L114" s="8" t="s">
        <v>117</v>
      </c>
      <c r="M114" s="4" t="s">
        <v>14</v>
      </c>
      <c r="N114" s="9" t="s">
        <v>75</v>
      </c>
      <c r="O114" s="3" t="str">
        <f t="shared" si="9"/>
        <v xml:space="preserve"> Cores; </v>
      </c>
      <c r="P114" s="4" t="s">
        <v>101</v>
      </c>
      <c r="Q114" s="4" t="s">
        <v>49</v>
      </c>
      <c r="R114" s="4" t="s">
        <v>70</v>
      </c>
      <c r="S114" s="4">
        <v>400</v>
      </c>
      <c r="V114" s="11">
        <f t="shared" si="10"/>
        <v>400</v>
      </c>
    </row>
    <row r="115" spans="1:22">
      <c r="A115" s="4">
        <v>114</v>
      </c>
      <c r="B115" s="17" t="s">
        <v>65</v>
      </c>
      <c r="C115" s="4" t="s">
        <v>66</v>
      </c>
      <c r="D115" s="4" t="s">
        <v>163</v>
      </c>
      <c r="E115" s="4" t="s">
        <v>388</v>
      </c>
      <c r="F115" s="4" t="s">
        <v>115</v>
      </c>
      <c r="G115" s="4" t="s">
        <v>14</v>
      </c>
      <c r="H115" s="9" t="s">
        <v>76</v>
      </c>
      <c r="I115" s="3" t="str">
        <f t="shared" si="8"/>
        <v xml:space="preserve"> Cores; </v>
      </c>
      <c r="J115" s="4" t="s">
        <v>67</v>
      </c>
      <c r="K115" s="4" t="s">
        <v>68</v>
      </c>
      <c r="L115" s="8" t="s">
        <v>117</v>
      </c>
      <c r="M115" s="4" t="s">
        <v>14</v>
      </c>
      <c r="N115" s="9" t="s">
        <v>75</v>
      </c>
      <c r="O115" s="3" t="str">
        <f t="shared" si="9"/>
        <v xml:space="preserve"> Cores; </v>
      </c>
      <c r="P115" s="4" t="s">
        <v>101</v>
      </c>
      <c r="Q115" s="4" t="s">
        <v>49</v>
      </c>
      <c r="R115" s="4" t="s">
        <v>102</v>
      </c>
      <c r="S115" s="4">
        <v>55</v>
      </c>
      <c r="T115" s="4" t="s">
        <v>176</v>
      </c>
      <c r="U115" s="4">
        <v>250</v>
      </c>
      <c r="V115" s="11">
        <f t="shared" si="10"/>
        <v>152</v>
      </c>
    </row>
    <row r="116" spans="1:22">
      <c r="A116" s="4">
        <v>115</v>
      </c>
      <c r="B116" s="17" t="s">
        <v>65</v>
      </c>
      <c r="C116" s="4" t="s">
        <v>66</v>
      </c>
      <c r="D116" s="4" t="s">
        <v>163</v>
      </c>
      <c r="E116" s="4" t="s">
        <v>388</v>
      </c>
      <c r="F116" s="4" t="s">
        <v>115</v>
      </c>
      <c r="G116" s="4" t="s">
        <v>14</v>
      </c>
      <c r="H116" s="9" t="s">
        <v>76</v>
      </c>
      <c r="I116" s="3" t="str">
        <f t="shared" si="8"/>
        <v xml:space="preserve"> Cores; </v>
      </c>
      <c r="J116" s="4" t="s">
        <v>67</v>
      </c>
      <c r="K116" s="4" t="s">
        <v>68</v>
      </c>
      <c r="L116" s="8" t="s">
        <v>117</v>
      </c>
      <c r="M116" s="4" t="s">
        <v>14</v>
      </c>
      <c r="N116" s="9" t="s">
        <v>75</v>
      </c>
      <c r="O116" s="3" t="str">
        <f t="shared" si="9"/>
        <v xml:space="preserve"> Cores; </v>
      </c>
      <c r="P116" s="4" t="s">
        <v>101</v>
      </c>
      <c r="Q116" s="4" t="s">
        <v>49</v>
      </c>
      <c r="R116" s="4" t="s">
        <v>102</v>
      </c>
      <c r="S116" s="4">
        <v>251</v>
      </c>
      <c r="T116" s="4" t="s">
        <v>176</v>
      </c>
      <c r="U116" s="4">
        <v>359</v>
      </c>
      <c r="V116" s="11">
        <f t="shared" si="10"/>
        <v>305</v>
      </c>
    </row>
    <row r="117" spans="1:22">
      <c r="A117" s="4">
        <v>116</v>
      </c>
      <c r="B117" s="17" t="s">
        <v>65</v>
      </c>
      <c r="C117" s="4" t="s">
        <v>66</v>
      </c>
      <c r="D117" s="4" t="s">
        <v>163</v>
      </c>
      <c r="E117" s="4" t="s">
        <v>388</v>
      </c>
      <c r="F117" s="4" t="s">
        <v>115</v>
      </c>
      <c r="G117" s="4" t="s">
        <v>14</v>
      </c>
      <c r="H117" s="9" t="s">
        <v>76</v>
      </c>
      <c r="I117" s="3" t="str">
        <f t="shared" si="8"/>
        <v xml:space="preserve"> Cores; </v>
      </c>
      <c r="J117" s="4" t="s">
        <v>69</v>
      </c>
      <c r="K117" s="4" t="s">
        <v>68</v>
      </c>
      <c r="L117" s="8" t="s">
        <v>117</v>
      </c>
      <c r="M117" s="4" t="s">
        <v>14</v>
      </c>
      <c r="N117" s="9" t="s">
        <v>75</v>
      </c>
      <c r="O117" s="3" t="str">
        <f t="shared" si="9"/>
        <v xml:space="preserve"> Cores; </v>
      </c>
      <c r="P117" s="4" t="s">
        <v>101</v>
      </c>
      <c r="Q117" s="4" t="s">
        <v>49</v>
      </c>
      <c r="R117" s="4" t="s">
        <v>70</v>
      </c>
      <c r="S117" s="4">
        <v>400</v>
      </c>
      <c r="V117" s="11">
        <f t="shared" si="10"/>
        <v>400</v>
      </c>
    </row>
    <row r="118" spans="1:22">
      <c r="A118" s="4">
        <v>117</v>
      </c>
      <c r="B118" s="17" t="s">
        <v>65</v>
      </c>
      <c r="C118" s="4" t="s">
        <v>66</v>
      </c>
      <c r="D118" s="4" t="s">
        <v>163</v>
      </c>
      <c r="E118" s="4" t="s">
        <v>390</v>
      </c>
      <c r="F118" s="4" t="s">
        <v>115</v>
      </c>
      <c r="G118" s="4" t="s">
        <v>14</v>
      </c>
      <c r="H118" s="9" t="s">
        <v>83</v>
      </c>
      <c r="I118" s="3" t="str">
        <f t="shared" si="8"/>
        <v xml:space="preserve"> Cor; </v>
      </c>
      <c r="J118" s="4" t="s">
        <v>67</v>
      </c>
      <c r="K118" s="4" t="s">
        <v>68</v>
      </c>
      <c r="L118" s="8" t="s">
        <v>117</v>
      </c>
      <c r="M118" s="4" t="s">
        <v>14</v>
      </c>
      <c r="N118" s="9" t="s">
        <v>75</v>
      </c>
      <c r="O118" s="3" t="str">
        <f t="shared" si="9"/>
        <v xml:space="preserve"> Cores; </v>
      </c>
      <c r="P118" s="4" t="s">
        <v>101</v>
      </c>
      <c r="Q118" s="4" t="s">
        <v>49</v>
      </c>
      <c r="R118" s="4" t="s">
        <v>102</v>
      </c>
      <c r="S118" s="4">
        <v>55</v>
      </c>
      <c r="T118" s="4" t="s">
        <v>176</v>
      </c>
      <c r="U118" s="4">
        <v>250</v>
      </c>
      <c r="V118" s="11">
        <f t="shared" si="10"/>
        <v>152</v>
      </c>
    </row>
    <row r="119" spans="1:22">
      <c r="A119" s="4">
        <v>118</v>
      </c>
      <c r="B119" s="17" t="s">
        <v>65</v>
      </c>
      <c r="C119" s="4" t="s">
        <v>66</v>
      </c>
      <c r="D119" s="4" t="s">
        <v>163</v>
      </c>
      <c r="E119" s="4" t="s">
        <v>390</v>
      </c>
      <c r="F119" s="4" t="s">
        <v>115</v>
      </c>
      <c r="G119" s="4" t="s">
        <v>14</v>
      </c>
      <c r="H119" s="9" t="s">
        <v>83</v>
      </c>
      <c r="I119" s="3" t="str">
        <f t="shared" si="8"/>
        <v xml:space="preserve"> Cor; </v>
      </c>
      <c r="J119" s="4" t="s">
        <v>67</v>
      </c>
      <c r="K119" s="4" t="s">
        <v>68</v>
      </c>
      <c r="L119" s="8" t="s">
        <v>117</v>
      </c>
      <c r="M119" s="4" t="s">
        <v>14</v>
      </c>
      <c r="N119" s="9" t="s">
        <v>75</v>
      </c>
      <c r="O119" s="3" t="str">
        <f t="shared" si="9"/>
        <v xml:space="preserve"> Cores; </v>
      </c>
      <c r="P119" s="4" t="s">
        <v>101</v>
      </c>
      <c r="Q119" s="4" t="s">
        <v>49</v>
      </c>
      <c r="R119" s="4" t="s">
        <v>102</v>
      </c>
      <c r="S119" s="4">
        <v>251</v>
      </c>
      <c r="T119" s="4" t="s">
        <v>176</v>
      </c>
      <c r="U119" s="4">
        <v>359</v>
      </c>
      <c r="V119" s="11">
        <f t="shared" si="10"/>
        <v>305</v>
      </c>
    </row>
    <row r="120" spans="1:22">
      <c r="A120" s="4">
        <v>119</v>
      </c>
      <c r="B120" s="17" t="s">
        <v>65</v>
      </c>
      <c r="C120" s="4" t="s">
        <v>66</v>
      </c>
      <c r="D120" s="4" t="s">
        <v>163</v>
      </c>
      <c r="E120" s="4" t="s">
        <v>390</v>
      </c>
      <c r="F120" s="4" t="s">
        <v>115</v>
      </c>
      <c r="G120" s="4" t="s">
        <v>14</v>
      </c>
      <c r="H120" s="9" t="s">
        <v>83</v>
      </c>
      <c r="I120" s="3" t="str">
        <f t="shared" si="8"/>
        <v xml:space="preserve"> Cor; </v>
      </c>
      <c r="J120" s="4" t="s">
        <v>69</v>
      </c>
      <c r="K120" s="4" t="s">
        <v>68</v>
      </c>
      <c r="L120" s="8" t="s">
        <v>117</v>
      </c>
      <c r="M120" s="4" t="s">
        <v>14</v>
      </c>
      <c r="N120" s="9" t="s">
        <v>75</v>
      </c>
      <c r="O120" s="3" t="str">
        <f t="shared" si="9"/>
        <v xml:space="preserve"> Cores; </v>
      </c>
      <c r="P120" s="4" t="s">
        <v>101</v>
      </c>
      <c r="Q120" s="4" t="s">
        <v>49</v>
      </c>
      <c r="R120" s="4" t="s">
        <v>70</v>
      </c>
      <c r="S120" s="4">
        <v>400</v>
      </c>
      <c r="V120" s="11">
        <f t="shared" si="10"/>
        <v>400</v>
      </c>
    </row>
    <row r="121" spans="1:22">
      <c r="A121" s="4">
        <v>120</v>
      </c>
      <c r="B121" s="17" t="s">
        <v>65</v>
      </c>
      <c r="C121" s="4" t="s">
        <v>66</v>
      </c>
      <c r="D121" s="4" t="s">
        <v>163</v>
      </c>
      <c r="E121" s="4" t="s">
        <v>390</v>
      </c>
      <c r="F121" s="4" t="s">
        <v>115</v>
      </c>
      <c r="G121" s="4" t="s">
        <v>14</v>
      </c>
      <c r="H121" s="9" t="s">
        <v>76</v>
      </c>
      <c r="I121" s="3" t="str">
        <f t="shared" si="8"/>
        <v xml:space="preserve"> Cores; </v>
      </c>
      <c r="J121" s="4" t="s">
        <v>67</v>
      </c>
      <c r="K121" s="4" t="s">
        <v>68</v>
      </c>
      <c r="L121" s="8" t="s">
        <v>117</v>
      </c>
      <c r="M121" s="4" t="s">
        <v>14</v>
      </c>
      <c r="N121" s="9" t="s">
        <v>75</v>
      </c>
      <c r="O121" s="3" t="str">
        <f t="shared" si="9"/>
        <v xml:space="preserve"> Cores; </v>
      </c>
      <c r="P121" s="4" t="s">
        <v>101</v>
      </c>
      <c r="Q121" s="4" t="s">
        <v>49</v>
      </c>
      <c r="R121" s="4" t="s">
        <v>102</v>
      </c>
      <c r="S121" s="4">
        <v>55</v>
      </c>
      <c r="T121" s="4" t="s">
        <v>176</v>
      </c>
      <c r="U121" s="4">
        <v>250</v>
      </c>
      <c r="V121" s="11">
        <f t="shared" si="10"/>
        <v>152</v>
      </c>
    </row>
    <row r="122" spans="1:22">
      <c r="A122" s="4">
        <v>121</v>
      </c>
      <c r="B122" s="17" t="s">
        <v>65</v>
      </c>
      <c r="C122" s="4" t="s">
        <v>66</v>
      </c>
      <c r="D122" s="4" t="s">
        <v>163</v>
      </c>
      <c r="E122" s="4" t="s">
        <v>390</v>
      </c>
      <c r="F122" s="4" t="s">
        <v>115</v>
      </c>
      <c r="G122" s="4" t="s">
        <v>14</v>
      </c>
      <c r="H122" s="9" t="s">
        <v>76</v>
      </c>
      <c r="I122" s="3" t="str">
        <f t="shared" si="8"/>
        <v xml:space="preserve"> Cores; </v>
      </c>
      <c r="J122" s="4" t="s">
        <v>67</v>
      </c>
      <c r="K122" s="4" t="s">
        <v>68</v>
      </c>
      <c r="L122" s="8" t="s">
        <v>117</v>
      </c>
      <c r="M122" s="4" t="s">
        <v>14</v>
      </c>
      <c r="N122" s="9" t="s">
        <v>75</v>
      </c>
      <c r="O122" s="3" t="str">
        <f t="shared" si="9"/>
        <v xml:space="preserve"> Cores; </v>
      </c>
      <c r="P122" s="4" t="s">
        <v>101</v>
      </c>
      <c r="Q122" s="4" t="s">
        <v>49</v>
      </c>
      <c r="R122" s="4" t="s">
        <v>102</v>
      </c>
      <c r="S122" s="4">
        <v>251</v>
      </c>
      <c r="T122" s="4" t="s">
        <v>176</v>
      </c>
      <c r="U122" s="4">
        <v>359</v>
      </c>
      <c r="V122" s="11">
        <f t="shared" si="10"/>
        <v>305</v>
      </c>
    </row>
    <row r="123" spans="1:22">
      <c r="A123" s="4">
        <v>122</v>
      </c>
      <c r="B123" s="17" t="s">
        <v>65</v>
      </c>
      <c r="C123" s="4" t="s">
        <v>66</v>
      </c>
      <c r="D123" s="4" t="s">
        <v>163</v>
      </c>
      <c r="E123" s="4" t="s">
        <v>390</v>
      </c>
      <c r="F123" s="4" t="s">
        <v>115</v>
      </c>
      <c r="G123" s="4" t="s">
        <v>14</v>
      </c>
      <c r="H123" s="9" t="s">
        <v>76</v>
      </c>
      <c r="I123" s="3" t="str">
        <f t="shared" si="8"/>
        <v xml:space="preserve"> Cores; </v>
      </c>
      <c r="J123" s="4" t="s">
        <v>69</v>
      </c>
      <c r="K123" s="4" t="s">
        <v>68</v>
      </c>
      <c r="L123" s="8" t="s">
        <v>117</v>
      </c>
      <c r="M123" s="4" t="s">
        <v>14</v>
      </c>
      <c r="N123" s="9" t="s">
        <v>75</v>
      </c>
      <c r="O123" s="3" t="str">
        <f t="shared" si="9"/>
        <v xml:space="preserve"> Cores; </v>
      </c>
      <c r="P123" s="4" t="s">
        <v>101</v>
      </c>
      <c r="Q123" s="4" t="s">
        <v>49</v>
      </c>
      <c r="R123" s="4" t="s">
        <v>70</v>
      </c>
      <c r="S123" s="4">
        <v>400</v>
      </c>
      <c r="V123" s="11">
        <f t="shared" si="10"/>
        <v>400</v>
      </c>
    </row>
    <row r="124" spans="1:22">
      <c r="A124" s="4">
        <v>123</v>
      </c>
      <c r="B124" s="17" t="s">
        <v>65</v>
      </c>
      <c r="C124" s="4" t="s">
        <v>66</v>
      </c>
      <c r="D124" s="4" t="s">
        <v>163</v>
      </c>
      <c r="E124" s="4" t="s">
        <v>384</v>
      </c>
      <c r="F124" s="4" t="s">
        <v>115</v>
      </c>
      <c r="G124" s="4" t="s">
        <v>14</v>
      </c>
      <c r="H124" s="9" t="s">
        <v>83</v>
      </c>
      <c r="I124" s="3" t="str">
        <f t="shared" si="8"/>
        <v xml:space="preserve"> Cor; </v>
      </c>
      <c r="J124" s="4" t="s">
        <v>67</v>
      </c>
      <c r="K124" s="4" t="s">
        <v>68</v>
      </c>
      <c r="L124" s="8" t="s">
        <v>117</v>
      </c>
      <c r="M124" s="4" t="s">
        <v>14</v>
      </c>
      <c r="N124" s="9" t="s">
        <v>75</v>
      </c>
      <c r="O124" s="3" t="str">
        <f t="shared" si="9"/>
        <v xml:space="preserve"> Cores; </v>
      </c>
      <c r="P124" s="4" t="s">
        <v>101</v>
      </c>
      <c r="Q124" s="4" t="s">
        <v>49</v>
      </c>
      <c r="R124" s="4" t="s">
        <v>102</v>
      </c>
      <c r="S124" s="4">
        <v>55</v>
      </c>
      <c r="T124" s="4" t="s">
        <v>176</v>
      </c>
      <c r="U124" s="4">
        <v>250</v>
      </c>
      <c r="V124" s="11">
        <f t="shared" si="10"/>
        <v>152</v>
      </c>
    </row>
    <row r="125" spans="1:22">
      <c r="A125" s="4">
        <v>124</v>
      </c>
      <c r="B125" s="17" t="s">
        <v>65</v>
      </c>
      <c r="C125" s="4" t="s">
        <v>66</v>
      </c>
      <c r="D125" s="4" t="s">
        <v>163</v>
      </c>
      <c r="E125" s="4" t="s">
        <v>384</v>
      </c>
      <c r="F125" s="4" t="s">
        <v>115</v>
      </c>
      <c r="G125" s="4" t="s">
        <v>14</v>
      </c>
      <c r="H125" s="9" t="s">
        <v>83</v>
      </c>
      <c r="I125" s="3" t="str">
        <f t="shared" si="8"/>
        <v xml:space="preserve"> Cor; </v>
      </c>
      <c r="J125" s="4" t="s">
        <v>67</v>
      </c>
      <c r="K125" s="4" t="s">
        <v>68</v>
      </c>
      <c r="L125" s="8" t="s">
        <v>117</v>
      </c>
      <c r="M125" s="4" t="s">
        <v>14</v>
      </c>
      <c r="N125" s="9" t="s">
        <v>75</v>
      </c>
      <c r="O125" s="3" t="str">
        <f t="shared" si="9"/>
        <v xml:space="preserve"> Cores; </v>
      </c>
      <c r="P125" s="4" t="s">
        <v>101</v>
      </c>
      <c r="Q125" s="4" t="s">
        <v>49</v>
      </c>
      <c r="R125" s="4" t="s">
        <v>102</v>
      </c>
      <c r="S125" s="4">
        <v>251</v>
      </c>
      <c r="T125" s="4" t="s">
        <v>176</v>
      </c>
      <c r="U125" s="4">
        <v>359</v>
      </c>
      <c r="V125" s="11">
        <f t="shared" si="10"/>
        <v>305</v>
      </c>
    </row>
    <row r="126" spans="1:22">
      <c r="A126" s="4">
        <v>125</v>
      </c>
      <c r="B126" s="17" t="s">
        <v>65</v>
      </c>
      <c r="C126" s="4" t="s">
        <v>66</v>
      </c>
      <c r="D126" s="4" t="s">
        <v>163</v>
      </c>
      <c r="E126" s="4" t="s">
        <v>384</v>
      </c>
      <c r="F126" s="4" t="s">
        <v>115</v>
      </c>
      <c r="G126" s="4" t="s">
        <v>14</v>
      </c>
      <c r="H126" s="9" t="s">
        <v>83</v>
      </c>
      <c r="I126" s="3" t="str">
        <f t="shared" si="8"/>
        <v xml:space="preserve"> Cor; </v>
      </c>
      <c r="J126" s="4" t="s">
        <v>69</v>
      </c>
      <c r="K126" s="4" t="s">
        <v>68</v>
      </c>
      <c r="L126" s="8" t="s">
        <v>117</v>
      </c>
      <c r="M126" s="4" t="s">
        <v>14</v>
      </c>
      <c r="N126" s="9" t="s">
        <v>75</v>
      </c>
      <c r="O126" s="3" t="str">
        <f t="shared" si="9"/>
        <v xml:space="preserve"> Cores; </v>
      </c>
      <c r="P126" s="4" t="s">
        <v>101</v>
      </c>
      <c r="Q126" s="4" t="s">
        <v>49</v>
      </c>
      <c r="R126" s="4" t="s">
        <v>70</v>
      </c>
      <c r="S126" s="4">
        <v>400</v>
      </c>
      <c r="V126" s="11">
        <f t="shared" si="10"/>
        <v>400</v>
      </c>
    </row>
    <row r="127" spans="1:22">
      <c r="A127" s="4">
        <v>126</v>
      </c>
      <c r="B127" s="17" t="s">
        <v>65</v>
      </c>
      <c r="C127" s="4" t="s">
        <v>66</v>
      </c>
      <c r="D127" s="4" t="s">
        <v>163</v>
      </c>
      <c r="E127" s="4" t="s">
        <v>384</v>
      </c>
      <c r="F127" s="4" t="s">
        <v>115</v>
      </c>
      <c r="G127" s="4" t="s">
        <v>14</v>
      </c>
      <c r="H127" s="9" t="s">
        <v>76</v>
      </c>
      <c r="I127" s="3" t="str">
        <f t="shared" si="8"/>
        <v xml:space="preserve"> Cores; </v>
      </c>
      <c r="J127" s="4" t="s">
        <v>67</v>
      </c>
      <c r="K127" s="4" t="s">
        <v>68</v>
      </c>
      <c r="L127" s="8" t="s">
        <v>117</v>
      </c>
      <c r="M127" s="4" t="s">
        <v>14</v>
      </c>
      <c r="N127" s="9" t="s">
        <v>75</v>
      </c>
      <c r="O127" s="3" t="str">
        <f t="shared" si="9"/>
        <v xml:space="preserve"> Cores; </v>
      </c>
      <c r="P127" s="4" t="s">
        <v>101</v>
      </c>
      <c r="Q127" s="4" t="s">
        <v>49</v>
      </c>
      <c r="R127" s="4" t="s">
        <v>102</v>
      </c>
      <c r="S127" s="4">
        <v>55</v>
      </c>
      <c r="T127" s="4" t="s">
        <v>176</v>
      </c>
      <c r="U127" s="4">
        <v>250</v>
      </c>
      <c r="V127" s="11">
        <f t="shared" si="10"/>
        <v>152</v>
      </c>
    </row>
    <row r="128" spans="1:22">
      <c r="A128" s="4">
        <v>127</v>
      </c>
      <c r="B128" s="17" t="s">
        <v>65</v>
      </c>
      <c r="C128" s="4" t="s">
        <v>66</v>
      </c>
      <c r="D128" s="4" t="s">
        <v>163</v>
      </c>
      <c r="E128" s="4" t="s">
        <v>384</v>
      </c>
      <c r="F128" s="4" t="s">
        <v>115</v>
      </c>
      <c r="G128" s="4" t="s">
        <v>14</v>
      </c>
      <c r="H128" s="9" t="s">
        <v>76</v>
      </c>
      <c r="I128" s="3" t="str">
        <f t="shared" si="8"/>
        <v xml:space="preserve"> Cores; </v>
      </c>
      <c r="J128" s="4" t="s">
        <v>67</v>
      </c>
      <c r="K128" s="4" t="s">
        <v>68</v>
      </c>
      <c r="L128" s="8" t="s">
        <v>117</v>
      </c>
      <c r="M128" s="4" t="s">
        <v>14</v>
      </c>
      <c r="N128" s="9" t="s">
        <v>75</v>
      </c>
      <c r="O128" s="3" t="str">
        <f t="shared" si="9"/>
        <v xml:space="preserve"> Cores; </v>
      </c>
      <c r="P128" s="4" t="s">
        <v>101</v>
      </c>
      <c r="Q128" s="4" t="s">
        <v>49</v>
      </c>
      <c r="R128" s="4" t="s">
        <v>102</v>
      </c>
      <c r="S128" s="4">
        <v>251</v>
      </c>
      <c r="T128" s="4" t="s">
        <v>176</v>
      </c>
      <c r="U128" s="4">
        <v>359</v>
      </c>
      <c r="V128" s="11">
        <f t="shared" si="10"/>
        <v>305</v>
      </c>
    </row>
    <row r="129" spans="1:22">
      <c r="A129" s="4">
        <v>128</v>
      </c>
      <c r="B129" s="17" t="s">
        <v>65</v>
      </c>
      <c r="C129" s="4" t="s">
        <v>66</v>
      </c>
      <c r="D129" s="4" t="s">
        <v>163</v>
      </c>
      <c r="E129" s="4" t="s">
        <v>384</v>
      </c>
      <c r="F129" s="4" t="s">
        <v>115</v>
      </c>
      <c r="G129" s="4" t="s">
        <v>14</v>
      </c>
      <c r="H129" s="9" t="s">
        <v>76</v>
      </c>
      <c r="I129" s="3" t="str">
        <f t="shared" si="8"/>
        <v xml:space="preserve"> Cores; </v>
      </c>
      <c r="J129" s="4" t="s">
        <v>69</v>
      </c>
      <c r="K129" s="4" t="s">
        <v>68</v>
      </c>
      <c r="L129" s="8" t="s">
        <v>117</v>
      </c>
      <c r="M129" s="4" t="s">
        <v>14</v>
      </c>
      <c r="N129" s="9" t="s">
        <v>75</v>
      </c>
      <c r="O129" s="3" t="str">
        <f t="shared" si="9"/>
        <v xml:space="preserve"> Cores; </v>
      </c>
      <c r="P129" s="4" t="s">
        <v>101</v>
      </c>
      <c r="Q129" s="4" t="s">
        <v>49</v>
      </c>
      <c r="R129" s="4" t="s">
        <v>70</v>
      </c>
      <c r="S129" s="4">
        <v>400</v>
      </c>
      <c r="V129" s="11">
        <f t="shared" si="10"/>
        <v>400</v>
      </c>
    </row>
    <row r="130" spans="1:22">
      <c r="A130" s="4">
        <v>129</v>
      </c>
      <c r="B130" s="17" t="s">
        <v>65</v>
      </c>
      <c r="C130" s="4" t="s">
        <v>66</v>
      </c>
      <c r="D130" s="4" t="s">
        <v>163</v>
      </c>
      <c r="E130" s="4" t="s">
        <v>385</v>
      </c>
      <c r="F130" s="4" t="s">
        <v>115</v>
      </c>
      <c r="G130" s="4" t="s">
        <v>14</v>
      </c>
      <c r="H130" s="9" t="s">
        <v>83</v>
      </c>
      <c r="I130" s="3" t="str">
        <f t="shared" si="8"/>
        <v xml:space="preserve"> Cor; </v>
      </c>
      <c r="J130" s="4" t="s">
        <v>67</v>
      </c>
      <c r="K130" s="4" t="s">
        <v>68</v>
      </c>
      <c r="L130" s="8" t="s">
        <v>117</v>
      </c>
      <c r="M130" s="4" t="s">
        <v>14</v>
      </c>
      <c r="N130" s="9" t="s">
        <v>75</v>
      </c>
      <c r="O130" s="3" t="str">
        <f t="shared" si="9"/>
        <v xml:space="preserve"> Cores; </v>
      </c>
      <c r="P130" s="4" t="s">
        <v>101</v>
      </c>
      <c r="Q130" s="4" t="s">
        <v>49</v>
      </c>
      <c r="R130" s="4" t="s">
        <v>102</v>
      </c>
      <c r="S130" s="4">
        <v>55</v>
      </c>
      <c r="T130" s="4" t="s">
        <v>176</v>
      </c>
      <c r="U130" s="4">
        <v>250</v>
      </c>
      <c r="V130" s="11">
        <f t="shared" si="10"/>
        <v>152</v>
      </c>
    </row>
    <row r="131" spans="1:22">
      <c r="A131" s="4">
        <v>130</v>
      </c>
      <c r="B131" s="17" t="s">
        <v>65</v>
      </c>
      <c r="C131" s="4" t="s">
        <v>66</v>
      </c>
      <c r="D131" s="4" t="s">
        <v>163</v>
      </c>
      <c r="E131" s="4" t="s">
        <v>385</v>
      </c>
      <c r="F131" s="4" t="s">
        <v>115</v>
      </c>
      <c r="G131" s="4" t="s">
        <v>14</v>
      </c>
      <c r="H131" s="9" t="s">
        <v>83</v>
      </c>
      <c r="I131" s="3" t="str">
        <f t="shared" si="8"/>
        <v xml:space="preserve"> Cor; </v>
      </c>
      <c r="J131" s="4" t="s">
        <v>67</v>
      </c>
      <c r="K131" s="4" t="s">
        <v>68</v>
      </c>
      <c r="L131" s="8" t="s">
        <v>117</v>
      </c>
      <c r="M131" s="4" t="s">
        <v>14</v>
      </c>
      <c r="N131" s="9" t="s">
        <v>75</v>
      </c>
      <c r="O131" s="3" t="str">
        <f t="shared" si="9"/>
        <v xml:space="preserve"> Cores; </v>
      </c>
      <c r="P131" s="4" t="s">
        <v>101</v>
      </c>
      <c r="Q131" s="4" t="s">
        <v>49</v>
      </c>
      <c r="R131" s="4" t="s">
        <v>102</v>
      </c>
      <c r="S131" s="4">
        <v>251</v>
      </c>
      <c r="T131" s="4" t="s">
        <v>176</v>
      </c>
      <c r="U131" s="4">
        <v>359</v>
      </c>
      <c r="V131" s="11">
        <f t="shared" si="10"/>
        <v>305</v>
      </c>
    </row>
    <row r="132" spans="1:22">
      <c r="A132" s="4">
        <v>131</v>
      </c>
      <c r="B132" s="17" t="s">
        <v>65</v>
      </c>
      <c r="C132" s="4" t="s">
        <v>66</v>
      </c>
      <c r="D132" s="4" t="s">
        <v>163</v>
      </c>
      <c r="E132" s="4" t="s">
        <v>385</v>
      </c>
      <c r="F132" s="4" t="s">
        <v>115</v>
      </c>
      <c r="G132" s="4" t="s">
        <v>14</v>
      </c>
      <c r="H132" s="9" t="s">
        <v>83</v>
      </c>
      <c r="I132" s="3" t="str">
        <f t="shared" si="8"/>
        <v xml:space="preserve"> Cor; </v>
      </c>
      <c r="J132" s="4" t="s">
        <v>69</v>
      </c>
      <c r="K132" s="4" t="s">
        <v>68</v>
      </c>
      <c r="L132" s="8" t="s">
        <v>117</v>
      </c>
      <c r="M132" s="4" t="s">
        <v>14</v>
      </c>
      <c r="N132" s="9" t="s">
        <v>75</v>
      </c>
      <c r="O132" s="3" t="str">
        <f t="shared" si="9"/>
        <v xml:space="preserve"> Cores; </v>
      </c>
      <c r="P132" s="4" t="s">
        <v>101</v>
      </c>
      <c r="Q132" s="4" t="s">
        <v>49</v>
      </c>
      <c r="R132" s="4" t="s">
        <v>70</v>
      </c>
      <c r="S132" s="4">
        <v>400</v>
      </c>
      <c r="V132" s="11">
        <f t="shared" si="10"/>
        <v>400</v>
      </c>
    </row>
    <row r="133" spans="1:22">
      <c r="A133" s="4">
        <v>132</v>
      </c>
      <c r="B133" s="17" t="s">
        <v>65</v>
      </c>
      <c r="C133" s="4" t="s">
        <v>66</v>
      </c>
      <c r="D133" s="4" t="s">
        <v>163</v>
      </c>
      <c r="E133" s="4" t="s">
        <v>385</v>
      </c>
      <c r="F133" s="4" t="s">
        <v>115</v>
      </c>
      <c r="G133" s="4" t="s">
        <v>14</v>
      </c>
      <c r="H133" s="9" t="s">
        <v>76</v>
      </c>
      <c r="I133" s="3" t="str">
        <f t="shared" si="8"/>
        <v xml:space="preserve"> Cores; </v>
      </c>
      <c r="J133" s="4" t="s">
        <v>67</v>
      </c>
      <c r="K133" s="4" t="s">
        <v>68</v>
      </c>
      <c r="L133" s="8" t="s">
        <v>117</v>
      </c>
      <c r="M133" s="4" t="s">
        <v>14</v>
      </c>
      <c r="N133" s="9" t="s">
        <v>75</v>
      </c>
      <c r="O133" s="3" t="str">
        <f t="shared" si="9"/>
        <v xml:space="preserve"> Cores; </v>
      </c>
      <c r="P133" s="4" t="s">
        <v>101</v>
      </c>
      <c r="Q133" s="4" t="s">
        <v>49</v>
      </c>
      <c r="R133" s="4" t="s">
        <v>102</v>
      </c>
      <c r="S133" s="4">
        <v>55</v>
      </c>
      <c r="T133" s="4" t="s">
        <v>176</v>
      </c>
      <c r="U133" s="4">
        <v>250</v>
      </c>
      <c r="V133" s="11">
        <f t="shared" si="10"/>
        <v>152</v>
      </c>
    </row>
    <row r="134" spans="1:22">
      <c r="A134" s="4">
        <v>133</v>
      </c>
      <c r="B134" s="17" t="s">
        <v>65</v>
      </c>
      <c r="C134" s="4" t="s">
        <v>66</v>
      </c>
      <c r="D134" s="4" t="s">
        <v>163</v>
      </c>
      <c r="E134" s="4" t="s">
        <v>385</v>
      </c>
      <c r="F134" s="4" t="s">
        <v>115</v>
      </c>
      <c r="G134" s="4" t="s">
        <v>14</v>
      </c>
      <c r="H134" s="9" t="s">
        <v>76</v>
      </c>
      <c r="I134" s="3" t="str">
        <f t="shared" si="8"/>
        <v xml:space="preserve"> Cores; </v>
      </c>
      <c r="J134" s="4" t="s">
        <v>67</v>
      </c>
      <c r="K134" s="4" t="s">
        <v>68</v>
      </c>
      <c r="L134" s="8" t="s">
        <v>117</v>
      </c>
      <c r="M134" s="4" t="s">
        <v>14</v>
      </c>
      <c r="N134" s="9" t="s">
        <v>75</v>
      </c>
      <c r="O134" s="3" t="str">
        <f t="shared" si="9"/>
        <v xml:space="preserve"> Cores; </v>
      </c>
      <c r="P134" s="4" t="s">
        <v>101</v>
      </c>
      <c r="Q134" s="4" t="s">
        <v>49</v>
      </c>
      <c r="R134" s="4" t="s">
        <v>102</v>
      </c>
      <c r="S134" s="4">
        <v>251</v>
      </c>
      <c r="T134" s="4" t="s">
        <v>176</v>
      </c>
      <c r="U134" s="4">
        <v>359</v>
      </c>
      <c r="V134" s="11">
        <f t="shared" si="10"/>
        <v>305</v>
      </c>
    </row>
    <row r="135" spans="1:22">
      <c r="A135" s="4">
        <v>134</v>
      </c>
      <c r="B135" s="17" t="s">
        <v>65</v>
      </c>
      <c r="C135" s="4" t="s">
        <v>66</v>
      </c>
      <c r="D135" s="4" t="s">
        <v>163</v>
      </c>
      <c r="E135" s="4" t="s">
        <v>385</v>
      </c>
      <c r="F135" s="4" t="s">
        <v>115</v>
      </c>
      <c r="G135" s="4" t="s">
        <v>14</v>
      </c>
      <c r="H135" s="9" t="s">
        <v>76</v>
      </c>
      <c r="I135" s="3" t="str">
        <f t="shared" si="8"/>
        <v xml:space="preserve"> Cores; </v>
      </c>
      <c r="J135" s="4" t="s">
        <v>69</v>
      </c>
      <c r="K135" s="4" t="s">
        <v>68</v>
      </c>
      <c r="L135" s="8" t="s">
        <v>117</v>
      </c>
      <c r="M135" s="4" t="s">
        <v>14</v>
      </c>
      <c r="N135" s="9" t="s">
        <v>75</v>
      </c>
      <c r="O135" s="3" t="str">
        <f t="shared" si="9"/>
        <v xml:space="preserve"> Cores; </v>
      </c>
      <c r="P135" s="4" t="s">
        <v>101</v>
      </c>
      <c r="Q135" s="4" t="s">
        <v>49</v>
      </c>
      <c r="R135" s="4" t="s">
        <v>70</v>
      </c>
      <c r="S135" s="4">
        <v>400</v>
      </c>
      <c r="V135" s="11">
        <f t="shared" si="10"/>
        <v>400</v>
      </c>
    </row>
    <row r="136" spans="1:22">
      <c r="A136" s="4">
        <v>135</v>
      </c>
      <c r="B136" s="17" t="s">
        <v>65</v>
      </c>
      <c r="C136" s="4" t="s">
        <v>66</v>
      </c>
      <c r="D136" s="4" t="s">
        <v>163</v>
      </c>
      <c r="E136" s="4" t="s">
        <v>387</v>
      </c>
      <c r="F136" s="4" t="s">
        <v>115</v>
      </c>
      <c r="G136" s="4" t="s">
        <v>14</v>
      </c>
      <c r="H136" s="9" t="s">
        <v>83</v>
      </c>
      <c r="I136" s="3" t="str">
        <f t="shared" si="8"/>
        <v xml:space="preserve"> Cor; </v>
      </c>
      <c r="J136" s="4" t="s">
        <v>67</v>
      </c>
      <c r="K136" s="4" t="s">
        <v>68</v>
      </c>
      <c r="L136" s="8" t="s">
        <v>117</v>
      </c>
      <c r="M136" s="4" t="s">
        <v>14</v>
      </c>
      <c r="N136" s="9" t="s">
        <v>75</v>
      </c>
      <c r="O136" s="3" t="str">
        <f t="shared" si="9"/>
        <v xml:space="preserve"> Cores; </v>
      </c>
      <c r="P136" s="4" t="s">
        <v>101</v>
      </c>
      <c r="Q136" s="4" t="s">
        <v>49</v>
      </c>
      <c r="R136" s="4" t="s">
        <v>102</v>
      </c>
      <c r="S136" s="4">
        <v>55</v>
      </c>
      <c r="T136" s="4" t="s">
        <v>176</v>
      </c>
      <c r="U136" s="4">
        <v>250</v>
      </c>
      <c r="V136" s="11">
        <f t="shared" si="10"/>
        <v>152</v>
      </c>
    </row>
    <row r="137" spans="1:22">
      <c r="A137" s="4">
        <v>136</v>
      </c>
      <c r="B137" s="17" t="s">
        <v>65</v>
      </c>
      <c r="C137" s="4" t="s">
        <v>66</v>
      </c>
      <c r="D137" s="4" t="s">
        <v>163</v>
      </c>
      <c r="E137" s="4" t="s">
        <v>387</v>
      </c>
      <c r="F137" s="4" t="s">
        <v>115</v>
      </c>
      <c r="G137" s="4" t="s">
        <v>14</v>
      </c>
      <c r="H137" s="9" t="s">
        <v>83</v>
      </c>
      <c r="I137" s="3" t="str">
        <f t="shared" si="8"/>
        <v xml:space="preserve"> Cor; </v>
      </c>
      <c r="J137" s="4" t="s">
        <v>67</v>
      </c>
      <c r="K137" s="4" t="s">
        <v>68</v>
      </c>
      <c r="L137" s="8" t="s">
        <v>117</v>
      </c>
      <c r="M137" s="4" t="s">
        <v>14</v>
      </c>
      <c r="N137" s="9" t="s">
        <v>75</v>
      </c>
      <c r="O137" s="3" t="str">
        <f t="shared" si="9"/>
        <v xml:space="preserve"> Cores; </v>
      </c>
      <c r="P137" s="4" t="s">
        <v>101</v>
      </c>
      <c r="Q137" s="4" t="s">
        <v>49</v>
      </c>
      <c r="R137" s="4" t="s">
        <v>102</v>
      </c>
      <c r="S137" s="4">
        <v>251</v>
      </c>
      <c r="T137" s="4" t="s">
        <v>176</v>
      </c>
      <c r="U137" s="4">
        <v>359</v>
      </c>
      <c r="V137" s="11">
        <f t="shared" si="10"/>
        <v>305</v>
      </c>
    </row>
    <row r="138" spans="1:22">
      <c r="A138" s="4">
        <v>137</v>
      </c>
      <c r="B138" s="17" t="s">
        <v>65</v>
      </c>
      <c r="C138" s="4" t="s">
        <v>66</v>
      </c>
      <c r="D138" s="4" t="s">
        <v>163</v>
      </c>
      <c r="E138" s="4" t="s">
        <v>387</v>
      </c>
      <c r="F138" s="4" t="s">
        <v>115</v>
      </c>
      <c r="G138" s="4" t="s">
        <v>14</v>
      </c>
      <c r="H138" s="9" t="s">
        <v>83</v>
      </c>
      <c r="I138" s="3" t="str">
        <f t="shared" si="8"/>
        <v xml:space="preserve"> Cor; </v>
      </c>
      <c r="J138" s="4" t="s">
        <v>69</v>
      </c>
      <c r="K138" s="4" t="s">
        <v>68</v>
      </c>
      <c r="L138" s="8" t="s">
        <v>117</v>
      </c>
      <c r="M138" s="4" t="s">
        <v>14</v>
      </c>
      <c r="N138" s="9" t="s">
        <v>75</v>
      </c>
      <c r="O138" s="3" t="str">
        <f t="shared" si="9"/>
        <v xml:space="preserve"> Cores; </v>
      </c>
      <c r="P138" s="4" t="s">
        <v>101</v>
      </c>
      <c r="Q138" s="4" t="s">
        <v>49</v>
      </c>
      <c r="R138" s="4" t="s">
        <v>70</v>
      </c>
      <c r="S138" s="4">
        <v>400</v>
      </c>
      <c r="V138" s="11">
        <f t="shared" si="10"/>
        <v>400</v>
      </c>
    </row>
    <row r="139" spans="1:22">
      <c r="A139" s="4">
        <v>138</v>
      </c>
      <c r="B139" s="17" t="s">
        <v>65</v>
      </c>
      <c r="C139" s="4" t="s">
        <v>66</v>
      </c>
      <c r="D139" s="4" t="s">
        <v>163</v>
      </c>
      <c r="E139" s="4" t="s">
        <v>387</v>
      </c>
      <c r="F139" s="4" t="s">
        <v>115</v>
      </c>
      <c r="G139" s="4" t="s">
        <v>14</v>
      </c>
      <c r="H139" s="9" t="s">
        <v>76</v>
      </c>
      <c r="I139" s="3" t="str">
        <f t="shared" si="8"/>
        <v xml:space="preserve"> Cores; </v>
      </c>
      <c r="J139" s="4" t="s">
        <v>67</v>
      </c>
      <c r="K139" s="4" t="s">
        <v>68</v>
      </c>
      <c r="L139" s="8" t="s">
        <v>117</v>
      </c>
      <c r="M139" s="4" t="s">
        <v>14</v>
      </c>
      <c r="N139" s="9" t="s">
        <v>75</v>
      </c>
      <c r="O139" s="3" t="str">
        <f t="shared" si="9"/>
        <v xml:space="preserve"> Cores; </v>
      </c>
      <c r="P139" s="4" t="s">
        <v>101</v>
      </c>
      <c r="Q139" s="4" t="s">
        <v>49</v>
      </c>
      <c r="R139" s="4" t="s">
        <v>102</v>
      </c>
      <c r="S139" s="4">
        <v>55</v>
      </c>
      <c r="T139" s="4" t="s">
        <v>176</v>
      </c>
      <c r="U139" s="4">
        <v>250</v>
      </c>
      <c r="V139" s="11">
        <f t="shared" si="10"/>
        <v>152</v>
      </c>
    </row>
    <row r="140" spans="1:22">
      <c r="A140" s="4">
        <v>139</v>
      </c>
      <c r="B140" s="17" t="s">
        <v>65</v>
      </c>
      <c r="C140" s="4" t="s">
        <v>66</v>
      </c>
      <c r="D140" s="4" t="s">
        <v>163</v>
      </c>
      <c r="E140" s="4" t="s">
        <v>387</v>
      </c>
      <c r="F140" s="4" t="s">
        <v>115</v>
      </c>
      <c r="G140" s="4" t="s">
        <v>14</v>
      </c>
      <c r="H140" s="9" t="s">
        <v>76</v>
      </c>
      <c r="I140" s="3" t="str">
        <f t="shared" si="8"/>
        <v xml:space="preserve"> Cores; </v>
      </c>
      <c r="J140" s="4" t="s">
        <v>67</v>
      </c>
      <c r="K140" s="4" t="s">
        <v>68</v>
      </c>
      <c r="L140" s="8" t="s">
        <v>117</v>
      </c>
      <c r="M140" s="4" t="s">
        <v>14</v>
      </c>
      <c r="N140" s="9" t="s">
        <v>75</v>
      </c>
      <c r="O140" s="3" t="str">
        <f t="shared" si="9"/>
        <v xml:space="preserve"> Cores; </v>
      </c>
      <c r="P140" s="4" t="s">
        <v>101</v>
      </c>
      <c r="Q140" s="4" t="s">
        <v>49</v>
      </c>
      <c r="R140" s="4" t="s">
        <v>102</v>
      </c>
      <c r="S140" s="4">
        <v>251</v>
      </c>
      <c r="T140" s="4" t="s">
        <v>176</v>
      </c>
      <c r="U140" s="4">
        <v>359</v>
      </c>
      <c r="V140" s="11">
        <f t="shared" si="10"/>
        <v>305</v>
      </c>
    </row>
    <row r="141" spans="1:22">
      <c r="A141" s="4">
        <v>140</v>
      </c>
      <c r="B141" s="17" t="s">
        <v>65</v>
      </c>
      <c r="C141" s="4" t="s">
        <v>66</v>
      </c>
      <c r="D141" s="4" t="s">
        <v>163</v>
      </c>
      <c r="E141" s="4" t="s">
        <v>387</v>
      </c>
      <c r="F141" s="4" t="s">
        <v>115</v>
      </c>
      <c r="G141" s="4" t="s">
        <v>14</v>
      </c>
      <c r="H141" s="9" t="s">
        <v>76</v>
      </c>
      <c r="I141" s="3" t="str">
        <f t="shared" si="8"/>
        <v xml:space="preserve"> Cores; </v>
      </c>
      <c r="J141" s="4" t="s">
        <v>69</v>
      </c>
      <c r="K141" s="4" t="s">
        <v>68</v>
      </c>
      <c r="L141" s="8" t="s">
        <v>117</v>
      </c>
      <c r="M141" s="4" t="s">
        <v>14</v>
      </c>
      <c r="N141" s="9" t="s">
        <v>75</v>
      </c>
      <c r="O141" s="3" t="str">
        <f t="shared" si="9"/>
        <v xml:space="preserve"> Cores; </v>
      </c>
      <c r="P141" s="4" t="s">
        <v>101</v>
      </c>
      <c r="Q141" s="4" t="s">
        <v>49</v>
      </c>
      <c r="R141" s="4" t="s">
        <v>70</v>
      </c>
      <c r="S141" s="4">
        <v>400</v>
      </c>
      <c r="V141" s="11">
        <f t="shared" si="10"/>
        <v>400</v>
      </c>
    </row>
    <row r="142" spans="1:22">
      <c r="A142" s="4">
        <v>141</v>
      </c>
      <c r="B142" s="17" t="s">
        <v>204</v>
      </c>
      <c r="C142" s="4" t="s">
        <v>66</v>
      </c>
      <c r="D142" s="4" t="s">
        <v>163</v>
      </c>
      <c r="E142" s="4" t="s">
        <v>388</v>
      </c>
      <c r="F142" s="4" t="s">
        <v>205</v>
      </c>
      <c r="G142" s="4" t="s">
        <v>14</v>
      </c>
      <c r="H142" s="9" t="s">
        <v>83</v>
      </c>
      <c r="I142" s="3" t="str">
        <f t="shared" si="8"/>
        <v xml:space="preserve"> Cor; </v>
      </c>
      <c r="J142" s="4" t="s">
        <v>67</v>
      </c>
      <c r="K142" s="4" t="s">
        <v>206</v>
      </c>
      <c r="L142" s="8" t="s">
        <v>116</v>
      </c>
      <c r="M142" s="4" t="s">
        <v>14</v>
      </c>
      <c r="N142" s="9" t="s">
        <v>75</v>
      </c>
      <c r="O142" s="3" t="str">
        <f t="shared" si="9"/>
        <v xml:space="preserve"> Cores; </v>
      </c>
      <c r="P142" s="4" t="s">
        <v>101</v>
      </c>
      <c r="Q142" s="4" t="s">
        <v>49</v>
      </c>
      <c r="R142" s="4" t="s">
        <v>102</v>
      </c>
      <c r="S142" s="4">
        <v>55</v>
      </c>
      <c r="T142" s="4" t="s">
        <v>176</v>
      </c>
      <c r="U142" s="4">
        <v>250</v>
      </c>
      <c r="V142" s="11">
        <f t="shared" ref="V142:V165" si="11">ROUNDDOWN(AVERAGE(S142,U142),0)</f>
        <v>152</v>
      </c>
    </row>
    <row r="143" spans="1:22">
      <c r="A143" s="4">
        <v>142</v>
      </c>
      <c r="B143" s="17" t="s">
        <v>204</v>
      </c>
      <c r="C143" s="4" t="s">
        <v>66</v>
      </c>
      <c r="D143" s="4" t="s">
        <v>163</v>
      </c>
      <c r="E143" s="4" t="s">
        <v>388</v>
      </c>
      <c r="F143" s="4" t="s">
        <v>205</v>
      </c>
      <c r="G143" s="4" t="s">
        <v>14</v>
      </c>
      <c r="H143" s="9" t="s">
        <v>83</v>
      </c>
      <c r="I143" s="3" t="str">
        <f t="shared" si="8"/>
        <v xml:space="preserve"> Cor; </v>
      </c>
      <c r="J143" s="4" t="s">
        <v>67</v>
      </c>
      <c r="K143" s="4" t="s">
        <v>206</v>
      </c>
      <c r="L143" s="8" t="s">
        <v>116</v>
      </c>
      <c r="M143" s="4" t="s">
        <v>14</v>
      </c>
      <c r="N143" s="9" t="s">
        <v>75</v>
      </c>
      <c r="O143" s="3" t="str">
        <f t="shared" si="9"/>
        <v xml:space="preserve"> Cores; </v>
      </c>
      <c r="P143" s="4" t="s">
        <v>101</v>
      </c>
      <c r="Q143" s="4" t="s">
        <v>49</v>
      </c>
      <c r="R143" s="4" t="s">
        <v>102</v>
      </c>
      <c r="S143" s="4">
        <v>251</v>
      </c>
      <c r="T143" s="4" t="s">
        <v>176</v>
      </c>
      <c r="U143" s="4">
        <v>359</v>
      </c>
      <c r="V143" s="11">
        <f t="shared" si="11"/>
        <v>305</v>
      </c>
    </row>
    <row r="144" spans="1:22">
      <c r="A144" s="4">
        <v>143</v>
      </c>
      <c r="B144" s="17" t="s">
        <v>204</v>
      </c>
      <c r="C144" s="4" t="s">
        <v>66</v>
      </c>
      <c r="D144" s="4" t="s">
        <v>163</v>
      </c>
      <c r="E144" s="4" t="s">
        <v>388</v>
      </c>
      <c r="F144" s="4" t="s">
        <v>205</v>
      </c>
      <c r="G144" s="4" t="s">
        <v>14</v>
      </c>
      <c r="H144" s="9" t="s">
        <v>83</v>
      </c>
      <c r="I144" s="3" t="str">
        <f t="shared" si="8"/>
        <v xml:space="preserve"> Cor; </v>
      </c>
      <c r="J144" s="4" t="s">
        <v>69</v>
      </c>
      <c r="K144" s="4" t="s">
        <v>206</v>
      </c>
      <c r="L144" s="8" t="s">
        <v>116</v>
      </c>
      <c r="M144" s="4" t="s">
        <v>14</v>
      </c>
      <c r="N144" s="9" t="s">
        <v>75</v>
      </c>
      <c r="O144" s="3" t="str">
        <f t="shared" si="9"/>
        <v xml:space="preserve"> Cores; </v>
      </c>
      <c r="P144" s="4" t="s">
        <v>101</v>
      </c>
      <c r="Q144" s="4" t="s">
        <v>49</v>
      </c>
      <c r="R144" s="4" t="s">
        <v>70</v>
      </c>
      <c r="S144" s="4">
        <v>400</v>
      </c>
      <c r="V144" s="11">
        <f t="shared" si="11"/>
        <v>400</v>
      </c>
    </row>
    <row r="145" spans="1:22">
      <c r="A145" s="4">
        <v>144</v>
      </c>
      <c r="B145" s="17" t="s">
        <v>204</v>
      </c>
      <c r="C145" s="4" t="s">
        <v>66</v>
      </c>
      <c r="D145" s="4" t="s">
        <v>163</v>
      </c>
      <c r="E145" s="4" t="s">
        <v>388</v>
      </c>
      <c r="F145" s="4" t="s">
        <v>205</v>
      </c>
      <c r="G145" s="4" t="s">
        <v>14</v>
      </c>
      <c r="H145" s="9" t="s">
        <v>76</v>
      </c>
      <c r="I145" s="3" t="str">
        <f t="shared" si="8"/>
        <v xml:space="preserve"> Cores; </v>
      </c>
      <c r="J145" s="4" t="s">
        <v>67</v>
      </c>
      <c r="K145" s="4" t="s">
        <v>206</v>
      </c>
      <c r="L145" s="8" t="s">
        <v>116</v>
      </c>
      <c r="M145" s="4" t="s">
        <v>14</v>
      </c>
      <c r="N145" s="9" t="s">
        <v>75</v>
      </c>
      <c r="O145" s="3" t="str">
        <f t="shared" si="9"/>
        <v xml:space="preserve"> Cores; </v>
      </c>
      <c r="P145" s="4" t="s">
        <v>101</v>
      </c>
      <c r="Q145" s="4" t="s">
        <v>49</v>
      </c>
      <c r="R145" s="4" t="s">
        <v>102</v>
      </c>
      <c r="S145" s="4">
        <v>55</v>
      </c>
      <c r="T145" s="4" t="s">
        <v>176</v>
      </c>
      <c r="U145" s="4">
        <v>250</v>
      </c>
      <c r="V145" s="11">
        <f t="shared" si="11"/>
        <v>152</v>
      </c>
    </row>
    <row r="146" spans="1:22">
      <c r="A146" s="4">
        <v>145</v>
      </c>
      <c r="B146" s="17" t="s">
        <v>204</v>
      </c>
      <c r="C146" s="4" t="s">
        <v>66</v>
      </c>
      <c r="D146" s="4" t="s">
        <v>163</v>
      </c>
      <c r="E146" s="4" t="s">
        <v>388</v>
      </c>
      <c r="F146" s="4" t="s">
        <v>205</v>
      </c>
      <c r="G146" s="4" t="s">
        <v>14</v>
      </c>
      <c r="H146" s="9" t="s">
        <v>76</v>
      </c>
      <c r="I146" s="3" t="str">
        <f t="shared" si="8"/>
        <v xml:space="preserve"> Cores; </v>
      </c>
      <c r="J146" s="4" t="s">
        <v>67</v>
      </c>
      <c r="K146" s="4" t="s">
        <v>206</v>
      </c>
      <c r="L146" s="8" t="s">
        <v>116</v>
      </c>
      <c r="M146" s="4" t="s">
        <v>14</v>
      </c>
      <c r="N146" s="9" t="s">
        <v>75</v>
      </c>
      <c r="O146" s="3" t="str">
        <f t="shared" si="9"/>
        <v xml:space="preserve"> Cores; </v>
      </c>
      <c r="P146" s="4" t="s">
        <v>101</v>
      </c>
      <c r="Q146" s="4" t="s">
        <v>49</v>
      </c>
      <c r="R146" s="4" t="s">
        <v>102</v>
      </c>
      <c r="S146" s="4">
        <v>251</v>
      </c>
      <c r="T146" s="4" t="s">
        <v>176</v>
      </c>
      <c r="U146" s="4">
        <v>359</v>
      </c>
      <c r="V146" s="11">
        <f t="shared" si="11"/>
        <v>305</v>
      </c>
    </row>
    <row r="147" spans="1:22">
      <c r="A147" s="4">
        <v>146</v>
      </c>
      <c r="B147" s="17" t="s">
        <v>204</v>
      </c>
      <c r="C147" s="4" t="s">
        <v>66</v>
      </c>
      <c r="D147" s="4" t="s">
        <v>163</v>
      </c>
      <c r="E147" s="4" t="s">
        <v>388</v>
      </c>
      <c r="F147" s="4" t="s">
        <v>205</v>
      </c>
      <c r="G147" s="4" t="s">
        <v>14</v>
      </c>
      <c r="H147" s="9" t="s">
        <v>76</v>
      </c>
      <c r="I147" s="3" t="str">
        <f t="shared" si="8"/>
        <v xml:space="preserve"> Cores; </v>
      </c>
      <c r="J147" s="4" t="s">
        <v>69</v>
      </c>
      <c r="K147" s="4" t="s">
        <v>206</v>
      </c>
      <c r="L147" s="8" t="s">
        <v>116</v>
      </c>
      <c r="M147" s="4" t="s">
        <v>14</v>
      </c>
      <c r="N147" s="9" t="s">
        <v>75</v>
      </c>
      <c r="O147" s="3" t="str">
        <f t="shared" si="9"/>
        <v xml:space="preserve"> Cores; </v>
      </c>
      <c r="P147" s="4" t="s">
        <v>101</v>
      </c>
      <c r="Q147" s="4" t="s">
        <v>49</v>
      </c>
      <c r="R147" s="4" t="s">
        <v>70</v>
      </c>
      <c r="S147" s="4">
        <v>400</v>
      </c>
      <c r="V147" s="11">
        <f t="shared" si="11"/>
        <v>400</v>
      </c>
    </row>
    <row r="148" spans="1:22">
      <c r="A148" s="4">
        <v>147</v>
      </c>
      <c r="B148" s="17" t="s">
        <v>204</v>
      </c>
      <c r="C148" s="4" t="s">
        <v>66</v>
      </c>
      <c r="D148" s="4" t="s">
        <v>163</v>
      </c>
      <c r="E148" s="4" t="s">
        <v>390</v>
      </c>
      <c r="F148" s="4" t="s">
        <v>205</v>
      </c>
      <c r="G148" s="4" t="s">
        <v>14</v>
      </c>
      <c r="H148" s="9" t="s">
        <v>83</v>
      </c>
      <c r="I148" s="3" t="str">
        <f t="shared" si="8"/>
        <v xml:space="preserve"> Cor; </v>
      </c>
      <c r="J148" s="4" t="s">
        <v>67</v>
      </c>
      <c r="K148" s="4" t="s">
        <v>206</v>
      </c>
      <c r="L148" s="8" t="s">
        <v>116</v>
      </c>
      <c r="M148" s="4" t="s">
        <v>14</v>
      </c>
      <c r="N148" s="9" t="s">
        <v>75</v>
      </c>
      <c r="O148" s="3" t="str">
        <f t="shared" si="9"/>
        <v xml:space="preserve"> Cores; </v>
      </c>
      <c r="P148" s="4" t="s">
        <v>101</v>
      </c>
      <c r="Q148" s="4" t="s">
        <v>49</v>
      </c>
      <c r="R148" s="4" t="s">
        <v>102</v>
      </c>
      <c r="S148" s="4">
        <v>55</v>
      </c>
      <c r="T148" s="4" t="s">
        <v>176</v>
      </c>
      <c r="U148" s="4">
        <v>250</v>
      </c>
      <c r="V148" s="11">
        <f t="shared" si="11"/>
        <v>152</v>
      </c>
    </row>
    <row r="149" spans="1:22">
      <c r="A149" s="4">
        <v>148</v>
      </c>
      <c r="B149" s="17" t="s">
        <v>204</v>
      </c>
      <c r="C149" s="4" t="s">
        <v>66</v>
      </c>
      <c r="D149" s="4" t="s">
        <v>163</v>
      </c>
      <c r="E149" s="4" t="s">
        <v>390</v>
      </c>
      <c r="F149" s="4" t="s">
        <v>205</v>
      </c>
      <c r="G149" s="4" t="s">
        <v>14</v>
      </c>
      <c r="H149" s="9" t="s">
        <v>83</v>
      </c>
      <c r="I149" s="3" t="str">
        <f t="shared" si="8"/>
        <v xml:space="preserve"> Cor; </v>
      </c>
      <c r="J149" s="4" t="s">
        <v>67</v>
      </c>
      <c r="K149" s="4" t="s">
        <v>206</v>
      </c>
      <c r="L149" s="8" t="s">
        <v>116</v>
      </c>
      <c r="M149" s="4" t="s">
        <v>14</v>
      </c>
      <c r="N149" s="9" t="s">
        <v>75</v>
      </c>
      <c r="O149" s="3" t="str">
        <f t="shared" si="9"/>
        <v xml:space="preserve"> Cores; </v>
      </c>
      <c r="P149" s="4" t="s">
        <v>101</v>
      </c>
      <c r="Q149" s="4" t="s">
        <v>49</v>
      </c>
      <c r="R149" s="4" t="s">
        <v>102</v>
      </c>
      <c r="S149" s="4">
        <v>251</v>
      </c>
      <c r="T149" s="4" t="s">
        <v>176</v>
      </c>
      <c r="U149" s="4">
        <v>359</v>
      </c>
      <c r="V149" s="11">
        <f t="shared" si="11"/>
        <v>305</v>
      </c>
    </row>
    <row r="150" spans="1:22">
      <c r="A150" s="4">
        <v>149</v>
      </c>
      <c r="B150" s="17" t="s">
        <v>204</v>
      </c>
      <c r="C150" s="4" t="s">
        <v>66</v>
      </c>
      <c r="D150" s="4" t="s">
        <v>163</v>
      </c>
      <c r="E150" s="4" t="s">
        <v>390</v>
      </c>
      <c r="F150" s="4" t="s">
        <v>205</v>
      </c>
      <c r="G150" s="4" t="s">
        <v>14</v>
      </c>
      <c r="H150" s="9" t="s">
        <v>83</v>
      </c>
      <c r="I150" s="3" t="str">
        <f t="shared" si="8"/>
        <v xml:space="preserve"> Cor; </v>
      </c>
      <c r="J150" s="4" t="s">
        <v>69</v>
      </c>
      <c r="K150" s="4" t="s">
        <v>206</v>
      </c>
      <c r="L150" s="8" t="s">
        <v>116</v>
      </c>
      <c r="M150" s="4" t="s">
        <v>14</v>
      </c>
      <c r="N150" s="9" t="s">
        <v>75</v>
      </c>
      <c r="O150" s="3" t="str">
        <f t="shared" si="9"/>
        <v xml:space="preserve"> Cores; </v>
      </c>
      <c r="P150" s="4" t="s">
        <v>101</v>
      </c>
      <c r="Q150" s="4" t="s">
        <v>49</v>
      </c>
      <c r="R150" s="4" t="s">
        <v>70</v>
      </c>
      <c r="S150" s="4">
        <v>400</v>
      </c>
      <c r="V150" s="11">
        <f t="shared" si="11"/>
        <v>400</v>
      </c>
    </row>
    <row r="151" spans="1:22">
      <c r="A151" s="4">
        <v>150</v>
      </c>
      <c r="B151" s="17" t="s">
        <v>204</v>
      </c>
      <c r="C151" s="4" t="s">
        <v>66</v>
      </c>
      <c r="D151" s="4" t="s">
        <v>163</v>
      </c>
      <c r="E151" s="4" t="s">
        <v>390</v>
      </c>
      <c r="F151" s="4" t="s">
        <v>205</v>
      </c>
      <c r="G151" s="4" t="s">
        <v>14</v>
      </c>
      <c r="H151" s="9" t="s">
        <v>76</v>
      </c>
      <c r="I151" s="3" t="str">
        <f t="shared" si="8"/>
        <v xml:space="preserve"> Cores; </v>
      </c>
      <c r="J151" s="4" t="s">
        <v>67</v>
      </c>
      <c r="K151" s="4" t="s">
        <v>206</v>
      </c>
      <c r="L151" s="8" t="s">
        <v>116</v>
      </c>
      <c r="M151" s="4" t="s">
        <v>14</v>
      </c>
      <c r="N151" s="9" t="s">
        <v>75</v>
      </c>
      <c r="O151" s="3" t="str">
        <f t="shared" si="9"/>
        <v xml:space="preserve"> Cores; </v>
      </c>
      <c r="P151" s="4" t="s">
        <v>101</v>
      </c>
      <c r="Q151" s="4" t="s">
        <v>49</v>
      </c>
      <c r="R151" s="4" t="s">
        <v>102</v>
      </c>
      <c r="S151" s="4">
        <v>55</v>
      </c>
      <c r="T151" s="4" t="s">
        <v>176</v>
      </c>
      <c r="U151" s="4">
        <v>250</v>
      </c>
      <c r="V151" s="11">
        <f t="shared" si="11"/>
        <v>152</v>
      </c>
    </row>
    <row r="152" spans="1:22">
      <c r="A152" s="4">
        <v>151</v>
      </c>
      <c r="B152" s="17" t="s">
        <v>204</v>
      </c>
      <c r="C152" s="4" t="s">
        <v>66</v>
      </c>
      <c r="D152" s="4" t="s">
        <v>163</v>
      </c>
      <c r="E152" s="4" t="s">
        <v>390</v>
      </c>
      <c r="F152" s="4" t="s">
        <v>205</v>
      </c>
      <c r="G152" s="4" t="s">
        <v>14</v>
      </c>
      <c r="H152" s="9" t="s">
        <v>76</v>
      </c>
      <c r="I152" s="3" t="str">
        <f t="shared" si="8"/>
        <v xml:space="preserve"> Cores; </v>
      </c>
      <c r="J152" s="4" t="s">
        <v>67</v>
      </c>
      <c r="K152" s="4" t="s">
        <v>206</v>
      </c>
      <c r="L152" s="8" t="s">
        <v>116</v>
      </c>
      <c r="M152" s="4" t="s">
        <v>14</v>
      </c>
      <c r="N152" s="9" t="s">
        <v>75</v>
      </c>
      <c r="O152" s="3" t="str">
        <f t="shared" si="9"/>
        <v xml:space="preserve"> Cores; </v>
      </c>
      <c r="P152" s="4" t="s">
        <v>101</v>
      </c>
      <c r="Q152" s="4" t="s">
        <v>49</v>
      </c>
      <c r="R152" s="4" t="s">
        <v>102</v>
      </c>
      <c r="S152" s="4">
        <v>251</v>
      </c>
      <c r="T152" s="4" t="s">
        <v>176</v>
      </c>
      <c r="U152" s="4">
        <v>359</v>
      </c>
      <c r="V152" s="11">
        <f t="shared" si="11"/>
        <v>305</v>
      </c>
    </row>
    <row r="153" spans="1:22">
      <c r="A153" s="4">
        <v>152</v>
      </c>
      <c r="B153" s="17" t="s">
        <v>204</v>
      </c>
      <c r="C153" s="4" t="s">
        <v>66</v>
      </c>
      <c r="D153" s="4" t="s">
        <v>163</v>
      </c>
      <c r="E153" s="4" t="s">
        <v>390</v>
      </c>
      <c r="F153" s="4" t="s">
        <v>205</v>
      </c>
      <c r="G153" s="4" t="s">
        <v>14</v>
      </c>
      <c r="H153" s="9" t="s">
        <v>76</v>
      </c>
      <c r="I153" s="3" t="str">
        <f t="shared" si="8"/>
        <v xml:space="preserve"> Cores; </v>
      </c>
      <c r="J153" s="4" t="s">
        <v>69</v>
      </c>
      <c r="K153" s="4" t="s">
        <v>206</v>
      </c>
      <c r="L153" s="8" t="s">
        <v>116</v>
      </c>
      <c r="M153" s="4" t="s">
        <v>14</v>
      </c>
      <c r="N153" s="9" t="s">
        <v>75</v>
      </c>
      <c r="O153" s="3" t="str">
        <f t="shared" si="9"/>
        <v xml:space="preserve"> Cores; </v>
      </c>
      <c r="P153" s="4" t="s">
        <v>101</v>
      </c>
      <c r="Q153" s="4" t="s">
        <v>49</v>
      </c>
      <c r="R153" s="4" t="s">
        <v>70</v>
      </c>
      <c r="S153" s="4">
        <v>400</v>
      </c>
      <c r="V153" s="11">
        <f t="shared" si="11"/>
        <v>400</v>
      </c>
    </row>
    <row r="154" spans="1:22">
      <c r="A154" s="4">
        <v>153</v>
      </c>
      <c r="B154" s="17" t="s">
        <v>204</v>
      </c>
      <c r="C154" s="4" t="s">
        <v>66</v>
      </c>
      <c r="D154" s="4" t="s">
        <v>163</v>
      </c>
      <c r="E154" s="4" t="s">
        <v>384</v>
      </c>
      <c r="F154" s="4" t="s">
        <v>205</v>
      </c>
      <c r="G154" s="4" t="s">
        <v>14</v>
      </c>
      <c r="H154" s="9" t="s">
        <v>83</v>
      </c>
      <c r="I154" s="3" t="str">
        <f t="shared" si="8"/>
        <v xml:space="preserve"> Cor; </v>
      </c>
      <c r="J154" s="4" t="s">
        <v>67</v>
      </c>
      <c r="K154" s="4" t="s">
        <v>206</v>
      </c>
      <c r="L154" s="8" t="s">
        <v>116</v>
      </c>
      <c r="M154" s="4" t="s">
        <v>14</v>
      </c>
      <c r="N154" s="9" t="s">
        <v>75</v>
      </c>
      <c r="O154" s="3" t="str">
        <f t="shared" si="9"/>
        <v xml:space="preserve"> Cores; </v>
      </c>
      <c r="P154" s="4" t="s">
        <v>101</v>
      </c>
      <c r="Q154" s="4" t="s">
        <v>49</v>
      </c>
      <c r="R154" s="4" t="s">
        <v>102</v>
      </c>
      <c r="S154" s="4">
        <v>55</v>
      </c>
      <c r="T154" s="4" t="s">
        <v>176</v>
      </c>
      <c r="U154" s="4">
        <v>250</v>
      </c>
      <c r="V154" s="11">
        <f t="shared" si="11"/>
        <v>152</v>
      </c>
    </row>
    <row r="155" spans="1:22">
      <c r="A155" s="4">
        <v>154</v>
      </c>
      <c r="B155" s="17" t="s">
        <v>204</v>
      </c>
      <c r="C155" s="4" t="s">
        <v>66</v>
      </c>
      <c r="D155" s="4" t="s">
        <v>163</v>
      </c>
      <c r="E155" s="4" t="s">
        <v>384</v>
      </c>
      <c r="F155" s="4" t="s">
        <v>205</v>
      </c>
      <c r="G155" s="4" t="s">
        <v>14</v>
      </c>
      <c r="H155" s="9" t="s">
        <v>83</v>
      </c>
      <c r="I155" s="3" t="str">
        <f t="shared" si="8"/>
        <v xml:space="preserve"> Cor; </v>
      </c>
      <c r="J155" s="4" t="s">
        <v>67</v>
      </c>
      <c r="K155" s="4" t="s">
        <v>206</v>
      </c>
      <c r="L155" s="8" t="s">
        <v>116</v>
      </c>
      <c r="M155" s="4" t="s">
        <v>14</v>
      </c>
      <c r="N155" s="9" t="s">
        <v>75</v>
      </c>
      <c r="O155" s="3" t="str">
        <f t="shared" si="9"/>
        <v xml:space="preserve"> Cores; </v>
      </c>
      <c r="P155" s="4" t="s">
        <v>101</v>
      </c>
      <c r="Q155" s="4" t="s">
        <v>49</v>
      </c>
      <c r="R155" s="4" t="s">
        <v>102</v>
      </c>
      <c r="S155" s="4">
        <v>251</v>
      </c>
      <c r="T155" s="4" t="s">
        <v>176</v>
      </c>
      <c r="U155" s="4">
        <v>359</v>
      </c>
      <c r="V155" s="11">
        <f t="shared" si="11"/>
        <v>305</v>
      </c>
    </row>
    <row r="156" spans="1:22">
      <c r="A156" s="4">
        <v>155</v>
      </c>
      <c r="B156" s="17" t="s">
        <v>204</v>
      </c>
      <c r="C156" s="4" t="s">
        <v>66</v>
      </c>
      <c r="D156" s="4" t="s">
        <v>163</v>
      </c>
      <c r="E156" s="4" t="s">
        <v>384</v>
      </c>
      <c r="F156" s="4" t="s">
        <v>205</v>
      </c>
      <c r="G156" s="4" t="s">
        <v>14</v>
      </c>
      <c r="H156" s="9" t="s">
        <v>83</v>
      </c>
      <c r="I156" s="3" t="str">
        <f t="shared" si="8"/>
        <v xml:space="preserve"> Cor; </v>
      </c>
      <c r="J156" s="4" t="s">
        <v>69</v>
      </c>
      <c r="K156" s="4" t="s">
        <v>206</v>
      </c>
      <c r="L156" s="8" t="s">
        <v>116</v>
      </c>
      <c r="M156" s="4" t="s">
        <v>14</v>
      </c>
      <c r="N156" s="9" t="s">
        <v>75</v>
      </c>
      <c r="O156" s="3" t="str">
        <f t="shared" si="9"/>
        <v xml:space="preserve"> Cores; </v>
      </c>
      <c r="P156" s="4" t="s">
        <v>101</v>
      </c>
      <c r="Q156" s="4" t="s">
        <v>49</v>
      </c>
      <c r="R156" s="4" t="s">
        <v>70</v>
      </c>
      <c r="S156" s="4">
        <v>400</v>
      </c>
      <c r="V156" s="11">
        <f t="shared" si="11"/>
        <v>400</v>
      </c>
    </row>
    <row r="157" spans="1:22">
      <c r="A157" s="4">
        <v>156</v>
      </c>
      <c r="B157" s="17" t="s">
        <v>204</v>
      </c>
      <c r="C157" s="4" t="s">
        <v>66</v>
      </c>
      <c r="D157" s="4" t="s">
        <v>163</v>
      </c>
      <c r="E157" s="4" t="s">
        <v>384</v>
      </c>
      <c r="F157" s="4" t="s">
        <v>205</v>
      </c>
      <c r="G157" s="4" t="s">
        <v>14</v>
      </c>
      <c r="H157" s="9" t="s">
        <v>76</v>
      </c>
      <c r="I157" s="3" t="str">
        <f t="shared" si="8"/>
        <v xml:space="preserve"> Cores; </v>
      </c>
      <c r="J157" s="4" t="s">
        <v>67</v>
      </c>
      <c r="K157" s="4" t="s">
        <v>206</v>
      </c>
      <c r="L157" s="8" t="s">
        <v>116</v>
      </c>
      <c r="M157" s="4" t="s">
        <v>14</v>
      </c>
      <c r="N157" s="9" t="s">
        <v>75</v>
      </c>
      <c r="O157" s="3" t="str">
        <f t="shared" si="9"/>
        <v xml:space="preserve"> Cores; </v>
      </c>
      <c r="P157" s="4" t="s">
        <v>101</v>
      </c>
      <c r="Q157" s="4" t="s">
        <v>49</v>
      </c>
      <c r="R157" s="4" t="s">
        <v>102</v>
      </c>
      <c r="S157" s="4">
        <v>55</v>
      </c>
      <c r="T157" s="4" t="s">
        <v>176</v>
      </c>
      <c r="U157" s="4">
        <v>250</v>
      </c>
      <c r="V157" s="11">
        <f t="shared" si="11"/>
        <v>152</v>
      </c>
    </row>
    <row r="158" spans="1:22">
      <c r="A158" s="4">
        <v>157</v>
      </c>
      <c r="B158" s="17" t="s">
        <v>204</v>
      </c>
      <c r="C158" s="4" t="s">
        <v>66</v>
      </c>
      <c r="D158" s="4" t="s">
        <v>163</v>
      </c>
      <c r="E158" s="4" t="s">
        <v>384</v>
      </c>
      <c r="F158" s="4" t="s">
        <v>205</v>
      </c>
      <c r="G158" s="4" t="s">
        <v>14</v>
      </c>
      <c r="H158" s="9" t="s">
        <v>76</v>
      </c>
      <c r="I158" s="3" t="str">
        <f t="shared" si="8"/>
        <v xml:space="preserve"> Cores; </v>
      </c>
      <c r="J158" s="4" t="s">
        <v>67</v>
      </c>
      <c r="K158" s="4" t="s">
        <v>206</v>
      </c>
      <c r="L158" s="8" t="s">
        <v>116</v>
      </c>
      <c r="M158" s="4" t="s">
        <v>14</v>
      </c>
      <c r="N158" s="9" t="s">
        <v>75</v>
      </c>
      <c r="O158" s="3" t="str">
        <f t="shared" si="9"/>
        <v xml:space="preserve"> Cores; </v>
      </c>
      <c r="P158" s="4" t="s">
        <v>101</v>
      </c>
      <c r="Q158" s="4" t="s">
        <v>49</v>
      </c>
      <c r="R158" s="4" t="s">
        <v>102</v>
      </c>
      <c r="S158" s="4">
        <v>251</v>
      </c>
      <c r="T158" s="4" t="s">
        <v>176</v>
      </c>
      <c r="U158" s="4">
        <v>359</v>
      </c>
      <c r="V158" s="11">
        <f t="shared" si="11"/>
        <v>305</v>
      </c>
    </row>
    <row r="159" spans="1:22">
      <c r="A159" s="4">
        <v>158</v>
      </c>
      <c r="B159" s="17" t="s">
        <v>204</v>
      </c>
      <c r="C159" s="4" t="s">
        <v>66</v>
      </c>
      <c r="D159" s="4" t="s">
        <v>163</v>
      </c>
      <c r="E159" s="4" t="s">
        <v>384</v>
      </c>
      <c r="F159" s="4" t="s">
        <v>205</v>
      </c>
      <c r="G159" s="4" t="s">
        <v>14</v>
      </c>
      <c r="H159" s="9" t="s">
        <v>76</v>
      </c>
      <c r="I159" s="3" t="str">
        <f t="shared" si="8"/>
        <v xml:space="preserve"> Cores; </v>
      </c>
      <c r="J159" s="4" t="s">
        <v>69</v>
      </c>
      <c r="K159" s="4" t="s">
        <v>206</v>
      </c>
      <c r="L159" s="8" t="s">
        <v>116</v>
      </c>
      <c r="M159" s="4" t="s">
        <v>14</v>
      </c>
      <c r="N159" s="9" t="s">
        <v>75</v>
      </c>
      <c r="O159" s="3" t="str">
        <f t="shared" si="9"/>
        <v xml:space="preserve"> Cores; </v>
      </c>
      <c r="P159" s="4" t="s">
        <v>101</v>
      </c>
      <c r="Q159" s="4" t="s">
        <v>49</v>
      </c>
      <c r="R159" s="4" t="s">
        <v>70</v>
      </c>
      <c r="S159" s="4">
        <v>400</v>
      </c>
      <c r="V159" s="11">
        <f t="shared" si="11"/>
        <v>400</v>
      </c>
    </row>
    <row r="160" spans="1:22">
      <c r="A160" s="4">
        <v>159</v>
      </c>
      <c r="B160" s="17" t="s">
        <v>204</v>
      </c>
      <c r="C160" s="4" t="s">
        <v>66</v>
      </c>
      <c r="D160" s="4" t="s">
        <v>163</v>
      </c>
      <c r="E160" s="4" t="s">
        <v>385</v>
      </c>
      <c r="F160" s="4" t="s">
        <v>205</v>
      </c>
      <c r="G160" s="4" t="s">
        <v>14</v>
      </c>
      <c r="H160" s="9" t="s">
        <v>83</v>
      </c>
      <c r="I160" s="3" t="str">
        <f t="shared" si="8"/>
        <v xml:space="preserve"> Cor; </v>
      </c>
      <c r="J160" s="4" t="s">
        <v>67</v>
      </c>
      <c r="K160" s="4" t="s">
        <v>206</v>
      </c>
      <c r="L160" s="8" t="s">
        <v>116</v>
      </c>
      <c r="M160" s="4" t="s">
        <v>14</v>
      </c>
      <c r="N160" s="9" t="s">
        <v>75</v>
      </c>
      <c r="O160" s="3" t="str">
        <f t="shared" si="9"/>
        <v xml:space="preserve"> Cores; </v>
      </c>
      <c r="P160" s="4" t="s">
        <v>101</v>
      </c>
      <c r="Q160" s="4" t="s">
        <v>49</v>
      </c>
      <c r="R160" s="4" t="s">
        <v>102</v>
      </c>
      <c r="S160" s="4">
        <v>55</v>
      </c>
      <c r="T160" s="4" t="s">
        <v>176</v>
      </c>
      <c r="U160" s="4">
        <v>250</v>
      </c>
      <c r="V160" s="11">
        <f t="shared" si="11"/>
        <v>152</v>
      </c>
    </row>
    <row r="161" spans="1:22">
      <c r="A161" s="4">
        <v>160</v>
      </c>
      <c r="B161" s="17" t="s">
        <v>204</v>
      </c>
      <c r="C161" s="4" t="s">
        <v>66</v>
      </c>
      <c r="D161" s="4" t="s">
        <v>163</v>
      </c>
      <c r="E161" s="4" t="s">
        <v>385</v>
      </c>
      <c r="F161" s="4" t="s">
        <v>205</v>
      </c>
      <c r="G161" s="4" t="s">
        <v>14</v>
      </c>
      <c r="H161" s="9" t="s">
        <v>83</v>
      </c>
      <c r="I161" s="3" t="str">
        <f t="shared" si="8"/>
        <v xml:space="preserve"> Cor; </v>
      </c>
      <c r="J161" s="4" t="s">
        <v>67</v>
      </c>
      <c r="K161" s="4" t="s">
        <v>206</v>
      </c>
      <c r="L161" s="8" t="s">
        <v>116</v>
      </c>
      <c r="M161" s="4" t="s">
        <v>14</v>
      </c>
      <c r="N161" s="9" t="s">
        <v>75</v>
      </c>
      <c r="O161" s="3" t="str">
        <f t="shared" si="9"/>
        <v xml:space="preserve"> Cores; </v>
      </c>
      <c r="P161" s="4" t="s">
        <v>101</v>
      </c>
      <c r="Q161" s="4" t="s">
        <v>49</v>
      </c>
      <c r="R161" s="4" t="s">
        <v>102</v>
      </c>
      <c r="S161" s="4">
        <v>251</v>
      </c>
      <c r="T161" s="4" t="s">
        <v>176</v>
      </c>
      <c r="U161" s="4">
        <v>359</v>
      </c>
      <c r="V161" s="11">
        <f t="shared" si="11"/>
        <v>305</v>
      </c>
    </row>
    <row r="162" spans="1:22">
      <c r="A162" s="4">
        <v>161</v>
      </c>
      <c r="B162" s="17" t="s">
        <v>204</v>
      </c>
      <c r="C162" s="4" t="s">
        <v>66</v>
      </c>
      <c r="D162" s="4" t="s">
        <v>163</v>
      </c>
      <c r="E162" s="4" t="s">
        <v>385</v>
      </c>
      <c r="F162" s="4" t="s">
        <v>205</v>
      </c>
      <c r="G162" s="4" t="s">
        <v>14</v>
      </c>
      <c r="H162" s="9" t="s">
        <v>83</v>
      </c>
      <c r="I162" s="3" t="str">
        <f t="shared" si="8"/>
        <v xml:space="preserve"> Cor; </v>
      </c>
      <c r="J162" s="4" t="s">
        <v>69</v>
      </c>
      <c r="K162" s="4" t="s">
        <v>206</v>
      </c>
      <c r="L162" s="8" t="s">
        <v>116</v>
      </c>
      <c r="M162" s="4" t="s">
        <v>14</v>
      </c>
      <c r="N162" s="9" t="s">
        <v>75</v>
      </c>
      <c r="O162" s="3" t="str">
        <f t="shared" si="9"/>
        <v xml:space="preserve"> Cores; </v>
      </c>
      <c r="P162" s="4" t="s">
        <v>101</v>
      </c>
      <c r="Q162" s="4" t="s">
        <v>49</v>
      </c>
      <c r="R162" s="4" t="s">
        <v>70</v>
      </c>
      <c r="S162" s="4">
        <v>400</v>
      </c>
      <c r="V162" s="11">
        <f t="shared" si="11"/>
        <v>400</v>
      </c>
    </row>
    <row r="163" spans="1:22">
      <c r="A163" s="4">
        <v>162</v>
      </c>
      <c r="B163" s="17" t="s">
        <v>204</v>
      </c>
      <c r="C163" s="4" t="s">
        <v>66</v>
      </c>
      <c r="D163" s="4" t="s">
        <v>163</v>
      </c>
      <c r="E163" s="4" t="s">
        <v>385</v>
      </c>
      <c r="F163" s="4" t="s">
        <v>205</v>
      </c>
      <c r="G163" s="4" t="s">
        <v>14</v>
      </c>
      <c r="H163" s="9" t="s">
        <v>76</v>
      </c>
      <c r="I163" s="3" t="str">
        <f t="shared" si="8"/>
        <v xml:space="preserve"> Cores; </v>
      </c>
      <c r="J163" s="4" t="s">
        <v>67</v>
      </c>
      <c r="K163" s="4" t="s">
        <v>206</v>
      </c>
      <c r="L163" s="8" t="s">
        <v>116</v>
      </c>
      <c r="M163" s="4" t="s">
        <v>14</v>
      </c>
      <c r="N163" s="9" t="s">
        <v>75</v>
      </c>
      <c r="O163" s="3" t="str">
        <f t="shared" si="9"/>
        <v xml:space="preserve"> Cores; </v>
      </c>
      <c r="P163" s="4" t="s">
        <v>101</v>
      </c>
      <c r="Q163" s="4" t="s">
        <v>49</v>
      </c>
      <c r="R163" s="4" t="s">
        <v>102</v>
      </c>
      <c r="S163" s="4">
        <v>55</v>
      </c>
      <c r="T163" s="4" t="s">
        <v>176</v>
      </c>
      <c r="U163" s="4">
        <v>250</v>
      </c>
      <c r="V163" s="11">
        <f t="shared" si="11"/>
        <v>152</v>
      </c>
    </row>
    <row r="164" spans="1:22">
      <c r="A164" s="4">
        <v>163</v>
      </c>
      <c r="B164" s="17" t="s">
        <v>204</v>
      </c>
      <c r="C164" s="4" t="s">
        <v>66</v>
      </c>
      <c r="D164" s="4" t="s">
        <v>163</v>
      </c>
      <c r="E164" s="4" t="s">
        <v>385</v>
      </c>
      <c r="F164" s="4" t="s">
        <v>205</v>
      </c>
      <c r="G164" s="4" t="s">
        <v>14</v>
      </c>
      <c r="H164" s="9" t="s">
        <v>76</v>
      </c>
      <c r="I164" s="3" t="str">
        <f t="shared" si="8"/>
        <v xml:space="preserve"> Cores; </v>
      </c>
      <c r="J164" s="4" t="s">
        <v>67</v>
      </c>
      <c r="K164" s="4" t="s">
        <v>206</v>
      </c>
      <c r="L164" s="8" t="s">
        <v>116</v>
      </c>
      <c r="M164" s="4" t="s">
        <v>14</v>
      </c>
      <c r="N164" s="9" t="s">
        <v>75</v>
      </c>
      <c r="O164" s="3" t="str">
        <f t="shared" si="9"/>
        <v xml:space="preserve"> Cores; </v>
      </c>
      <c r="P164" s="4" t="s">
        <v>101</v>
      </c>
      <c r="Q164" s="4" t="s">
        <v>49</v>
      </c>
      <c r="R164" s="4" t="s">
        <v>102</v>
      </c>
      <c r="S164" s="4">
        <v>251</v>
      </c>
      <c r="T164" s="4" t="s">
        <v>176</v>
      </c>
      <c r="U164" s="4">
        <v>359</v>
      </c>
      <c r="V164" s="11">
        <f t="shared" si="11"/>
        <v>305</v>
      </c>
    </row>
    <row r="165" spans="1:22">
      <c r="A165" s="4">
        <v>164</v>
      </c>
      <c r="B165" s="17" t="s">
        <v>204</v>
      </c>
      <c r="C165" s="4" t="s">
        <v>66</v>
      </c>
      <c r="D165" s="4" t="s">
        <v>163</v>
      </c>
      <c r="E165" s="4" t="s">
        <v>385</v>
      </c>
      <c r="F165" s="4" t="s">
        <v>205</v>
      </c>
      <c r="G165" s="4" t="s">
        <v>14</v>
      </c>
      <c r="H165" s="9" t="s">
        <v>76</v>
      </c>
      <c r="I165" s="3" t="str">
        <f t="shared" si="8"/>
        <v xml:space="preserve"> Cores; </v>
      </c>
      <c r="J165" s="4" t="s">
        <v>69</v>
      </c>
      <c r="K165" s="4" t="s">
        <v>206</v>
      </c>
      <c r="L165" s="8" t="s">
        <v>116</v>
      </c>
      <c r="M165" s="4" t="s">
        <v>14</v>
      </c>
      <c r="N165" s="9" t="s">
        <v>75</v>
      </c>
      <c r="O165" s="3" t="str">
        <f t="shared" si="9"/>
        <v xml:space="preserve"> Cores; </v>
      </c>
      <c r="P165" s="4" t="s">
        <v>101</v>
      </c>
      <c r="Q165" s="4" t="s">
        <v>49</v>
      </c>
      <c r="R165" s="4" t="s">
        <v>70</v>
      </c>
      <c r="S165" s="4">
        <v>400</v>
      </c>
      <c r="V165" s="11">
        <f t="shared" si="11"/>
        <v>400</v>
      </c>
    </row>
    <row r="166" spans="1:22">
      <c r="A166" s="4">
        <v>165</v>
      </c>
      <c r="B166" s="17" t="s">
        <v>145</v>
      </c>
      <c r="C166" s="4" t="s">
        <v>149</v>
      </c>
      <c r="D166" s="4" t="s">
        <v>162</v>
      </c>
      <c r="E166" s="4" t="s">
        <v>147</v>
      </c>
      <c r="F166" s="4" t="s">
        <v>122</v>
      </c>
      <c r="G166" s="4" t="s">
        <v>14</v>
      </c>
      <c r="H166" s="9" t="s">
        <v>75</v>
      </c>
      <c r="I166" s="3" t="str">
        <f t="shared" si="8"/>
        <v xml:space="preserve"> Cores; </v>
      </c>
      <c r="J166" s="4" t="s">
        <v>148</v>
      </c>
      <c r="L166" s="8"/>
      <c r="N166" s="9"/>
      <c r="O166" s="3"/>
      <c r="V166" s="11">
        <v>1</v>
      </c>
    </row>
    <row r="167" spans="1:22">
      <c r="A167" s="4">
        <v>166</v>
      </c>
      <c r="B167" s="16" t="s">
        <v>88</v>
      </c>
      <c r="C167" s="4" t="s">
        <v>94</v>
      </c>
      <c r="D167" s="4" t="s">
        <v>162</v>
      </c>
      <c r="E167" s="4" t="s">
        <v>390</v>
      </c>
      <c r="F167" s="8" t="s">
        <v>112</v>
      </c>
      <c r="G167" s="4" t="s">
        <v>14</v>
      </c>
      <c r="H167" s="9" t="s">
        <v>75</v>
      </c>
      <c r="I167" s="3" t="str">
        <f t="shared" si="8"/>
        <v xml:space="preserve"> Cores; </v>
      </c>
      <c r="J167" s="4" t="s">
        <v>54</v>
      </c>
      <c r="K167" s="10"/>
      <c r="L167" s="8"/>
      <c r="N167" s="8"/>
      <c r="O167" s="3"/>
      <c r="V167" s="11">
        <v>1</v>
      </c>
    </row>
    <row r="168" spans="1:22">
      <c r="A168" s="4">
        <v>167</v>
      </c>
      <c r="B168" s="16" t="s">
        <v>88</v>
      </c>
      <c r="C168" s="4" t="s">
        <v>94</v>
      </c>
      <c r="D168" s="4" t="s">
        <v>162</v>
      </c>
      <c r="E168" s="4" t="s">
        <v>385</v>
      </c>
      <c r="F168" s="8" t="s">
        <v>112</v>
      </c>
      <c r="G168" s="4" t="s">
        <v>14</v>
      </c>
      <c r="H168" s="9" t="s">
        <v>75</v>
      </c>
      <c r="I168" s="3" t="str">
        <f t="shared" si="8"/>
        <v xml:space="preserve"> Cores; </v>
      </c>
      <c r="J168" s="4" t="s">
        <v>54</v>
      </c>
      <c r="K168" s="10"/>
      <c r="L168" s="8"/>
      <c r="N168" s="8"/>
      <c r="O168" s="3"/>
      <c r="V168" s="11">
        <v>1</v>
      </c>
    </row>
    <row r="169" spans="1:22">
      <c r="A169" s="4">
        <v>168</v>
      </c>
      <c r="B169" s="16" t="s">
        <v>88</v>
      </c>
      <c r="C169" s="4" t="s">
        <v>94</v>
      </c>
      <c r="D169" s="4" t="s">
        <v>162</v>
      </c>
      <c r="E169" s="4" t="s">
        <v>387</v>
      </c>
      <c r="F169" s="8" t="s">
        <v>112</v>
      </c>
      <c r="G169" s="4" t="s">
        <v>14</v>
      </c>
      <c r="H169" s="9" t="s">
        <v>75</v>
      </c>
      <c r="I169" s="3" t="str">
        <f t="shared" si="8"/>
        <v xml:space="preserve"> Cores; </v>
      </c>
      <c r="J169" s="4" t="s">
        <v>54</v>
      </c>
      <c r="K169" s="10"/>
      <c r="L169" s="8"/>
      <c r="N169" s="8"/>
      <c r="O169" s="3"/>
      <c r="V169" s="11">
        <v>1</v>
      </c>
    </row>
    <row r="170" spans="1:22">
      <c r="A170" s="4">
        <v>169</v>
      </c>
      <c r="B170" s="16" t="s">
        <v>88</v>
      </c>
      <c r="C170" s="4" t="s">
        <v>94</v>
      </c>
      <c r="D170" s="4" t="s">
        <v>162</v>
      </c>
      <c r="E170" s="4" t="s">
        <v>390</v>
      </c>
      <c r="F170" s="8" t="s">
        <v>112</v>
      </c>
      <c r="G170" s="4" t="s">
        <v>14</v>
      </c>
      <c r="H170" s="9" t="s">
        <v>76</v>
      </c>
      <c r="I170" s="3" t="str">
        <f t="shared" si="8"/>
        <v xml:space="preserve"> Cores; </v>
      </c>
      <c r="J170" s="4" t="s">
        <v>97</v>
      </c>
      <c r="K170" s="10"/>
      <c r="L170" s="8"/>
      <c r="N170" s="8"/>
      <c r="O170" s="3"/>
      <c r="V170" s="11">
        <v>1</v>
      </c>
    </row>
    <row r="171" spans="1:22">
      <c r="A171" s="4">
        <v>170</v>
      </c>
      <c r="B171" s="16" t="s">
        <v>88</v>
      </c>
      <c r="C171" s="4" t="s">
        <v>94</v>
      </c>
      <c r="D171" s="4" t="s">
        <v>162</v>
      </c>
      <c r="E171" s="4" t="s">
        <v>385</v>
      </c>
      <c r="F171" s="8" t="s">
        <v>112</v>
      </c>
      <c r="G171" s="4" t="s">
        <v>14</v>
      </c>
      <c r="H171" s="9" t="s">
        <v>76</v>
      </c>
      <c r="I171" s="3" t="str">
        <f t="shared" si="8"/>
        <v xml:space="preserve"> Cores; </v>
      </c>
      <c r="J171" s="4" t="s">
        <v>97</v>
      </c>
      <c r="K171" s="10"/>
      <c r="L171" s="8"/>
      <c r="N171" s="8"/>
      <c r="O171" s="3"/>
      <c r="V171" s="11">
        <v>1</v>
      </c>
    </row>
    <row r="172" spans="1:22">
      <c r="A172" s="4">
        <v>171</v>
      </c>
      <c r="B172" s="16" t="s">
        <v>88</v>
      </c>
      <c r="C172" s="4" t="s">
        <v>94</v>
      </c>
      <c r="D172" s="4" t="s">
        <v>162</v>
      </c>
      <c r="E172" s="4" t="s">
        <v>387</v>
      </c>
      <c r="F172" s="8" t="s">
        <v>112</v>
      </c>
      <c r="G172" s="4" t="s">
        <v>14</v>
      </c>
      <c r="H172" s="9" t="s">
        <v>76</v>
      </c>
      <c r="I172" s="3" t="str">
        <f t="shared" si="8"/>
        <v xml:space="preserve"> Cores; </v>
      </c>
      <c r="J172" s="4" t="s">
        <v>97</v>
      </c>
      <c r="K172" s="10"/>
      <c r="L172" s="8"/>
      <c r="N172" s="8"/>
      <c r="O172" s="3"/>
      <c r="V172" s="11">
        <v>1</v>
      </c>
    </row>
    <row r="173" spans="1:22">
      <c r="A173" s="4">
        <v>172</v>
      </c>
      <c r="B173" s="16" t="s">
        <v>207</v>
      </c>
      <c r="C173" s="4" t="s">
        <v>94</v>
      </c>
      <c r="D173" s="4" t="s">
        <v>162</v>
      </c>
      <c r="E173" s="4" t="s">
        <v>390</v>
      </c>
      <c r="F173" s="8" t="s">
        <v>208</v>
      </c>
      <c r="G173" s="4" t="s">
        <v>14</v>
      </c>
      <c r="H173" s="9" t="s">
        <v>75</v>
      </c>
      <c r="I173" s="3" t="str">
        <f t="shared" si="8"/>
        <v xml:space="preserve"> Cores; </v>
      </c>
      <c r="J173" s="4" t="s">
        <v>54</v>
      </c>
      <c r="K173" s="10"/>
      <c r="L173" s="8"/>
      <c r="N173" s="8"/>
      <c r="O173" s="3"/>
      <c r="V173" s="11">
        <v>1</v>
      </c>
    </row>
    <row r="174" spans="1:22">
      <c r="A174" s="4">
        <v>173</v>
      </c>
      <c r="B174" s="16" t="s">
        <v>207</v>
      </c>
      <c r="C174" s="4" t="s">
        <v>94</v>
      </c>
      <c r="D174" s="4" t="s">
        <v>162</v>
      </c>
      <c r="E174" s="4" t="s">
        <v>385</v>
      </c>
      <c r="F174" s="8" t="s">
        <v>197</v>
      </c>
      <c r="G174" s="4" t="s">
        <v>14</v>
      </c>
      <c r="H174" s="9" t="s">
        <v>75</v>
      </c>
      <c r="I174" s="3" t="str">
        <f t="shared" ref="I174:I189" si="12">IF(H174=1," Cor; ",IF(H174="1/0"," Cor; ",IF(H174="1/1"," Cor; ",IF(H174&gt;1," Cores; ",""))))</f>
        <v xml:space="preserve"> Cores; </v>
      </c>
      <c r="J174" s="4" t="s">
        <v>54</v>
      </c>
      <c r="K174" s="10"/>
      <c r="L174" s="8"/>
      <c r="N174" s="8"/>
      <c r="O174" s="3"/>
      <c r="V174" s="11">
        <v>1</v>
      </c>
    </row>
    <row r="175" spans="1:22">
      <c r="A175" s="4">
        <v>174</v>
      </c>
      <c r="B175" s="16" t="s">
        <v>207</v>
      </c>
      <c r="C175" s="4" t="s">
        <v>94</v>
      </c>
      <c r="D175" s="4" t="s">
        <v>162</v>
      </c>
      <c r="E175" s="4" t="s">
        <v>387</v>
      </c>
      <c r="F175" s="8" t="s">
        <v>197</v>
      </c>
      <c r="G175" s="4" t="s">
        <v>14</v>
      </c>
      <c r="H175" s="9" t="s">
        <v>75</v>
      </c>
      <c r="I175" s="3" t="str">
        <f t="shared" si="12"/>
        <v xml:space="preserve"> Cores; </v>
      </c>
      <c r="J175" s="4" t="s">
        <v>54</v>
      </c>
      <c r="K175" s="10"/>
      <c r="L175" s="8"/>
      <c r="N175" s="8"/>
      <c r="O175" s="3"/>
      <c r="V175" s="11">
        <v>1</v>
      </c>
    </row>
    <row r="176" spans="1:22">
      <c r="A176" s="4">
        <v>175</v>
      </c>
      <c r="B176" s="16" t="s">
        <v>207</v>
      </c>
      <c r="C176" s="4" t="s">
        <v>94</v>
      </c>
      <c r="D176" s="4" t="s">
        <v>162</v>
      </c>
      <c r="E176" s="4" t="s">
        <v>390</v>
      </c>
      <c r="F176" s="8" t="s">
        <v>197</v>
      </c>
      <c r="G176" s="4" t="s">
        <v>14</v>
      </c>
      <c r="H176" s="9" t="s">
        <v>76</v>
      </c>
      <c r="I176" s="3" t="str">
        <f t="shared" si="12"/>
        <v xml:space="preserve"> Cores; </v>
      </c>
      <c r="J176" s="4" t="s">
        <v>97</v>
      </c>
      <c r="K176" s="10"/>
      <c r="L176" s="8"/>
      <c r="N176" s="8"/>
      <c r="O176" s="3"/>
      <c r="V176" s="11">
        <v>1</v>
      </c>
    </row>
    <row r="177" spans="1:22">
      <c r="A177" s="4">
        <v>176</v>
      </c>
      <c r="B177" s="16" t="s">
        <v>207</v>
      </c>
      <c r="C177" s="4" t="s">
        <v>94</v>
      </c>
      <c r="D177" s="4" t="s">
        <v>162</v>
      </c>
      <c r="E177" s="4" t="s">
        <v>385</v>
      </c>
      <c r="F177" s="8" t="s">
        <v>197</v>
      </c>
      <c r="G177" s="4" t="s">
        <v>14</v>
      </c>
      <c r="H177" s="9" t="s">
        <v>76</v>
      </c>
      <c r="I177" s="3" t="str">
        <f t="shared" si="12"/>
        <v xml:space="preserve"> Cores; </v>
      </c>
      <c r="J177" s="4" t="s">
        <v>97</v>
      </c>
      <c r="K177" s="10"/>
      <c r="L177" s="8"/>
      <c r="N177" s="8"/>
      <c r="O177" s="3"/>
      <c r="V177" s="11">
        <v>1</v>
      </c>
    </row>
    <row r="178" spans="1:22">
      <c r="A178" s="4">
        <v>177</v>
      </c>
      <c r="B178" s="16" t="s">
        <v>207</v>
      </c>
      <c r="C178" s="4" t="s">
        <v>94</v>
      </c>
      <c r="D178" s="4" t="s">
        <v>162</v>
      </c>
      <c r="E178" s="4" t="s">
        <v>387</v>
      </c>
      <c r="F178" s="8" t="s">
        <v>197</v>
      </c>
      <c r="G178" s="4" t="s">
        <v>14</v>
      </c>
      <c r="H178" s="9" t="s">
        <v>76</v>
      </c>
      <c r="I178" s="3" t="str">
        <f t="shared" si="12"/>
        <v xml:space="preserve"> Cores; </v>
      </c>
      <c r="J178" s="4" t="s">
        <v>97</v>
      </c>
      <c r="K178" s="10"/>
      <c r="L178" s="8"/>
      <c r="N178" s="8"/>
      <c r="O178" s="3"/>
      <c r="V178" s="11">
        <v>1</v>
      </c>
    </row>
    <row r="179" spans="1:22">
      <c r="A179" s="4">
        <v>178</v>
      </c>
      <c r="B179" s="16" t="s">
        <v>93</v>
      </c>
      <c r="C179" s="4" t="s">
        <v>16</v>
      </c>
      <c r="D179" s="4" t="s">
        <v>162</v>
      </c>
      <c r="E179" s="4" t="s">
        <v>388</v>
      </c>
      <c r="F179" s="8" t="s">
        <v>111</v>
      </c>
      <c r="G179" s="4" t="s">
        <v>14</v>
      </c>
      <c r="H179" s="9" t="s">
        <v>75</v>
      </c>
      <c r="I179" s="3" t="str">
        <f t="shared" si="12"/>
        <v xml:space="preserve"> Cores; </v>
      </c>
      <c r="J179" s="4" t="s">
        <v>54</v>
      </c>
      <c r="K179" s="10"/>
      <c r="L179" s="8"/>
      <c r="N179" s="8"/>
      <c r="O179" s="3"/>
      <c r="V179" s="11">
        <v>1</v>
      </c>
    </row>
    <row r="180" spans="1:22">
      <c r="A180" s="4">
        <v>179</v>
      </c>
      <c r="B180" s="16" t="s">
        <v>93</v>
      </c>
      <c r="C180" s="4" t="s">
        <v>16</v>
      </c>
      <c r="D180" s="4" t="s">
        <v>162</v>
      </c>
      <c r="E180" s="4" t="s">
        <v>390</v>
      </c>
      <c r="F180" s="8" t="s">
        <v>111</v>
      </c>
      <c r="G180" s="4" t="s">
        <v>14</v>
      </c>
      <c r="H180" s="9" t="s">
        <v>75</v>
      </c>
      <c r="I180" s="3" t="str">
        <f t="shared" si="12"/>
        <v xml:space="preserve"> Cores; </v>
      </c>
      <c r="J180" s="4" t="s">
        <v>54</v>
      </c>
      <c r="K180" s="10"/>
      <c r="L180" s="8"/>
      <c r="N180" s="8"/>
      <c r="O180" s="3"/>
      <c r="V180" s="11">
        <v>1</v>
      </c>
    </row>
    <row r="181" spans="1:22">
      <c r="A181" s="4">
        <v>180</v>
      </c>
      <c r="B181" s="16" t="s">
        <v>93</v>
      </c>
      <c r="C181" s="4" t="s">
        <v>16</v>
      </c>
      <c r="D181" s="4" t="s">
        <v>162</v>
      </c>
      <c r="E181" s="4" t="s">
        <v>384</v>
      </c>
      <c r="F181" s="8" t="s">
        <v>111</v>
      </c>
      <c r="G181" s="4" t="s">
        <v>14</v>
      </c>
      <c r="H181" s="9" t="s">
        <v>75</v>
      </c>
      <c r="I181" s="3" t="str">
        <f t="shared" si="12"/>
        <v xml:space="preserve"> Cores; </v>
      </c>
      <c r="J181" s="4" t="s">
        <v>54</v>
      </c>
      <c r="K181" s="10"/>
      <c r="L181" s="8"/>
      <c r="N181" s="8"/>
      <c r="O181" s="3"/>
      <c r="V181" s="11">
        <v>1</v>
      </c>
    </row>
    <row r="182" spans="1:22">
      <c r="A182" s="4">
        <v>181</v>
      </c>
      <c r="B182" s="16" t="s">
        <v>93</v>
      </c>
      <c r="C182" s="4" t="s">
        <v>16</v>
      </c>
      <c r="D182" s="4" t="s">
        <v>162</v>
      </c>
      <c r="E182" s="4" t="s">
        <v>385</v>
      </c>
      <c r="F182" s="8" t="s">
        <v>111</v>
      </c>
      <c r="G182" s="4" t="s">
        <v>14</v>
      </c>
      <c r="H182" s="9" t="s">
        <v>75</v>
      </c>
      <c r="I182" s="3" t="str">
        <f t="shared" si="12"/>
        <v xml:space="preserve"> Cores; </v>
      </c>
      <c r="J182" s="4" t="s">
        <v>54</v>
      </c>
      <c r="K182" s="10"/>
      <c r="L182" s="8"/>
      <c r="N182" s="8"/>
      <c r="O182" s="3"/>
      <c r="V182" s="11">
        <v>1</v>
      </c>
    </row>
    <row r="183" spans="1:22">
      <c r="A183" s="4">
        <v>182</v>
      </c>
      <c r="B183" s="16" t="s">
        <v>93</v>
      </c>
      <c r="C183" s="4" t="s">
        <v>16</v>
      </c>
      <c r="D183" s="4" t="s">
        <v>162</v>
      </c>
      <c r="E183" s="4" t="s">
        <v>387</v>
      </c>
      <c r="F183" s="8" t="s">
        <v>111</v>
      </c>
      <c r="G183" s="4" t="s">
        <v>14</v>
      </c>
      <c r="H183" s="9" t="s">
        <v>75</v>
      </c>
      <c r="I183" s="3" t="str">
        <f t="shared" si="12"/>
        <v xml:space="preserve"> Cores; </v>
      </c>
      <c r="J183" s="4" t="s">
        <v>54</v>
      </c>
      <c r="K183" s="10"/>
      <c r="L183" s="8"/>
      <c r="N183" s="8"/>
      <c r="O183" s="3"/>
      <c r="V183" s="11">
        <v>1</v>
      </c>
    </row>
    <row r="184" spans="1:22">
      <c r="A184" s="4">
        <v>183</v>
      </c>
      <c r="B184" s="16" t="s">
        <v>93</v>
      </c>
      <c r="C184" s="4" t="s">
        <v>16</v>
      </c>
      <c r="D184" s="4" t="s">
        <v>162</v>
      </c>
      <c r="E184" s="4" t="s">
        <v>388</v>
      </c>
      <c r="F184" s="8" t="s">
        <v>111</v>
      </c>
      <c r="G184" s="4" t="s">
        <v>14</v>
      </c>
      <c r="H184" s="9" t="s">
        <v>76</v>
      </c>
      <c r="I184" s="3" t="str">
        <f t="shared" si="12"/>
        <v xml:space="preserve"> Cores; </v>
      </c>
      <c r="J184" s="4" t="s">
        <v>54</v>
      </c>
      <c r="K184" s="10"/>
      <c r="L184" s="8"/>
      <c r="N184" s="8"/>
      <c r="O184" s="3"/>
      <c r="V184" s="11">
        <v>1</v>
      </c>
    </row>
    <row r="185" spans="1:22">
      <c r="A185" s="4">
        <v>184</v>
      </c>
      <c r="B185" s="16" t="s">
        <v>93</v>
      </c>
      <c r="C185" s="4" t="s">
        <v>16</v>
      </c>
      <c r="D185" s="4" t="s">
        <v>162</v>
      </c>
      <c r="E185" s="4" t="s">
        <v>390</v>
      </c>
      <c r="F185" s="8" t="s">
        <v>111</v>
      </c>
      <c r="G185" s="4" t="s">
        <v>14</v>
      </c>
      <c r="H185" s="9" t="s">
        <v>76</v>
      </c>
      <c r="I185" s="3" t="str">
        <f t="shared" si="12"/>
        <v xml:space="preserve"> Cores; </v>
      </c>
      <c r="J185" s="4" t="s">
        <v>54</v>
      </c>
      <c r="K185" s="10"/>
      <c r="L185" s="8"/>
      <c r="N185" s="8"/>
      <c r="O185" s="3"/>
      <c r="V185" s="11">
        <v>1</v>
      </c>
    </row>
    <row r="186" spans="1:22">
      <c r="A186" s="4">
        <v>185</v>
      </c>
      <c r="B186" s="16" t="s">
        <v>93</v>
      </c>
      <c r="C186" s="4" t="s">
        <v>16</v>
      </c>
      <c r="D186" s="4" t="s">
        <v>162</v>
      </c>
      <c r="E186" s="4" t="s">
        <v>384</v>
      </c>
      <c r="F186" s="8" t="s">
        <v>111</v>
      </c>
      <c r="G186" s="4" t="s">
        <v>14</v>
      </c>
      <c r="H186" s="9" t="s">
        <v>76</v>
      </c>
      <c r="I186" s="3" t="str">
        <f t="shared" si="12"/>
        <v xml:space="preserve"> Cores; </v>
      </c>
      <c r="J186" s="4" t="s">
        <v>54</v>
      </c>
      <c r="K186" s="10"/>
      <c r="L186" s="8"/>
      <c r="N186" s="8"/>
      <c r="O186" s="3"/>
      <c r="V186" s="11">
        <v>1</v>
      </c>
    </row>
    <row r="187" spans="1:22">
      <c r="A187" s="4">
        <v>186</v>
      </c>
      <c r="B187" s="16" t="s">
        <v>93</v>
      </c>
      <c r="C187" s="4" t="s">
        <v>16</v>
      </c>
      <c r="D187" s="4" t="s">
        <v>162</v>
      </c>
      <c r="E187" s="4" t="s">
        <v>385</v>
      </c>
      <c r="F187" s="8" t="s">
        <v>111</v>
      </c>
      <c r="G187" s="4" t="s">
        <v>14</v>
      </c>
      <c r="H187" s="9" t="s">
        <v>76</v>
      </c>
      <c r="I187" s="3" t="str">
        <f t="shared" si="12"/>
        <v xml:space="preserve"> Cores; </v>
      </c>
      <c r="J187" s="4" t="s">
        <v>54</v>
      </c>
      <c r="K187" s="10"/>
      <c r="L187" s="8"/>
      <c r="N187" s="8"/>
      <c r="O187" s="3"/>
      <c r="V187" s="11">
        <v>1</v>
      </c>
    </row>
    <row r="188" spans="1:22">
      <c r="A188" s="4">
        <v>187</v>
      </c>
      <c r="B188" s="16" t="s">
        <v>93</v>
      </c>
      <c r="C188" s="4" t="s">
        <v>16</v>
      </c>
      <c r="D188" s="4" t="s">
        <v>162</v>
      </c>
      <c r="E188" s="4" t="s">
        <v>387</v>
      </c>
      <c r="F188" s="8" t="s">
        <v>111</v>
      </c>
      <c r="G188" s="4" t="s">
        <v>14</v>
      </c>
      <c r="H188" s="9" t="s">
        <v>76</v>
      </c>
      <c r="I188" s="3" t="str">
        <f t="shared" si="12"/>
        <v xml:space="preserve"> Cores; </v>
      </c>
      <c r="J188" s="4" t="s">
        <v>54</v>
      </c>
      <c r="K188" s="10"/>
      <c r="L188" s="8"/>
      <c r="N188" s="8"/>
      <c r="O188" s="3"/>
      <c r="V188" s="11">
        <v>1</v>
      </c>
    </row>
    <row r="189" spans="1:22">
      <c r="A189" s="4">
        <v>188</v>
      </c>
      <c r="B189" s="17" t="s">
        <v>107</v>
      </c>
      <c r="C189" s="4" t="s">
        <v>63</v>
      </c>
      <c r="D189" s="4" t="s">
        <v>163</v>
      </c>
      <c r="E189" s="4" t="s">
        <v>390</v>
      </c>
      <c r="F189" s="4" t="s">
        <v>117</v>
      </c>
      <c r="G189" s="4" t="s">
        <v>14</v>
      </c>
      <c r="H189" s="9" t="s">
        <v>75</v>
      </c>
      <c r="I189" s="3" t="str">
        <f t="shared" si="12"/>
        <v xml:space="preserve"> Cores; </v>
      </c>
      <c r="J189" s="4" t="s">
        <v>108</v>
      </c>
      <c r="V189" s="11">
        <v>1</v>
      </c>
    </row>
    <row r="190" spans="1:22">
      <c r="A190" s="4">
        <v>189</v>
      </c>
      <c r="B190" s="17" t="s">
        <v>87</v>
      </c>
      <c r="C190" s="4" t="s">
        <v>167</v>
      </c>
      <c r="D190" s="4" t="s">
        <v>163</v>
      </c>
      <c r="E190" s="4" t="s">
        <v>388</v>
      </c>
      <c r="J190" s="4" t="s">
        <v>174</v>
      </c>
      <c r="V190" s="11">
        <v>1</v>
      </c>
    </row>
    <row r="191" spans="1:22">
      <c r="A191" s="4">
        <v>190</v>
      </c>
      <c r="B191" s="17" t="s">
        <v>87</v>
      </c>
      <c r="C191" s="4" t="s">
        <v>167</v>
      </c>
      <c r="D191" s="4" t="s">
        <v>163</v>
      </c>
      <c r="E191" s="4" t="s">
        <v>388</v>
      </c>
      <c r="J191" s="4" t="s">
        <v>171</v>
      </c>
      <c r="V191" s="11">
        <v>1</v>
      </c>
    </row>
    <row r="192" spans="1:22">
      <c r="A192" s="4">
        <v>191</v>
      </c>
      <c r="B192" s="17" t="s">
        <v>87</v>
      </c>
      <c r="C192" s="4" t="s">
        <v>167</v>
      </c>
      <c r="D192" s="4" t="s">
        <v>163</v>
      </c>
      <c r="E192" s="4" t="s">
        <v>390</v>
      </c>
      <c r="J192" s="4" t="s">
        <v>174</v>
      </c>
      <c r="V192" s="11">
        <v>1</v>
      </c>
    </row>
    <row r="193" spans="1:22">
      <c r="A193" s="4">
        <v>192</v>
      </c>
      <c r="B193" s="17" t="s">
        <v>87</v>
      </c>
      <c r="C193" s="4" t="s">
        <v>167</v>
      </c>
      <c r="D193" s="4" t="s">
        <v>163</v>
      </c>
      <c r="E193" s="4" t="s">
        <v>390</v>
      </c>
      <c r="J193" s="4" t="s">
        <v>171</v>
      </c>
      <c r="V193" s="11">
        <v>1</v>
      </c>
    </row>
    <row r="194" spans="1:22">
      <c r="A194" s="4">
        <v>193</v>
      </c>
      <c r="B194" s="17" t="s">
        <v>87</v>
      </c>
      <c r="C194" s="4" t="s">
        <v>167</v>
      </c>
      <c r="D194" s="4" t="s">
        <v>163</v>
      </c>
      <c r="E194" s="4" t="s">
        <v>384</v>
      </c>
      <c r="J194" s="4" t="s">
        <v>174</v>
      </c>
      <c r="V194" s="11">
        <v>1</v>
      </c>
    </row>
    <row r="195" spans="1:22">
      <c r="A195" s="4">
        <v>194</v>
      </c>
      <c r="B195" s="17" t="s">
        <v>87</v>
      </c>
      <c r="C195" s="4" t="s">
        <v>167</v>
      </c>
      <c r="D195" s="4" t="s">
        <v>163</v>
      </c>
      <c r="E195" s="4" t="s">
        <v>384</v>
      </c>
      <c r="J195" s="4" t="s">
        <v>171</v>
      </c>
      <c r="V195" s="11">
        <v>1</v>
      </c>
    </row>
    <row r="196" spans="1:22">
      <c r="A196" s="4">
        <v>195</v>
      </c>
      <c r="B196" s="17" t="s">
        <v>87</v>
      </c>
      <c r="C196" s="4" t="s">
        <v>167</v>
      </c>
      <c r="D196" s="4" t="s">
        <v>163</v>
      </c>
      <c r="E196" s="4" t="s">
        <v>385</v>
      </c>
      <c r="J196" s="4" t="s">
        <v>174</v>
      </c>
      <c r="V196" s="11">
        <v>1</v>
      </c>
    </row>
    <row r="197" spans="1:22">
      <c r="A197" s="4">
        <v>196</v>
      </c>
      <c r="B197" s="17" t="s">
        <v>87</v>
      </c>
      <c r="C197" s="4" t="s">
        <v>167</v>
      </c>
      <c r="D197" s="4" t="s">
        <v>163</v>
      </c>
      <c r="E197" s="4" t="s">
        <v>385</v>
      </c>
      <c r="J197" s="4" t="s">
        <v>171</v>
      </c>
      <c r="V197" s="11">
        <v>1</v>
      </c>
    </row>
    <row r="198" spans="1:22">
      <c r="A198" s="4">
        <v>197</v>
      </c>
      <c r="B198" s="17" t="s">
        <v>87</v>
      </c>
      <c r="C198" s="4" t="s">
        <v>167</v>
      </c>
      <c r="D198" s="4" t="s">
        <v>163</v>
      </c>
      <c r="E198" s="4" t="s">
        <v>387</v>
      </c>
      <c r="J198" s="4" t="s">
        <v>174</v>
      </c>
      <c r="V198" s="11">
        <v>1</v>
      </c>
    </row>
    <row r="199" spans="1:22">
      <c r="A199" s="4">
        <v>198</v>
      </c>
      <c r="B199" s="17" t="s">
        <v>87</v>
      </c>
      <c r="C199" s="4" t="s">
        <v>167</v>
      </c>
      <c r="D199" s="4" t="s">
        <v>163</v>
      </c>
      <c r="E199" s="4" t="s">
        <v>387</v>
      </c>
      <c r="J199" s="4" t="s">
        <v>171</v>
      </c>
      <c r="V199" s="11">
        <v>1</v>
      </c>
    </row>
    <row r="200" spans="1:22">
      <c r="A200" s="4">
        <v>199</v>
      </c>
      <c r="B200" s="17" t="s">
        <v>86</v>
      </c>
      <c r="C200" s="18" t="s">
        <v>168</v>
      </c>
      <c r="D200" s="4" t="s">
        <v>163</v>
      </c>
      <c r="E200" s="4" t="s">
        <v>388</v>
      </c>
      <c r="I200" s="3"/>
      <c r="K200" s="4" t="s">
        <v>144</v>
      </c>
      <c r="L200" s="18" t="s">
        <v>394</v>
      </c>
      <c r="M200" s="4" t="s">
        <v>143</v>
      </c>
      <c r="N200" s="9" t="s">
        <v>75</v>
      </c>
      <c r="O200" s="3" t="str">
        <f t="shared" ref="O200:O203" si="13">IF(N200=1," Cor; ",IF(N200&gt;1," Cores; ",""))</f>
        <v xml:space="preserve"> Cores; </v>
      </c>
      <c r="V200" s="11">
        <v>1</v>
      </c>
    </row>
    <row r="201" spans="1:22">
      <c r="A201" s="4">
        <v>200</v>
      </c>
      <c r="B201" s="17" t="s">
        <v>86</v>
      </c>
      <c r="C201" s="18" t="s">
        <v>168</v>
      </c>
      <c r="D201" s="4" t="s">
        <v>163</v>
      </c>
      <c r="E201" s="4" t="s">
        <v>390</v>
      </c>
      <c r="I201" s="3"/>
      <c r="K201" s="4" t="s">
        <v>144</v>
      </c>
      <c r="L201" s="18" t="s">
        <v>394</v>
      </c>
      <c r="M201" s="4" t="s">
        <v>14</v>
      </c>
      <c r="N201" s="9" t="s">
        <v>75</v>
      </c>
      <c r="O201" s="3" t="str">
        <f t="shared" si="13"/>
        <v xml:space="preserve"> Cores; </v>
      </c>
      <c r="V201" s="11">
        <v>1</v>
      </c>
    </row>
    <row r="202" spans="1:22">
      <c r="A202" s="4">
        <v>201</v>
      </c>
      <c r="B202" s="17" t="s">
        <v>86</v>
      </c>
      <c r="C202" s="18" t="s">
        <v>168</v>
      </c>
      <c r="D202" s="4" t="s">
        <v>163</v>
      </c>
      <c r="E202" s="4" t="s">
        <v>384</v>
      </c>
      <c r="I202" s="3"/>
      <c r="K202" s="4" t="s">
        <v>144</v>
      </c>
      <c r="L202" s="18" t="s">
        <v>394</v>
      </c>
      <c r="M202" s="4" t="s">
        <v>143</v>
      </c>
      <c r="N202" s="9" t="s">
        <v>75</v>
      </c>
      <c r="O202" s="3" t="str">
        <f t="shared" si="13"/>
        <v xml:space="preserve"> Cores; </v>
      </c>
      <c r="V202" s="11">
        <v>1</v>
      </c>
    </row>
    <row r="203" spans="1:22">
      <c r="A203" s="4">
        <v>202</v>
      </c>
      <c r="B203" s="17" t="s">
        <v>86</v>
      </c>
      <c r="C203" s="18" t="s">
        <v>168</v>
      </c>
      <c r="D203" s="4" t="s">
        <v>163</v>
      </c>
      <c r="E203" s="4" t="s">
        <v>385</v>
      </c>
      <c r="I203" s="3"/>
      <c r="K203" s="4" t="s">
        <v>144</v>
      </c>
      <c r="L203" s="18" t="s">
        <v>394</v>
      </c>
      <c r="M203" s="4" t="s">
        <v>14</v>
      </c>
      <c r="N203" s="9" t="s">
        <v>75</v>
      </c>
      <c r="O203" s="3" t="str">
        <f t="shared" si="13"/>
        <v xml:space="preserve"> Cores; </v>
      </c>
      <c r="V203" s="11">
        <v>1</v>
      </c>
    </row>
    <row r="204" spans="1:22">
      <c r="A204" s="4">
        <v>203</v>
      </c>
      <c r="B204" s="17" t="s">
        <v>80</v>
      </c>
      <c r="C204" s="4" t="s">
        <v>169</v>
      </c>
      <c r="J204" s="4" t="s">
        <v>173</v>
      </c>
      <c r="V204" s="11">
        <v>1</v>
      </c>
    </row>
    <row r="205" spans="1:22">
      <c r="A205" s="4">
        <v>204</v>
      </c>
      <c r="B205" s="17" t="s">
        <v>166</v>
      </c>
      <c r="C205" s="4" t="s">
        <v>169</v>
      </c>
      <c r="J205" s="4" t="s">
        <v>172</v>
      </c>
      <c r="V205" s="11">
        <v>1</v>
      </c>
    </row>
    <row r="206" spans="1:22">
      <c r="A206" s="4">
        <v>205</v>
      </c>
      <c r="B206" s="17" t="s">
        <v>165</v>
      </c>
      <c r="C206" s="4" t="s">
        <v>170</v>
      </c>
      <c r="D206" s="4" t="s">
        <v>163</v>
      </c>
      <c r="E206" s="4" t="s">
        <v>388</v>
      </c>
      <c r="J206" s="4" t="s">
        <v>171</v>
      </c>
      <c r="V206" s="11">
        <v>1</v>
      </c>
    </row>
    <row r="207" spans="1:22">
      <c r="A207" s="4">
        <v>206</v>
      </c>
      <c r="B207" s="17" t="s">
        <v>165</v>
      </c>
      <c r="C207" s="4" t="s">
        <v>170</v>
      </c>
      <c r="D207" s="4" t="s">
        <v>163</v>
      </c>
      <c r="E207" s="4" t="s">
        <v>390</v>
      </c>
      <c r="J207" s="4" t="s">
        <v>171</v>
      </c>
      <c r="V207" s="11">
        <v>1</v>
      </c>
    </row>
    <row r="208" spans="1:22">
      <c r="A208" s="4">
        <v>207</v>
      </c>
      <c r="B208" s="17" t="s">
        <v>165</v>
      </c>
      <c r="C208" s="4" t="s">
        <v>170</v>
      </c>
      <c r="D208" s="4" t="s">
        <v>163</v>
      </c>
      <c r="E208" s="4" t="s">
        <v>384</v>
      </c>
      <c r="J208" s="4" t="s">
        <v>171</v>
      </c>
      <c r="V208" s="11">
        <v>1</v>
      </c>
    </row>
    <row r="209" spans="1:22">
      <c r="A209" s="4">
        <v>208</v>
      </c>
      <c r="B209" s="17" t="s">
        <v>165</v>
      </c>
      <c r="C209" s="4" t="s">
        <v>170</v>
      </c>
      <c r="D209" s="4" t="s">
        <v>163</v>
      </c>
      <c r="E209" s="4" t="s">
        <v>385</v>
      </c>
      <c r="J209" s="4" t="s">
        <v>171</v>
      </c>
      <c r="V209" s="11">
        <v>1</v>
      </c>
    </row>
    <row r="210" spans="1:22">
      <c r="A210" s="4">
        <v>209</v>
      </c>
      <c r="B210" s="17" t="s">
        <v>165</v>
      </c>
      <c r="C210" s="4" t="s">
        <v>170</v>
      </c>
      <c r="D210" s="4" t="s">
        <v>163</v>
      </c>
      <c r="E210" s="4" t="s">
        <v>387</v>
      </c>
      <c r="J210" s="4" t="s">
        <v>171</v>
      </c>
      <c r="V210" s="11">
        <v>1</v>
      </c>
    </row>
    <row r="211" spans="1:22">
      <c r="A211" s="4">
        <v>210</v>
      </c>
      <c r="B211" s="17" t="s">
        <v>177</v>
      </c>
      <c r="C211" s="4" t="s">
        <v>189</v>
      </c>
      <c r="D211" s="4" t="s">
        <v>146</v>
      </c>
      <c r="E211" s="4" t="s">
        <v>383</v>
      </c>
      <c r="I211" s="3"/>
      <c r="V211" s="11">
        <v>1</v>
      </c>
    </row>
    <row r="212" spans="1:22">
      <c r="A212" s="4">
        <v>211</v>
      </c>
      <c r="B212" s="17" t="s">
        <v>177</v>
      </c>
      <c r="C212" s="4" t="s">
        <v>189</v>
      </c>
      <c r="D212" s="4" t="s">
        <v>146</v>
      </c>
      <c r="E212" s="4" t="s">
        <v>386</v>
      </c>
      <c r="I212" s="3"/>
      <c r="V212" s="11">
        <v>1</v>
      </c>
    </row>
    <row r="213" spans="1:22">
      <c r="A213" s="4">
        <v>212</v>
      </c>
      <c r="B213" s="17" t="s">
        <v>177</v>
      </c>
      <c r="C213" s="4" t="s">
        <v>189</v>
      </c>
      <c r="D213" s="4" t="s">
        <v>146</v>
      </c>
      <c r="E213" s="4" t="s">
        <v>388</v>
      </c>
      <c r="I213" s="3"/>
      <c r="V213" s="11">
        <v>1</v>
      </c>
    </row>
    <row r="214" spans="1:22">
      <c r="A214" s="4">
        <v>213</v>
      </c>
      <c r="B214" s="17" t="s">
        <v>177</v>
      </c>
      <c r="C214" s="4" t="s">
        <v>189</v>
      </c>
      <c r="D214" s="4" t="s">
        <v>146</v>
      </c>
      <c r="E214" s="4" t="s">
        <v>390</v>
      </c>
      <c r="I214" s="3"/>
      <c r="V214" s="11">
        <v>1</v>
      </c>
    </row>
    <row r="215" spans="1:22">
      <c r="A215" s="4">
        <v>214</v>
      </c>
      <c r="B215" s="17" t="s">
        <v>177</v>
      </c>
      <c r="C215" s="4" t="s">
        <v>189</v>
      </c>
      <c r="D215" s="4" t="s">
        <v>146</v>
      </c>
      <c r="E215" s="4" t="s">
        <v>384</v>
      </c>
      <c r="I215" s="3"/>
      <c r="V215" s="11">
        <v>1</v>
      </c>
    </row>
    <row r="216" spans="1:22">
      <c r="A216" s="4">
        <v>215</v>
      </c>
      <c r="B216" s="17" t="s">
        <v>177</v>
      </c>
      <c r="C216" s="4" t="s">
        <v>189</v>
      </c>
      <c r="D216" s="4" t="s">
        <v>146</v>
      </c>
      <c r="E216" s="4" t="s">
        <v>385</v>
      </c>
      <c r="I216" s="3"/>
      <c r="V216" s="11">
        <v>1</v>
      </c>
    </row>
    <row r="217" spans="1:22">
      <c r="A217" s="4">
        <v>216</v>
      </c>
      <c r="B217" s="17" t="s">
        <v>177</v>
      </c>
      <c r="C217" s="4" t="s">
        <v>189</v>
      </c>
      <c r="D217" s="4" t="s">
        <v>146</v>
      </c>
      <c r="E217" s="4" t="s">
        <v>387</v>
      </c>
      <c r="I217" s="3"/>
      <c r="V217" s="11">
        <v>1</v>
      </c>
    </row>
    <row r="218" spans="1:22">
      <c r="A218" s="4">
        <v>217</v>
      </c>
      <c r="B218" s="17" t="s">
        <v>177</v>
      </c>
      <c r="C218" s="4" t="s">
        <v>189</v>
      </c>
      <c r="D218" s="4" t="s">
        <v>146</v>
      </c>
      <c r="E218" s="4" t="s">
        <v>389</v>
      </c>
      <c r="I218" s="3"/>
      <c r="V218" s="11">
        <v>1</v>
      </c>
    </row>
    <row r="219" spans="1:22">
      <c r="A219" s="4">
        <v>218</v>
      </c>
      <c r="B219" s="17" t="s">
        <v>178</v>
      </c>
      <c r="C219" s="4" t="s">
        <v>340</v>
      </c>
      <c r="V219" s="11">
        <v>1</v>
      </c>
    </row>
    <row r="220" spans="1:22">
      <c r="A220" s="4">
        <v>219</v>
      </c>
      <c r="B220" s="17" t="s">
        <v>178</v>
      </c>
      <c r="C220" s="4" t="s">
        <v>341</v>
      </c>
      <c r="V220" s="11">
        <v>1</v>
      </c>
    </row>
    <row r="221" spans="1:22">
      <c r="A221" s="4">
        <v>220</v>
      </c>
      <c r="B221" s="17" t="s">
        <v>179</v>
      </c>
      <c r="C221" s="4" t="s">
        <v>342</v>
      </c>
      <c r="V221" s="11">
        <v>1</v>
      </c>
    </row>
    <row r="222" spans="1:22">
      <c r="A222" s="4">
        <v>221</v>
      </c>
      <c r="B222" s="17" t="s">
        <v>179</v>
      </c>
      <c r="C222" s="4" t="s">
        <v>341</v>
      </c>
      <c r="V222" s="11">
        <v>1</v>
      </c>
    </row>
    <row r="223" spans="1:22">
      <c r="A223" s="4">
        <v>222</v>
      </c>
      <c r="B223" s="17" t="s">
        <v>191</v>
      </c>
      <c r="C223" s="4" t="s">
        <v>190</v>
      </c>
      <c r="V223" s="11">
        <v>1</v>
      </c>
    </row>
    <row r="224" spans="1:22">
      <c r="A224" s="4">
        <v>223</v>
      </c>
      <c r="B224" s="17" t="s">
        <v>187</v>
      </c>
      <c r="C224" s="4" t="s">
        <v>188</v>
      </c>
      <c r="E224" s="4" t="s">
        <v>158</v>
      </c>
      <c r="V224" s="11">
        <v>1</v>
      </c>
    </row>
    <row r="225" spans="1:22">
      <c r="A225" s="4">
        <v>224</v>
      </c>
      <c r="B225" s="17" t="s">
        <v>192</v>
      </c>
      <c r="C225" s="4" t="s">
        <v>193</v>
      </c>
      <c r="V225" s="11">
        <v>1</v>
      </c>
    </row>
  </sheetData>
  <sheetProtection password="DE9E" sheet="1" objects="1" scenarios="1"/>
  <autoFilter ref="A1:V225"/>
  <sortState ref="B114:V152">
    <sortCondition ref="B114:B152"/>
  </sortState>
  <conditionalFormatting sqref="A226:V1048576 A96:A225 B108:V225 A1:V95">
    <cfRule type="cellIs" dxfId="9" priority="20" operator="equal">
      <formula>0</formula>
    </cfRule>
  </conditionalFormatting>
  <conditionalFormatting sqref="B96:D96 C97:D106 F96:V106">
    <cfRule type="cellIs" dxfId="8" priority="10" operator="equal">
      <formula>0</formula>
    </cfRule>
  </conditionalFormatting>
  <conditionalFormatting sqref="C107:D107 F107:V107">
    <cfRule type="cellIs" dxfId="7" priority="9" operator="equal">
      <formula>0</formula>
    </cfRule>
  </conditionalFormatting>
  <conditionalFormatting sqref="E106 E100">
    <cfRule type="cellIs" dxfId="6" priority="8" operator="equal">
      <formula>0</formula>
    </cfRule>
  </conditionalFormatting>
  <conditionalFormatting sqref="E107 E101">
    <cfRule type="cellIs" dxfId="5" priority="7" operator="equal">
      <formula>0</formula>
    </cfRule>
  </conditionalFormatting>
  <conditionalFormatting sqref="E102 E96">
    <cfRule type="cellIs" dxfId="4" priority="6" operator="equal">
      <formula>0</formula>
    </cfRule>
  </conditionalFormatting>
  <conditionalFormatting sqref="E103 E97">
    <cfRule type="cellIs" dxfId="3" priority="4" operator="equal">
      <formula>0</formula>
    </cfRule>
  </conditionalFormatting>
  <conditionalFormatting sqref="E105 E99">
    <cfRule type="cellIs" dxfId="2" priority="3" operator="equal">
      <formula>0</formula>
    </cfRule>
  </conditionalFormatting>
  <conditionalFormatting sqref="B97:B107">
    <cfRule type="cellIs" dxfId="1" priority="2" operator="equal">
      <formula>0</formula>
    </cfRule>
  </conditionalFormatting>
  <conditionalFormatting sqref="E104 E98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ANEXO I - ESPECIFICAÇÕES</vt:lpstr>
      <vt:lpstr>ANEXO II - PRAZOS</vt:lpstr>
      <vt:lpstr>ANEXO II - ORDEM DE SERVIÇO</vt:lpstr>
      <vt:lpstr>ANEXO III - ESTIMATIVA TIRAGEM</vt:lpstr>
      <vt:lpstr>ANEXO IV - CUSTO</vt:lpstr>
      <vt:lpstr>DADOS</vt:lpstr>
      <vt:lpstr>'ANEXO I - ESPECIFICAÇÕES'!Area_de_impressao</vt:lpstr>
      <vt:lpstr>'ANEXO IV - CUSTO'!Area_de_impressao</vt:lpstr>
      <vt:lpstr>Especificações</vt:lpstr>
      <vt:lpstr>'ANEXO I - ESPECIFICAÇÕES'!Titulos_de_impressao</vt:lpstr>
      <vt:lpstr>'ANEXO IV - CUSTO'!Titulos_de_impressao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Regenilton Cesar de Oliveira Lima</dc:creator>
  <cp:lastModifiedBy>Eduardo Miranda Lopes</cp:lastModifiedBy>
  <cp:lastPrinted>2013-07-23T20:49:17Z</cp:lastPrinted>
  <dcterms:created xsi:type="dcterms:W3CDTF">2013-05-15T21:14:21Z</dcterms:created>
  <dcterms:modified xsi:type="dcterms:W3CDTF">2013-08-26T18:13:34Z</dcterms:modified>
</cp:coreProperties>
</file>