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8_{DB04ED6C-6FFD-458B-B990-1ECCCD8CA64C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21" i="3"/>
  <c r="M27" i="3"/>
  <c r="L3" i="3"/>
  <c r="L5" i="3"/>
  <c r="L11" i="3"/>
  <c r="L4" i="3"/>
  <c r="L9" i="3"/>
  <c r="L10" i="3"/>
  <c r="L8" i="3"/>
  <c r="L6" i="3"/>
  <c r="L7" i="3"/>
  <c r="L12" i="3"/>
  <c r="L14" i="3"/>
  <c r="L13" i="3"/>
  <c r="L16" i="3"/>
  <c r="L17" i="3"/>
  <c r="L18" i="3"/>
  <c r="L15" i="3"/>
  <c r="L19" i="3"/>
  <c r="L22" i="3"/>
  <c r="L20" i="3"/>
  <c r="L21" i="3"/>
  <c r="L23" i="3"/>
  <c r="L25" i="3"/>
  <c r="L26" i="3"/>
  <c r="L27" i="3"/>
  <c r="L24" i="3"/>
  <c r="L28" i="3"/>
  <c r="L2" i="3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" i="1"/>
  <c r="K4" i="3"/>
  <c r="K5" i="3"/>
  <c r="M5" i="3" s="1"/>
  <c r="K9" i="3"/>
  <c r="K11" i="3"/>
  <c r="K10" i="3"/>
  <c r="K16" i="3"/>
  <c r="K13" i="3"/>
  <c r="M13" i="3" s="1"/>
  <c r="K8" i="3"/>
  <c r="K12" i="3"/>
  <c r="K3" i="3"/>
  <c r="K6" i="3"/>
  <c r="M6" i="3" s="1"/>
  <c r="K22" i="3"/>
  <c r="K14" i="3"/>
  <c r="K7" i="3"/>
  <c r="K17" i="3"/>
  <c r="K18" i="3"/>
  <c r="K19" i="3"/>
  <c r="K15" i="3"/>
  <c r="K28" i="3"/>
  <c r="K20" i="3"/>
  <c r="K23" i="3"/>
  <c r="K27" i="3"/>
  <c r="K24" i="3"/>
  <c r="K25" i="3"/>
  <c r="K26" i="3"/>
  <c r="K21" i="3"/>
  <c r="I4" i="3"/>
  <c r="I5" i="3"/>
  <c r="I9" i="3"/>
  <c r="I11" i="3"/>
  <c r="I10" i="3"/>
  <c r="I16" i="3"/>
  <c r="I13" i="3"/>
  <c r="I8" i="3"/>
  <c r="I12" i="3"/>
  <c r="I3" i="3"/>
  <c r="I6" i="3"/>
  <c r="I22" i="3"/>
  <c r="I14" i="3"/>
  <c r="I7" i="3"/>
  <c r="I17" i="3"/>
  <c r="I18" i="3"/>
  <c r="I19" i="3"/>
  <c r="I15" i="3"/>
  <c r="I28" i="3"/>
  <c r="I20" i="3"/>
  <c r="I23" i="3"/>
  <c r="I27" i="3"/>
  <c r="I24" i="3"/>
  <c r="I25" i="3"/>
  <c r="I26" i="3"/>
  <c r="I21" i="3"/>
  <c r="K2" i="3"/>
  <c r="I2" i="3"/>
  <c r="M2" i="3" s="1"/>
  <c r="F4" i="3"/>
  <c r="M4" i="3" s="1"/>
  <c r="F5" i="3"/>
  <c r="F9" i="3"/>
  <c r="M9" i="3" s="1"/>
  <c r="F11" i="3"/>
  <c r="M11" i="3" s="1"/>
  <c r="F10" i="3"/>
  <c r="M10" i="3" s="1"/>
  <c r="F16" i="3"/>
  <c r="M16" i="3" s="1"/>
  <c r="F13" i="3"/>
  <c r="F8" i="3"/>
  <c r="M8" i="3" s="1"/>
  <c r="F12" i="3"/>
  <c r="M12" i="3" s="1"/>
  <c r="F3" i="3"/>
  <c r="M3" i="3" s="1"/>
  <c r="F6" i="3"/>
  <c r="F22" i="3"/>
  <c r="M22" i="3" s="1"/>
  <c r="F14" i="3"/>
  <c r="M14" i="3" s="1"/>
  <c r="F7" i="3"/>
  <c r="M7" i="3" s="1"/>
  <c r="F17" i="3"/>
  <c r="M17" i="3" s="1"/>
  <c r="F18" i="3"/>
  <c r="M18" i="3" s="1"/>
  <c r="F19" i="3"/>
  <c r="M19" i="3" s="1"/>
  <c r="F15" i="3"/>
  <c r="F28" i="3"/>
  <c r="M28" i="3" s="1"/>
  <c r="F20" i="3"/>
  <c r="M20" i="3" s="1"/>
  <c r="F23" i="3"/>
  <c r="M23" i="3" s="1"/>
  <c r="F27" i="3"/>
  <c r="F24" i="3"/>
  <c r="M24" i="3" s="1"/>
  <c r="F25" i="3"/>
  <c r="M25" i="3" s="1"/>
  <c r="F26" i="3"/>
  <c r="M26" i="3" s="1"/>
  <c r="F21" i="3"/>
  <c r="F2" i="3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<sst xmlns="http://schemas.openxmlformats.org/spreadsheetml/2006/main" count="227" uniqueCount="111">
  <si>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</si>
  <si>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</si>
  <si>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</si>
  <si>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</si>
  <si>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</si>
  <si>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</si>
  <si>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</si>
  <si>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</si>
  <si>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</si>
  <si>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</si>
  <si>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</si>
  <si>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</si>
  <si>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</si>
  <si>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</si>
  <si>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</si>
  <si>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</si>
  <si>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</si>
  <si>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</si>
  <si>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</si>
  <si>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</si>
  <si>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</si>
  <si>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</si>
  <si>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</si>
  <si>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</si>
  <si>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</si>
  <si>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</si>
  <si>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</si>
  <si>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</si>
  <si>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</si>
  <si>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</si>
  <si>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</si>
  <si>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</si>
  <si>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</si>
  <si>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</si>
  <si>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</si>
  <si>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</si>
  <si>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</si>
  <si>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</si>
  <si>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</si>
  <si>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</si>
  <si>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</si>
  <si>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</si>
  <si>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</si>
  <si>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</si>
  <si>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</si>
  <si>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</si>
  <si>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</si>
  <si>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</si>
  <si>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</si>
  <si>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</si>
  <si>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</si>
  <si>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</si>
  <si>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</si>
  <si>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</si>
  <si>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</si>
  <si>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</si>
  <si>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</si>
  <si>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</si>
  <si>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</si>
  <si>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</si>
  <si>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</si>
  <si>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</si>
  <si>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</si>
  <si>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</si>
  <si>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</si>
  <si>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</si>
  <si>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</si>
  <si>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</si>
  <si>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</si>
  <si>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</si>
  <si>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</si>
  <si>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</si>
  <si>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</si>
  <si>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</si>
  <si>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</si>
  <si>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</si>
  <si>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</si>
  <si>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</si>
  <si>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</si>
  <si>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</si>
  <si>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</si>
  <si>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</si>
  <si>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</si>
  <si>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</si>
  <si>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</si>
  <si>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</si>
  <si>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</si>
  <si>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</si>
  <si>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</si>
  <si>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</si>
  <si>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</si>
  <si>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</si>
  <si>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</si>
  <si>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</si>
  <si>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</si>
  <si>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</si>
  <si>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</si>
  <si>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</si>
  <si>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</si>
  <si>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</si>
  <si>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</si>
  <si>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</si>
  <si>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</si>
  <si>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</si>
  <si>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</si>
  <si>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</si>
  <si>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</si>
  <si>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</si>
  <si>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</si>
  <si>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ICI - DH</t>
  </si>
  <si>
    <t>ici 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</si>
</sst>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Dados\Estaduais\ICI%20estados%202023.xlsx" TargetMode="External"/><Relationship Id="rId1" Type="http://schemas.openxmlformats.org/officeDocument/2006/relationships/externalLinkPath" Target="Dados/Estaduais/ICI%20estad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I-DH"/>
      <sheetName val="ICI-CA"/>
      <sheetName val="ICI-LGBTQIA+"/>
      <sheetName val="ICI-PI"/>
      <sheetName val="ICI-PCD"/>
    </sheetNames>
    <sheetDataSet>
      <sheetData sheetId="0">
        <row r="1">
          <cell r="F1" t="str">
            <v>ICI-DH</v>
          </cell>
        </row>
        <row r="2">
          <cell r="A2" t="str">
            <v>Cod UF</v>
          </cell>
          <cell r="B2" t="str">
            <v>Sigla UF</v>
          </cell>
          <cell r="C2" t="str">
            <v>Nome UF</v>
          </cell>
          <cell r="D2" t="str">
            <v>PopUF</v>
          </cell>
          <cell r="E2" t="str">
            <v>Região</v>
          </cell>
        </row>
        <row r="3">
          <cell r="A3">
            <v>11</v>
          </cell>
          <cell r="B3" t="str">
            <v>RO</v>
          </cell>
          <cell r="C3" t="str">
            <v>RONDÔNIA</v>
          </cell>
          <cell r="D3">
            <v>1581196</v>
          </cell>
          <cell r="E3" t="str">
            <v>1 - Norte</v>
          </cell>
          <cell r="F3">
            <v>0</v>
          </cell>
        </row>
        <row r="4">
          <cell r="A4">
            <v>12</v>
          </cell>
          <cell r="B4" t="str">
            <v>AC</v>
          </cell>
          <cell r="C4" t="str">
            <v>ACRE</v>
          </cell>
          <cell r="D4">
            <v>830018</v>
          </cell>
          <cell r="E4" t="str">
            <v>1 - Norte</v>
          </cell>
          <cell r="F4">
            <v>0.3</v>
          </cell>
        </row>
        <row r="5">
          <cell r="A5">
            <v>13</v>
          </cell>
          <cell r="B5" t="str">
            <v>AM</v>
          </cell>
          <cell r="C5" t="str">
            <v>AMAZONAS</v>
          </cell>
          <cell r="D5">
            <v>3941613</v>
          </cell>
          <cell r="E5" t="str">
            <v>1 - Norte</v>
          </cell>
          <cell r="F5">
            <v>0.4</v>
          </cell>
        </row>
        <row r="6">
          <cell r="A6">
            <v>14</v>
          </cell>
          <cell r="B6" t="str">
            <v>RR</v>
          </cell>
          <cell r="C6" t="str">
            <v>RORAIMA</v>
          </cell>
          <cell r="D6">
            <v>636707</v>
          </cell>
          <cell r="E6" t="str">
            <v>1 - Norte</v>
          </cell>
          <cell r="F6">
            <v>0.26</v>
          </cell>
        </row>
        <row r="7">
          <cell r="A7">
            <v>15</v>
          </cell>
          <cell r="B7" t="str">
            <v>PA</v>
          </cell>
          <cell r="C7" t="str">
            <v>PARÁ</v>
          </cell>
          <cell r="D7">
            <v>8120131</v>
          </cell>
          <cell r="E7" t="str">
            <v>1 - Norte</v>
          </cell>
          <cell r="F7">
            <v>0.4</v>
          </cell>
        </row>
        <row r="8">
          <cell r="A8">
            <v>16</v>
          </cell>
          <cell r="B8" t="str">
            <v>AP</v>
          </cell>
          <cell r="C8" t="str">
            <v>AMAPÁ</v>
          </cell>
          <cell r="D8">
            <v>733759</v>
          </cell>
          <cell r="E8" t="str">
            <v>1 - Norte</v>
          </cell>
          <cell r="F8">
            <v>0.65999999999999992</v>
          </cell>
        </row>
        <row r="9">
          <cell r="A9">
            <v>17</v>
          </cell>
          <cell r="B9" t="str">
            <v>TO</v>
          </cell>
          <cell r="C9" t="str">
            <v>TOCANTINS</v>
          </cell>
          <cell r="D9">
            <v>1511460</v>
          </cell>
          <cell r="E9" t="str">
            <v>1 - Norte</v>
          </cell>
          <cell r="F9">
            <v>0.5</v>
          </cell>
        </row>
        <row r="10">
          <cell r="A10">
            <v>21</v>
          </cell>
          <cell r="B10" t="str">
            <v>MA</v>
          </cell>
          <cell r="C10" t="str">
            <v>MARANHÃO</v>
          </cell>
          <cell r="D10">
            <v>6776699</v>
          </cell>
          <cell r="E10" t="str">
            <v>2 - Nordeste</v>
          </cell>
          <cell r="F10">
            <v>0.7</v>
          </cell>
        </row>
        <row r="11">
          <cell r="A11">
            <v>22</v>
          </cell>
          <cell r="B11" t="str">
            <v>PI</v>
          </cell>
          <cell r="C11" t="str">
            <v>PIAUÍ</v>
          </cell>
          <cell r="D11">
            <v>3271199</v>
          </cell>
          <cell r="E11" t="str">
            <v>2 - Nordeste</v>
          </cell>
          <cell r="F11">
            <v>0.4</v>
          </cell>
        </row>
        <row r="12">
          <cell r="A12">
            <v>23</v>
          </cell>
          <cell r="B12" t="str">
            <v>CE</v>
          </cell>
          <cell r="C12" t="str">
            <v>CEARÁ</v>
          </cell>
          <cell r="D12">
            <v>8794957</v>
          </cell>
          <cell r="E12" t="str">
            <v>2 - Nordeste</v>
          </cell>
          <cell r="F12">
            <v>0.7</v>
          </cell>
        </row>
        <row r="13">
          <cell r="A13">
            <v>24</v>
          </cell>
          <cell r="B13" t="str">
            <v>RN</v>
          </cell>
          <cell r="C13" t="str">
            <v>RIO GRANDE DO NORTE</v>
          </cell>
          <cell r="D13">
            <v>3302729</v>
          </cell>
          <cell r="E13" t="str">
            <v>2 - Nordeste</v>
          </cell>
          <cell r="F13">
            <v>0.4</v>
          </cell>
        </row>
        <row r="14">
          <cell r="A14">
            <v>25</v>
          </cell>
          <cell r="B14" t="str">
            <v>PB</v>
          </cell>
          <cell r="C14" t="str">
            <v>PARAÍBA</v>
          </cell>
          <cell r="D14">
            <v>3974687</v>
          </cell>
          <cell r="E14" t="str">
            <v>2 - Nordeste</v>
          </cell>
          <cell r="F14">
            <v>0.36</v>
          </cell>
        </row>
        <row r="15">
          <cell r="A15">
            <v>26</v>
          </cell>
          <cell r="B15" t="str">
            <v>PE</v>
          </cell>
          <cell r="C15" t="str">
            <v>PERNAMBUCO</v>
          </cell>
          <cell r="D15">
            <v>9058931</v>
          </cell>
          <cell r="E15" t="str">
            <v>2 - Nordeste</v>
          </cell>
          <cell r="F15">
            <v>0.4</v>
          </cell>
        </row>
        <row r="16">
          <cell r="A16">
            <v>27</v>
          </cell>
          <cell r="B16" t="str">
            <v>AL</v>
          </cell>
          <cell r="C16" t="str">
            <v>ALAGOAS</v>
          </cell>
          <cell r="D16">
            <v>3127683</v>
          </cell>
          <cell r="E16" t="str">
            <v>2 - Nordeste</v>
          </cell>
          <cell r="F16">
            <v>0.5</v>
          </cell>
        </row>
        <row r="17">
          <cell r="A17">
            <v>28</v>
          </cell>
          <cell r="B17" t="str">
            <v>SE</v>
          </cell>
          <cell r="C17" t="str">
            <v>SERGIPE</v>
          </cell>
          <cell r="D17">
            <v>2210004</v>
          </cell>
          <cell r="E17" t="str">
            <v>2 - Nordeste</v>
          </cell>
          <cell r="F17">
            <v>0.16</v>
          </cell>
        </row>
        <row r="18">
          <cell r="A18">
            <v>29</v>
          </cell>
          <cell r="B18" t="str">
            <v>BA</v>
          </cell>
          <cell r="C18" t="str">
            <v>BAHIA</v>
          </cell>
          <cell r="D18">
            <v>14141626</v>
          </cell>
          <cell r="E18" t="str">
            <v>2 - Nordeste</v>
          </cell>
          <cell r="F18">
            <v>0.6</v>
          </cell>
        </row>
        <row r="19">
          <cell r="A19">
            <v>31</v>
          </cell>
          <cell r="B19" t="str">
            <v>MG</v>
          </cell>
          <cell r="C19" t="str">
            <v>MINAS GERAIS</v>
          </cell>
          <cell r="D19">
            <v>20539989</v>
          </cell>
          <cell r="E19" t="str">
            <v>3 - Sudeste</v>
          </cell>
          <cell r="F19">
            <v>0.5</v>
          </cell>
        </row>
        <row r="20">
          <cell r="A20">
            <v>32</v>
          </cell>
          <cell r="B20" t="str">
            <v>ES</v>
          </cell>
          <cell r="C20" t="str">
            <v>ESPÍRITO SANTO</v>
          </cell>
          <cell r="D20">
            <v>3833712</v>
          </cell>
          <cell r="E20" t="str">
            <v>3 - Sudeste</v>
          </cell>
          <cell r="F20">
            <v>0.6</v>
          </cell>
        </row>
        <row r="21">
          <cell r="A21">
            <v>33</v>
          </cell>
          <cell r="B21" t="str">
            <v>RJ</v>
          </cell>
          <cell r="C21" t="str">
            <v>RIO DE JANEIRO</v>
          </cell>
          <cell r="D21">
            <v>16055174</v>
          </cell>
          <cell r="E21" t="str">
            <v>3 - Sudeste</v>
          </cell>
          <cell r="F21">
            <v>0.6</v>
          </cell>
        </row>
        <row r="22">
          <cell r="A22">
            <v>35</v>
          </cell>
          <cell r="B22" t="str">
            <v>SP</v>
          </cell>
          <cell r="C22" t="str">
            <v>SÃO PAULO</v>
          </cell>
          <cell r="D22">
            <v>44411238</v>
          </cell>
          <cell r="E22" t="str">
            <v>3 - Sudeste</v>
          </cell>
          <cell r="F22">
            <v>0.6</v>
          </cell>
        </row>
        <row r="23">
          <cell r="A23">
            <v>41</v>
          </cell>
          <cell r="B23" t="str">
            <v>PR</v>
          </cell>
          <cell r="C23" t="str">
            <v>PARANÁ</v>
          </cell>
          <cell r="D23">
            <v>11444380</v>
          </cell>
          <cell r="E23" t="str">
            <v>4 - Sul</v>
          </cell>
          <cell r="F23">
            <v>0.3</v>
          </cell>
        </row>
        <row r="24">
          <cell r="A24">
            <v>42</v>
          </cell>
          <cell r="B24" t="str">
            <v>SC</v>
          </cell>
          <cell r="C24" t="str">
            <v>SANTA CATARINA</v>
          </cell>
          <cell r="D24">
            <v>7610361</v>
          </cell>
          <cell r="E24" t="str">
            <v>4 - Sul</v>
          </cell>
          <cell r="F24">
            <v>0.36</v>
          </cell>
        </row>
        <row r="25">
          <cell r="A25">
            <v>43</v>
          </cell>
          <cell r="B25" t="str">
            <v>RS</v>
          </cell>
          <cell r="C25" t="str">
            <v>RIO GRANDE DO SUL</v>
          </cell>
          <cell r="D25">
            <v>10882965</v>
          </cell>
          <cell r="E25" t="str">
            <v>4 - Sul</v>
          </cell>
          <cell r="F25">
            <v>0.6</v>
          </cell>
        </row>
        <row r="26">
          <cell r="A26">
            <v>50</v>
          </cell>
          <cell r="B26" t="str">
            <v>MS</v>
          </cell>
          <cell r="C26" t="str">
            <v>MATO GROSSO DO SUL</v>
          </cell>
          <cell r="D26">
            <v>2757013</v>
          </cell>
          <cell r="E26" t="str">
            <v>5 - Centro-Oeste</v>
          </cell>
          <cell r="F26">
            <v>0.6</v>
          </cell>
        </row>
        <row r="27">
          <cell r="A27">
            <v>51</v>
          </cell>
          <cell r="B27" t="str">
            <v>MT</v>
          </cell>
          <cell r="C27" t="str">
            <v>MATO GROSSO</v>
          </cell>
          <cell r="D27">
            <v>3658649</v>
          </cell>
          <cell r="E27" t="str">
            <v>5 - Centro-Oeste</v>
          </cell>
          <cell r="F27">
            <v>0.3</v>
          </cell>
        </row>
        <row r="28">
          <cell r="A28">
            <v>52</v>
          </cell>
          <cell r="B28" t="str">
            <v>GO</v>
          </cell>
          <cell r="C28" t="str">
            <v>GOIÁS</v>
          </cell>
          <cell r="D28">
            <v>7056495</v>
          </cell>
          <cell r="E28" t="str">
            <v>5 - Centro-Oeste</v>
          </cell>
          <cell r="F28">
            <v>0.36</v>
          </cell>
        </row>
        <row r="29">
          <cell r="A29">
            <v>53</v>
          </cell>
          <cell r="B29" t="str">
            <v>DF</v>
          </cell>
          <cell r="C29" t="str">
            <v>DISTRITO FEDERAL</v>
          </cell>
          <cell r="D29">
            <v>2817381</v>
          </cell>
          <cell r="E29" t="str">
            <v>5 - Centro-Oeste</v>
          </cell>
          <cell r="F29">
            <v>0.45999999999999996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N28"/>
  <sheetViews>
    <sheetView tabSelected="1" topLeftCell="J1" workbookViewId="0">
      <selection activeCell="N2" sqref="N2:N28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4" width="36.42578125" customWidth="1"/>
  </cols>
  <sheetData>
    <row r="1" spans="1:14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110</v>
      </c>
      <c r="M1" s="1" t="s">
        <v>77</v>
      </c>
      <c r="N1" s="1" t="s">
        <v>78</v>
      </c>
    </row>
    <row r="2" spans="1:14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5">
        <f>(E2-MIN(E:E))/(MAX(E:E)-MIN(E:E))</f>
        <v>0.350819773118834</v>
      </c>
      <c r="G2">
        <v>0.67600000000000005</v>
      </c>
      <c r="H2" s="6">
        <v>4589.6118315816348</v>
      </c>
      <c r="I2" s="5">
        <f>(H2-MIN(H:H))/(MAX(H:H)-MIN(H:H))</f>
        <v>0</v>
      </c>
      <c r="J2" s="9">
        <v>0.50555555555555565</v>
      </c>
      <c r="K2" s="5">
        <f>(J2-MIN(J:J))/(MAX(J:J)-MIN(J:J))</f>
        <v>0.98113207547169823</v>
      </c>
      <c r="L2" s="5">
        <f>VLOOKUP(A2,'Dados absolutos'!A:L,12,FALSE)</f>
        <v>0.7</v>
      </c>
      <c r="M2" s="9">
        <f>F2-G2-I2+K2+L2</f>
        <v>1.3559518485905322</v>
      </c>
      <c r="N2" s="9" t="s">
        <v>82</v>
      </c>
    </row>
    <row r="3" spans="1:14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>(E3-MIN(E:E))/(MAX(E:E)-MIN(E:E))</f>
        <v>0.88109085321332692</v>
      </c>
      <c r="G3">
        <v>0.76200000000000001</v>
      </c>
      <c r="H3" s="6">
        <v>7460.0388042994737</v>
      </c>
      <c r="I3" s="5">
        <f>(H3-MIN(H:H))/(MAX(H:H)-MIN(H:H))</f>
        <v>0.27054955873480135</v>
      </c>
      <c r="J3" s="9">
        <v>0.38472222222222224</v>
      </c>
      <c r="K3" s="5">
        <f>(J3-MIN(J:J))/(MAX(J:J)-MIN(J:J))</f>
        <v>0.74663072776280315</v>
      </c>
      <c r="L3" s="5">
        <f>VLOOKUP(A3,'Dados absolutos'!A:L,12,FALSE)</f>
        <v>0.6</v>
      </c>
      <c r="M3" s="9">
        <f>F3-G3-I3+K3+L3</f>
        <v>1.1951720222413287</v>
      </c>
      <c r="N3" s="9" t="s">
        <v>83</v>
      </c>
    </row>
    <row r="4" spans="1:14" x14ac:dyDescent="0.25">
      <c r="A4">
        <v>23</v>
      </c>
      <c r="B4" t="s">
        <v>16</v>
      </c>
      <c r="C4" t="s">
        <v>17</v>
      </c>
      <c r="D4" t="s">
        <v>9</v>
      </c>
      <c r="E4" s="6">
        <v>8794957</v>
      </c>
      <c r="F4" s="5">
        <f>(E4-MIN(E:E))/(MAX(E:E)-MIN(E:E))</f>
        <v>0.46620454894949187</v>
      </c>
      <c r="G4">
        <v>0.73399999999999999</v>
      </c>
      <c r="H4" s="6">
        <v>5051.8564158949275</v>
      </c>
      <c r="I4" s="5">
        <f>(H4-MIN(H:H))/(MAX(H:H)-MIN(H:H))</f>
        <v>4.3568454972780925E-2</v>
      </c>
      <c r="J4" s="9">
        <v>0.3527777777777778</v>
      </c>
      <c r="K4" s="5">
        <f>(J4-MIN(J:J))/(MAX(J:J)-MIN(J:J))</f>
        <v>0.68463611859838269</v>
      </c>
      <c r="L4" s="5">
        <f>VLOOKUP(A4,'Dados absolutos'!A:L,12,FALSE)</f>
        <v>0.7</v>
      </c>
      <c r="M4" s="9">
        <f>F4-G4-I4+K4+L4</f>
        <v>1.0732722125750935</v>
      </c>
      <c r="N4" s="9" t="s">
        <v>84</v>
      </c>
    </row>
    <row r="5" spans="1:14" x14ac:dyDescent="0.25">
      <c r="A5">
        <v>29</v>
      </c>
      <c r="B5" t="s">
        <v>14</v>
      </c>
      <c r="C5" t="s">
        <v>15</v>
      </c>
      <c r="D5" t="s">
        <v>9</v>
      </c>
      <c r="E5" s="6">
        <v>14141626</v>
      </c>
      <c r="F5" s="5">
        <f>(E5-MIN(E:E))/(MAX(E:E)-MIN(E:E))</f>
        <v>0.77174083547261019</v>
      </c>
      <c r="G5">
        <v>0.69099999999999995</v>
      </c>
      <c r="H5" s="6">
        <v>5559.4320971308398</v>
      </c>
      <c r="I5" s="5">
        <f>(H5-MIN(H:H))/(MAX(H:H)-MIN(H:H))</f>
        <v>9.1409552442983363E-2</v>
      </c>
      <c r="J5" s="9">
        <v>0.24166666666666664</v>
      </c>
      <c r="K5" s="5">
        <f>(J5-MIN(J:J))/(MAX(J:J)-MIN(J:J))</f>
        <v>0.46900269541778966</v>
      </c>
      <c r="L5" s="5">
        <f>VLOOKUP(A5,'Dados absolutos'!A:L,12,FALSE)</f>
        <v>0.6</v>
      </c>
      <c r="M5" s="9">
        <f>F5-G5-I5+K5+L5</f>
        <v>1.0583339784474166</v>
      </c>
      <c r="N5" s="9" t="s">
        <v>85</v>
      </c>
    </row>
    <row r="6" spans="1:14" x14ac:dyDescent="0.25">
      <c r="A6">
        <v>35</v>
      </c>
      <c r="B6" t="s">
        <v>59</v>
      </c>
      <c r="C6" t="s">
        <v>60</v>
      </c>
      <c r="D6" t="s">
        <v>23</v>
      </c>
      <c r="E6" s="6">
        <v>18136000</v>
      </c>
      <c r="F6" s="5">
        <f>(E6-MIN(E:E))/(MAX(E:E)-MIN(E:E))</f>
        <v>1</v>
      </c>
      <c r="G6">
        <v>0.80600000000000005</v>
      </c>
      <c r="H6" s="6">
        <v>7572.5985762997643</v>
      </c>
      <c r="I6" s="5">
        <f>(H6-MIN(H:H))/(MAX(H:H)-MIN(H:H))</f>
        <v>0.28115878061552185</v>
      </c>
      <c r="J6" s="9">
        <v>0.20972222222222223</v>
      </c>
      <c r="K6" s="5">
        <f>(J6-MIN(J:J))/(MAX(J:J)-MIN(J:J))</f>
        <v>0.40700808625336926</v>
      </c>
      <c r="L6" s="5">
        <f>VLOOKUP(A6,'Dados absolutos'!A:L,12,FALSE)</f>
        <v>0.6</v>
      </c>
      <c r="M6" s="9">
        <f>F6-G6-I6+K6+L6</f>
        <v>0.91984930563784739</v>
      </c>
      <c r="N6" s="9" t="s">
        <v>86</v>
      </c>
    </row>
    <row r="7" spans="1:14" x14ac:dyDescent="0.25">
      <c r="A7">
        <v>43</v>
      </c>
      <c r="B7" t="s">
        <v>53</v>
      </c>
      <c r="C7" t="s">
        <v>54</v>
      </c>
      <c r="D7" t="s">
        <v>44</v>
      </c>
      <c r="E7" s="6">
        <v>10882965</v>
      </c>
      <c r="F7" s="5">
        <f>(E7-MIN(E:E))/(MAX(E:E)-MIN(E:E))</f>
        <v>0.58552411231699475</v>
      </c>
      <c r="G7">
        <v>0.77100000000000002</v>
      </c>
      <c r="H7" s="6">
        <v>7689.7314092299303</v>
      </c>
      <c r="I7" s="5">
        <f>(H7-MIN(H:H))/(MAX(H:H)-MIN(H:H))</f>
        <v>0.29219903231459504</v>
      </c>
      <c r="J7" s="9">
        <v>0.40416666666666667</v>
      </c>
      <c r="K7" s="5">
        <f>(J7-MIN(J:J))/(MAX(J:J)-MIN(J:J))</f>
        <v>0.78436657681940691</v>
      </c>
      <c r="L7" s="5">
        <f>VLOOKUP(A7,'Dados absolutos'!A:L,12,FALSE)</f>
        <v>0.6</v>
      </c>
      <c r="M7" s="9">
        <f>F7-G7-I7+K7+L7</f>
        <v>0.90669165682180664</v>
      </c>
      <c r="N7" s="9" t="s">
        <v>87</v>
      </c>
    </row>
    <row r="8" spans="1:14" x14ac:dyDescent="0.25">
      <c r="A8">
        <v>31</v>
      </c>
      <c r="B8" t="s">
        <v>28</v>
      </c>
      <c r="C8" t="s">
        <v>29</v>
      </c>
      <c r="D8" t="s">
        <v>23</v>
      </c>
      <c r="E8" s="6">
        <v>18136000</v>
      </c>
      <c r="F8" s="5">
        <f>(E8-MIN(E:E))/(MAX(E:E)-MIN(E:E))</f>
        <v>1</v>
      </c>
      <c r="G8">
        <v>0.77400000000000002</v>
      </c>
      <c r="H8" s="6">
        <v>6563.5317121990665</v>
      </c>
      <c r="I8" s="5">
        <f>(H8-MIN(H:H))/(MAX(H:H)-MIN(H:H))</f>
        <v>0.18605007469437335</v>
      </c>
      <c r="J8" s="9">
        <v>0.14583333333333334</v>
      </c>
      <c r="K8" s="5">
        <f>(J8-MIN(J:J))/(MAX(J:J)-MIN(J:J))</f>
        <v>0.28301886792452829</v>
      </c>
      <c r="L8" s="5">
        <f>VLOOKUP(A8,'Dados absolutos'!A:L,12,FALSE)</f>
        <v>0.5</v>
      </c>
      <c r="M8" s="9">
        <f>F8-G8-I8+K8+L8</f>
        <v>0.82296879323015493</v>
      </c>
      <c r="N8" s="9" t="s">
        <v>88</v>
      </c>
    </row>
    <row r="9" spans="1:14" x14ac:dyDescent="0.25">
      <c r="A9">
        <v>26</v>
      </c>
      <c r="B9" t="s">
        <v>38</v>
      </c>
      <c r="C9" t="s">
        <v>39</v>
      </c>
      <c r="D9" t="s">
        <v>9</v>
      </c>
      <c r="E9" s="6">
        <v>9058931</v>
      </c>
      <c r="F9" s="5">
        <f>(E9-MIN(E:E))/(MAX(E:E)-MIN(E:E))</f>
        <v>0.48128938694837559</v>
      </c>
      <c r="G9">
        <v>0.71899999999999997</v>
      </c>
      <c r="H9" s="6">
        <v>5742.0962794318675</v>
      </c>
      <c r="I9" s="5">
        <f>(H9-MIN(H:H))/(MAX(H:H)-MIN(H:H))</f>
        <v>0.10862640359018524</v>
      </c>
      <c r="J9" s="9">
        <v>0.36527777777777776</v>
      </c>
      <c r="K9" s="5">
        <f>(J9-MIN(J:J))/(MAX(J:J)-MIN(J:J))</f>
        <v>0.70889487870619938</v>
      </c>
      <c r="L9" s="5">
        <f>VLOOKUP(A9,'Dados absolutos'!A:L,12,FALSE)</f>
        <v>0.4</v>
      </c>
      <c r="M9" s="9">
        <f>F9-G9-I9+K9+L9</f>
        <v>0.7625578620643898</v>
      </c>
      <c r="N9" s="9" t="s">
        <v>89</v>
      </c>
    </row>
    <row r="10" spans="1:14" x14ac:dyDescent="0.25">
      <c r="A10">
        <v>15</v>
      </c>
      <c r="B10" t="s">
        <v>34</v>
      </c>
      <c r="C10" t="s">
        <v>35</v>
      </c>
      <c r="D10" t="s">
        <v>6</v>
      </c>
      <c r="E10" s="6">
        <v>8121025</v>
      </c>
      <c r="F10" s="5">
        <f>(E10-MIN(E:E))/(MAX(E:E)-MIN(E:E))</f>
        <v>0.42769259306647417</v>
      </c>
      <c r="G10">
        <v>0.69</v>
      </c>
      <c r="H10" s="6">
        <v>6214.9305162464098</v>
      </c>
      <c r="I10" s="5">
        <f>(H10-MIN(H:H))/(MAX(H:H)-MIN(H:H))</f>
        <v>0.15319297690514966</v>
      </c>
      <c r="J10" s="9">
        <v>0.39583333333333326</v>
      </c>
      <c r="K10" s="5">
        <f>(J10-MIN(J:J))/(MAX(J:J)-MIN(J:J))</f>
        <v>0.76819407008086227</v>
      </c>
      <c r="L10" s="5">
        <f>VLOOKUP(A10,'Dados absolutos'!A:L,12,FALSE)</f>
        <v>0.4</v>
      </c>
      <c r="M10" s="9">
        <f>F10-G10-I10+K10+L10</f>
        <v>0.75269368624218691</v>
      </c>
      <c r="N10" s="9" t="s">
        <v>90</v>
      </c>
    </row>
    <row r="11" spans="1:14" x14ac:dyDescent="0.25">
      <c r="A11">
        <v>25</v>
      </c>
      <c r="B11" t="s">
        <v>36</v>
      </c>
      <c r="C11" t="s">
        <v>37</v>
      </c>
      <c r="D11" t="s">
        <v>9</v>
      </c>
      <c r="E11" s="6">
        <v>3974687</v>
      </c>
      <c r="F11" s="5">
        <f>(E11-MIN(E:E))/(MAX(E:E)-MIN(E:E))</f>
        <v>0.19074942056230501</v>
      </c>
      <c r="G11">
        <v>0.69799999999999995</v>
      </c>
      <c r="H11" s="6">
        <v>5760.164771807189</v>
      </c>
      <c r="I11" s="5">
        <f>(H11-MIN(H:H))/(MAX(H:H)-MIN(H:H))</f>
        <v>0.11032943337829994</v>
      </c>
      <c r="J11" s="9">
        <v>0.51527777777777783</v>
      </c>
      <c r="K11" s="5">
        <f>(J11-MIN(J:J))/(MAX(J:J)-MIN(J:J))</f>
        <v>1</v>
      </c>
      <c r="L11" s="5">
        <f>VLOOKUP(A11,'Dados absolutos'!A:L,12,FALSE)</f>
        <v>0.36</v>
      </c>
      <c r="M11" s="9">
        <f>F11-G11-I11+K11+L11</f>
        <v>0.74241998718400515</v>
      </c>
      <c r="N11" s="9" t="s">
        <v>91</v>
      </c>
    </row>
    <row r="12" spans="1:14" x14ac:dyDescent="0.25">
      <c r="A12">
        <v>24</v>
      </c>
      <c r="B12" t="s">
        <v>47</v>
      </c>
      <c r="C12" t="s">
        <v>48</v>
      </c>
      <c r="D12" t="s">
        <v>9</v>
      </c>
      <c r="E12" s="6">
        <v>3302729</v>
      </c>
      <c r="F12" s="5">
        <f>(E12-MIN(E:E))/(MAX(E:E)-MIN(E:E))</f>
        <v>0.15235026923659145</v>
      </c>
      <c r="G12">
        <v>0.72799999999999998</v>
      </c>
      <c r="H12" s="6">
        <v>6792.35447908684</v>
      </c>
      <c r="I12" s="5">
        <f>(H12-MIN(H:H))/(MAX(H:H)-MIN(H:H))</f>
        <v>0.20761756245782145</v>
      </c>
      <c r="J12" s="9">
        <v>0.44583333333333341</v>
      </c>
      <c r="K12" s="5">
        <f>(J12-MIN(J:J))/(MAX(J:J)-MIN(J:J))</f>
        <v>0.86522911051212947</v>
      </c>
      <c r="L12" s="5">
        <f>VLOOKUP(A12,'Dados absolutos'!A:L,12,FALSE)</f>
        <v>0.4</v>
      </c>
      <c r="M12" s="9">
        <f>F12-G12-I12+K12+L12</f>
        <v>0.48196181729089949</v>
      </c>
      <c r="N12" s="9" t="s">
        <v>92</v>
      </c>
    </row>
    <row r="13" spans="1:14" x14ac:dyDescent="0.25">
      <c r="A13">
        <v>27</v>
      </c>
      <c r="B13" t="s">
        <v>7</v>
      </c>
      <c r="C13" t="s">
        <v>8</v>
      </c>
      <c r="D13" t="s">
        <v>9</v>
      </c>
      <c r="E13" s="6">
        <v>3127683</v>
      </c>
      <c r="F13" s="5">
        <f>(E13-MIN(E:E))/(MAX(E:E)-MIN(E:E))</f>
        <v>0.14234723654264203</v>
      </c>
      <c r="G13">
        <v>0.68400000000000005</v>
      </c>
      <c r="H13" s="6">
        <v>6325.8531139376973</v>
      </c>
      <c r="I13" s="5">
        <f>(H13-MIN(H:H))/(MAX(H:H)-MIN(H:H))</f>
        <v>0.16364788836756566</v>
      </c>
      <c r="J13" s="9">
        <v>0.34722222222222221</v>
      </c>
      <c r="K13" s="5">
        <f>(J13-MIN(J:J))/(MAX(J:J)-MIN(J:J))</f>
        <v>0.67385444743935297</v>
      </c>
      <c r="L13" s="5">
        <f>VLOOKUP(A13,'Dados absolutos'!A:L,12,FALSE)</f>
        <v>0.5</v>
      </c>
      <c r="M13" s="9">
        <f>F13-G13-I13+K13+L13</f>
        <v>0.46855379561442934</v>
      </c>
      <c r="N13" s="9" t="s">
        <v>93</v>
      </c>
    </row>
    <row r="14" spans="1:14" x14ac:dyDescent="0.25">
      <c r="A14">
        <v>41</v>
      </c>
      <c r="B14" t="s">
        <v>42</v>
      </c>
      <c r="C14" t="s">
        <v>43</v>
      </c>
      <c r="D14" t="s">
        <v>44</v>
      </c>
      <c r="E14" s="6">
        <v>11444380</v>
      </c>
      <c r="F14" s="5">
        <f>(E14-MIN(E:E))/(MAX(E:E)-MIN(E:E))</f>
        <v>0.61760626557884368</v>
      </c>
      <c r="G14">
        <v>0.76900000000000002</v>
      </c>
      <c r="H14" s="6">
        <v>7622.4912906072668</v>
      </c>
      <c r="I14" s="5">
        <f>(H14-MIN(H:H))/(MAX(H:H)-MIN(H:H))</f>
        <v>0.28586137433007136</v>
      </c>
      <c r="J14" s="9">
        <v>0.26111111111111118</v>
      </c>
      <c r="K14" s="5">
        <f>(J14-MIN(J:J))/(MAX(J:J)-MIN(J:J))</f>
        <v>0.50673854447439359</v>
      </c>
      <c r="L14" s="5">
        <f>VLOOKUP(A14,'Dados absolutos'!A:L,12,FALSE)</f>
        <v>0.3</v>
      </c>
      <c r="M14" s="9">
        <f>F14-G14-I14+K14+L14</f>
        <v>0.36948343572316589</v>
      </c>
      <c r="N14" s="9" t="s">
        <v>94</v>
      </c>
    </row>
    <row r="15" spans="1:14" x14ac:dyDescent="0.25">
      <c r="A15">
        <v>32</v>
      </c>
      <c r="B15" t="s">
        <v>21</v>
      </c>
      <c r="C15" t="s">
        <v>22</v>
      </c>
      <c r="D15" t="s">
        <v>23</v>
      </c>
      <c r="E15" s="6">
        <v>3833712</v>
      </c>
      <c r="F15" s="5">
        <f>(E15-MIN(E:E))/(MAX(E:E)-MIN(E:E))</f>
        <v>0.18269338081258482</v>
      </c>
      <c r="G15">
        <v>0.77100000000000002</v>
      </c>
      <c r="H15" s="6">
        <v>8474.3821844155227</v>
      </c>
      <c r="I15" s="5">
        <f>(H15-MIN(H:H))/(MAX(H:H)-MIN(H:H))</f>
        <v>0.36615559801199016</v>
      </c>
      <c r="J15" s="9">
        <v>0.35972222222222222</v>
      </c>
      <c r="K15" s="5">
        <f>(J15-MIN(J:J))/(MAX(J:J)-MIN(J:J))</f>
        <v>0.69811320754716977</v>
      </c>
      <c r="L15" s="5">
        <f>VLOOKUP(A15,'Dados absolutos'!A:L,12,FALSE)</f>
        <v>0.6</v>
      </c>
      <c r="M15" s="9">
        <f>F15-G15-I15+K15+L15</f>
        <v>0.34365099034776436</v>
      </c>
      <c r="N15" s="9" t="s">
        <v>95</v>
      </c>
    </row>
    <row r="16" spans="1:14" x14ac:dyDescent="0.25">
      <c r="A16">
        <v>22</v>
      </c>
      <c r="B16" t="s">
        <v>40</v>
      </c>
      <c r="C16" t="s">
        <v>41</v>
      </c>
      <c r="D16" t="s">
        <v>9</v>
      </c>
      <c r="E16" s="6">
        <v>3271199</v>
      </c>
      <c r="F16" s="5">
        <f>(E16-MIN(E:E))/(MAX(E:E)-MIN(E:E))</f>
        <v>0.15054848215867922</v>
      </c>
      <c r="G16">
        <v>0.69</v>
      </c>
      <c r="H16" s="6">
        <v>6308.4435769881311</v>
      </c>
      <c r="I16" s="5">
        <f>(H16-MIN(H:H))/(MAX(H:H)-MIN(H:H))</f>
        <v>0.16200696784102023</v>
      </c>
      <c r="J16" s="9">
        <v>0.26666666666666666</v>
      </c>
      <c r="K16" s="5">
        <f>(J16-MIN(J:J))/(MAX(J:J)-MIN(J:J))</f>
        <v>0.5175202156334231</v>
      </c>
      <c r="L16" s="5">
        <f>VLOOKUP(A16,'Dados absolutos'!A:L,12,FALSE)</f>
        <v>0.4</v>
      </c>
      <c r="M16" s="9">
        <f>F16-G16-I16+K16+L16</f>
        <v>0.21606172995108219</v>
      </c>
      <c r="N16" s="9" t="s">
        <v>96</v>
      </c>
    </row>
    <row r="17" spans="1:14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5">
        <f>(E17-MIN(E:E))/(MAX(E:E)-MIN(E:E))</f>
        <v>0.18885940134838591</v>
      </c>
      <c r="G17">
        <v>0.7</v>
      </c>
      <c r="H17" s="6">
        <v>7935.6609767600221</v>
      </c>
      <c r="I17" s="5">
        <f>(H17-MIN(H:H))/(MAX(H:H)-MIN(H:H))</f>
        <v>0.31537890646136968</v>
      </c>
      <c r="J17" s="9">
        <v>0.31388888888888894</v>
      </c>
      <c r="K17" s="5">
        <f>(J17-MIN(J:J))/(MAX(J:J)-MIN(J:J))</f>
        <v>0.60916442048517527</v>
      </c>
      <c r="L17" s="5">
        <f>VLOOKUP(A17,'Dados absolutos'!A:L,12,FALSE)</f>
        <v>0.4</v>
      </c>
      <c r="M17" s="9">
        <f>F17-G17-I17+K17+L17</f>
        <v>0.18264491537219163</v>
      </c>
      <c r="N17" s="9" t="s">
        <v>97</v>
      </c>
    </row>
    <row r="18" spans="1:14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5">
        <f>(E18-MIN(E:E))/(MAX(E:E)-MIN(E:E))</f>
        <v>0.39851061411452449</v>
      </c>
      <c r="G18">
        <v>0.79200000000000004</v>
      </c>
      <c r="H18" s="6">
        <v>8053.3990812669726</v>
      </c>
      <c r="I18" s="5">
        <f>(H18-MIN(H:H))/(MAX(H:H)-MIN(H:H))</f>
        <v>0.32647620749824879</v>
      </c>
      <c r="J18" s="9">
        <v>0.24722222222222223</v>
      </c>
      <c r="K18" s="5">
        <f>(J18-MIN(J:J))/(MAX(J:J)-MIN(J:J))</f>
        <v>0.47978436657681939</v>
      </c>
      <c r="L18" s="5">
        <f>VLOOKUP(A18,'Dados absolutos'!A:L,12,FALSE)</f>
        <v>0.36</v>
      </c>
      <c r="M18" s="9">
        <f>F18-G18-I18+K18+L18</f>
        <v>0.11981877319309503</v>
      </c>
      <c r="N18" s="9" t="s">
        <v>98</v>
      </c>
    </row>
    <row r="19" spans="1:14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5">
        <f>(E19-MIN(E:E))/(MAX(E:E)-MIN(E:E))</f>
        <v>0.36685984970935681</v>
      </c>
      <c r="G19">
        <v>0.73699999999999999</v>
      </c>
      <c r="H19" s="6">
        <v>8168.365755051198</v>
      </c>
      <c r="I19" s="5">
        <f>(H19-MIN(H:H))/(MAX(H:H)-MIN(H:H))</f>
        <v>0.33731228978048822</v>
      </c>
      <c r="J19" s="9">
        <v>0.1902777777777778</v>
      </c>
      <c r="K19" s="5">
        <f>(J19-MIN(J:J))/(MAX(J:J)-MIN(J:J))</f>
        <v>0.3692722371967655</v>
      </c>
      <c r="L19" s="5">
        <f>VLOOKUP(A19,'Dados absolutos'!A:L,12,FALSE)</f>
        <v>0.36</v>
      </c>
      <c r="M19" s="9">
        <f>F19-G19-I19+K19+L19</f>
        <v>2.1819797125634088E-2</v>
      </c>
      <c r="N19" s="9" t="s">
        <v>99</v>
      </c>
    </row>
    <row r="20" spans="1:14" x14ac:dyDescent="0.25">
      <c r="A20">
        <v>50</v>
      </c>
      <c r="B20" t="s">
        <v>30</v>
      </c>
      <c r="C20" t="s">
        <v>31</v>
      </c>
      <c r="D20" t="s">
        <v>20</v>
      </c>
      <c r="E20" s="6">
        <v>2757013</v>
      </c>
      <c r="F20" s="5">
        <f>(E20-MIN(E:E))/(MAX(E:E)-MIN(E:E))</f>
        <v>0.12116523793275534</v>
      </c>
      <c r="G20">
        <v>0.74199999999999999</v>
      </c>
      <c r="H20" s="6">
        <v>11905.335864216091</v>
      </c>
      <c r="I20" s="5">
        <f>(H20-MIN(H:H))/(MAX(H:H)-MIN(H:H))</f>
        <v>0.68953710638413579</v>
      </c>
      <c r="J20" s="9">
        <v>0.31527777777777777</v>
      </c>
      <c r="K20" s="5">
        <f>(J20-MIN(J:J))/(MAX(J:J)-MIN(J:J))</f>
        <v>0.61185983827493251</v>
      </c>
      <c r="L20" s="5">
        <f>VLOOKUP(A20,'Dados absolutos'!A:L,12,FALSE)</f>
        <v>0.6</v>
      </c>
      <c r="M20" s="9">
        <f>F20-G20-I20+K20+L20</f>
        <v>-9.8512030176448051E-2</v>
      </c>
      <c r="N20" s="9" t="s">
        <v>100</v>
      </c>
    </row>
    <row r="21" spans="1:14" x14ac:dyDescent="0.25">
      <c r="A21">
        <v>16</v>
      </c>
      <c r="B21" t="s">
        <v>12</v>
      </c>
      <c r="C21" t="s">
        <v>13</v>
      </c>
      <c r="D21" t="s">
        <v>6</v>
      </c>
      <c r="E21" s="6">
        <v>733759</v>
      </c>
      <c r="F21" s="5">
        <f>(E21-MIN(E:E))/(MAX(E:E)-MIN(E:E))</f>
        <v>5.5460526319549026E-3</v>
      </c>
      <c r="G21">
        <v>0.68799999999999994</v>
      </c>
      <c r="H21" s="6">
        <v>15199.22800002453</v>
      </c>
      <c r="I21" s="5">
        <f>(H21-MIN(H:H))/(MAX(H:H)-MIN(H:H))</f>
        <v>1</v>
      </c>
      <c r="J21" s="9">
        <v>0.41944444444444445</v>
      </c>
      <c r="K21" s="5">
        <f>(J21-MIN(J:J))/(MAX(J:J)-MIN(J:J))</f>
        <v>0.81401617250673852</v>
      </c>
      <c r="L21" s="5">
        <f>VLOOKUP(A21,'Dados absolutos'!A:L,12,FALSE)</f>
        <v>0.65999999999999992</v>
      </c>
      <c r="M21" s="9">
        <f>F21-G21-I21+K21+L21</f>
        <v>-0.20843777486130666</v>
      </c>
      <c r="N21" s="9" t="s">
        <v>101</v>
      </c>
    </row>
    <row r="22" spans="1:14" x14ac:dyDescent="0.25">
      <c r="A22">
        <v>28</v>
      </c>
      <c r="B22" t="s">
        <v>57</v>
      </c>
      <c r="C22" t="s">
        <v>58</v>
      </c>
      <c r="D22" t="s">
        <v>9</v>
      </c>
      <c r="E22" s="6">
        <v>2210004</v>
      </c>
      <c r="F22" s="5">
        <f>(E22-MIN(E:E))/(MAX(E:E)-MIN(E:E))</f>
        <v>8.9906317929530064E-2</v>
      </c>
      <c r="G22">
        <v>0.70199999999999996</v>
      </c>
      <c r="H22" s="6">
        <v>7610.9003406011934</v>
      </c>
      <c r="I22" s="5">
        <f>(H22-MIN(H:H))/(MAX(H:H)-MIN(H:H))</f>
        <v>0.28476887957606234</v>
      </c>
      <c r="J22" s="9">
        <v>0.24722222222222223</v>
      </c>
      <c r="K22" s="5">
        <f>(J22-MIN(J:J))/(MAX(J:J)-MIN(J:J))</f>
        <v>0.47978436657681939</v>
      </c>
      <c r="L22" s="5">
        <f>VLOOKUP(A22,'Dados absolutos'!A:L,12,FALSE)</f>
        <v>0.16</v>
      </c>
      <c r="M22" s="9">
        <f>F22-G22-I22+K22+L22</f>
        <v>-0.25707819506971286</v>
      </c>
      <c r="N22" s="9" t="s">
        <v>102</v>
      </c>
    </row>
    <row r="23" spans="1:14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5">
        <f>(E23-MIN(E:E))/(MAX(E:E)-MIN(E:E))</f>
        <v>0.12461497730222587</v>
      </c>
      <c r="G23">
        <v>0.81399999999999995</v>
      </c>
      <c r="H23" s="6">
        <v>12547.545002660272</v>
      </c>
      <c r="I23" s="5">
        <f>(H23-MIN(H:H))/(MAX(H:H)-MIN(H:H))</f>
        <v>0.75006796143564647</v>
      </c>
      <c r="J23" s="9">
        <v>0.27083333333333331</v>
      </c>
      <c r="K23" s="5">
        <f>(J23-MIN(J:J))/(MAX(J:J)-MIN(J:J))</f>
        <v>0.52560646900269536</v>
      </c>
      <c r="L23" s="5">
        <f>VLOOKUP(A23,'Dados absolutos'!A:L,12,FALSE)</f>
        <v>0.45999999999999996</v>
      </c>
      <c r="M23" s="9">
        <f>F23-G23-I23+K23+L23</f>
        <v>-0.45384651513072516</v>
      </c>
      <c r="N23" s="9" t="s">
        <v>103</v>
      </c>
    </row>
    <row r="24" spans="1:14" x14ac:dyDescent="0.25">
      <c r="A24">
        <v>17</v>
      </c>
      <c r="B24" t="s">
        <v>61</v>
      </c>
      <c r="C24" t="s">
        <v>62</v>
      </c>
      <c r="D24" t="s">
        <v>6</v>
      </c>
      <c r="E24" s="6">
        <v>1511460</v>
      </c>
      <c r="F24" s="5">
        <f>(E24-MIN(E:E))/(MAX(E:E)-MIN(E:E))</f>
        <v>4.9987905225656833E-2</v>
      </c>
      <c r="G24">
        <v>0.73099999999999998</v>
      </c>
      <c r="H24" s="6">
        <v>13410.599207713074</v>
      </c>
      <c r="I24" s="5">
        <f>(H24-MIN(H:H))/(MAX(H:H)-MIN(H:H))</f>
        <v>0.83141437315785938</v>
      </c>
      <c r="J24" s="9">
        <v>0.14861111111111114</v>
      </c>
      <c r="K24" s="5">
        <f>(J24-MIN(J:J))/(MAX(J:J)-MIN(J:J))</f>
        <v>0.28840970350404316</v>
      </c>
      <c r="L24" s="5">
        <f>VLOOKUP(A24,'Dados absolutos'!A:L,12,FALSE)</f>
        <v>0.5</v>
      </c>
      <c r="M24" s="9">
        <f>F24-G24-I24+K24+L24</f>
        <v>-0.72401676442815921</v>
      </c>
      <c r="N24" s="9" t="s">
        <v>104</v>
      </c>
    </row>
    <row r="25" spans="1:14" x14ac:dyDescent="0.25">
      <c r="A25">
        <v>14</v>
      </c>
      <c r="B25" t="s">
        <v>51</v>
      </c>
      <c r="C25" t="s">
        <v>52</v>
      </c>
      <c r="D25" t="s">
        <v>6</v>
      </c>
      <c r="E25" s="6">
        <v>636707</v>
      </c>
      <c r="F25" s="5">
        <f>(E25-MIN(E:E))/(MAX(E:E)-MIN(E:E))</f>
        <v>0</v>
      </c>
      <c r="G25">
        <v>0.69899999999999995</v>
      </c>
      <c r="H25" s="6">
        <v>13893.600991931926</v>
      </c>
      <c r="I25" s="5">
        <f>(H25-MIN(H:H))/(MAX(H:H)-MIN(H:H))</f>
        <v>0.87693927967195984</v>
      </c>
      <c r="J25" s="9">
        <v>0.24444444444444446</v>
      </c>
      <c r="K25" s="5">
        <f>(J25-MIN(J:J))/(MAX(J:J)-MIN(J:J))</f>
        <v>0.47439353099730458</v>
      </c>
      <c r="L25" s="5">
        <f>VLOOKUP(A25,'Dados absolutos'!A:L,12,FALSE)</f>
        <v>0.26</v>
      </c>
      <c r="M25" s="9">
        <f>F25-G25-I25+K25+L25</f>
        <v>-0.84154574867465515</v>
      </c>
      <c r="N25" s="9" t="s">
        <v>105</v>
      </c>
    </row>
    <row r="26" spans="1:14" x14ac:dyDescent="0.25">
      <c r="A26">
        <v>51</v>
      </c>
      <c r="B26" t="s">
        <v>32</v>
      </c>
      <c r="C26" t="s">
        <v>33</v>
      </c>
      <c r="D26" t="s">
        <v>20</v>
      </c>
      <c r="E26" s="6">
        <v>3658649</v>
      </c>
      <c r="F26" s="5">
        <f>(E26-MIN(E:E))/(MAX(E:E)-MIN(E:E))</f>
        <v>0.17268937665081668</v>
      </c>
      <c r="G26">
        <v>0.73599999999999999</v>
      </c>
      <c r="H26" s="6">
        <v>14801.637873329746</v>
      </c>
      <c r="I26" s="5">
        <f>(H26-MIN(H:H))/(MAX(H:H)-MIN(H:H))</f>
        <v>0.96252549381782815</v>
      </c>
      <c r="J26" s="9">
        <v>0.18888888888888886</v>
      </c>
      <c r="K26" s="5">
        <f>(J26-MIN(J:J))/(MAX(J:J)-MIN(J:J))</f>
        <v>0.36657681940700798</v>
      </c>
      <c r="L26" s="5">
        <f>VLOOKUP(A26,'Dados absolutos'!A:L,12,FALSE)</f>
        <v>0.3</v>
      </c>
      <c r="M26" s="9">
        <f>F26-G26-I26+K26+L26</f>
        <v>-0.85925929776000354</v>
      </c>
      <c r="N26" s="9" t="s">
        <v>106</v>
      </c>
    </row>
    <row r="27" spans="1:14" x14ac:dyDescent="0.25">
      <c r="A27">
        <v>12</v>
      </c>
      <c r="B27" t="s">
        <v>4</v>
      </c>
      <c r="C27" t="s">
        <v>5</v>
      </c>
      <c r="D27" t="s">
        <v>6</v>
      </c>
      <c r="E27" s="6">
        <v>830018</v>
      </c>
      <c r="F27" s="5">
        <f>(E27-MIN(E:E))/(MAX(E:E)-MIN(E:E))</f>
        <v>1.1046789147424413E-2</v>
      </c>
      <c r="G27">
        <v>0.71</v>
      </c>
      <c r="H27" s="6">
        <v>13289.499794197234</v>
      </c>
      <c r="I27" s="5">
        <f>(H27-MIN(H:H))/(MAX(H:H)-MIN(H:H))</f>
        <v>0.82000025490954453</v>
      </c>
      <c r="J27" s="9">
        <v>0.17361111111111113</v>
      </c>
      <c r="K27" s="5">
        <f>(J27-MIN(J:J))/(MAX(J:J)-MIN(J:J))</f>
        <v>0.33692722371967654</v>
      </c>
      <c r="L27" s="5">
        <f>VLOOKUP(A27,'Dados absolutos'!A:L,12,FALSE)</f>
        <v>0.3</v>
      </c>
      <c r="M27" s="9">
        <f>F27-G27-I27+K27+L27</f>
        <v>-0.88202624204244362</v>
      </c>
      <c r="N27" s="9" t="s">
        <v>107</v>
      </c>
    </row>
    <row r="28" spans="1:14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5">
        <f>VLOOKUP(A28,'Dados absolutos'!A:L,12,FALSE)</f>
        <v>0</v>
      </c>
      <c r="M28" s="9">
        <f>F28-G28-I28+K28+L28</f>
        <v>-1.2697821358760919</v>
      </c>
      <c r="N28" s="9" t="s">
        <v>108</v>
      </c>
    </row>
  </sheetData>
  <sortState xmlns:xlrd2="http://schemas.microsoft.com/office/spreadsheetml/2017/richdata2" ref="A2:N28">
    <sortCondition descending="1" ref="M2:M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L28"/>
  <sheetViews>
    <sheetView topLeftCell="E1" workbookViewId="0">
      <selection activeCell="L2" sqref="L2:L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</cols>
  <sheetData>
    <row r="1" spans="1:12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</row>
    <row r="2" spans="1:12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f>VLOOKUP(A2,'[1]ICI-DH'!$A:$F,6,FALSE)</f>
        <v>0.7</v>
      </c>
    </row>
    <row r="3" spans="1:12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f>VLOOKUP(A3,'[1]ICI-DH'!$A:$F,6,FALSE)</f>
        <v>0.7</v>
      </c>
    </row>
    <row r="4" spans="1:12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f>VLOOKUP(A4,'[1]ICI-DH'!$A:$F,6,FALSE)</f>
        <v>0.6</v>
      </c>
    </row>
    <row r="5" spans="1:12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f>VLOOKUP(A5,'[1]ICI-DH'!$A:$F,6,FALSE)</f>
        <v>0.4</v>
      </c>
    </row>
    <row r="6" spans="1:12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f>VLOOKUP(A6,'[1]ICI-DH'!$A:$F,6,FALSE)</f>
        <v>0.36</v>
      </c>
    </row>
    <row r="7" spans="1:12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f>VLOOKUP(A7,'[1]ICI-DH'!$A:$F,6,FALSE)</f>
        <v>0.4</v>
      </c>
    </row>
    <row r="8" spans="1:12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f>VLOOKUP(A8,'[1]ICI-DH'!$A:$F,6,FALSE)</f>
        <v>0.4</v>
      </c>
    </row>
    <row r="9" spans="1:12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f>VLOOKUP(A9,'[1]ICI-DH'!$A:$F,6,FALSE)</f>
        <v>0.5</v>
      </c>
    </row>
    <row r="10" spans="1:12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f>VLOOKUP(A10,'[1]ICI-DH'!$A:$F,6,FALSE)</f>
        <v>0.5</v>
      </c>
    </row>
    <row r="11" spans="1:12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f>VLOOKUP(A11,'[1]ICI-DH'!$A:$F,6,FALSE)</f>
        <v>0.4</v>
      </c>
    </row>
    <row r="12" spans="1:12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f>VLOOKUP(A12,'[1]ICI-DH'!$A:$F,6,FALSE)</f>
        <v>0.6</v>
      </c>
    </row>
    <row r="13" spans="1:12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f>VLOOKUP(A13,'[1]ICI-DH'!$A:$F,6,FALSE)</f>
        <v>0.6</v>
      </c>
    </row>
    <row r="14" spans="1:12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f>VLOOKUP(A14,'[1]ICI-DH'!$A:$F,6,FALSE)</f>
        <v>0.16</v>
      </c>
    </row>
    <row r="15" spans="1:12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f>VLOOKUP(A15,'[1]ICI-DH'!$A:$F,6,FALSE)</f>
        <v>0.3</v>
      </c>
    </row>
    <row r="16" spans="1:12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f>VLOOKUP(A16,'[1]ICI-DH'!$A:$F,6,FALSE)</f>
        <v>0.6</v>
      </c>
    </row>
    <row r="17" spans="1:12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f>VLOOKUP(A17,'[1]ICI-DH'!$A:$F,6,FALSE)</f>
        <v>0.4</v>
      </c>
    </row>
    <row r="18" spans="1:12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f>VLOOKUP(A18,'[1]ICI-DH'!$A:$F,6,FALSE)</f>
        <v>0.36</v>
      </c>
    </row>
    <row r="19" spans="1:12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f>VLOOKUP(A19,'[1]ICI-DH'!$A:$F,6,FALSE)</f>
        <v>0.36</v>
      </c>
    </row>
    <row r="20" spans="1:12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f>VLOOKUP(A20,'[1]ICI-DH'!$A:$F,6,FALSE)</f>
        <v>0.6</v>
      </c>
    </row>
    <row r="21" spans="1:12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f>VLOOKUP(A21,'[1]ICI-DH'!$A:$F,6,FALSE)</f>
        <v>0</v>
      </c>
    </row>
    <row r="22" spans="1:12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f>VLOOKUP(A22,'[1]ICI-DH'!$A:$F,6,FALSE)</f>
        <v>0.6</v>
      </c>
    </row>
    <row r="23" spans="1:12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f>VLOOKUP(A23,'[1]ICI-DH'!$A:$F,6,FALSE)</f>
        <v>0.45999999999999996</v>
      </c>
    </row>
    <row r="24" spans="1:12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f>VLOOKUP(A24,'[1]ICI-DH'!$A:$F,6,FALSE)</f>
        <v>0.3</v>
      </c>
    </row>
    <row r="25" spans="1:12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f>VLOOKUP(A25,'[1]ICI-DH'!$A:$F,6,FALSE)</f>
        <v>0.5</v>
      </c>
    </row>
    <row r="26" spans="1:12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f>VLOOKUP(A26,'[1]ICI-DH'!$A:$F,6,FALSE)</f>
        <v>0.26</v>
      </c>
    </row>
    <row r="27" spans="1:12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f>VLOOKUP(A27,'[1]ICI-DH'!$A:$F,6,FALSE)</f>
        <v>0.3</v>
      </c>
    </row>
    <row r="28" spans="1:12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f>VLOOKUP(A28,'[1]ICI-DH'!$A:$F,6,FALSE)</f>
        <v>0.65999999999999992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2" width="18.4257812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79D0AA2CA0345B44F7A1DF4C7A65E" ma:contentTypeVersion="14" ma:contentTypeDescription="Crie um novo documento." ma:contentTypeScope="" ma:versionID="68cc6e90de33058c0b63d0f4c8ae9b84">
  <xsd:schema xmlns:xsd="http://www.w3.org/2001/XMLSchema" xmlns:xs="http://www.w3.org/2001/XMLSchema" xmlns:p="http://schemas.microsoft.com/office/2006/metadata/properties" xmlns:ns2="061fd0ee-b653-4799-ac4b-34e89113c043" xmlns:ns3="af06849c-413f-45d8-b4f5-b4d7e46ca63d" targetNamespace="http://schemas.microsoft.com/office/2006/metadata/properties" ma:root="true" ma:fieldsID="58f5dff3e7ccf76808b4d0edd77d6043" ns2:_="" ns3:_="">
    <xsd:import namespace="061fd0ee-b653-4799-ac4b-34e89113c043"/>
    <xsd:import namespace="af06849c-413f-45d8-b4f5-b4d7e46c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d0ee-b653-4799-ac4b-34e89113c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849c-413f-45d8-b4f5-b4d7e46ca6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fb0d3-07ce-4498-8cc3-43b1d3762274}" ma:internalName="TaxCatchAll" ma:showField="CatchAllData" ma:web="af06849c-413f-45d8-b4f5-b4d7e46c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6849c-413f-45d8-b4f5-b4d7e46ca63d" xsi:nil="true"/>
    <lcf76f155ced4ddcb4097134ff3c332f xmlns="061fd0ee-b653-4799-ac4b-34e89113c0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223C23-53DF-49C1-B970-DFA278C967E6}"/>
</file>

<file path=customXml/itemProps2.xml><?xml version="1.0" encoding="utf-8"?>
<ds:datastoreItem xmlns:ds="http://schemas.openxmlformats.org/officeDocument/2006/customXml" ds:itemID="{B27E9C99-A2FE-4743-8C62-01DB54AF4207}"/>
</file>

<file path=customXml/itemProps3.xml><?xml version="1.0" encoding="utf-8"?>
<ds:datastoreItem xmlns:ds="http://schemas.openxmlformats.org/officeDocument/2006/customXml" ds:itemID="{207E159C-F004-43B5-B03E-76986D5BC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0x010100F1079D0AA2CA0345B44F7A1DF4C7A65E</vt:lpwstr>
  </property>
</Properties>
</file>