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6.07.2018\Encaminhamentos 1º sem 2018\"/>
    </mc:Choice>
  </mc:AlternateContent>
  <xr:revisionPtr revIDLastSave="0" documentId="13_ncr:1_{24082221-6C49-4933-8DBD-0328EA87249A}" xr6:coauthVersionLast="34" xr6:coauthVersionMax="34" xr10:uidLastSave="{00000000-0000-0000-0000-000000000000}"/>
  <bookViews>
    <workbookView xWindow="0" yWindow="0" windowWidth="15855" windowHeight="9345" xr2:uid="{00000000-000D-0000-FFFF-FFFF00000000}"/>
  </bookViews>
  <sheets>
    <sheet name="Dados encaminhamentos - módulo" sheetId="3" r:id="rId1"/>
    <sheet name="Dados encaminhamentos - UF" sheetId="4" r:id="rId2"/>
    <sheet name="Encaminhamentos e Respostas" sheetId="5" r:id="rId3"/>
  </sheets>
  <definedNames>
    <definedName name="_xlnm._FilterDatabase" localSheetId="1" hidden="1">'Dados encaminhamentos - UF'!$B$8:$AE$19</definedName>
  </definedNames>
  <calcPr calcId="179021"/>
</workbook>
</file>

<file path=xl/calcChain.xml><?xml version="1.0" encoding="utf-8"?>
<calcChain xmlns="http://schemas.openxmlformats.org/spreadsheetml/2006/main">
  <c r="G21" i="5" l="1"/>
  <c r="G10" i="5"/>
  <c r="G11" i="5"/>
  <c r="G12" i="5"/>
  <c r="G13" i="5"/>
  <c r="G14" i="5"/>
  <c r="G15" i="5"/>
  <c r="G16" i="5"/>
  <c r="G17" i="5"/>
  <c r="G18" i="5"/>
  <c r="G19" i="5"/>
  <c r="G20" i="5"/>
  <c r="G9" i="5"/>
  <c r="F21" i="5"/>
  <c r="D21" i="5"/>
  <c r="E21" i="5"/>
  <c r="C21" i="5"/>
  <c r="E10" i="5"/>
  <c r="E11" i="5"/>
  <c r="E12" i="5"/>
  <c r="E13" i="5"/>
  <c r="E14" i="5"/>
  <c r="E15" i="5"/>
  <c r="E16" i="5"/>
  <c r="E17" i="5"/>
  <c r="E18" i="5"/>
  <c r="E19" i="5"/>
  <c r="E20" i="5"/>
  <c r="E9" i="5"/>
  <c r="AF9" i="4"/>
  <c r="C22" i="4"/>
  <c r="AF21" i="4"/>
  <c r="AE21" i="4"/>
  <c r="AE10" i="4"/>
  <c r="AE11" i="4"/>
  <c r="AE12" i="4"/>
  <c r="AE13" i="4"/>
  <c r="AF12" i="4" s="1"/>
  <c r="AE14" i="4"/>
  <c r="AE15" i="4"/>
  <c r="AE16" i="4"/>
  <c r="AE17" i="4"/>
  <c r="AE18" i="4"/>
  <c r="AE19" i="4"/>
  <c r="AE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C21" i="4"/>
  <c r="F11" i="5" l="1"/>
  <c r="AF20" i="4"/>
  <c r="AF18" i="4"/>
  <c r="AF16" i="4"/>
  <c r="AF14" i="4"/>
  <c r="AF10" i="4"/>
  <c r="AF19" i="4"/>
  <c r="AF17" i="4"/>
  <c r="AF15" i="4"/>
  <c r="AF13" i="4"/>
  <c r="AF11" i="4"/>
  <c r="L21" i="3"/>
  <c r="C22" i="3"/>
  <c r="K11" i="3"/>
  <c r="K12" i="3"/>
  <c r="K13" i="3"/>
  <c r="K14" i="3"/>
  <c r="K15" i="3"/>
  <c r="K16" i="3"/>
  <c r="K17" i="3"/>
  <c r="K18" i="3"/>
  <c r="K19" i="3"/>
  <c r="K20" i="3"/>
  <c r="D21" i="3"/>
  <c r="E21" i="3"/>
  <c r="F21" i="3"/>
  <c r="G21" i="3"/>
  <c r="H21" i="3"/>
  <c r="I21" i="3"/>
  <c r="J21" i="3"/>
  <c r="C21" i="3"/>
  <c r="K10" i="3"/>
  <c r="K9" i="3"/>
  <c r="F10" i="5" l="1"/>
  <c r="F12" i="5"/>
  <c r="F14" i="5"/>
  <c r="F16" i="5"/>
  <c r="F18" i="5"/>
  <c r="F20" i="5"/>
  <c r="F15" i="5"/>
  <c r="F13" i="5"/>
  <c r="F19" i="5"/>
  <c r="F17" i="5"/>
  <c r="F9" i="5"/>
  <c r="K21" i="3"/>
  <c r="L16" i="3" s="1"/>
  <c r="L17" i="3"/>
  <c r="L20" i="3"/>
  <c r="L12" i="3"/>
  <c r="L11" i="3"/>
  <c r="L13" i="3"/>
  <c r="L19" i="3"/>
  <c r="L18" i="3"/>
  <c r="L14" i="3"/>
  <c r="AE9" i="4"/>
  <c r="L15" i="3" l="1"/>
  <c r="L10" i="3"/>
  <c r="E22" i="5" l="1"/>
  <c r="M22" i="4"/>
  <c r="AD22" i="4"/>
  <c r="P22" i="4"/>
  <c r="U22" i="4"/>
  <c r="S22" i="4"/>
  <c r="I22" i="4"/>
  <c r="L22" i="4"/>
  <c r="O22" i="4"/>
  <c r="R22" i="4"/>
  <c r="AB22" i="4"/>
  <c r="AE22" i="4"/>
  <c r="X22" i="4"/>
  <c r="H22" i="4"/>
  <c r="E22" i="4"/>
  <c r="AA22" i="4"/>
  <c r="K22" i="4"/>
  <c r="Y22" i="4"/>
  <c r="Z22" i="4"/>
  <c r="J22" i="4"/>
  <c r="AC22" i="4"/>
  <c r="T22" i="4"/>
  <c r="D22" i="4"/>
  <c r="W22" i="4"/>
  <c r="G22" i="4"/>
  <c r="Q22" i="4"/>
  <c r="V22" i="4"/>
  <c r="F22" i="4"/>
  <c r="N22" i="4"/>
  <c r="L9" i="3"/>
  <c r="E22" i="3"/>
  <c r="K22" i="3"/>
  <c r="J22" i="3"/>
  <c r="F22" i="3"/>
  <c r="D22" i="3"/>
  <c r="I22" i="3"/>
  <c r="G22" i="3"/>
  <c r="H22" i="3"/>
  <c r="C22" i="5"/>
  <c r="D22" i="5"/>
</calcChain>
</file>

<file path=xl/sharedStrings.xml><?xml version="1.0" encoding="utf-8"?>
<sst xmlns="http://schemas.openxmlformats.org/spreadsheetml/2006/main" count="105" uniqueCount="62">
  <si>
    <t>Pessoas em restrição de liberdade</t>
  </si>
  <si>
    <t>PR</t>
  </si>
  <si>
    <t>Pessoa idosa</t>
  </si>
  <si>
    <t>Outros</t>
  </si>
  <si>
    <t>GO</t>
  </si>
  <si>
    <t>Crianças e adolescentes</t>
  </si>
  <si>
    <t>Pessoas com deficiência</t>
  </si>
  <si>
    <t>RS</t>
  </si>
  <si>
    <t>DF</t>
  </si>
  <si>
    <t>MS</t>
  </si>
  <si>
    <t>População situação de rua</t>
  </si>
  <si>
    <t>BA</t>
  </si>
  <si>
    <t>LGBT</t>
  </si>
  <si>
    <t>SP</t>
  </si>
  <si>
    <t>MG</t>
  </si>
  <si>
    <t>AC</t>
  </si>
  <si>
    <t>SC</t>
  </si>
  <si>
    <t>PE</t>
  </si>
  <si>
    <t>MA</t>
  </si>
  <si>
    <t>NA</t>
  </si>
  <si>
    <t>Conselho Tutelar</t>
  </si>
  <si>
    <t>PI</t>
  </si>
  <si>
    <t>ES</t>
  </si>
  <si>
    <t>Igualdade Racial</t>
  </si>
  <si>
    <t>RJ</t>
  </si>
  <si>
    <t>AL</t>
  </si>
  <si>
    <t>CE</t>
  </si>
  <si>
    <t>SE</t>
  </si>
  <si>
    <t>PB</t>
  </si>
  <si>
    <t>RN</t>
  </si>
  <si>
    <t>RO</t>
  </si>
  <si>
    <t>PA</t>
  </si>
  <si>
    <t>MT</t>
  </si>
  <si>
    <t>AM</t>
  </si>
  <si>
    <t>AP</t>
  </si>
  <si>
    <t>TO</t>
  </si>
  <si>
    <t>RR</t>
  </si>
  <si>
    <t>Corregedorias</t>
  </si>
  <si>
    <t>Respondida</t>
  </si>
  <si>
    <t>Não Respondida</t>
  </si>
  <si>
    <t>Total Geral</t>
  </si>
  <si>
    <t>%</t>
  </si>
  <si>
    <t>Tipo de Serviço</t>
  </si>
  <si>
    <t>% Encaminhamentos</t>
  </si>
  <si>
    <t>% Respostas</t>
  </si>
  <si>
    <t>Ministério dos Direitos Humanos - DISQUE 100</t>
  </si>
  <si>
    <t>Período: Janeiro a junho de 2018</t>
  </si>
  <si>
    <t>Monitoramento</t>
  </si>
  <si>
    <t>Quantitativo de encaminhamentos e respostas por Tipo de Serviço</t>
  </si>
  <si>
    <t>Quantitativo de encaminhamentos por UF e Tipo de Serviço</t>
  </si>
  <si>
    <t>Quantitativo de encaminhamentos por Tipo de Serviço e módulo</t>
  </si>
  <si>
    <t>Conselhos de Direitos</t>
  </si>
  <si>
    <t>Órgãos da Segurança Pública</t>
  </si>
  <si>
    <t>Órgãos Sócio Assistenciais</t>
  </si>
  <si>
    <t>Outros Serviços</t>
  </si>
  <si>
    <t>Ouvidorias</t>
  </si>
  <si>
    <t>Poder Executivo Estadual</t>
  </si>
  <si>
    <t>Poder Executivo Federal</t>
  </si>
  <si>
    <t>Poder Legislativo</t>
  </si>
  <si>
    <t>Sistema de Justiça</t>
  </si>
  <si>
    <t>Poder Executivo Municipal</t>
  </si>
  <si>
    <t>Emitido em: 01/08/2018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</si>
</sst>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10" fontId="5" fillId="4" borderId="7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10" fontId="5" fillId="4" borderId="10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0" fontId="5" fillId="4" borderId="11" xfId="0" applyNumberFormat="1" applyFont="1" applyFill="1" applyBorder="1" applyAlignment="1">
      <alignment horizontal="center"/>
    </xf>
    <xf numFmtId="10" fontId="5" fillId="4" borderId="12" xfId="0" applyNumberFormat="1" applyFont="1" applyFill="1" applyBorder="1" applyAlignment="1">
      <alignment horizontal="center"/>
    </xf>
    <xf numFmtId="10" fontId="5" fillId="4" borderId="13" xfId="0" applyNumberFormat="1" applyFont="1" applyFill="1" applyBorder="1" applyAlignment="1">
      <alignment horizontal="center"/>
    </xf>
    <xf numFmtId="10" fontId="5" fillId="4" borderId="14" xfId="0" applyNumberFormat="1" applyFont="1" applyFill="1" applyBorder="1" applyAlignment="1">
      <alignment horizontal="center"/>
    </xf>
    <xf numFmtId="10" fontId="5" fillId="4" borderId="15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/>
    </xf>
    <xf numFmtId="10" fontId="5" fillId="4" borderId="18" xfId="0" applyNumberFormat="1" applyFont="1" applyFill="1" applyBorder="1" applyAlignment="1">
      <alignment horizontal="center"/>
    </xf>
    <xf numFmtId="10" fontId="5" fillId="4" borderId="19" xfId="0" applyNumberFormat="1" applyFont="1" applyFill="1" applyBorder="1" applyAlignment="1">
      <alignment horizontal="center"/>
    </xf>
    <xf numFmtId="10" fontId="5" fillId="4" borderId="20" xfId="0" applyNumberFormat="1" applyFont="1" applyFill="1" applyBorder="1" applyAlignment="1">
      <alignment horizontal="center"/>
    </xf>
    <xf numFmtId="10" fontId="5" fillId="4" borderId="2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QUANTITATIVO DE ENCAMINHAMENTOS POR GRUPO DE VIOLAÇÃO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encaminhamentos - módulo'!$C$8:$J$8</c:f>
              <c:strCache>
                <c:ptCount val="8"/>
                <c:pt idx="0">
                  <c:v>Crianças e adolescentes</c:v>
                </c:pt>
                <c:pt idx="1">
                  <c:v>Igualdade Racial</c:v>
                </c:pt>
                <c:pt idx="2">
                  <c:v>LGBT</c:v>
                </c:pt>
                <c:pt idx="3">
                  <c:v>Outros</c:v>
                </c:pt>
                <c:pt idx="4">
                  <c:v>Pessoa idosa</c:v>
                </c:pt>
                <c:pt idx="5">
                  <c:v>Pessoas com deficiência</c:v>
                </c:pt>
                <c:pt idx="6">
                  <c:v>Pessoas em restrição de liberdade</c:v>
                </c:pt>
                <c:pt idx="7">
                  <c:v>População situação de rua</c:v>
                </c:pt>
              </c:strCache>
            </c:strRef>
          </c:cat>
          <c:val>
            <c:numRef>
              <c:f>'Dados encaminhamentos - módulo'!$C$21:$J$21</c:f>
              <c:numCache>
                <c:formatCode>General</c:formatCode>
                <c:ptCount val="8"/>
                <c:pt idx="0">
                  <c:v>59507</c:v>
                </c:pt>
                <c:pt idx="1">
                  <c:v>588</c:v>
                </c:pt>
                <c:pt idx="2">
                  <c:v>1800</c:v>
                </c:pt>
                <c:pt idx="3">
                  <c:v>2285</c:v>
                </c:pt>
                <c:pt idx="4">
                  <c:v>45474</c:v>
                </c:pt>
                <c:pt idx="5">
                  <c:v>14655</c:v>
                </c:pt>
                <c:pt idx="6">
                  <c:v>9033</c:v>
                </c:pt>
                <c:pt idx="7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2-4E6A-AB46-1D08F27D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1135712"/>
        <c:axId val="327603152"/>
      </c:barChart>
      <c:catAx>
        <c:axId val="4811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7603152"/>
        <c:crosses val="autoZero"/>
        <c:auto val="1"/>
        <c:lblAlgn val="ctr"/>
        <c:lblOffset val="100"/>
        <c:noMultiLvlLbl val="0"/>
      </c:catAx>
      <c:valAx>
        <c:axId val="327603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113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QUANTITATIVO DE ENCAMINHAMENTOS POR UF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encaminhamentos - UF'!$C$8:$AD$8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encaminhamentos - UF'!$C$21:$AD$21</c:f>
              <c:numCache>
                <c:formatCode>General</c:formatCode>
                <c:ptCount val="28"/>
                <c:pt idx="0">
                  <c:v>364</c:v>
                </c:pt>
                <c:pt idx="1">
                  <c:v>1407</c:v>
                </c:pt>
                <c:pt idx="2">
                  <c:v>2617</c:v>
                </c:pt>
                <c:pt idx="3">
                  <c:v>242</c:v>
                </c:pt>
                <c:pt idx="4">
                  <c:v>6549</c:v>
                </c:pt>
                <c:pt idx="5">
                  <c:v>6062</c:v>
                </c:pt>
                <c:pt idx="6">
                  <c:v>2841</c:v>
                </c:pt>
                <c:pt idx="7">
                  <c:v>3990</c:v>
                </c:pt>
                <c:pt idx="8">
                  <c:v>3921</c:v>
                </c:pt>
                <c:pt idx="9">
                  <c:v>2976</c:v>
                </c:pt>
                <c:pt idx="10">
                  <c:v>17098</c:v>
                </c:pt>
                <c:pt idx="11">
                  <c:v>3099</c:v>
                </c:pt>
                <c:pt idx="12">
                  <c:v>1297</c:v>
                </c:pt>
                <c:pt idx="13">
                  <c:v>2815</c:v>
                </c:pt>
                <c:pt idx="14">
                  <c:v>2778</c:v>
                </c:pt>
                <c:pt idx="15">
                  <c:v>6958</c:v>
                </c:pt>
                <c:pt idx="16">
                  <c:v>1768</c:v>
                </c:pt>
                <c:pt idx="17">
                  <c:v>5394</c:v>
                </c:pt>
                <c:pt idx="18">
                  <c:v>14918</c:v>
                </c:pt>
                <c:pt idx="19">
                  <c:v>2661</c:v>
                </c:pt>
                <c:pt idx="20">
                  <c:v>832</c:v>
                </c:pt>
                <c:pt idx="21">
                  <c:v>162</c:v>
                </c:pt>
                <c:pt idx="22">
                  <c:v>5578</c:v>
                </c:pt>
                <c:pt idx="23">
                  <c:v>5463</c:v>
                </c:pt>
                <c:pt idx="24">
                  <c:v>1149</c:v>
                </c:pt>
                <c:pt idx="25">
                  <c:v>31046</c:v>
                </c:pt>
                <c:pt idx="26">
                  <c:v>565</c:v>
                </c:pt>
                <c:pt idx="2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4-4F9D-BD82-A462985B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5838496"/>
        <c:axId val="235370384"/>
      </c:barChart>
      <c:catAx>
        <c:axId val="2358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5370384"/>
        <c:crosses val="autoZero"/>
        <c:auto val="1"/>
        <c:lblAlgn val="ctr"/>
        <c:lblOffset val="100"/>
        <c:noMultiLvlLbl val="0"/>
      </c:catAx>
      <c:valAx>
        <c:axId val="235370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583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QUANTITATIVO</a:t>
            </a:r>
            <a:r>
              <a:rPr lang="pt-BR" baseline="0"/>
              <a:t> DE DENÚNCIAS RESPONDIDAS E NÃO RESPONDIDAS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'Encaminhamentos e Respostas'!$C$8</c:f>
              <c:strCache>
                <c:ptCount val="1"/>
                <c:pt idx="0">
                  <c:v>Não Respondida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'Encaminhamentos e Respostas'!$B$9:$B$20</c:f>
              <c:strCache>
                <c:ptCount val="12"/>
                <c:pt idx="0">
                  <c:v>Conselho Tutelar</c:v>
                </c:pt>
                <c:pt idx="1">
                  <c:v>Conselhos de Direitos</c:v>
                </c:pt>
                <c:pt idx="2">
                  <c:v>Corregedorias</c:v>
                </c:pt>
                <c:pt idx="3">
                  <c:v>Órgãos da Segurança Pública</c:v>
                </c:pt>
                <c:pt idx="4">
                  <c:v>Órgãos Sócio Assistenciais</c:v>
                </c:pt>
                <c:pt idx="5">
                  <c:v>Outros Serviços</c:v>
                </c:pt>
                <c:pt idx="6">
                  <c:v>Ouvidorias</c:v>
                </c:pt>
                <c:pt idx="7">
                  <c:v>Poder Executivo Estadual</c:v>
                </c:pt>
                <c:pt idx="8">
                  <c:v>Poder Executivo Federal</c:v>
                </c:pt>
                <c:pt idx="9">
                  <c:v>Poder Executivo Municipal</c:v>
                </c:pt>
                <c:pt idx="10">
                  <c:v>Poder Legislativo</c:v>
                </c:pt>
                <c:pt idx="11">
                  <c:v>Sistema de Justiça</c:v>
                </c:pt>
              </c:strCache>
            </c:strRef>
          </c:cat>
          <c:val>
            <c:numRef>
              <c:f>'Encaminhamentos e Respostas'!$C$9:$C$20</c:f>
              <c:numCache>
                <c:formatCode>General</c:formatCode>
                <c:ptCount val="12"/>
                <c:pt idx="0">
                  <c:v>33039</c:v>
                </c:pt>
                <c:pt idx="1">
                  <c:v>22106</c:v>
                </c:pt>
                <c:pt idx="2">
                  <c:v>1317</c:v>
                </c:pt>
                <c:pt idx="3">
                  <c:v>20765</c:v>
                </c:pt>
                <c:pt idx="4">
                  <c:v>9771</c:v>
                </c:pt>
                <c:pt idx="5">
                  <c:v>545</c:v>
                </c:pt>
                <c:pt idx="6">
                  <c:v>2509</c:v>
                </c:pt>
                <c:pt idx="7">
                  <c:v>10346</c:v>
                </c:pt>
                <c:pt idx="8">
                  <c:v>365</c:v>
                </c:pt>
                <c:pt idx="9">
                  <c:v>4</c:v>
                </c:pt>
                <c:pt idx="10">
                  <c:v>1</c:v>
                </c:pt>
                <c:pt idx="11">
                  <c:v>16364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E-4DF9-B1F4-2D069E419111}"/>
            </c:ext>
          </c:extLst>
        </c:ser>
        <c:ser>
          <c:idx val="1"/>
          <c:order val="1"/>
          <c:tx>
            <c:strRef>
              <c:f>'Encaminhamentos e Respostas'!$D$8</c:f>
              <c:strCache>
                <c:ptCount val="1"/>
                <c:pt idx="0">
                  <c:v>Respondida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'Encaminhamentos e Respostas'!$B$9:$B$20</c:f>
              <c:strCache>
                <c:ptCount val="12"/>
                <c:pt idx="0">
                  <c:v>Conselho Tutelar</c:v>
                </c:pt>
                <c:pt idx="1">
                  <c:v>Conselhos de Direitos</c:v>
                </c:pt>
                <c:pt idx="2">
                  <c:v>Corregedorias</c:v>
                </c:pt>
                <c:pt idx="3">
                  <c:v>Órgãos da Segurança Pública</c:v>
                </c:pt>
                <c:pt idx="4">
                  <c:v>Órgãos Sócio Assistenciais</c:v>
                </c:pt>
                <c:pt idx="5">
                  <c:v>Outros Serviços</c:v>
                </c:pt>
                <c:pt idx="6">
                  <c:v>Ouvidorias</c:v>
                </c:pt>
                <c:pt idx="7">
                  <c:v>Poder Executivo Estadual</c:v>
                </c:pt>
                <c:pt idx="8">
                  <c:v>Poder Executivo Federal</c:v>
                </c:pt>
                <c:pt idx="9">
                  <c:v>Poder Executivo Municipal</c:v>
                </c:pt>
                <c:pt idx="10">
                  <c:v>Poder Legislativo</c:v>
                </c:pt>
                <c:pt idx="11">
                  <c:v>Sistema de Justiça</c:v>
                </c:pt>
              </c:strCache>
            </c:strRef>
          </c:cat>
          <c:val>
            <c:numRef>
              <c:f>'Encaminhamentos e Respostas'!$D$9:$D$20</c:f>
              <c:numCache>
                <c:formatCode>General</c:formatCode>
                <c:ptCount val="12"/>
                <c:pt idx="0">
                  <c:v>3628</c:v>
                </c:pt>
                <c:pt idx="1">
                  <c:v>94</c:v>
                </c:pt>
                <c:pt idx="2">
                  <c:v>156</c:v>
                </c:pt>
                <c:pt idx="3">
                  <c:v>1960</c:v>
                </c:pt>
                <c:pt idx="4">
                  <c:v>2775</c:v>
                </c:pt>
                <c:pt idx="5">
                  <c:v>14</c:v>
                </c:pt>
                <c:pt idx="6">
                  <c:v>654</c:v>
                </c:pt>
                <c:pt idx="7">
                  <c:v>2646</c:v>
                </c:pt>
                <c:pt idx="8">
                  <c:v>19</c:v>
                </c:pt>
                <c:pt idx="9">
                  <c:v>0</c:v>
                </c:pt>
                <c:pt idx="11">
                  <c:v>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E-4DF9-B1F4-2D069E419111}"/>
            </c:ext>
          </c:extLst>
        </c:ser>
        <c:ser>
          <c:idx val="2"/>
          <c:order val="2"/>
          <c:tx>
            <c:strRef>
              <c:f>'Encaminhamentos e Respostas'!$E$8</c:f>
              <c:strCache>
                <c:ptCount val="1"/>
                <c:pt idx="0">
                  <c:v>Total Geral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'Encaminhamentos e Respostas'!$B$9:$B$20</c:f>
              <c:strCache>
                <c:ptCount val="12"/>
                <c:pt idx="0">
                  <c:v>Conselho Tutelar</c:v>
                </c:pt>
                <c:pt idx="1">
                  <c:v>Conselhos de Direitos</c:v>
                </c:pt>
                <c:pt idx="2">
                  <c:v>Corregedorias</c:v>
                </c:pt>
                <c:pt idx="3">
                  <c:v>Órgãos da Segurança Pública</c:v>
                </c:pt>
                <c:pt idx="4">
                  <c:v>Órgãos Sócio Assistenciais</c:v>
                </c:pt>
                <c:pt idx="5">
                  <c:v>Outros Serviços</c:v>
                </c:pt>
                <c:pt idx="6">
                  <c:v>Ouvidorias</c:v>
                </c:pt>
                <c:pt idx="7">
                  <c:v>Poder Executivo Estadual</c:v>
                </c:pt>
                <c:pt idx="8">
                  <c:v>Poder Executivo Federal</c:v>
                </c:pt>
                <c:pt idx="9">
                  <c:v>Poder Executivo Municipal</c:v>
                </c:pt>
                <c:pt idx="10">
                  <c:v>Poder Legislativo</c:v>
                </c:pt>
                <c:pt idx="11">
                  <c:v>Sistema de Justiça</c:v>
                </c:pt>
              </c:strCache>
            </c:strRef>
          </c:cat>
          <c:val>
            <c:numRef>
              <c:f>'Encaminhamentos e Respostas'!$E$9:$E$20</c:f>
              <c:numCache>
                <c:formatCode>General</c:formatCode>
                <c:ptCount val="12"/>
                <c:pt idx="0">
                  <c:v>36667</c:v>
                </c:pt>
                <c:pt idx="1">
                  <c:v>22200</c:v>
                </c:pt>
                <c:pt idx="2">
                  <c:v>1473</c:v>
                </c:pt>
                <c:pt idx="3">
                  <c:v>22725</c:v>
                </c:pt>
                <c:pt idx="4">
                  <c:v>12546</c:v>
                </c:pt>
                <c:pt idx="5">
                  <c:v>559</c:v>
                </c:pt>
                <c:pt idx="6">
                  <c:v>3163</c:v>
                </c:pt>
                <c:pt idx="7">
                  <c:v>12992</c:v>
                </c:pt>
                <c:pt idx="8">
                  <c:v>384</c:v>
                </c:pt>
                <c:pt idx="9">
                  <c:v>4</c:v>
                </c:pt>
                <c:pt idx="10">
                  <c:v>1</c:v>
                </c:pt>
                <c:pt idx="11">
                  <c:v>21930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E-4DF9-B1F4-2D069E419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5838096"/>
        <c:axId val="121532736"/>
      </c:barChart>
      <c:catAx>
        <c:axId val="23583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532736"/>
        <c:crosses val="autoZero"/>
        <c:auto val="1"/>
        <c:lblAlgn val="ctr"/>
        <c:lblOffset val="100"/>
        <c:noMultiLvlLbl val="0"/>
      </c:catAx>
      <c:valAx>
        <c:axId val="12153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583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112059</xdr:colOff>
      <xdr:row>1</xdr:row>
      <xdr:rowOff>56029</xdr:rowOff>
    </xdr:from>
    <xdr:to>
      <xdr:col>1</xdr:col>
      <xdr:colOff>1344705</xdr:colOff>
      <xdr:row>5</xdr:row>
      <xdr:rowOff>189379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A82C76-1AD4-406C-B720-3DE98AF7C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84" y="256054"/>
          <a:ext cx="123264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246530</xdr:colOff>
      <xdr:row>1</xdr:row>
      <xdr:rowOff>61631</xdr:rowOff>
    </xdr:from>
    <xdr:to>
      <xdr:col>12</xdr:col>
      <xdr:colOff>96932</xdr:colOff>
      <xdr:row>6</xdr:row>
      <xdr:rowOff>4481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D08A46F-AE6F-44A6-BE52-382E0098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9795" y="263337"/>
          <a:ext cx="1295961" cy="95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450476</xdr:colOff>
      <xdr:row>22</xdr:row>
      <xdr:rowOff>92448</xdr:rowOff>
    </xdr:from>
    <xdr:to>
      <xdr:col>11</xdr:col>
      <xdr:colOff>714375</xdr:colOff>
      <xdr:row>41</xdr:row>
      <xdr:rowOff>46504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711CC8-86DF-412A-B39D-E5BBE3277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112059</xdr:colOff>
      <xdr:row>1</xdr:row>
      <xdr:rowOff>56029</xdr:rowOff>
    </xdr:from>
    <xdr:to>
      <xdr:col>1</xdr:col>
      <xdr:colOff>1344705</xdr:colOff>
      <xdr:row>5</xdr:row>
      <xdr:rowOff>141754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D5053-BD67-439F-9417-30BE25D3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4" y="257735"/>
          <a:ext cx="1232646" cy="8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409574</xdr:colOff>
      <xdr:row>1</xdr:row>
      <xdr:rowOff>61631</xdr:rowOff>
    </xdr:from>
    <xdr:to>
      <xdr:col>31</xdr:col>
      <xdr:colOff>590550</xdr:colOff>
      <xdr:row>5</xdr:row>
      <xdr:rowOff>147356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11F49B-B8E1-4336-A6EF-47ED1E30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6280" y="263337"/>
          <a:ext cx="1312770" cy="8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16808</xdr:colOff>
      <xdr:row>22</xdr:row>
      <xdr:rowOff>169208</xdr:rowOff>
    </xdr:from>
    <xdr:to>
      <xdr:col>32</xdr:col>
      <xdr:colOff>11206</xdr:colOff>
      <xdr:row>41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867CEE-E226-4536-A6A9-F77C0A0D2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1</xdr:row>
      <xdr:rowOff>78440</xdr:rowOff>
    </xdr:from>
    <xdr:to>
      <xdr:col>1</xdr:col>
      <xdr:colOff>1367117</xdr:colOff>
      <xdr:row>5</xdr:row>
      <xdr:rowOff>116540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74BB2-8644-4584-9951-B7448D709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96" y="278465"/>
          <a:ext cx="123264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1219200</xdr:colOff>
      <xdr:row>1</xdr:row>
      <xdr:rowOff>61630</xdr:rowOff>
    </xdr:from>
    <xdr:to>
      <xdr:col>6</xdr:col>
      <xdr:colOff>1206874</xdr:colOff>
      <xdr:row>5</xdr:row>
      <xdr:rowOff>99730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6910841-DC34-45F0-8DC7-6E8B0226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261655"/>
          <a:ext cx="1292599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1608042</xdr:colOff>
      <xdr:row>22</xdr:row>
      <xdr:rowOff>146796</xdr:rowOff>
    </xdr:from>
    <xdr:to>
      <xdr:col>6</xdr:col>
      <xdr:colOff>1277469</xdr:colOff>
      <xdr:row>41</xdr:row>
      <xdr:rowOff>134470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D0F4EC-B1B8-4DD3-A6AE-66AD06A62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F97B-4449-4DFB-BD04-410639760EEF}">
  <sheetPr>
    <tabColor rgb="FFFF0000"/>
  </sheetPr>
  <dimension ref="B1:L22"/>
  <sheetViews>
    <sheetView showGridLines="0" showRowColHeaders="0" tabSelected="1" zoomScaleNormal="100" workbookViewId="0"/>
  </sheetViews>
  <sheetFormatPr defaultRowHeight="15" x14ac:dyDescent="0.25"/>
  <cols>
    <col min="1" max="1" width="6.85546875" customWidth="1"/>
    <col min="2" max="2" width="81.7109375" bestFit="1" customWidth="1"/>
    <col min="3" max="3" width="22.42578125" style="3" bestFit="1" customWidth="1"/>
    <col min="4" max="4" width="15.42578125" style="3" bestFit="1" customWidth="1"/>
    <col min="5" max="5" width="6.140625" style="3" bestFit="1" customWidth="1"/>
    <col min="6" max="6" width="7" style="3" bestFit="1" customWidth="1"/>
    <col min="7" max="7" width="12.28515625" style="3" bestFit="1" customWidth="1"/>
    <col min="8" max="8" width="22.7109375" style="3" bestFit="1" customWidth="1"/>
    <col min="9" max="9" width="31.85546875" style="3" bestFit="1" customWidth="1"/>
    <col min="10" max="10" width="24.28515625" style="3" bestFit="1" customWidth="1"/>
    <col min="11" max="11" width="10.7109375" bestFit="1" customWidth="1"/>
    <col min="12" max="12" width="11" bestFit="1" customWidth="1"/>
  </cols>
  <sheetData>
    <row r="1" spans="2:12" ht="15.75" thickBot="1" x14ac:dyDescent="0.3"/>
    <row r="2" spans="2:12" ht="18.75" thickTop="1" x14ac:dyDescent="0.25">
      <c r="B2" s="24" t="s">
        <v>45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2" x14ac:dyDescent="0.25">
      <c r="B3" s="27" t="s">
        <v>47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x14ac:dyDescent="0.25">
      <c r="B4" s="30" t="s">
        <v>50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x14ac:dyDescent="0.25">
      <c r="B5" s="30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.75" thickBot="1" x14ac:dyDescent="0.3">
      <c r="B6" s="33" t="s">
        <v>61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2:12" ht="16.5" thickTop="1" thickBot="1" x14ac:dyDescent="0.3"/>
    <row r="8" spans="2:12" x14ac:dyDescent="0.25">
      <c r="B8" s="4" t="s">
        <v>42</v>
      </c>
      <c r="C8" s="5" t="s">
        <v>5</v>
      </c>
      <c r="D8" s="5" t="s">
        <v>23</v>
      </c>
      <c r="E8" s="5" t="s">
        <v>12</v>
      </c>
      <c r="F8" s="5" t="s">
        <v>3</v>
      </c>
      <c r="G8" s="5" t="s">
        <v>2</v>
      </c>
      <c r="H8" s="5" t="s">
        <v>6</v>
      </c>
      <c r="I8" s="5" t="s">
        <v>0</v>
      </c>
      <c r="J8" s="5" t="s">
        <v>10</v>
      </c>
      <c r="K8" s="5" t="s">
        <v>40</v>
      </c>
      <c r="L8" s="6" t="s">
        <v>41</v>
      </c>
    </row>
    <row r="9" spans="2:12" x14ac:dyDescent="0.25">
      <c r="B9" s="7" t="s">
        <v>20</v>
      </c>
      <c r="C9" s="2">
        <v>36556</v>
      </c>
      <c r="D9" s="2"/>
      <c r="E9" s="2"/>
      <c r="F9" s="2">
        <v>2</v>
      </c>
      <c r="G9" s="2"/>
      <c r="H9" s="2">
        <v>8</v>
      </c>
      <c r="I9" s="2">
        <v>100</v>
      </c>
      <c r="J9" s="2">
        <v>1</v>
      </c>
      <c r="K9" s="1">
        <f>SUM(C9:J9)</f>
        <v>36667</v>
      </c>
      <c r="L9" s="8">
        <f>K9/$K$21</f>
        <v>0.27232553994236652</v>
      </c>
    </row>
    <row r="10" spans="2:12" x14ac:dyDescent="0.25">
      <c r="B10" s="7" t="s">
        <v>51</v>
      </c>
      <c r="C10" s="2">
        <v>28</v>
      </c>
      <c r="D10" s="2">
        <v>2</v>
      </c>
      <c r="E10" s="2">
        <v>234</v>
      </c>
      <c r="F10" s="2">
        <v>0</v>
      </c>
      <c r="G10" s="2">
        <v>16285</v>
      </c>
      <c r="H10" s="2">
        <v>5224</v>
      </c>
      <c r="I10" s="2">
        <v>419</v>
      </c>
      <c r="J10" s="2">
        <v>8</v>
      </c>
      <c r="K10" s="1">
        <f>SUM(C10:J10)</f>
        <v>22200</v>
      </c>
      <c r="L10" s="8">
        <f>K10/$K$21</f>
        <v>0.16487923709931374</v>
      </c>
    </row>
    <row r="11" spans="2:12" x14ac:dyDescent="0.25">
      <c r="B11" s="7" t="s">
        <v>37</v>
      </c>
      <c r="C11" s="2">
        <v>411</v>
      </c>
      <c r="D11" s="2">
        <v>12</v>
      </c>
      <c r="E11" s="2">
        <v>41</v>
      </c>
      <c r="F11" s="2">
        <v>412</v>
      </c>
      <c r="G11" s="2">
        <v>87</v>
      </c>
      <c r="H11" s="2">
        <v>155</v>
      </c>
      <c r="I11" s="2">
        <v>334</v>
      </c>
      <c r="J11" s="2">
        <v>21</v>
      </c>
      <c r="K11" s="1">
        <f t="shared" ref="K11:K20" si="0">SUM(C11:J11)</f>
        <v>1473</v>
      </c>
      <c r="L11" s="8">
        <f t="shared" ref="L11:L20" si="1">K11/$K$21</f>
        <v>1.093996019131933E-2</v>
      </c>
    </row>
    <row r="12" spans="2:12" x14ac:dyDescent="0.25">
      <c r="B12" s="7" t="s">
        <v>52</v>
      </c>
      <c r="C12" s="2">
        <v>13645</v>
      </c>
      <c r="D12" s="2">
        <v>62</v>
      </c>
      <c r="E12" s="2">
        <v>294</v>
      </c>
      <c r="F12" s="2">
        <v>227</v>
      </c>
      <c r="G12" s="2">
        <v>6787</v>
      </c>
      <c r="H12" s="2">
        <v>1651</v>
      </c>
      <c r="I12" s="2">
        <v>17</v>
      </c>
      <c r="J12" s="2">
        <v>42</v>
      </c>
      <c r="K12" s="1">
        <f t="shared" si="0"/>
        <v>22725</v>
      </c>
      <c r="L12" s="8">
        <f t="shared" si="1"/>
        <v>0.16877840824693266</v>
      </c>
    </row>
    <row r="13" spans="2:12" x14ac:dyDescent="0.25">
      <c r="B13" s="7" t="s">
        <v>53</v>
      </c>
      <c r="C13" s="2">
        <v>69</v>
      </c>
      <c r="D13" s="2">
        <v>0</v>
      </c>
      <c r="E13" s="2">
        <v>208</v>
      </c>
      <c r="F13" s="2">
        <v>24</v>
      </c>
      <c r="G13" s="2">
        <v>9048</v>
      </c>
      <c r="H13" s="2">
        <v>2968</v>
      </c>
      <c r="I13" s="2">
        <v>4</v>
      </c>
      <c r="J13" s="2">
        <v>225</v>
      </c>
      <c r="K13" s="1">
        <f t="shared" si="0"/>
        <v>12546</v>
      </c>
      <c r="L13" s="8">
        <f t="shared" si="1"/>
        <v>9.317904993909866E-2</v>
      </c>
    </row>
    <row r="14" spans="2:12" x14ac:dyDescent="0.25">
      <c r="B14" s="7" t="s">
        <v>54</v>
      </c>
      <c r="C14" s="2">
        <v>2</v>
      </c>
      <c r="D14" s="2">
        <v>2</v>
      </c>
      <c r="E14" s="2">
        <v>0</v>
      </c>
      <c r="F14" s="2">
        <v>3</v>
      </c>
      <c r="G14" s="2">
        <v>6</v>
      </c>
      <c r="H14" s="2">
        <v>0</v>
      </c>
      <c r="I14" s="2">
        <v>3</v>
      </c>
      <c r="J14" s="2">
        <v>543</v>
      </c>
      <c r="K14" s="1">
        <f t="shared" si="0"/>
        <v>559</v>
      </c>
      <c r="L14" s="8">
        <f t="shared" si="1"/>
        <v>4.1516888981313685E-3</v>
      </c>
    </row>
    <row r="15" spans="2:12" x14ac:dyDescent="0.25">
      <c r="B15" s="7" t="s">
        <v>55</v>
      </c>
      <c r="C15" s="2">
        <v>1177</v>
      </c>
      <c r="D15" s="2">
        <v>20</v>
      </c>
      <c r="E15" s="2">
        <v>58</v>
      </c>
      <c r="F15" s="2">
        <v>319</v>
      </c>
      <c r="G15" s="2">
        <v>645</v>
      </c>
      <c r="H15" s="2">
        <v>329</v>
      </c>
      <c r="I15" s="2">
        <v>562</v>
      </c>
      <c r="J15" s="2">
        <v>53</v>
      </c>
      <c r="K15" s="1">
        <f t="shared" si="0"/>
        <v>3163</v>
      </c>
      <c r="L15" s="8">
        <f t="shared" si="1"/>
        <v>2.3491577790321141E-2</v>
      </c>
    </row>
    <row r="16" spans="2:12" x14ac:dyDescent="0.25">
      <c r="B16" s="7" t="s">
        <v>56</v>
      </c>
      <c r="C16" s="2">
        <v>2942</v>
      </c>
      <c r="D16" s="2">
        <v>264</v>
      </c>
      <c r="E16" s="2">
        <v>361</v>
      </c>
      <c r="F16" s="2">
        <v>235</v>
      </c>
      <c r="G16" s="2">
        <v>5232</v>
      </c>
      <c r="H16" s="2">
        <v>1440</v>
      </c>
      <c r="I16" s="2">
        <v>2395</v>
      </c>
      <c r="J16" s="2">
        <v>123</v>
      </c>
      <c r="K16" s="1">
        <f t="shared" si="0"/>
        <v>12992</v>
      </c>
      <c r="L16" s="8">
        <f t="shared" si="1"/>
        <v>9.6491488666409192E-2</v>
      </c>
    </row>
    <row r="17" spans="2:12" x14ac:dyDescent="0.25">
      <c r="B17" s="7" t="s">
        <v>57</v>
      </c>
      <c r="C17" s="2">
        <v>70</v>
      </c>
      <c r="D17" s="2">
        <v>18</v>
      </c>
      <c r="E17" s="2">
        <v>2</v>
      </c>
      <c r="F17" s="2">
        <v>202</v>
      </c>
      <c r="G17" s="2">
        <v>11</v>
      </c>
      <c r="H17" s="2">
        <v>2</v>
      </c>
      <c r="I17" s="2">
        <v>78</v>
      </c>
      <c r="J17" s="2">
        <v>1</v>
      </c>
      <c r="K17" s="1">
        <f t="shared" si="0"/>
        <v>384</v>
      </c>
      <c r="L17" s="8">
        <f t="shared" si="1"/>
        <v>2.8519651822583999E-3</v>
      </c>
    </row>
    <row r="18" spans="2:12" x14ac:dyDescent="0.25">
      <c r="B18" s="7" t="s">
        <v>60</v>
      </c>
      <c r="C18" s="2">
        <v>3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1">
        <f t="shared" si="0"/>
        <v>4</v>
      </c>
      <c r="L18" s="8">
        <f t="shared" si="1"/>
        <v>2.9707970648524998E-5</v>
      </c>
    </row>
    <row r="19" spans="2:12" x14ac:dyDescent="0.25">
      <c r="B19" s="7" t="s">
        <v>58</v>
      </c>
      <c r="C19" s="2"/>
      <c r="D19" s="2"/>
      <c r="E19" s="2"/>
      <c r="F19" s="2">
        <v>1</v>
      </c>
      <c r="G19" s="2"/>
      <c r="H19" s="2"/>
      <c r="I19" s="2"/>
      <c r="J19" s="2"/>
      <c r="K19" s="1">
        <f t="shared" si="0"/>
        <v>1</v>
      </c>
      <c r="L19" s="8">
        <f t="shared" si="1"/>
        <v>7.4269926621312495E-6</v>
      </c>
    </row>
    <row r="20" spans="2:12" x14ac:dyDescent="0.25">
      <c r="B20" s="7" t="s">
        <v>59</v>
      </c>
      <c r="C20" s="2">
        <v>4604</v>
      </c>
      <c r="D20" s="2">
        <v>208</v>
      </c>
      <c r="E20" s="2">
        <v>602</v>
      </c>
      <c r="F20" s="2">
        <v>859</v>
      </c>
      <c r="G20" s="2">
        <v>7373</v>
      </c>
      <c r="H20" s="2">
        <v>2878</v>
      </c>
      <c r="I20" s="2">
        <v>5121</v>
      </c>
      <c r="J20" s="2">
        <v>285</v>
      </c>
      <c r="K20" s="1">
        <f t="shared" si="0"/>
        <v>21930</v>
      </c>
      <c r="L20" s="8">
        <f t="shared" si="1"/>
        <v>0.16287394908053832</v>
      </c>
    </row>
    <row r="21" spans="2:12" ht="15.75" thickBot="1" x14ac:dyDescent="0.3">
      <c r="B21" s="11" t="s">
        <v>40</v>
      </c>
      <c r="C21" s="9">
        <f>SUM(C9:C20)</f>
        <v>59507</v>
      </c>
      <c r="D21" s="9">
        <f t="shared" ref="D21:K21" si="2">SUM(D9:D20)</f>
        <v>588</v>
      </c>
      <c r="E21" s="9">
        <f t="shared" si="2"/>
        <v>1800</v>
      </c>
      <c r="F21" s="9">
        <f t="shared" si="2"/>
        <v>2285</v>
      </c>
      <c r="G21" s="9">
        <f t="shared" si="2"/>
        <v>45474</v>
      </c>
      <c r="H21" s="9">
        <f t="shared" si="2"/>
        <v>14655</v>
      </c>
      <c r="I21" s="9">
        <f t="shared" si="2"/>
        <v>9033</v>
      </c>
      <c r="J21" s="9">
        <f t="shared" si="2"/>
        <v>1302</v>
      </c>
      <c r="K21" s="9">
        <f t="shared" si="2"/>
        <v>134644</v>
      </c>
      <c r="L21" s="10">
        <f>SUM(L9:L20)</f>
        <v>0.99999999999999989</v>
      </c>
    </row>
    <row r="22" spans="2:12" ht="15.75" thickBot="1" x14ac:dyDescent="0.3">
      <c r="B22" s="12" t="s">
        <v>41</v>
      </c>
      <c r="C22" s="13">
        <f>C21/$K$21</f>
        <v>0.44195805234544427</v>
      </c>
      <c r="D22" s="13">
        <f t="shared" ref="D22:K22" si="3">D21/$K$21</f>
        <v>4.3670716853331749E-3</v>
      </c>
      <c r="E22" s="13">
        <f t="shared" si="3"/>
        <v>1.3368586791836249E-2</v>
      </c>
      <c r="F22" s="13">
        <f t="shared" si="3"/>
        <v>1.6970678232969907E-2</v>
      </c>
      <c r="G22" s="13">
        <f t="shared" si="3"/>
        <v>0.33773506431775646</v>
      </c>
      <c r="H22" s="13">
        <f t="shared" si="3"/>
        <v>0.10884257746353347</v>
      </c>
      <c r="I22" s="13">
        <f t="shared" si="3"/>
        <v>6.7088024717031583E-2</v>
      </c>
      <c r="J22" s="13">
        <f t="shared" si="3"/>
        <v>9.6699444460948865E-3</v>
      </c>
      <c r="K22" s="14">
        <f t="shared" si="3"/>
        <v>1</v>
      </c>
    </row>
  </sheetData>
  <sortState ref="B9:K19">
    <sortCondition ref="B9:B19"/>
  </sortState>
  <mergeCells count="5">
    <mergeCell ref="B2:L2"/>
    <mergeCell ref="B3:L3"/>
    <mergeCell ref="B4:L4"/>
    <mergeCell ref="B5:L5"/>
    <mergeCell ref="B6:L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A7AC-E6C3-4710-AA4C-BC01B9645516}">
  <sheetPr>
    <tabColor rgb="FFFFFF00"/>
  </sheetPr>
  <dimension ref="B1:AF22"/>
  <sheetViews>
    <sheetView showGridLines="0" showRowColHeaders="0" zoomScaleNormal="100" workbookViewId="0"/>
  </sheetViews>
  <sheetFormatPr defaultRowHeight="15" x14ac:dyDescent="0.25"/>
  <cols>
    <col min="1" max="1" width="2.28515625" customWidth="1"/>
    <col min="2" max="2" width="67.28515625" customWidth="1"/>
    <col min="3" max="12" width="6.140625" style="3" bestFit="1" customWidth="1"/>
    <col min="13" max="13" width="7.140625" style="3" bestFit="1" customWidth="1"/>
    <col min="14" max="20" width="6.140625" style="3" bestFit="1" customWidth="1"/>
    <col min="21" max="21" width="7.140625" style="3" bestFit="1" customWidth="1"/>
    <col min="22" max="27" width="6.140625" style="3" bestFit="1" customWidth="1"/>
    <col min="28" max="28" width="7.140625" style="3" bestFit="1" customWidth="1"/>
    <col min="29" max="30" width="6.140625" style="3" bestFit="1" customWidth="1"/>
    <col min="31" max="31" width="10.7109375" bestFit="1" customWidth="1"/>
  </cols>
  <sheetData>
    <row r="1" spans="2:32" ht="15.75" thickBot="1" x14ac:dyDescent="0.3"/>
    <row r="2" spans="2:32" ht="18.75" thickTop="1" x14ac:dyDescent="0.25">
      <c r="B2" s="24" t="s">
        <v>45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</row>
    <row r="3" spans="2:32" x14ac:dyDescent="0.25">
      <c r="B3" s="27" t="s">
        <v>47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</row>
    <row r="4" spans="2:32" x14ac:dyDescent="0.25">
      <c r="B4" s="30" t="s">
        <v>49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</row>
    <row r="5" spans="2:32" x14ac:dyDescent="0.25">
      <c r="B5" s="30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</row>
    <row r="6" spans="2:32" ht="15.75" thickBot="1" x14ac:dyDescent="0.3">
      <c r="B6" s="33" t="s">
        <v>61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</row>
    <row r="7" spans="2:32" ht="16.5" thickTop="1" thickBot="1" x14ac:dyDescent="0.3"/>
    <row r="8" spans="2:32" x14ac:dyDescent="0.25">
      <c r="B8" s="4" t="s">
        <v>42</v>
      </c>
      <c r="C8" s="5" t="s">
        <v>15</v>
      </c>
      <c r="D8" s="5" t="s">
        <v>25</v>
      </c>
      <c r="E8" s="5" t="s">
        <v>33</v>
      </c>
      <c r="F8" s="5" t="s">
        <v>34</v>
      </c>
      <c r="G8" s="5" t="s">
        <v>11</v>
      </c>
      <c r="H8" s="5" t="s">
        <v>26</v>
      </c>
      <c r="I8" s="5" t="s">
        <v>8</v>
      </c>
      <c r="J8" s="5" t="s">
        <v>22</v>
      </c>
      <c r="K8" s="5" t="s">
        <v>4</v>
      </c>
      <c r="L8" s="5" t="s">
        <v>18</v>
      </c>
      <c r="M8" s="5" t="s">
        <v>14</v>
      </c>
      <c r="N8" s="5" t="s">
        <v>9</v>
      </c>
      <c r="O8" s="5" t="s">
        <v>32</v>
      </c>
      <c r="P8" s="5" t="s">
        <v>31</v>
      </c>
      <c r="Q8" s="5" t="s">
        <v>28</v>
      </c>
      <c r="R8" s="5" t="s">
        <v>17</v>
      </c>
      <c r="S8" s="5" t="s">
        <v>21</v>
      </c>
      <c r="T8" s="5" t="s">
        <v>1</v>
      </c>
      <c r="U8" s="5" t="s">
        <v>24</v>
      </c>
      <c r="V8" s="5" t="s">
        <v>29</v>
      </c>
      <c r="W8" s="5" t="s">
        <v>30</v>
      </c>
      <c r="X8" s="5" t="s">
        <v>36</v>
      </c>
      <c r="Y8" s="5" t="s">
        <v>7</v>
      </c>
      <c r="Z8" s="5" t="s">
        <v>16</v>
      </c>
      <c r="AA8" s="5" t="s">
        <v>27</v>
      </c>
      <c r="AB8" s="5" t="s">
        <v>13</v>
      </c>
      <c r="AC8" s="5" t="s">
        <v>35</v>
      </c>
      <c r="AD8" s="5" t="s">
        <v>19</v>
      </c>
      <c r="AE8" s="5" t="s">
        <v>40</v>
      </c>
      <c r="AF8" s="6" t="s">
        <v>41</v>
      </c>
    </row>
    <row r="9" spans="2:32" x14ac:dyDescent="0.25">
      <c r="B9" s="7" t="s">
        <v>20</v>
      </c>
      <c r="C9" s="2">
        <v>94</v>
      </c>
      <c r="D9" s="2">
        <v>445</v>
      </c>
      <c r="E9" s="2">
        <v>960</v>
      </c>
      <c r="F9" s="2">
        <v>67</v>
      </c>
      <c r="G9" s="2">
        <v>1945</v>
      </c>
      <c r="H9" s="2">
        <v>1355</v>
      </c>
      <c r="I9" s="2">
        <v>841</v>
      </c>
      <c r="J9" s="2">
        <v>705</v>
      </c>
      <c r="K9" s="2">
        <v>1095</v>
      </c>
      <c r="L9" s="2">
        <v>936</v>
      </c>
      <c r="M9" s="2">
        <v>4214</v>
      </c>
      <c r="N9" s="2">
        <v>682</v>
      </c>
      <c r="O9" s="2">
        <v>435</v>
      </c>
      <c r="P9" s="2">
        <v>885</v>
      </c>
      <c r="Q9" s="2">
        <v>680</v>
      </c>
      <c r="R9" s="2">
        <v>1492</v>
      </c>
      <c r="S9" s="2">
        <v>515</v>
      </c>
      <c r="T9" s="2">
        <v>1602</v>
      </c>
      <c r="U9" s="2">
        <v>4516</v>
      </c>
      <c r="V9" s="2">
        <v>843</v>
      </c>
      <c r="W9" s="2">
        <v>268</v>
      </c>
      <c r="X9" s="2">
        <v>53</v>
      </c>
      <c r="Y9" s="2">
        <v>1455</v>
      </c>
      <c r="Z9" s="2">
        <v>1201</v>
      </c>
      <c r="AA9" s="2">
        <v>405</v>
      </c>
      <c r="AB9" s="2">
        <v>8836</v>
      </c>
      <c r="AC9" s="2">
        <v>132</v>
      </c>
      <c r="AD9" s="2">
        <v>10</v>
      </c>
      <c r="AE9" s="1">
        <f>SUM(C9:AD9)</f>
        <v>36667</v>
      </c>
      <c r="AF9" s="8">
        <f>AE9/$AE$21</f>
        <v>0.27232553994236652</v>
      </c>
    </row>
    <row r="10" spans="2:32" x14ac:dyDescent="0.25">
      <c r="B10" s="7" t="s">
        <v>51</v>
      </c>
      <c r="C10" s="2">
        <v>60</v>
      </c>
      <c r="D10" s="2">
        <v>200</v>
      </c>
      <c r="E10" s="2">
        <v>374</v>
      </c>
      <c r="F10" s="2">
        <v>34</v>
      </c>
      <c r="G10" s="2">
        <v>1043</v>
      </c>
      <c r="H10" s="2">
        <v>1271</v>
      </c>
      <c r="I10" s="2">
        <v>417</v>
      </c>
      <c r="J10" s="2">
        <v>453</v>
      </c>
      <c r="K10" s="2">
        <v>593</v>
      </c>
      <c r="L10" s="2">
        <v>464</v>
      </c>
      <c r="M10" s="2">
        <v>3124</v>
      </c>
      <c r="N10" s="2">
        <v>326</v>
      </c>
      <c r="O10" s="2">
        <v>154</v>
      </c>
      <c r="P10" s="2">
        <v>349</v>
      </c>
      <c r="Q10" s="2">
        <v>497</v>
      </c>
      <c r="R10" s="2">
        <v>777</v>
      </c>
      <c r="S10" s="2">
        <v>334</v>
      </c>
      <c r="T10" s="2">
        <v>897</v>
      </c>
      <c r="U10" s="2">
        <v>2869</v>
      </c>
      <c r="V10" s="2">
        <v>527</v>
      </c>
      <c r="W10" s="2">
        <v>100</v>
      </c>
      <c r="X10" s="2">
        <v>28</v>
      </c>
      <c r="Y10" s="2">
        <v>1129</v>
      </c>
      <c r="Z10" s="2">
        <v>684</v>
      </c>
      <c r="AA10" s="2">
        <v>176</v>
      </c>
      <c r="AB10" s="2">
        <v>5241</v>
      </c>
      <c r="AC10" s="2">
        <v>74</v>
      </c>
      <c r="AD10" s="2">
        <v>5</v>
      </c>
      <c r="AE10" s="1">
        <f t="shared" ref="AE10:AE20" si="0">SUM(C10:AD10)</f>
        <v>22200</v>
      </c>
      <c r="AF10" s="8">
        <f t="shared" ref="AF10:AF20" si="1">AE10/$AE$21</f>
        <v>0.16487923709931374</v>
      </c>
    </row>
    <row r="11" spans="2:32" x14ac:dyDescent="0.25">
      <c r="B11" s="7" t="s">
        <v>37</v>
      </c>
      <c r="C11" s="2">
        <v>12</v>
      </c>
      <c r="D11" s="2">
        <v>16</v>
      </c>
      <c r="E11" s="2">
        <v>28</v>
      </c>
      <c r="F11" s="2"/>
      <c r="G11" s="2">
        <v>99</v>
      </c>
      <c r="H11" s="2">
        <v>81</v>
      </c>
      <c r="I11" s="2">
        <v>27</v>
      </c>
      <c r="J11" s="2">
        <v>80</v>
      </c>
      <c r="K11" s="2">
        <v>52</v>
      </c>
      <c r="L11" s="2">
        <v>42</v>
      </c>
      <c r="M11" s="2">
        <v>188</v>
      </c>
      <c r="N11" s="2">
        <v>26</v>
      </c>
      <c r="O11" s="2">
        <v>38</v>
      </c>
      <c r="P11" s="2">
        <v>42</v>
      </c>
      <c r="Q11" s="2">
        <v>44</v>
      </c>
      <c r="R11" s="2">
        <v>45</v>
      </c>
      <c r="S11" s="2">
        <v>27</v>
      </c>
      <c r="T11" s="2">
        <v>110</v>
      </c>
      <c r="U11" s="2">
        <v>144</v>
      </c>
      <c r="V11" s="2">
        <v>21</v>
      </c>
      <c r="W11" s="2">
        <v>3</v>
      </c>
      <c r="X11" s="2">
        <v>2</v>
      </c>
      <c r="Y11" s="2">
        <v>53</v>
      </c>
      <c r="Z11" s="2">
        <v>27</v>
      </c>
      <c r="AA11" s="2">
        <v>10</v>
      </c>
      <c r="AB11" s="2">
        <v>251</v>
      </c>
      <c r="AC11" s="2">
        <v>5</v>
      </c>
      <c r="AD11" s="2"/>
      <c r="AE11" s="1">
        <f t="shared" si="0"/>
        <v>1473</v>
      </c>
      <c r="AF11" s="8">
        <f t="shared" si="1"/>
        <v>1.093996019131933E-2</v>
      </c>
    </row>
    <row r="12" spans="2:32" x14ac:dyDescent="0.25">
      <c r="B12" s="7" t="s">
        <v>52</v>
      </c>
      <c r="C12" s="2">
        <v>85</v>
      </c>
      <c r="D12" s="2">
        <v>328</v>
      </c>
      <c r="E12" s="2">
        <v>448</v>
      </c>
      <c r="F12" s="2">
        <v>71</v>
      </c>
      <c r="G12" s="2">
        <v>1287</v>
      </c>
      <c r="H12" s="2">
        <v>920</v>
      </c>
      <c r="I12" s="2">
        <v>528</v>
      </c>
      <c r="J12" s="2">
        <v>469</v>
      </c>
      <c r="K12" s="2">
        <v>734</v>
      </c>
      <c r="L12" s="2">
        <v>504</v>
      </c>
      <c r="M12" s="2">
        <v>2779</v>
      </c>
      <c r="N12" s="2">
        <v>343</v>
      </c>
      <c r="O12" s="2">
        <v>249</v>
      </c>
      <c r="P12" s="2">
        <v>538</v>
      </c>
      <c r="Q12" s="2">
        <v>507</v>
      </c>
      <c r="R12" s="2">
        <v>1452</v>
      </c>
      <c r="S12" s="2">
        <v>225</v>
      </c>
      <c r="T12" s="2">
        <v>964</v>
      </c>
      <c r="U12" s="2">
        <v>1930</v>
      </c>
      <c r="V12" s="2">
        <v>358</v>
      </c>
      <c r="W12" s="2">
        <v>181</v>
      </c>
      <c r="X12" s="2">
        <v>32</v>
      </c>
      <c r="Y12" s="2">
        <v>1089</v>
      </c>
      <c r="Z12" s="2">
        <v>711</v>
      </c>
      <c r="AA12" s="2">
        <v>232</v>
      </c>
      <c r="AB12" s="2">
        <v>5615</v>
      </c>
      <c r="AC12" s="2">
        <v>111</v>
      </c>
      <c r="AD12" s="2">
        <v>35</v>
      </c>
      <c r="AE12" s="1">
        <f t="shared" si="0"/>
        <v>22725</v>
      </c>
      <c r="AF12" s="8">
        <f t="shared" si="1"/>
        <v>0.16877840824693266</v>
      </c>
    </row>
    <row r="13" spans="2:32" x14ac:dyDescent="0.25">
      <c r="B13" s="7" t="s">
        <v>53</v>
      </c>
      <c r="C13" s="2">
        <v>62</v>
      </c>
      <c r="D13" s="2">
        <v>137</v>
      </c>
      <c r="E13" s="2">
        <v>49</v>
      </c>
      <c r="F13" s="2">
        <v>17</v>
      </c>
      <c r="G13" s="2">
        <v>803</v>
      </c>
      <c r="H13" s="2">
        <v>361</v>
      </c>
      <c r="I13" s="2">
        <v>470</v>
      </c>
      <c r="J13" s="2">
        <v>396</v>
      </c>
      <c r="K13" s="2">
        <v>523</v>
      </c>
      <c r="L13" s="2">
        <v>225</v>
      </c>
      <c r="M13" s="2">
        <v>2083</v>
      </c>
      <c r="N13" s="2">
        <v>172</v>
      </c>
      <c r="O13" s="2">
        <v>97</v>
      </c>
      <c r="P13" s="2">
        <v>123</v>
      </c>
      <c r="Q13" s="2">
        <v>330</v>
      </c>
      <c r="R13" s="2">
        <v>92</v>
      </c>
      <c r="S13" s="2">
        <v>151</v>
      </c>
      <c r="T13" s="2">
        <v>727</v>
      </c>
      <c r="U13" s="2">
        <v>637</v>
      </c>
      <c r="V13" s="2">
        <v>5</v>
      </c>
      <c r="W13" s="2">
        <v>69</v>
      </c>
      <c r="X13" s="2">
        <v>23</v>
      </c>
      <c r="Y13" s="2">
        <v>792</v>
      </c>
      <c r="Z13" s="2">
        <v>612</v>
      </c>
      <c r="AA13" s="2">
        <v>126</v>
      </c>
      <c r="AB13" s="2">
        <v>3400</v>
      </c>
      <c r="AC13" s="2">
        <v>63</v>
      </c>
      <c r="AD13" s="2">
        <v>1</v>
      </c>
      <c r="AE13" s="1">
        <f t="shared" si="0"/>
        <v>12546</v>
      </c>
      <c r="AF13" s="8">
        <f t="shared" si="1"/>
        <v>9.317904993909866E-2</v>
      </c>
    </row>
    <row r="14" spans="2:32" x14ac:dyDescent="0.25">
      <c r="B14" s="7" t="s">
        <v>54</v>
      </c>
      <c r="C14" s="2">
        <v>0</v>
      </c>
      <c r="D14" s="2">
        <v>3</v>
      </c>
      <c r="E14" s="2">
        <v>9</v>
      </c>
      <c r="F14" s="2">
        <v>1</v>
      </c>
      <c r="G14" s="2">
        <v>59</v>
      </c>
      <c r="H14" s="2">
        <v>16</v>
      </c>
      <c r="I14" s="2">
        <v>7</v>
      </c>
      <c r="J14" s="2">
        <v>14</v>
      </c>
      <c r="K14" s="2">
        <v>8</v>
      </c>
      <c r="L14" s="2">
        <v>4</v>
      </c>
      <c r="M14" s="2">
        <v>42</v>
      </c>
      <c r="N14" s="2">
        <v>5</v>
      </c>
      <c r="O14" s="2">
        <v>2</v>
      </c>
      <c r="P14" s="2">
        <v>2</v>
      </c>
      <c r="Q14" s="2">
        <v>5</v>
      </c>
      <c r="R14" s="2">
        <v>13</v>
      </c>
      <c r="S14" s="2">
        <v>0</v>
      </c>
      <c r="T14" s="2">
        <v>29</v>
      </c>
      <c r="U14" s="2">
        <v>40</v>
      </c>
      <c r="V14" s="2">
        <v>9</v>
      </c>
      <c r="W14" s="2">
        <v>3</v>
      </c>
      <c r="X14" s="2">
        <v>0</v>
      </c>
      <c r="Y14" s="2">
        <v>10</v>
      </c>
      <c r="Z14" s="2">
        <v>12</v>
      </c>
      <c r="AA14" s="2">
        <v>3</v>
      </c>
      <c r="AB14" s="2">
        <v>260</v>
      </c>
      <c r="AC14" s="2">
        <v>3</v>
      </c>
      <c r="AD14" s="2">
        <v>0</v>
      </c>
      <c r="AE14" s="1">
        <f t="shared" si="0"/>
        <v>559</v>
      </c>
      <c r="AF14" s="8">
        <f t="shared" si="1"/>
        <v>4.1516888981313685E-3</v>
      </c>
    </row>
    <row r="15" spans="2:32" x14ac:dyDescent="0.25">
      <c r="B15" s="7" t="s">
        <v>55</v>
      </c>
      <c r="C15" s="2">
        <v>2</v>
      </c>
      <c r="D15" s="2">
        <v>10</v>
      </c>
      <c r="E15" s="2">
        <v>33</v>
      </c>
      <c r="F15" s="2">
        <v>0</v>
      </c>
      <c r="G15" s="2">
        <v>146</v>
      </c>
      <c r="H15" s="2">
        <v>95</v>
      </c>
      <c r="I15" s="2">
        <v>36</v>
      </c>
      <c r="J15" s="2">
        <v>54</v>
      </c>
      <c r="K15" s="2">
        <v>53</v>
      </c>
      <c r="L15" s="2">
        <v>23</v>
      </c>
      <c r="M15" s="2">
        <v>193</v>
      </c>
      <c r="N15" s="2">
        <v>23</v>
      </c>
      <c r="O15" s="2">
        <v>30</v>
      </c>
      <c r="P15" s="2">
        <v>8</v>
      </c>
      <c r="Q15" s="2">
        <v>18</v>
      </c>
      <c r="R15" s="2">
        <v>189</v>
      </c>
      <c r="S15" s="2">
        <v>7</v>
      </c>
      <c r="T15" s="2">
        <v>47</v>
      </c>
      <c r="U15" s="2">
        <v>70</v>
      </c>
      <c r="V15" s="2">
        <v>23</v>
      </c>
      <c r="W15" s="2">
        <v>4</v>
      </c>
      <c r="X15" s="2">
        <v>0</v>
      </c>
      <c r="Y15" s="2">
        <v>42</v>
      </c>
      <c r="Z15" s="2">
        <v>1650</v>
      </c>
      <c r="AA15" s="2">
        <v>16</v>
      </c>
      <c r="AB15" s="2">
        <v>359</v>
      </c>
      <c r="AC15" s="2">
        <v>29</v>
      </c>
      <c r="AD15" s="2">
        <v>3</v>
      </c>
      <c r="AE15" s="1">
        <f t="shared" si="0"/>
        <v>3163</v>
      </c>
      <c r="AF15" s="8">
        <f t="shared" si="1"/>
        <v>2.3491577790321141E-2</v>
      </c>
    </row>
    <row r="16" spans="2:32" x14ac:dyDescent="0.25">
      <c r="B16" s="7" t="s">
        <v>56</v>
      </c>
      <c r="C16" s="2">
        <v>5</v>
      </c>
      <c r="D16" s="2">
        <v>13</v>
      </c>
      <c r="E16" s="2">
        <v>361</v>
      </c>
      <c r="F16" s="2">
        <v>3</v>
      </c>
      <c r="G16" s="2">
        <v>159</v>
      </c>
      <c r="H16" s="2">
        <v>1138</v>
      </c>
      <c r="I16" s="2">
        <v>103</v>
      </c>
      <c r="J16" s="2">
        <v>1236</v>
      </c>
      <c r="K16" s="2">
        <v>152</v>
      </c>
      <c r="L16" s="2">
        <v>144</v>
      </c>
      <c r="M16" s="2">
        <v>1246</v>
      </c>
      <c r="N16" s="2">
        <v>1238</v>
      </c>
      <c r="O16" s="2">
        <v>26</v>
      </c>
      <c r="P16" s="2">
        <v>323</v>
      </c>
      <c r="Q16" s="2">
        <v>144</v>
      </c>
      <c r="R16" s="2">
        <v>2292</v>
      </c>
      <c r="S16" s="2">
        <v>32</v>
      </c>
      <c r="T16" s="2">
        <v>207</v>
      </c>
      <c r="U16" s="2">
        <v>344</v>
      </c>
      <c r="V16" s="2">
        <v>593</v>
      </c>
      <c r="W16" s="2">
        <v>45</v>
      </c>
      <c r="X16" s="2">
        <v>0</v>
      </c>
      <c r="Y16" s="2">
        <v>156</v>
      </c>
      <c r="Z16" s="2">
        <v>52</v>
      </c>
      <c r="AA16" s="2">
        <v>35</v>
      </c>
      <c r="AB16" s="2">
        <v>2896</v>
      </c>
      <c r="AC16" s="2">
        <v>39</v>
      </c>
      <c r="AD16" s="2">
        <v>10</v>
      </c>
      <c r="AE16" s="1">
        <f t="shared" si="0"/>
        <v>12992</v>
      </c>
      <c r="AF16" s="8">
        <f t="shared" si="1"/>
        <v>9.6491488666409192E-2</v>
      </c>
    </row>
    <row r="17" spans="2:32" x14ac:dyDescent="0.25">
      <c r="B17" s="7" t="s">
        <v>57</v>
      </c>
      <c r="C17" s="2">
        <v>0</v>
      </c>
      <c r="D17" s="2">
        <v>8</v>
      </c>
      <c r="E17" s="2">
        <v>4</v>
      </c>
      <c r="F17" s="2">
        <v>3</v>
      </c>
      <c r="G17" s="2">
        <v>15</v>
      </c>
      <c r="H17" s="2">
        <v>17</v>
      </c>
      <c r="I17" s="2">
        <v>15</v>
      </c>
      <c r="J17" s="2">
        <v>14</v>
      </c>
      <c r="K17" s="2">
        <v>9</v>
      </c>
      <c r="L17" s="2">
        <v>6</v>
      </c>
      <c r="M17" s="2">
        <v>32</v>
      </c>
      <c r="N17" s="2">
        <v>5</v>
      </c>
      <c r="O17" s="2">
        <v>10</v>
      </c>
      <c r="P17" s="2">
        <v>19</v>
      </c>
      <c r="Q17" s="2">
        <v>12</v>
      </c>
      <c r="R17" s="2">
        <v>16</v>
      </c>
      <c r="S17" s="2">
        <v>2</v>
      </c>
      <c r="T17" s="2">
        <v>10</v>
      </c>
      <c r="U17" s="2">
        <v>45</v>
      </c>
      <c r="V17" s="2">
        <v>3</v>
      </c>
      <c r="W17" s="2">
        <v>7</v>
      </c>
      <c r="X17" s="2">
        <v>0</v>
      </c>
      <c r="Y17" s="2">
        <v>19</v>
      </c>
      <c r="Z17" s="2">
        <v>11</v>
      </c>
      <c r="AA17" s="2">
        <v>0</v>
      </c>
      <c r="AB17" s="2">
        <v>95</v>
      </c>
      <c r="AC17" s="2">
        <v>1</v>
      </c>
      <c r="AD17" s="2">
        <v>6</v>
      </c>
      <c r="AE17" s="1">
        <f t="shared" si="0"/>
        <v>384</v>
      </c>
      <c r="AF17" s="8">
        <f t="shared" si="1"/>
        <v>2.8519651822583999E-3</v>
      </c>
    </row>
    <row r="18" spans="2:32" x14ac:dyDescent="0.25">
      <c r="B18" s="7" t="s">
        <v>60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1">
        <f t="shared" si="0"/>
        <v>4</v>
      </c>
      <c r="AF18" s="8">
        <f t="shared" si="1"/>
        <v>2.9707970648524998E-5</v>
      </c>
    </row>
    <row r="19" spans="2:32" x14ac:dyDescent="0.25">
      <c r="B19" s="7" t="s">
        <v>58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1</v>
      </c>
      <c r="AA19" s="2"/>
      <c r="AB19" s="2"/>
      <c r="AC19" s="2"/>
      <c r="AD19" s="2"/>
      <c r="AE19" s="1">
        <f t="shared" si="0"/>
        <v>1</v>
      </c>
      <c r="AF19" s="8">
        <f t="shared" si="1"/>
        <v>7.4269926621312495E-6</v>
      </c>
    </row>
    <row r="20" spans="2:32" x14ac:dyDescent="0.25">
      <c r="B20" s="7" t="s">
        <v>59</v>
      </c>
      <c r="C20" s="2">
        <v>44</v>
      </c>
      <c r="D20" s="2">
        <v>247</v>
      </c>
      <c r="E20" s="2">
        <v>351</v>
      </c>
      <c r="F20" s="2">
        <v>46</v>
      </c>
      <c r="G20" s="2">
        <v>993</v>
      </c>
      <c r="H20" s="2">
        <v>808</v>
      </c>
      <c r="I20" s="2">
        <v>396</v>
      </c>
      <c r="J20" s="2">
        <v>566</v>
      </c>
      <c r="K20" s="2">
        <v>702</v>
      </c>
      <c r="L20" s="2">
        <v>628</v>
      </c>
      <c r="M20" s="2">
        <v>3197</v>
      </c>
      <c r="N20" s="2">
        <v>279</v>
      </c>
      <c r="O20" s="2">
        <v>256</v>
      </c>
      <c r="P20" s="2">
        <v>526</v>
      </c>
      <c r="Q20" s="2">
        <v>541</v>
      </c>
      <c r="R20" s="2">
        <v>590</v>
      </c>
      <c r="S20" s="2">
        <v>475</v>
      </c>
      <c r="T20" s="2">
        <v>801</v>
      </c>
      <c r="U20" s="2">
        <v>4323</v>
      </c>
      <c r="V20" s="2">
        <v>279</v>
      </c>
      <c r="W20" s="2">
        <v>152</v>
      </c>
      <c r="X20" s="2">
        <v>24</v>
      </c>
      <c r="Y20" s="2">
        <v>833</v>
      </c>
      <c r="Z20" s="2">
        <v>502</v>
      </c>
      <c r="AA20" s="2">
        <v>146</v>
      </c>
      <c r="AB20" s="2">
        <v>4093</v>
      </c>
      <c r="AC20" s="2">
        <v>108</v>
      </c>
      <c r="AD20" s="2">
        <v>24</v>
      </c>
      <c r="AE20" s="1">
        <f t="shared" si="0"/>
        <v>21930</v>
      </c>
      <c r="AF20" s="8">
        <f t="shared" si="1"/>
        <v>0.16287394908053832</v>
      </c>
    </row>
    <row r="21" spans="2:32" ht="15.75" thickBot="1" x14ac:dyDescent="0.3">
      <c r="B21" s="11" t="s">
        <v>40</v>
      </c>
      <c r="C21" s="9">
        <f>SUM(C9:C20)</f>
        <v>364</v>
      </c>
      <c r="D21" s="9">
        <f t="shared" ref="D21:AE21" si="2">SUM(D9:D20)</f>
        <v>1407</v>
      </c>
      <c r="E21" s="9">
        <f t="shared" si="2"/>
        <v>2617</v>
      </c>
      <c r="F21" s="9">
        <f t="shared" si="2"/>
        <v>242</v>
      </c>
      <c r="G21" s="9">
        <f t="shared" si="2"/>
        <v>6549</v>
      </c>
      <c r="H21" s="9">
        <f t="shared" si="2"/>
        <v>6062</v>
      </c>
      <c r="I21" s="9">
        <f t="shared" si="2"/>
        <v>2841</v>
      </c>
      <c r="J21" s="9">
        <f t="shared" si="2"/>
        <v>3990</v>
      </c>
      <c r="K21" s="9">
        <f t="shared" si="2"/>
        <v>3921</v>
      </c>
      <c r="L21" s="9">
        <f t="shared" si="2"/>
        <v>2976</v>
      </c>
      <c r="M21" s="9">
        <f t="shared" si="2"/>
        <v>17098</v>
      </c>
      <c r="N21" s="9">
        <f t="shared" si="2"/>
        <v>3099</v>
      </c>
      <c r="O21" s="9">
        <f t="shared" si="2"/>
        <v>1297</v>
      </c>
      <c r="P21" s="9">
        <f t="shared" si="2"/>
        <v>2815</v>
      </c>
      <c r="Q21" s="9">
        <f t="shared" si="2"/>
        <v>2778</v>
      </c>
      <c r="R21" s="9">
        <f t="shared" si="2"/>
        <v>6958</v>
      </c>
      <c r="S21" s="9">
        <f t="shared" si="2"/>
        <v>1768</v>
      </c>
      <c r="T21" s="9">
        <f t="shared" si="2"/>
        <v>5394</v>
      </c>
      <c r="U21" s="9">
        <f t="shared" si="2"/>
        <v>14918</v>
      </c>
      <c r="V21" s="9">
        <f t="shared" si="2"/>
        <v>2661</v>
      </c>
      <c r="W21" s="9">
        <f t="shared" si="2"/>
        <v>832</v>
      </c>
      <c r="X21" s="9">
        <f t="shared" si="2"/>
        <v>162</v>
      </c>
      <c r="Y21" s="9">
        <f t="shared" si="2"/>
        <v>5578</v>
      </c>
      <c r="Z21" s="9">
        <f t="shared" si="2"/>
        <v>5463</v>
      </c>
      <c r="AA21" s="9">
        <f t="shared" si="2"/>
        <v>1149</v>
      </c>
      <c r="AB21" s="9">
        <f t="shared" si="2"/>
        <v>31046</v>
      </c>
      <c r="AC21" s="9">
        <f t="shared" si="2"/>
        <v>565</v>
      </c>
      <c r="AD21" s="9">
        <f t="shared" si="2"/>
        <v>94</v>
      </c>
      <c r="AE21" s="9">
        <f>SUM(AE9:AE20)</f>
        <v>134644</v>
      </c>
      <c r="AF21" s="10">
        <f>SUM(AF9:AF20)</f>
        <v>0.99999999999999989</v>
      </c>
    </row>
    <row r="22" spans="2:32" ht="15.75" thickBot="1" x14ac:dyDescent="0.3">
      <c r="B22" s="15" t="s">
        <v>41</v>
      </c>
      <c r="C22" s="16">
        <f>C21/$AE$21</f>
        <v>2.7034253290157749E-3</v>
      </c>
      <c r="D22" s="16">
        <f t="shared" ref="D22:AE22" si="3">D21/$AE$21</f>
        <v>1.0449778675618668E-2</v>
      </c>
      <c r="E22" s="16">
        <f t="shared" si="3"/>
        <v>1.9436439796797482E-2</v>
      </c>
      <c r="F22" s="16">
        <f t="shared" si="3"/>
        <v>1.7973322242357626E-3</v>
      </c>
      <c r="G22" s="16">
        <f t="shared" si="3"/>
        <v>4.8639374944297556E-2</v>
      </c>
      <c r="H22" s="16">
        <f t="shared" si="3"/>
        <v>4.5022429517839635E-2</v>
      </c>
      <c r="I22" s="16">
        <f t="shared" si="3"/>
        <v>2.1100086153114882E-2</v>
      </c>
      <c r="J22" s="16">
        <f t="shared" si="3"/>
        <v>2.9633700721903685E-2</v>
      </c>
      <c r="K22" s="16">
        <f t="shared" si="3"/>
        <v>2.912123822821663E-2</v>
      </c>
      <c r="L22" s="16">
        <f t="shared" si="3"/>
        <v>2.2102730162502599E-2</v>
      </c>
      <c r="M22" s="16">
        <f t="shared" si="3"/>
        <v>0.1269867205371201</v>
      </c>
      <c r="N22" s="16">
        <f t="shared" si="3"/>
        <v>2.3016250259944745E-2</v>
      </c>
      <c r="O22" s="16">
        <f t="shared" si="3"/>
        <v>9.6328094827842319E-3</v>
      </c>
      <c r="P22" s="16">
        <f t="shared" si="3"/>
        <v>2.0906984343899468E-2</v>
      </c>
      <c r="Q22" s="16">
        <f t="shared" si="3"/>
        <v>2.0632185615400613E-2</v>
      </c>
      <c r="R22" s="16">
        <f t="shared" si="3"/>
        <v>5.1677014943109237E-2</v>
      </c>
      <c r="S22" s="16">
        <f t="shared" si="3"/>
        <v>1.3130923026648049E-2</v>
      </c>
      <c r="T22" s="16">
        <f t="shared" si="3"/>
        <v>4.0061198419535961E-2</v>
      </c>
      <c r="U22" s="16">
        <f t="shared" si="3"/>
        <v>0.11079587653367398</v>
      </c>
      <c r="V22" s="16">
        <f t="shared" si="3"/>
        <v>1.9763227473931257E-2</v>
      </c>
      <c r="W22" s="16">
        <f t="shared" si="3"/>
        <v>6.1792578948932E-3</v>
      </c>
      <c r="X22" s="16">
        <f t="shared" si="3"/>
        <v>1.2031728112652624E-3</v>
      </c>
      <c r="Y22" s="16">
        <f t="shared" si="3"/>
        <v>4.1427765069368114E-2</v>
      </c>
      <c r="Z22" s="16">
        <f t="shared" si="3"/>
        <v>4.0573660913223016E-2</v>
      </c>
      <c r="AA22" s="16">
        <f t="shared" si="3"/>
        <v>8.5336145687888061E-3</v>
      </c>
      <c r="AB22" s="16">
        <f t="shared" si="3"/>
        <v>0.23057841418852679</v>
      </c>
      <c r="AC22" s="16">
        <f t="shared" si="3"/>
        <v>4.1962508541041558E-3</v>
      </c>
      <c r="AD22" s="16">
        <f t="shared" si="3"/>
        <v>6.9813731024033748E-4</v>
      </c>
      <c r="AE22" s="14">
        <f t="shared" si="3"/>
        <v>1</v>
      </c>
    </row>
  </sheetData>
  <sortState ref="B9:AE19">
    <sortCondition ref="B9:B19"/>
  </sortState>
  <mergeCells count="5">
    <mergeCell ref="B2:AF2"/>
    <mergeCell ref="B3:AF3"/>
    <mergeCell ref="B4:AF4"/>
    <mergeCell ref="B5:AF5"/>
    <mergeCell ref="B6:AF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50AE-9CC3-47E5-BE46-B6753990C582}">
  <sheetPr>
    <tabColor rgb="FF002060"/>
  </sheetPr>
  <dimension ref="B1:G22"/>
  <sheetViews>
    <sheetView showGridLines="0" showRowColHeaders="0" zoomScaleNormal="100" workbookViewId="0"/>
  </sheetViews>
  <sheetFormatPr defaultRowHeight="15" x14ac:dyDescent="0.25"/>
  <cols>
    <col min="1" max="1" width="24.140625" customWidth="1"/>
    <col min="2" max="2" width="81.7109375" bestFit="1" customWidth="1"/>
    <col min="3" max="3" width="24.28515625" style="3" customWidth="1"/>
    <col min="4" max="4" width="23.7109375" style="3" customWidth="1"/>
    <col min="5" max="5" width="18.85546875" customWidth="1"/>
    <col min="6" max="7" width="19.5703125" bestFit="1" customWidth="1"/>
  </cols>
  <sheetData>
    <row r="1" spans="2:7" ht="15.75" thickBot="1" x14ac:dyDescent="0.3"/>
    <row r="2" spans="2:7" ht="18.75" thickTop="1" x14ac:dyDescent="0.25">
      <c r="B2" s="24" t="s">
        <v>45</v>
      </c>
      <c r="C2" s="25"/>
      <c r="D2" s="25"/>
      <c r="E2" s="25"/>
      <c r="F2" s="25"/>
      <c r="G2" s="26"/>
    </row>
    <row r="3" spans="2:7" x14ac:dyDescent="0.25">
      <c r="B3" s="27" t="s">
        <v>47</v>
      </c>
      <c r="C3" s="28"/>
      <c r="D3" s="28"/>
      <c r="E3" s="28"/>
      <c r="F3" s="28"/>
      <c r="G3" s="29"/>
    </row>
    <row r="4" spans="2:7" x14ac:dyDescent="0.25">
      <c r="B4" s="30" t="s">
        <v>48</v>
      </c>
      <c r="C4" s="31"/>
      <c r="D4" s="31"/>
      <c r="E4" s="31"/>
      <c r="F4" s="31"/>
      <c r="G4" s="32"/>
    </row>
    <row r="5" spans="2:7" x14ac:dyDescent="0.25">
      <c r="B5" s="30" t="s">
        <v>46</v>
      </c>
      <c r="C5" s="31"/>
      <c r="D5" s="31"/>
      <c r="E5" s="31"/>
      <c r="F5" s="31"/>
      <c r="G5" s="32"/>
    </row>
    <row r="6" spans="2:7" ht="15.75" thickBot="1" x14ac:dyDescent="0.3">
      <c r="B6" s="33" t="s">
        <v>61</v>
      </c>
      <c r="C6" s="34"/>
      <c r="D6" s="34"/>
      <c r="E6" s="34"/>
      <c r="F6" s="34"/>
      <c r="G6" s="35"/>
    </row>
    <row r="7" spans="2:7" ht="16.5" thickTop="1" thickBot="1" x14ac:dyDescent="0.3"/>
    <row r="8" spans="2:7" ht="15.75" thickBot="1" x14ac:dyDescent="0.3">
      <c r="B8" s="4" t="s">
        <v>42</v>
      </c>
      <c r="C8" s="5" t="s">
        <v>39</v>
      </c>
      <c r="D8" s="5" t="s">
        <v>38</v>
      </c>
      <c r="E8" s="17" t="s">
        <v>40</v>
      </c>
      <c r="F8" s="23" t="s">
        <v>43</v>
      </c>
      <c r="G8" s="23" t="s">
        <v>44</v>
      </c>
    </row>
    <row r="9" spans="2:7" x14ac:dyDescent="0.25">
      <c r="B9" s="7" t="s">
        <v>20</v>
      </c>
      <c r="C9" s="2">
        <v>33039</v>
      </c>
      <c r="D9" s="2">
        <v>3628</v>
      </c>
      <c r="E9" s="18">
        <f>SUM(C9:D9)</f>
        <v>36667</v>
      </c>
      <c r="F9" s="21">
        <f>E9/$E$21</f>
        <v>0.27232553994236652</v>
      </c>
      <c r="G9" s="22">
        <f>D9/E9</f>
        <v>9.8944555049499547E-2</v>
      </c>
    </row>
    <row r="10" spans="2:7" x14ac:dyDescent="0.25">
      <c r="B10" s="7" t="s">
        <v>51</v>
      </c>
      <c r="C10" s="2">
        <v>22106</v>
      </c>
      <c r="D10" s="2">
        <v>94</v>
      </c>
      <c r="E10" s="18">
        <f t="shared" ref="E10:E20" si="0">SUM(C10:D10)</f>
        <v>22200</v>
      </c>
      <c r="F10" s="21">
        <f t="shared" ref="F10:F20" si="1">E10/$E$21</f>
        <v>0.16487923709931374</v>
      </c>
      <c r="G10" s="22">
        <f t="shared" ref="G10:G20" si="2">D10/E10</f>
        <v>4.2342342342342344E-3</v>
      </c>
    </row>
    <row r="11" spans="2:7" x14ac:dyDescent="0.25">
      <c r="B11" s="7" t="s">
        <v>37</v>
      </c>
      <c r="C11" s="2">
        <v>1317</v>
      </c>
      <c r="D11" s="2">
        <v>156</v>
      </c>
      <c r="E11" s="18">
        <f t="shared" si="0"/>
        <v>1473</v>
      </c>
      <c r="F11" s="21">
        <f t="shared" si="1"/>
        <v>1.093996019131933E-2</v>
      </c>
      <c r="G11" s="22">
        <f t="shared" si="2"/>
        <v>0.10590631364562118</v>
      </c>
    </row>
    <row r="12" spans="2:7" x14ac:dyDescent="0.25">
      <c r="B12" s="7" t="s">
        <v>52</v>
      </c>
      <c r="C12" s="2">
        <v>20765</v>
      </c>
      <c r="D12" s="2">
        <v>1960</v>
      </c>
      <c r="E12" s="18">
        <f t="shared" si="0"/>
        <v>22725</v>
      </c>
      <c r="F12" s="21">
        <f t="shared" si="1"/>
        <v>0.16877840824693266</v>
      </c>
      <c r="G12" s="22">
        <f t="shared" si="2"/>
        <v>8.6248624862486245E-2</v>
      </c>
    </row>
    <row r="13" spans="2:7" x14ac:dyDescent="0.25">
      <c r="B13" s="7" t="s">
        <v>53</v>
      </c>
      <c r="C13" s="2">
        <v>9771</v>
      </c>
      <c r="D13" s="2">
        <v>2775</v>
      </c>
      <c r="E13" s="18">
        <f t="shared" si="0"/>
        <v>12546</v>
      </c>
      <c r="F13" s="21">
        <f t="shared" si="1"/>
        <v>9.317904993909866E-2</v>
      </c>
      <c r="G13" s="22">
        <f t="shared" si="2"/>
        <v>0.22118603538976567</v>
      </c>
    </row>
    <row r="14" spans="2:7" x14ac:dyDescent="0.25">
      <c r="B14" s="7" t="s">
        <v>54</v>
      </c>
      <c r="C14" s="2">
        <v>545</v>
      </c>
      <c r="D14" s="2">
        <v>14</v>
      </c>
      <c r="E14" s="18">
        <f t="shared" si="0"/>
        <v>559</v>
      </c>
      <c r="F14" s="21">
        <f t="shared" si="1"/>
        <v>4.1516888981313685E-3</v>
      </c>
      <c r="G14" s="22">
        <f t="shared" si="2"/>
        <v>2.5044722719141325E-2</v>
      </c>
    </row>
    <row r="15" spans="2:7" x14ac:dyDescent="0.25">
      <c r="B15" s="7" t="s">
        <v>55</v>
      </c>
      <c r="C15" s="2">
        <v>2509</v>
      </c>
      <c r="D15" s="2">
        <v>654</v>
      </c>
      <c r="E15" s="18">
        <f t="shared" si="0"/>
        <v>3163</v>
      </c>
      <c r="F15" s="21">
        <f t="shared" si="1"/>
        <v>2.3491577790321141E-2</v>
      </c>
      <c r="G15" s="22">
        <f t="shared" si="2"/>
        <v>0.20676572873853935</v>
      </c>
    </row>
    <row r="16" spans="2:7" x14ac:dyDescent="0.25">
      <c r="B16" s="7" t="s">
        <v>56</v>
      </c>
      <c r="C16" s="2">
        <v>10346</v>
      </c>
      <c r="D16" s="2">
        <v>2646</v>
      </c>
      <c r="E16" s="18">
        <f t="shared" si="0"/>
        <v>12992</v>
      </c>
      <c r="F16" s="21">
        <f t="shared" si="1"/>
        <v>9.6491488666409192E-2</v>
      </c>
      <c r="G16" s="22">
        <f t="shared" si="2"/>
        <v>0.20366379310344829</v>
      </c>
    </row>
    <row r="17" spans="2:7" x14ac:dyDescent="0.25">
      <c r="B17" s="7" t="s">
        <v>57</v>
      </c>
      <c r="C17" s="2">
        <v>365</v>
      </c>
      <c r="D17" s="2">
        <v>19</v>
      </c>
      <c r="E17" s="18">
        <f t="shared" si="0"/>
        <v>384</v>
      </c>
      <c r="F17" s="21">
        <f t="shared" si="1"/>
        <v>2.8519651822583999E-3</v>
      </c>
      <c r="G17" s="22">
        <f t="shared" si="2"/>
        <v>4.9479166666666664E-2</v>
      </c>
    </row>
    <row r="18" spans="2:7" x14ac:dyDescent="0.25">
      <c r="B18" s="7" t="s">
        <v>60</v>
      </c>
      <c r="C18" s="2">
        <v>4</v>
      </c>
      <c r="D18" s="2">
        <v>0</v>
      </c>
      <c r="E18" s="18">
        <f t="shared" si="0"/>
        <v>4</v>
      </c>
      <c r="F18" s="21">
        <f t="shared" si="1"/>
        <v>2.9707970648524998E-5</v>
      </c>
      <c r="G18" s="22">
        <f t="shared" si="2"/>
        <v>0</v>
      </c>
    </row>
    <row r="19" spans="2:7" x14ac:dyDescent="0.25">
      <c r="B19" s="7" t="s">
        <v>58</v>
      </c>
      <c r="C19" s="2">
        <v>1</v>
      </c>
      <c r="D19" s="2"/>
      <c r="E19" s="18">
        <f t="shared" si="0"/>
        <v>1</v>
      </c>
      <c r="F19" s="21">
        <f t="shared" si="1"/>
        <v>7.4269926621312495E-6</v>
      </c>
      <c r="G19" s="22">
        <f t="shared" si="2"/>
        <v>0</v>
      </c>
    </row>
    <row r="20" spans="2:7" x14ac:dyDescent="0.25">
      <c r="B20" s="7" t="s">
        <v>59</v>
      </c>
      <c r="C20" s="2">
        <v>16364</v>
      </c>
      <c r="D20" s="2">
        <v>5566</v>
      </c>
      <c r="E20" s="18">
        <f t="shared" si="0"/>
        <v>21930</v>
      </c>
      <c r="F20" s="21">
        <f t="shared" si="1"/>
        <v>0.16287394908053832</v>
      </c>
      <c r="G20" s="22">
        <f t="shared" si="2"/>
        <v>0.25380756953944367</v>
      </c>
    </row>
    <row r="21" spans="2:7" ht="15.75" thickBot="1" x14ac:dyDescent="0.3">
      <c r="B21" s="11" t="s">
        <v>40</v>
      </c>
      <c r="C21" s="9">
        <f>SUM(C9:C20)</f>
        <v>117132</v>
      </c>
      <c r="D21" s="9">
        <f t="shared" ref="D21:E21" si="3">SUM(D9:D20)</f>
        <v>17512</v>
      </c>
      <c r="E21" s="9">
        <f t="shared" si="3"/>
        <v>134644</v>
      </c>
      <c r="F21" s="19">
        <f>SUM(F9:F20)</f>
        <v>0.99999999999999989</v>
      </c>
      <c r="G21" s="20">
        <f>D21/E21</f>
        <v>0.13006149549924245</v>
      </c>
    </row>
    <row r="22" spans="2:7" ht="15.75" thickBot="1" x14ac:dyDescent="0.3">
      <c r="B22" s="15" t="s">
        <v>41</v>
      </c>
      <c r="C22" s="16">
        <f>C21/$E$21</f>
        <v>0.8699385045007576</v>
      </c>
      <c r="D22" s="16">
        <f t="shared" ref="D22:E22" si="4">D21/$E$21</f>
        <v>0.13006149549924245</v>
      </c>
      <c r="E22" s="16">
        <f t="shared" si="4"/>
        <v>1</v>
      </c>
    </row>
  </sheetData>
  <sortState ref="B9:E19">
    <sortCondition ref="B9:B19"/>
  </sortState>
  <mergeCells count="5">
    <mergeCell ref="B2:G2"/>
    <mergeCell ref="B3:G3"/>
    <mergeCell ref="B4:G4"/>
    <mergeCell ref="B5:G5"/>
    <mergeCell ref="B6:G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encaminhamentos - módulo</vt:lpstr>
      <vt:lpstr>Dados encaminhamentos - UF</vt:lpstr>
      <vt:lpstr>Encaminhamentos e Respostas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Leiliane Pires Guimaraes</cp:lastModifiedBy>
  <dcterms:created xsi:type="dcterms:W3CDTF">2018-07-30T19:22:36Z</dcterms:created>
  <dcterms:modified xsi:type="dcterms:W3CDTF">2018-08-01T19:50:19Z</dcterms:modified>
</cp:coreProperties>
</file>