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Monitoramento" sheetId="1" state="visible" r:id="rId3"/>
    <sheet name="GEX_APS CENTRO" sheetId="2" state="visible" r:id="rId4"/>
    <sheet name="APS GLICÉRIO" sheetId="3" state="visible" r:id="rId5"/>
    <sheet name="APS BRÁS" sheetId="4" state="visible" r:id="rId6"/>
    <sheet name="APS MOOCA" sheetId="5" state="visible" r:id="rId7"/>
    <sheet name="Localidade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<sst xmlns="http://schemas.openxmlformats.org/spreadsheetml/2006/main" count="1951" uniqueCount="343">
  <si>
    <t xml:space="preserve">Monitoramento remoto de alarmes e imagens</t>
  </si>
  <si>
    <t xml:space="preserve">Parcelas no custo mensal do monitoramento </t>
  </si>
  <si>
    <t xml:space="preserve">Preço Unitário - R$ (1) </t>
  </si>
  <si>
    <t xml:space="preserve">Quantidade* (2) </t>
  </si>
  <si>
    <t xml:space="preserve">Unidade de Medida </t>
  </si>
  <si>
    <t xml:space="preserve">Investimento - R$ (3) = (1)x(2) </t>
  </si>
  <si>
    <t xml:space="preserve">Amortização/ Depreciação - R$ (4) = (3)/(30 ou 60)</t>
  </si>
  <si>
    <t xml:space="preserve">Custo de capital - R$ (5) = M = (1)x 0,60 x (1 + i) ^ t onde i= taxa mensal equivalente a taxa anual da meta SELIC e t=1 mês</t>
  </si>
  <si>
    <t xml:space="preserve">Custo Total Mensal - R$ (6)= (4) + (5) </t>
  </si>
  <si>
    <t xml:space="preserve">Observações</t>
  </si>
  <si>
    <t xml:space="preserve">Mão de obra</t>
  </si>
  <si>
    <t xml:space="preserve">Posto/mensal (2 funcionários), para o profissional Vigilante Desarmado, diurno </t>
  </si>
  <si>
    <t xml:space="preserve">UN</t>
  </si>
  <si>
    <t xml:space="preserve">-</t>
  </si>
  <si>
    <t xml:space="preserve">Posto/mensal (2 funcionários), para o profissional Vigilante Desarmado, noturno </t>
  </si>
  <si>
    <t xml:space="preserve">Posto/mensal (2 funcionários), para o profissional Supervisor/Monitor, diurno </t>
  </si>
  <si>
    <t xml:space="preserve">Posto/mensal (2 funcionários), para o profissional Supervisor/Monitor, noturno </t>
  </si>
  <si>
    <t xml:space="preserve">Total - Mão de Obra (A): </t>
  </si>
  <si>
    <t xml:space="preserve">Serviço </t>
  </si>
  <si>
    <t xml:space="preserve">Central de Monitoramento Remoto de Imagens Instalado</t>
  </si>
  <si>
    <t xml:space="preserve">Total - Serviço (B): </t>
  </si>
  <si>
    <t xml:space="preserve">Manutenção </t>
  </si>
  <si>
    <t xml:space="preserve">Peças de manutenção **** </t>
  </si>
  <si>
    <t xml:space="preserve">Total - Serviço (C): </t>
  </si>
  <si>
    <t xml:space="preserve">Rateio</t>
  </si>
  <si>
    <t xml:space="preserve"> =(A/1000) x 0,75</t>
  </si>
  <si>
    <t xml:space="preserve">Total - Serviço (B) + Total - Serviço (C): </t>
  </si>
  <si>
    <t xml:space="preserve"> =(B/1000) x 0,75</t>
  </si>
  <si>
    <t xml:space="preserve">Total - Rateio por painel (D): </t>
  </si>
  <si>
    <t xml:space="preserve">Equipamentos</t>
  </si>
  <si>
    <t xml:space="preserve">Assinatura de serviço de internet banda larga (rateado pela quantidade de Centrais de Alarme (J))</t>
  </si>
  <si>
    <t xml:space="preserve">Total - Equipamentos (E): </t>
  </si>
  <si>
    <t xml:space="preserve">Resumo do custo mensal do monitoramento </t>
  </si>
  <si>
    <t xml:space="preserve">Rateio R$ (D) </t>
  </si>
  <si>
    <t xml:space="preserve">Equipamentos R$ (E) </t>
  </si>
  <si>
    <t xml:space="preserve">Investimento Total - R$ (F) = (D)+(E) </t>
  </si>
  <si>
    <t xml:space="preserve">BDI % (G)</t>
  </si>
  <si>
    <t xml:space="preserve">BDI (R$) (H) = (F)x(G) </t>
  </si>
  <si>
    <t xml:space="preserve">Valor Total Mensal R$ (I) = (H)+(F) </t>
  </si>
  <si>
    <t xml:space="preserve">Inspeção técnica por Monitor externo – Pronta resposta </t>
  </si>
  <si>
    <t xml:space="preserve">Parcelas no custo mensal da Inspeção Técnica por Monitor Externo - Pronta Resposta </t>
  </si>
  <si>
    <t xml:space="preserve">Quantidade (2) </t>
  </si>
  <si>
    <t xml:space="preserve">Depreciação - R$ (4) = (3)/ (60) </t>
  </si>
  <si>
    <t xml:space="preserve">Custo de capital - R$ (5) </t>
  </si>
  <si>
    <t xml:space="preserve">Transporte </t>
  </si>
  <si>
    <t xml:space="preserve">Custo da motocicleta</t>
  </si>
  <si>
    <t xml:space="preserve">Custo de Instalação </t>
  </si>
  <si>
    <t xml:space="preserve">BDI incidente sobre mão de obra de cada unidade</t>
  </si>
  <si>
    <t xml:space="preserve">Total - Custo de Instalação de cada unidade (C): </t>
  </si>
  <si>
    <t xml:space="preserve">Resumo do custo mensal da pronta resposta Inspeção Técnica por Monitor Externo – Pronta Resposta </t>
  </si>
  <si>
    <t xml:space="preserve">Horas por mês (D)</t>
  </si>
  <si>
    <t xml:space="preserve">Duração de Ocorrência em horas (E) </t>
  </si>
  <si>
    <t xml:space="preserve">Taxa de Ocupação (F)</t>
  </si>
  <si>
    <t xml:space="preserve">Custo por ocorrência (G) = (C / D)*(E)x(F) </t>
  </si>
  <si>
    <t xml:space="preserve">Centrais com chamados (H)</t>
  </si>
  <si>
    <t xml:space="preserve">Valor Total Mensal R$ (I) = (G)x(H) </t>
  </si>
  <si>
    <t xml:space="preserve">sem pronta resposta</t>
  </si>
  <si>
    <t xml:space="preserve">Da inspeção técnica por monitor externo </t>
  </si>
  <si>
    <t xml:space="preserve">Para o cálculo dos custos do serviço de inspeção técnica por monitor externo foram considerados os seguintes critérios e valores: </t>
  </si>
  <si>
    <t xml:space="preserve">Data-base: Janeiro/2023</t>
  </si>
  <si>
    <t xml:space="preserve">Versão 01: Maio/2023 CADTERC</t>
  </si>
  <si>
    <t xml:space="preserve">- Transporte para atendimento das ocorrências, por meio de motocicletas; </t>
  </si>
  <si>
    <t xml:space="preserve">- Consideração dos custos fixos e variáveis para ressarcir as despesas da moto, acessórios, combustível e reparos relativos à utilização da motocicleta, considerados conforme previsto no Estudo Técnico de Motofrete – Vol. 11 do CadTerc, a partir da apuração do custo mensal estabelecido na Convenção Coletiva de Trabalho celebrado pelo SindMoto; </t>
  </si>
  <si>
    <t xml:space="preserve">- Deslocamento de até 120 km/dia; </t>
  </si>
  <si>
    <t xml:space="preserve">- Duração média de ocorrência: 4,0 horas, totalizando 2 visitas diárias; </t>
  </si>
  <si>
    <t xml:space="preserve">- Taxa de ocupação dos recursos instalados (inclusive posto): 50%; </t>
  </si>
  <si>
    <t xml:space="preserve">- Porcentagem de chamados (alarmes) por mês: 40% das centrais (painéis); </t>
  </si>
  <si>
    <t xml:space="preserve">- Dias médios por mês: 30,44. </t>
  </si>
  <si>
    <r>
      <rPr>
        <b val="true"/>
        <sz val="11"/>
        <color rgb="FF000000"/>
        <rFont val="Calibri"/>
        <family val="2"/>
        <charset val="1"/>
      </rPr>
      <t xml:space="preserve">Quadro 4: Níveis de serviços sugeridos a todos os grupos da categoria III </t>
    </r>
    <r>
      <rPr>
        <b val="true"/>
        <sz val="9"/>
        <rFont val="Arial;Arial"/>
        <family val="0"/>
        <charset val="1"/>
      </rPr>
      <t xml:space="preserve">Indicador </t>
    </r>
  </si>
  <si>
    <t xml:space="preserve">Nível de 
Serviço </t>
  </si>
  <si>
    <t xml:space="preserve">Tempo máximo de detecção de alarme pela central de monitoramento remoto </t>
  </si>
  <si>
    <t xml:space="preserve">60 segundos </t>
  </si>
  <si>
    <t xml:space="preserve">Tempo máximo de resposta a partir do acionamento do serviço de pronta resposta </t>
  </si>
  <si>
    <t xml:space="preserve">30 minutos </t>
  </si>
  <si>
    <t xml:space="preserve">Tempo máximo para verificação da veracidade do alarme e início do procedimento de comunicação com os responsáveis indicados pelo Contratante </t>
  </si>
  <si>
    <t xml:space="preserve">3 minutos </t>
  </si>
  <si>
    <t xml:space="preserve">Tempo de permanência incluído em cada ocorrência quando acionado o serviço de pronta resposta </t>
  </si>
  <si>
    <t xml:space="preserve">Até 4 horas </t>
  </si>
  <si>
    <t xml:space="preserve">Gravação em Nuvem Composição de mercado (7 dias)</t>
  </si>
  <si>
    <t xml:space="preserve">Custo mensal 7 dias por câmera</t>
  </si>
  <si>
    <t xml:space="preserve">Custo de gravação em nuvem  por câmera mensalmente</t>
  </si>
  <si>
    <t xml:space="preserve">Gravação em Nuvem (7 dias) com BDI de cada unidade</t>
  </si>
  <si>
    <t xml:space="preserve">Serviço</t>
  </si>
  <si>
    <t xml:space="preserve">Link Internet</t>
  </si>
  <si>
    <t xml:space="preserve">Link de Internet com BDI de cada unidade</t>
  </si>
  <si>
    <t xml:space="preserve">Chip de dados para o Módulo GPRS</t>
  </si>
  <si>
    <t xml:space="preserve">Chip de dados com BDI de cada unidade</t>
  </si>
  <si>
    <t xml:space="preserve">CUSTO TOTAL DO POSTO DE MONITORAMENTO COM PRONTA RESPOSTA E GRAVAÇÃO EM NUVEM</t>
  </si>
  <si>
    <t xml:space="preserve">Local de prestação</t>
  </si>
  <si>
    <t xml:space="preserve">Qt. Painéis (Centrais de Alarme)(J)</t>
  </si>
  <si>
    <t xml:space="preserve">Custo unitário por painel (K)</t>
  </si>
  <si>
    <t xml:space="preserve">Qt. de APS's (L)</t>
  </si>
  <si>
    <t xml:space="preserve">Custo unitário da Pronta Resposta por APS (M)</t>
  </si>
  <si>
    <t xml:space="preserve">Qt. Câmeras para gravação por 7 dias (total de câmeras em todas APS's menos (N))(O) </t>
  </si>
  <si>
    <t xml:space="preserve">Custo de gravação em nuvem de 7 dias por câmera (Q)</t>
  </si>
  <si>
    <t xml:space="preserve">Custo do link de internet por APS (R)</t>
  </si>
  <si>
    <t xml:space="preserve">Custo do chip de dados do GPRS por APS (T)</t>
  </si>
  <si>
    <t xml:space="preserve">Custo total mensal do serviço de monitoramento remoto  com pronta resposta e gravação em nuvem (U) =  ((J) x (K)) + ((L) x (M)) + ((N) x (P)) + ((O) x (Q)) + ((R) x (L)) + ((T) x (J))</t>
  </si>
  <si>
    <t xml:space="preserve">Custo total (60 meses) do serviço de monitoramento remoto  com pronta resposta e gravação em nuvem (V) =  (U) x 60</t>
  </si>
  <si>
    <t xml:space="preserve">ONERADO</t>
  </si>
  <si>
    <t xml:space="preserve">POSTO DE  CFTV - INSUMOS</t>
  </si>
  <si>
    <t xml:space="preserve">01 – CUSTO DE DISPONIILIZAÇÃO DO EQUIPAMENTO POR MÊS</t>
  </si>
  <si>
    <t xml:space="preserve">EQUIPAMENTOS</t>
  </si>
  <si>
    <t xml:space="preserve">QDE</t>
  </si>
  <si>
    <t xml:space="preserve">$ UNITÁRIO </t>
  </si>
  <si>
    <t xml:space="preserve">$ TOTAL </t>
  </si>
  <si>
    <t xml:space="preserve">01.1 – Câmera interna alta resolução</t>
  </si>
  <si>
    <t xml:space="preserve">01.2 - Câmera Interna</t>
  </si>
  <si>
    <t xml:space="preserve">01.3 - Câmera Externa</t>
  </si>
  <si>
    <t xml:space="preserve">01.4 – Câmera Elevador</t>
  </si>
  <si>
    <t xml:space="preserve">01.5  - Gravador de Vídeo tipo I </t>
  </si>
  <si>
    <t xml:space="preserve">01.6  - Câmera (linha e cerca virtual)</t>
  </si>
  <si>
    <t xml:space="preserve">01.7 - HD surveillance tipo I</t>
  </si>
  <si>
    <t xml:space="preserve">01.8- Chaveador de Monitor</t>
  </si>
  <si>
    <r>
      <rPr>
        <sz val="11"/>
        <color rgb="FF000000"/>
        <rFont val="Arial"/>
        <family val="2"/>
        <charset val="1"/>
      </rPr>
      <t xml:space="preserve">01.9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</si>
  <si>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01.10 – Nobreak </t>
  </si>
  <si>
    <t xml:space="preserve">01.11 – Rack tipo I</t>
  </si>
  <si>
    <t xml:space="preserve">01.12 – Rack tipo II</t>
  </si>
  <si>
    <t xml:space="preserve">01.13 - Rack tipo III</t>
  </si>
  <si>
    <t xml:space="preserve">01.14 – Refletor</t>
  </si>
  <si>
    <t xml:space="preserve">01.15 - Switch - Internet</t>
  </si>
  <si>
    <t xml:space="preserve">SUB TOTAL - 01</t>
  </si>
  <si>
    <t xml:space="preserve">02 – MANUTENÇÃO CORRETIVA (SEM REPOSIÇÃO DE PEÇAS) POR MÊS</t>
  </si>
  <si>
    <t xml:space="preserve">02.1 – Câmera interna alta resolução</t>
  </si>
  <si>
    <t xml:space="preserve">02.2 - Câmera Interna</t>
  </si>
  <si>
    <t xml:space="preserve">02.3 - Câmera Externa</t>
  </si>
  <si>
    <t xml:space="preserve">02.4 - Câmera Elevador</t>
  </si>
  <si>
    <t xml:space="preserve">02.5  - Gravador de Vídeo tipo I </t>
  </si>
  <si>
    <t xml:space="preserve">02.6  - Câmera (linha e cerca virtual)</t>
  </si>
  <si>
    <t xml:space="preserve">02.7 - HD surveillance tipo I</t>
  </si>
  <si>
    <t xml:space="preserve">02.8- Chaveador de Monitor</t>
  </si>
  <si>
    <r>
      <rPr>
        <sz val="11"/>
        <color rgb="FF000000"/>
        <rFont val="Arial"/>
        <family val="2"/>
        <charset val="1"/>
      </rPr>
      <t xml:space="preserve">02.9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</si>
  <si>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02.10 – Nobreak </t>
  </si>
  <si>
    <t xml:space="preserve">02.11 – Rack tipo I</t>
  </si>
  <si>
    <t xml:space="preserve">02.12 – Rack tipo II</t>
  </si>
  <si>
    <t xml:space="preserve">02.13 - Rack tipo III</t>
  </si>
  <si>
    <t xml:space="preserve">02.14 – Refletor</t>
  </si>
  <si>
    <t xml:space="preserve">02.15 - Switch - Internet</t>
  </si>
  <si>
    <t xml:space="preserve">SUB TOTAL  - 02</t>
  </si>
  <si>
    <t xml:space="preserve">03 – MANUTENÇÃO CORRETIVA (COM REPOSIÇÃO DE PEÇAS) POR MÊS</t>
  </si>
  <si>
    <t xml:space="preserve">03.1 – Câmera interna alta resolução</t>
  </si>
  <si>
    <t xml:space="preserve">03.2 - Câmera Interna</t>
  </si>
  <si>
    <t xml:space="preserve">03.3 - Câmera Externa</t>
  </si>
  <si>
    <t xml:space="preserve">03.4 - Câmera Elevador</t>
  </si>
  <si>
    <t xml:space="preserve">03.5  - Gravador de Vídeo tipo I </t>
  </si>
  <si>
    <t xml:space="preserve">03.6  - Câmera (linha e cerca virtual)</t>
  </si>
  <si>
    <t xml:space="preserve">03.7 - HD surveillance tipo I</t>
  </si>
  <si>
    <t xml:space="preserve">03.8- Chaveador de Monitor</t>
  </si>
  <si>
    <r>
      <rPr>
        <sz val="11"/>
        <color rgb="FF000000"/>
        <rFont val="Arial"/>
        <family val="2"/>
        <charset val="1"/>
      </rPr>
      <t xml:space="preserve">03.9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</si>
  <si>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03.10 – Nobreak </t>
  </si>
  <si>
    <t xml:space="preserve">03.11 – Rack tipo I</t>
  </si>
  <si>
    <t xml:space="preserve">03.12 – Rack tipo II</t>
  </si>
  <si>
    <t xml:space="preserve">03.13 - Rack tipo III</t>
  </si>
  <si>
    <t xml:space="preserve">03.14 – Refletor</t>
  </si>
  <si>
    <t xml:space="preserve">03.15 - Switch - Internet</t>
  </si>
  <si>
    <t xml:space="preserve">SUB TOTAL  - 03</t>
  </si>
  <si>
    <t xml:space="preserve">04 – CUSTO DE INSTALAÇÃO DOS EQUIPAMENTOS POR MÊS</t>
  </si>
  <si>
    <t xml:space="preserve">$  MÃO-DE-OBRA</t>
  </si>
  <si>
    <t xml:space="preserve">$  TOTAL MÃO-DE-OBRA</t>
  </si>
  <si>
    <t xml:space="preserve">$  MATERIAL </t>
  </si>
  <si>
    <t xml:space="preserve">$ TOTAL MATERIAL</t>
  </si>
  <si>
    <t xml:space="preserve">$ TOTAL MATERIAL + MÃO-DE-OBRA</t>
  </si>
  <si>
    <t xml:space="preserve">04.1 – Câmera interna alta resolução</t>
  </si>
  <si>
    <t xml:space="preserve">04.2 - Câmera Interna</t>
  </si>
  <si>
    <t xml:space="preserve">04.3 - Câmera Externa</t>
  </si>
  <si>
    <t xml:space="preserve">04.4 - Câmera Elevador</t>
  </si>
  <si>
    <t xml:space="preserve">04.5 – Gravador de Vídeo tipo I </t>
  </si>
  <si>
    <t xml:space="preserve">04.6 – Câmera (linha e cerca virtual)</t>
  </si>
  <si>
    <t xml:space="preserve">04.7 - HD surveillance tipo I</t>
  </si>
  <si>
    <t xml:space="preserve">04.8 - Chaveador de Monitor</t>
  </si>
  <si>
    <t xml:space="preserve">04.9 – Monitor de Vídeo</t>
  </si>
  <si>
    <t xml:space="preserve">04.10 – Nobreak </t>
  </si>
  <si>
    <t xml:space="preserve">04.11 – Rack tipo I</t>
  </si>
  <si>
    <t xml:space="preserve">04.12 – Rack tipo II</t>
  </si>
  <si>
    <t xml:space="preserve">04.13 – Rack tipo III</t>
  </si>
  <si>
    <t xml:space="preserve">04.14 – Refletor</t>
  </si>
  <si>
    <t xml:space="preserve">04.15 - Switch - Internet</t>
  </si>
  <si>
    <t xml:space="preserve">04.16 - Infraestrutura complementar I</t>
  </si>
  <si>
    <t xml:space="preserve">SUB TOTAL  - 04</t>
  </si>
  <si>
    <t xml:space="preserve">Subtotal mão-de-obra</t>
  </si>
  <si>
    <t xml:space="preserve">Subtotal Material</t>
  </si>
  <si>
    <t xml:space="preserve">CUSTOS TOTAL DOS INSUMOS ITENS (01+02+03+04)</t>
  </si>
  <si>
    <t xml:space="preserve">POSTO DE MONITORAMENTO ELETRÔNICO DE ALARME  - INSUMOS</t>
  </si>
  <si>
    <t xml:space="preserve">05 – CUSTO DE DISPONIILIZAÇÃO DO EQUIPAMENTO POR MÊS</t>
  </si>
  <si>
    <t xml:space="preserve">EQUIPAMENTO</t>
  </si>
  <si>
    <t xml:space="preserve">05.1  - Sensor Infravermelho</t>
  </si>
  <si>
    <t xml:space="preserve">05.2 – Sensor Externo</t>
  </si>
  <si>
    <t xml:space="preserve">05.3– Sensor de quebra de vidro</t>
  </si>
  <si>
    <t xml:space="preserve">05.4 - Módulo Ethernet</t>
  </si>
  <si>
    <t xml:space="preserve">05.5 – Módulo Expansor</t>
  </si>
  <si>
    <t xml:space="preserve">05.6 – Módulo GPRS</t>
  </si>
  <si>
    <t xml:space="preserve">05.7 – Sirene</t>
  </si>
  <si>
    <t xml:space="preserve">05.8 – Central de Alarme</t>
  </si>
  <si>
    <t xml:space="preserve">05.9 – Teclado</t>
  </si>
  <si>
    <t xml:space="preserve">05.10 – Acessórios</t>
  </si>
  <si>
    <t xml:space="preserve">SUB TOTAL - 05</t>
  </si>
  <si>
    <t xml:space="preserve">06 – MANUTENÇÃO CORRETIVA (SEM REPOSIÇÃO DE PEÇAS) POR MÊS</t>
  </si>
  <si>
    <t xml:space="preserve">06.1  - Sensor Infravermelho</t>
  </si>
  <si>
    <t xml:space="preserve">06.2 – Sensor Externo</t>
  </si>
  <si>
    <t xml:space="preserve">06.3  - Sensor de quebra de vidro</t>
  </si>
  <si>
    <t xml:space="preserve">06.4 - Módulo Ethernet</t>
  </si>
  <si>
    <t xml:space="preserve">06.5 – Módulo Expansor</t>
  </si>
  <si>
    <t xml:space="preserve">06.6 – Módulo GPRS</t>
  </si>
  <si>
    <t xml:space="preserve">06.7 – Sirene</t>
  </si>
  <si>
    <t xml:space="preserve">06.8 – Central de Alarme</t>
  </si>
  <si>
    <t xml:space="preserve">06.9 – Teclado</t>
  </si>
  <si>
    <t xml:space="preserve">06.10 – Acessórios</t>
  </si>
  <si>
    <t xml:space="preserve">SUBTOTAL  - 06</t>
  </si>
  <si>
    <t xml:space="preserve">07 – MANUTENÇÃO CORRETIVA (COM REPOSIÇÃO DE PEÇAS) POR MÊS</t>
  </si>
  <si>
    <t xml:space="preserve">07.1  - Sensor Infravermelho</t>
  </si>
  <si>
    <t xml:space="preserve">07.2 – Sensor Externo</t>
  </si>
  <si>
    <t xml:space="preserve">07.3  - Sensor de quebra de vidro</t>
  </si>
  <si>
    <t xml:space="preserve">07.4 - Módulo Ethernet</t>
  </si>
  <si>
    <t xml:space="preserve">07.5 – Módulo Expansor</t>
  </si>
  <si>
    <t xml:space="preserve">07.6 – Módulo GPRS</t>
  </si>
  <si>
    <t xml:space="preserve">07.7 – Sirene</t>
  </si>
  <si>
    <t xml:space="preserve">07.8 – Central de Alarme</t>
  </si>
  <si>
    <t xml:space="preserve">07.9 – Teclado</t>
  </si>
  <si>
    <t xml:space="preserve">07.10 – Acessórios</t>
  </si>
  <si>
    <t xml:space="preserve">SUBTOTAL  - 07</t>
  </si>
  <si>
    <t xml:space="preserve">08 – CUSTO DE INSTALAÇÃO DOS EQUIPAMENTOS POR MÊS </t>
  </si>
  <si>
    <t xml:space="preserve">$  MATERIAL</t>
  </si>
  <si>
    <t xml:space="preserve">08.1  - Sensor Infravermelho</t>
  </si>
  <si>
    <t xml:space="preserve">08.2 – Sensor Externo</t>
  </si>
  <si>
    <t xml:space="preserve">08.3 - Sensor de quebra de vidro</t>
  </si>
  <si>
    <t xml:space="preserve">08.4 - Módulo Ethernet</t>
  </si>
  <si>
    <t xml:space="preserve">08.5 – Módulo Expansor</t>
  </si>
  <si>
    <t xml:space="preserve">08.6 – Mòdulo GPRS</t>
  </si>
  <si>
    <t xml:space="preserve">08.7 – Sirene</t>
  </si>
  <si>
    <t xml:space="preserve">08.8 – Central de Alarme</t>
  </si>
  <si>
    <t xml:space="preserve">08.9– Teclado</t>
  </si>
  <si>
    <t xml:space="preserve">08.10 – Acessórios</t>
  </si>
  <si>
    <t xml:space="preserve">08.11 -Infraestrutura complementar II</t>
  </si>
  <si>
    <t xml:space="preserve">SUBTOTAL  - 08</t>
  </si>
  <si>
    <t xml:space="preserve">ÁREA (m²)</t>
  </si>
  <si>
    <t xml:space="preserve">$ CUSTO / m²</t>
  </si>
  <si>
    <t xml:space="preserve">$ TOTAL / MÊS</t>
  </si>
  <si>
    <t xml:space="preserve">09.00 - Projeto As Built</t>
  </si>
  <si>
    <t xml:space="preserve">9 – BDI diferenciado para para as parcelas de disponibilização de equipamentos ITENS 01 e 05)</t>
  </si>
  <si>
    <t xml:space="preserve">%</t>
  </si>
  <si>
    <r>
      <rPr>
        <b val="true"/>
        <sz val="11"/>
        <rFont val="Arial"/>
        <family val="2"/>
        <charset val="1"/>
      </rPr>
      <t xml:space="preserve">10 – Itens que compõem o BDI convencional ITENS 02, 03, 04, 06, 07,</t>
    </r>
    <r>
      <rPr>
        <sz val="11"/>
        <rFont val="Arial"/>
        <family val="2"/>
        <charset val="1"/>
      </rPr>
      <t xml:space="preserve"> </t>
    </r>
    <r>
      <rPr>
        <b val="true"/>
        <sz val="11"/>
        <rFont val="Arial"/>
        <family val="2"/>
        <charset val="1"/>
      </rPr>
      <t xml:space="preserve">08 e 09</t>
    </r>
  </si>
  <si>
    <t xml:space="preserve">AC – ADMINISTRAÇÃO CENTRAL </t>
  </si>
  <si>
    <t xml:space="preserve">DF - CUSTO FINANCEIRO</t>
  </si>
  <si>
    <t xml:space="preserve">S+G - SEGURO E GARANTIA</t>
  </si>
  <si>
    <t xml:space="preserve">R - RISCO</t>
  </si>
  <si>
    <t xml:space="preserve">T - PIS (PROGRAMA DE INTEGRAÇÃO SOCIAL)</t>
  </si>
  <si>
    <t xml:space="preserve">T- COFINS (CONTRIUIÇÃO FINANCEIRA PARA FINANCIAMENTO DA SEGURIDADE SOCIAL)</t>
  </si>
  <si>
    <t xml:space="preserve">T- CP (CONTRIUIÇÃO PREVIDENCIÁRIA)</t>
  </si>
  <si>
    <t xml:space="preserve">T-ISS (IMPOSTO SOBRE SERVIÇOS DE QUALQUER NATUREZA)</t>
  </si>
  <si>
    <t xml:space="preserve">L-BONIFICAÇÃO (LUCRO)</t>
  </si>
  <si>
    <t xml:space="preserve">BDI</t>
  </si>
  <si>
    <t xml:space="preserve">VALOR MENSAL DOS ITENS DISPONIBILIZAÇÃO (01 + 05) COM BDI DIFERENCIADO (11) = </t>
  </si>
  <si>
    <t xml:space="preserve">VALOR MENSAL DE MANUTENÇÃO CORRETIVA (CFTV+ALARME) (03+07) COM INICIO DE PAGAMENTO APÓS 12 MESES DA DATA DO CONTRATO ATÉ O 60º MÊS (48 MESES) COM BDI CONVENCIONAL (12)= </t>
  </si>
  <si>
    <t xml:space="preserve">VALOR MENSAL DOS DEMAIS ITENS  (02+ 04 + 06 + 08 + 09) COM BDI CONVENCIONAL (13)=</t>
  </si>
  <si>
    <t xml:space="preserve">VALOR ESTIMADO DA CONTRATAÇÃO</t>
  </si>
  <si>
    <t xml:space="preserve">ITEM/POSTO DE VIGILÂNCIA ELETRÔNICA</t>
  </si>
  <si>
    <t xml:space="preserve">R$ MENSAL</t>
  </si>
  <si>
    <t xml:space="preserve">R$ TOTAL</t>
  </si>
  <si>
    <t xml:space="preserve">(14) VALOR MENSAL DO POSTO (12 PRIMEIROS MESES) </t>
  </si>
  <si>
    <t xml:space="preserve">(15 VALOR MENSAL DO POSTO (48 MESES SEGUINTES) </t>
  </si>
  <si>
    <t xml:space="preserve">(16) VALOR GLOBAL DO POSTO </t>
  </si>
  <si>
    <t xml:space="preserve">GEX/APS Centro</t>
  </si>
  <si>
    <t xml:space="preserve">APS GLICÉRIO</t>
  </si>
  <si>
    <t xml:space="preserve">APS Brás</t>
  </si>
  <si>
    <t xml:space="preserve">APS Mooca</t>
  </si>
  <si>
    <t xml:space="preserve">APS E</t>
  </si>
  <si>
    <t xml:space="preserve">APS F</t>
  </si>
  <si>
    <t xml:space="preserve">APS G</t>
  </si>
  <si>
    <t xml:space="preserve">APS H</t>
  </si>
  <si>
    <t xml:space="preserve">APS I</t>
  </si>
  <si>
    <t xml:space="preserve">APS J</t>
  </si>
  <si>
    <t xml:space="preserve">APS K</t>
  </si>
  <si>
    <t xml:space="preserve">APS L</t>
  </si>
  <si>
    <t xml:space="preserve">APS M</t>
  </si>
  <si>
    <t xml:space="preserve">APS N</t>
  </si>
  <si>
    <t xml:space="preserve">APS O</t>
  </si>
  <si>
    <t xml:space="preserve">APS P</t>
  </si>
  <si>
    <t xml:space="preserve">APS Q</t>
  </si>
  <si>
    <t xml:space="preserve">APS R</t>
  </si>
  <si>
    <t xml:space="preserve">APS S</t>
  </si>
  <si>
    <t xml:space="preserve">APS T</t>
  </si>
  <si>
    <t xml:space="preserve">APS U</t>
  </si>
  <si>
    <t xml:space="preserve">APS V</t>
  </si>
  <si>
    <t xml:space="preserve">APS W</t>
  </si>
  <si>
    <t xml:space="preserve">APS X</t>
  </si>
  <si>
    <t xml:space="preserve">APS Y</t>
  </si>
  <si>
    <t xml:space="preserve">APS Z</t>
  </si>
  <si>
    <t xml:space="preserve">APS AA</t>
  </si>
  <si>
    <t xml:space="preserve">APS AB</t>
  </si>
  <si>
    <t xml:space="preserve">TOTAL</t>
  </si>
  <si>
    <t xml:space="preserve">ENDEREÇO: RUA CORONEL XAVIER DE TOLEDO, 290</t>
  </si>
  <si>
    <t xml:space="preserve">ENDEREÇO: PRAÇA NINA RODRIGUES 151/153</t>
  </si>
  <si>
    <t xml:space="preserve">ENDEREÇO: RUA JOSE DE ALENCAR, 56</t>
  </si>
  <si>
    <t xml:space="preserve">ENDEREÇO: RUA DOS TRILHOS, 1823</t>
  </si>
  <si>
    <t xml:space="preserve">ENDEREÇO:</t>
  </si>
  <si>
    <t xml:space="preserve">ENDEREÇO: </t>
  </si>
  <si>
    <t xml:space="preserve">POSTO DE CFTV</t>
  </si>
  <si>
    <t xml:space="preserve">QUANTIDADE</t>
  </si>
  <si>
    <t xml:space="preserve">1) Câmera interna alta resolução</t>
  </si>
  <si>
    <t xml:space="preserve">2) Câmera Interna</t>
  </si>
  <si>
    <t xml:space="preserve">2) Câmera interna</t>
  </si>
  <si>
    <t xml:space="preserve">3) Câmera Externa</t>
  </si>
  <si>
    <t xml:space="preserve">3) Câmera externa</t>
  </si>
  <si>
    <t xml:space="preserve">4) Câmera Elevador</t>
  </si>
  <si>
    <t xml:space="preserve">4) Câmera elevador</t>
  </si>
  <si>
    <t xml:space="preserve">5) Gravador de Vídeo tipo I</t>
  </si>
  <si>
    <t xml:space="preserve">6) Câmera (Linha e Cerca Virtual) externas</t>
  </si>
  <si>
    <t xml:space="preserve">6) Câmera (Linha e Cerca Virtual) externas externas</t>
  </si>
  <si>
    <t xml:space="preserve">6) Câmera (Linha e Cerca Virtual) externas </t>
  </si>
  <si>
    <t xml:space="preserve">7) HD Surveillance</t>
  </si>
  <si>
    <t xml:space="preserve">8) Chaveador de Monitor</t>
  </si>
  <si>
    <t xml:space="preserve">9) Monitor de Vídeo </t>
  </si>
  <si>
    <t xml:space="preserve">10) Nobreak</t>
  </si>
  <si>
    <t xml:space="preserve">11) Rack tipo I</t>
  </si>
  <si>
    <t xml:space="preserve">12) Rack tipo II</t>
  </si>
  <si>
    <t xml:space="preserve">13) Rack tipo III</t>
  </si>
  <si>
    <t xml:space="preserve">14) Refletor</t>
  </si>
  <si>
    <t xml:space="preserve">15) Switch - Internet</t>
  </si>
  <si>
    <t xml:space="preserve">16) Infraestrutura complementar I (Unidade)</t>
  </si>
  <si>
    <t xml:space="preserve">16) Infraestrutura complementar I</t>
  </si>
  <si>
    <t xml:space="preserve">16) Infraestrutura Complementar I</t>
  </si>
  <si>
    <t xml:space="preserve">POSTO DE ALARME</t>
  </si>
  <si>
    <t xml:space="preserve">17) Sensor infravermelho</t>
  </si>
  <si>
    <t xml:space="preserve">18) Sensor infravermelho externo</t>
  </si>
  <si>
    <t xml:space="preserve">19) Sensor de Quebra de Vidro</t>
  </si>
  <si>
    <t xml:space="preserve">20) Módulo Ethernet</t>
  </si>
  <si>
    <t xml:space="preserve">21) Módulo Expansor</t>
  </si>
  <si>
    <t xml:space="preserve">22) Módulo GPRS</t>
  </si>
  <si>
    <t xml:space="preserve">23) Sirene</t>
  </si>
  <si>
    <t xml:space="preserve">24) Central de Alarme</t>
  </si>
  <si>
    <t xml:space="preserve">25) Teclado</t>
  </si>
  <si>
    <t xml:space="preserve">26) Acessórios</t>
  </si>
  <si>
    <t xml:space="preserve">27) Infraestrutura Complementar II (Unidade)</t>
  </si>
  <si>
    <t xml:space="preserve">27) Infraestrutura Complementar II</t>
  </si>
  <si>
    <t xml:space="preserve">Quantidade de prédios</t>
  </si>
  <si>
    <t xml:space="preserve">Área (valores extraídos do processo 35014.111556 /2024-31)</t>
  </si>
  <si>
    <t xml:space="preserve">Qtde. Total de Equipamentos</t>
  </si>
  <si>
    <t xml:space="preserve">RACK TIPO I</t>
  </si>
  <si>
    <t xml:space="preserve">19" X 12 U</t>
  </si>
  <si>
    <t xml:space="preserve">RACK TIPO II</t>
  </si>
  <si>
    <t xml:space="preserve">19" X 24 U</t>
  </si>
  <si>
    <t xml:space="preserve">RACK TIPO III</t>
  </si>
  <si>
    <t xml:space="preserve">19" X 40 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</si>
</sst>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&quot;R$ &quot;#,##0.00"/>
    <numFmt numFmtId="167" formatCode="0"/>
    <numFmt numFmtId="168" formatCode="General"/>
    <numFmt numFmtId="169" formatCode="00"/>
    <numFmt numFmtId="170" formatCode="[$R$-416]\ #,##0.00;[RED]\-[$R$-416]\ #,##0.00"/>
    <numFmt numFmtId="171" formatCode="@"/>
    <numFmt numFmtId="172" formatCode="#,##0.00"/>
    <numFmt numFmtId="173" formatCode="0.00%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2"/>
      <charset val="1"/>
    </font>
    <font>
      <sz val="16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sz val="11.5"/>
      <color rgb="FF000000"/>
      <name val="Vladimir Script;Vladimir Script"/>
      <family val="4"/>
      <charset val="1"/>
    </font>
    <font>
      <b val="true"/>
      <sz val="9"/>
      <name val="Arial;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28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1"/>
      <color rgb="FF000000"/>
      <name val="Microsoft YaHe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name val="Arial"/>
      <family val="2"/>
      <charset val="1"/>
    </font>
    <font>
      <u val="singl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0.7999"/>
        <bgColor rgb="FFE6E6FF"/>
      </patternFill>
    </fill>
    <fill>
      <patternFill patternType="solid">
        <fgColor rgb="FFFFF2CC"/>
        <bgColor rgb="FFE2F0D9"/>
      </patternFill>
    </fill>
    <fill>
      <patternFill patternType="solid">
        <fgColor rgb="FFFFFF00"/>
        <bgColor rgb="FFFFFF00"/>
      </patternFill>
    </fill>
    <fill>
      <patternFill patternType="solid">
        <fgColor rgb="FF8EA9DB"/>
        <bgColor rgb="FFB3B3B3"/>
      </patternFill>
    </fill>
    <fill>
      <patternFill patternType="solid">
        <fgColor rgb="FF99CCFF"/>
        <bgColor rgb="FF8EA9DB"/>
      </patternFill>
    </fill>
    <fill>
      <patternFill patternType="solid">
        <fgColor theme="0"/>
        <bgColor rgb="FFFFF2CC"/>
      </patternFill>
    </fill>
    <fill>
      <patternFill patternType="solid">
        <fgColor rgb="FFA9D08E"/>
        <bgColor rgb="FFA9D18E"/>
      </patternFill>
    </fill>
    <fill>
      <patternFill patternType="solid">
        <fgColor rgb="FF00CCFF"/>
        <bgColor rgb="FF00FFFF"/>
      </patternFill>
    </fill>
    <fill>
      <patternFill patternType="solid">
        <fgColor rgb="FFCCCCCC"/>
        <bgColor rgb="FFC0C0C0"/>
      </patternFill>
    </fill>
    <fill>
      <patternFill patternType="solid">
        <fgColor rgb="FFE6E6FF"/>
        <bgColor rgb="FFDAE3F3"/>
      </patternFill>
    </fill>
    <fill>
      <patternFill patternType="solid">
        <fgColor rgb="FFB3B3B3"/>
        <bgColor rgb="FFC0C0C0"/>
      </patternFill>
    </fill>
    <fill>
      <patternFill patternType="solid">
        <fgColor rgb="FFCCFFFF"/>
        <bgColor rgb="FFE2F0D9"/>
      </patternFill>
    </fill>
    <fill>
      <patternFill patternType="solid">
        <fgColor rgb="FFC0C0C0"/>
        <bgColor rgb="FFCCCCCC"/>
      </patternFill>
    </fill>
    <fill>
      <patternFill patternType="solid">
        <fgColor rgb="FF33FF99"/>
        <bgColor rgb="FF00FFFF"/>
      </patternFill>
    </fill>
    <fill>
      <patternFill patternType="solid">
        <fgColor theme="9" tint="0.3999"/>
        <bgColor rgb="FFA9D08E"/>
      </patternFill>
    </fill>
    <fill>
      <patternFill patternType="solid">
        <fgColor theme="9" tint="0.7999"/>
        <bgColor rgb="FFDAE3F3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5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1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2CC"/>
      <rgbColor rgb="FFCCFFFF"/>
      <rgbColor rgb="FF660066"/>
      <rgbColor rgb="FFFF8080"/>
      <rgbColor rgb="FF0563C1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E6E6FF"/>
      <rgbColor rgb="FF99CCFF"/>
      <rgbColor rgb="FFFF99CC"/>
      <rgbColor rgb="FFCC99FF"/>
      <rgbColor rgb="FFA9D08E"/>
      <rgbColor rgb="FF3366FF"/>
      <rgbColor rgb="FF33FF99"/>
      <rgbColor rgb="FFA9D18E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95"/>
  <sheetViews>
    <sheetView showFormulas="false" showGridLines="true" showRowColHeaders="true" showZeros="true" rightToLeft="false" tabSelected="true" showOutlineSymbols="true" defaultGridColor="true" view="normal" topLeftCell="A36" colorId="64" zoomScale="75" zoomScaleNormal="75" zoomScalePageLayoutView="100" workbookViewId="0">
      <selection pane="topLeft" activeCell="K81" activeCellId="0" sqref="K81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32.29"/>
    <col collapsed="false" customWidth="true" hidden="false" outlineLevel="0" max="3" min="2" style="1" width="22.29"/>
    <col collapsed="false" customWidth="true" hidden="false" outlineLevel="0" max="4" min="4" style="1" width="26.57"/>
    <col collapsed="false" customWidth="true" hidden="false" outlineLevel="0" max="6" min="5" style="1" width="22.29"/>
    <col collapsed="false" customWidth="true" hidden="false" outlineLevel="0" max="7" min="7" style="1" width="28.86"/>
    <col collapsed="false" customWidth="true" hidden="false" outlineLevel="0" max="8" min="8" style="1" width="22.29"/>
    <col collapsed="false" customWidth="true" hidden="false" outlineLevel="0" max="9" min="9" style="2" width="22.29"/>
    <col collapsed="false" customWidth="true" hidden="false" outlineLevel="0" max="10" min="10" style="2" width="26.42"/>
    <col collapsed="false" customWidth="true" hidden="false" outlineLevel="0" max="13" min="11" style="0" width="22.29"/>
    <col collapsed="false" customWidth="true" hidden="false" outlineLevel="0" max="14" min="14" style="0" width="15.29"/>
    <col collapsed="false" customWidth="true" hidden="false" outlineLevel="0" max="15" min="15" style="0" width="17.15"/>
    <col collapsed="false" customWidth="true" hidden="false" outlineLevel="0" max="16" min="16" style="0" width="24.57"/>
    <col collapsed="false" customWidth="true" hidden="false" outlineLevel="0" max="17" min="17" style="0" width="19.29"/>
    <col collapsed="false" customWidth="true" hidden="false" outlineLevel="0" max="18" min="18" style="0" width="16"/>
    <col collapsed="false" customWidth="true" hidden="false" outlineLevel="0" max="19" min="19" style="0" width="15.71"/>
    <col collapsed="false" customWidth="true" hidden="false" outlineLevel="0" max="20" min="20" style="0" width="10"/>
  </cols>
  <sheetData>
    <row r="1" customFormat="false" ht="19.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46.9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8"/>
      <c r="L2" s="8"/>
      <c r="M2" s="8"/>
    </row>
    <row r="3" customFormat="false" ht="13.8" hidden="false" customHeight="false" outlineLevel="0" collapsed="false">
      <c r="A3" s="9" t="s">
        <v>10</v>
      </c>
      <c r="B3" s="10"/>
      <c r="C3" s="10"/>
      <c r="D3" s="10"/>
      <c r="E3" s="10"/>
      <c r="F3" s="10"/>
      <c r="G3" s="10"/>
      <c r="H3" s="10"/>
      <c r="I3" s="11"/>
      <c r="J3" s="11"/>
      <c r="K3" s="12"/>
      <c r="L3" s="12"/>
      <c r="M3" s="12"/>
    </row>
    <row r="4" customFormat="false" ht="35.5" hidden="false" customHeight="false" outlineLevel="0" collapsed="false">
      <c r="A4" s="13" t="s">
        <v>11</v>
      </c>
      <c r="B4" s="14" t="n">
        <v>0</v>
      </c>
      <c r="C4" s="15" t="n">
        <f aca="false">8/30</f>
        <v>0.266666666666667</v>
      </c>
      <c r="D4" s="15" t="s">
        <v>12</v>
      </c>
      <c r="E4" s="16" t="n">
        <f aca="false">B4*C4</f>
        <v>0</v>
      </c>
      <c r="F4" s="15" t="s">
        <v>13</v>
      </c>
      <c r="G4" s="15" t="s">
        <v>13</v>
      </c>
      <c r="H4" s="16" t="n">
        <f aca="false">E4</f>
        <v>0</v>
      </c>
      <c r="I4" s="7"/>
      <c r="J4" s="7"/>
      <c r="K4" s="8"/>
      <c r="L4" s="8"/>
      <c r="M4" s="8"/>
    </row>
    <row r="5" customFormat="false" ht="35.5" hidden="false" customHeight="false" outlineLevel="0" collapsed="false">
      <c r="A5" s="13" t="s">
        <v>14</v>
      </c>
      <c r="B5" s="14" t="n">
        <v>0</v>
      </c>
      <c r="C5" s="17" t="n">
        <v>1</v>
      </c>
      <c r="D5" s="15" t="s">
        <v>12</v>
      </c>
      <c r="E5" s="16" t="n">
        <f aca="false">B5*C5</f>
        <v>0</v>
      </c>
      <c r="F5" s="15" t="s">
        <v>13</v>
      </c>
      <c r="G5" s="15" t="s">
        <v>13</v>
      </c>
      <c r="H5" s="16" t="n">
        <f aca="false">E5</f>
        <v>0</v>
      </c>
      <c r="I5" s="7"/>
      <c r="J5" s="7"/>
      <c r="K5" s="8"/>
      <c r="L5" s="8"/>
      <c r="M5" s="8"/>
    </row>
    <row r="6" customFormat="false" ht="24.05" hidden="false" customHeight="false" outlineLevel="0" collapsed="false">
      <c r="A6" s="13" t="s">
        <v>15</v>
      </c>
      <c r="B6" s="14" t="n">
        <v>0</v>
      </c>
      <c r="C6" s="15" t="n">
        <v>0.25</v>
      </c>
      <c r="D6" s="15" t="s">
        <v>12</v>
      </c>
      <c r="E6" s="16" t="n">
        <f aca="false">B6*C6</f>
        <v>0</v>
      </c>
      <c r="F6" s="15" t="s">
        <v>13</v>
      </c>
      <c r="G6" s="15" t="s">
        <v>13</v>
      </c>
      <c r="H6" s="16" t="n">
        <f aca="false">E6</f>
        <v>0</v>
      </c>
      <c r="I6" s="7"/>
      <c r="J6" s="7"/>
      <c r="K6" s="8"/>
      <c r="L6" s="8"/>
      <c r="M6" s="8"/>
    </row>
    <row r="7" customFormat="false" ht="35.5" hidden="false" customHeight="false" outlineLevel="0" collapsed="false">
      <c r="A7" s="13" t="s">
        <v>16</v>
      </c>
      <c r="B7" s="14" t="n">
        <v>0</v>
      </c>
      <c r="C7" s="15" t="n">
        <v>0.25</v>
      </c>
      <c r="D7" s="15" t="s">
        <v>12</v>
      </c>
      <c r="E7" s="16" t="n">
        <f aca="false">B7*C7</f>
        <v>0</v>
      </c>
      <c r="F7" s="15" t="s">
        <v>13</v>
      </c>
      <c r="G7" s="15" t="s">
        <v>13</v>
      </c>
      <c r="H7" s="16" t="n">
        <f aca="false">E7</f>
        <v>0</v>
      </c>
      <c r="I7" s="7"/>
      <c r="J7" s="7"/>
      <c r="K7" s="8"/>
      <c r="L7" s="8"/>
      <c r="M7" s="8"/>
    </row>
    <row r="8" customFormat="false" ht="13.8" hidden="false" customHeight="false" outlineLevel="0" collapsed="false">
      <c r="A8" s="8"/>
      <c r="B8" s="18"/>
      <c r="C8" s="18"/>
      <c r="D8" s="18"/>
      <c r="E8" s="18"/>
      <c r="F8" s="18"/>
      <c r="G8" s="19" t="s">
        <v>17</v>
      </c>
      <c r="H8" s="20" t="n">
        <f aca="false">SUM(H4:H7)</f>
        <v>0</v>
      </c>
      <c r="I8" s="7"/>
      <c r="J8" s="7"/>
      <c r="K8" s="8"/>
      <c r="L8" s="8"/>
      <c r="M8" s="8"/>
    </row>
    <row r="9" customFormat="false" ht="13.8" hidden="false" customHeight="false" outlineLevel="0" collapsed="false">
      <c r="A9" s="21" t="s">
        <v>18</v>
      </c>
      <c r="B9" s="22"/>
      <c r="C9" s="22"/>
      <c r="D9" s="22"/>
      <c r="E9" s="22"/>
      <c r="F9" s="22"/>
      <c r="G9" s="23"/>
      <c r="H9" s="23"/>
      <c r="I9" s="24"/>
      <c r="J9" s="24"/>
      <c r="K9" s="25"/>
      <c r="L9" s="25"/>
      <c r="M9" s="25"/>
    </row>
    <row r="10" customFormat="false" ht="24.05" hidden="false" customHeight="false" outlineLevel="0" collapsed="false">
      <c r="A10" s="26" t="s">
        <v>19</v>
      </c>
      <c r="B10" s="27" t="n">
        <v>0</v>
      </c>
      <c r="C10" s="15" t="n">
        <v>1</v>
      </c>
      <c r="D10" s="15" t="s">
        <v>12</v>
      </c>
      <c r="E10" s="15" t="n">
        <f aca="false">B10*C10</f>
        <v>0</v>
      </c>
      <c r="F10" s="15" t="n">
        <f aca="false">E10/60</f>
        <v>0</v>
      </c>
      <c r="G10" s="15" t="n">
        <f aca="false">E10*0.6*0.0104</f>
        <v>0</v>
      </c>
      <c r="H10" s="15" t="n">
        <f aca="false">F10+G10</f>
        <v>0</v>
      </c>
      <c r="I10" s="28"/>
      <c r="J10" s="7"/>
      <c r="K10" s="8"/>
      <c r="L10" s="8"/>
      <c r="M10" s="8"/>
    </row>
    <row r="11" customFormat="false" ht="13.8" hidden="false" customHeight="false" outlineLevel="0" collapsed="false">
      <c r="A11" s="8"/>
      <c r="B11" s="18"/>
      <c r="C11" s="18"/>
      <c r="D11" s="18"/>
      <c r="E11" s="18"/>
      <c r="F11" s="18"/>
      <c r="G11" s="29" t="s">
        <v>20</v>
      </c>
      <c r="H11" s="30" t="n">
        <f aca="false">H10</f>
        <v>0</v>
      </c>
      <c r="I11" s="7"/>
      <c r="J11" s="7"/>
      <c r="K11" s="8"/>
      <c r="L11" s="8"/>
      <c r="M11" s="8"/>
    </row>
    <row r="12" customFormat="false" ht="13.8" hidden="false" customHeight="false" outlineLevel="0" collapsed="false">
      <c r="A12" s="21" t="s">
        <v>21</v>
      </c>
      <c r="B12" s="22"/>
      <c r="C12" s="22"/>
      <c r="D12" s="22"/>
      <c r="E12" s="22"/>
      <c r="F12" s="22"/>
      <c r="G12" s="31"/>
      <c r="H12" s="31"/>
      <c r="I12" s="24"/>
      <c r="J12" s="24"/>
      <c r="K12" s="25"/>
      <c r="L12" s="25"/>
      <c r="M12" s="25"/>
    </row>
    <row r="13" customFormat="false" ht="13.8" hidden="false" customHeight="false" outlineLevel="0" collapsed="false">
      <c r="A13" s="13" t="s">
        <v>22</v>
      </c>
      <c r="B13" s="15" t="s">
        <v>13</v>
      </c>
      <c r="C13" s="15" t="s">
        <v>13</v>
      </c>
      <c r="D13" s="15" t="s">
        <v>13</v>
      </c>
      <c r="E13" s="15" t="s">
        <v>13</v>
      </c>
      <c r="F13" s="15" t="s">
        <v>13</v>
      </c>
      <c r="G13" s="15" t="s">
        <v>13</v>
      </c>
      <c r="H13" s="15" t="s">
        <v>13</v>
      </c>
      <c r="I13" s="7"/>
      <c r="J13" s="7"/>
      <c r="K13" s="8"/>
      <c r="L13" s="8"/>
      <c r="M13" s="8"/>
    </row>
    <row r="14" customFormat="false" ht="13.8" hidden="false" customHeight="false" outlineLevel="0" collapsed="false">
      <c r="A14" s="8"/>
      <c r="B14" s="18"/>
      <c r="C14" s="18"/>
      <c r="D14" s="18"/>
      <c r="E14" s="18"/>
      <c r="F14" s="18"/>
      <c r="G14" s="19" t="s">
        <v>23</v>
      </c>
      <c r="H14" s="32" t="n">
        <v>0</v>
      </c>
      <c r="I14" s="7"/>
      <c r="J14" s="7"/>
      <c r="K14" s="8"/>
      <c r="L14" s="8"/>
      <c r="M14" s="8"/>
    </row>
    <row r="15" customFormat="false" ht="13.8" hidden="false" customHeight="false" outlineLevel="0" collapsed="false">
      <c r="A15" s="21" t="s">
        <v>24</v>
      </c>
      <c r="B15" s="22"/>
      <c r="C15" s="22"/>
      <c r="D15" s="22"/>
      <c r="E15" s="22"/>
      <c r="F15" s="22"/>
      <c r="G15" s="23"/>
      <c r="H15" s="23"/>
      <c r="I15" s="24"/>
      <c r="J15" s="24"/>
      <c r="K15" s="25"/>
      <c r="L15" s="25"/>
      <c r="M15" s="25"/>
    </row>
    <row r="16" customFormat="false" ht="13.8" hidden="false" customHeight="false" outlineLevel="0" collapsed="false">
      <c r="A16" s="13" t="s">
        <v>17</v>
      </c>
      <c r="B16" s="15"/>
      <c r="C16" s="15"/>
      <c r="D16" s="15"/>
      <c r="E16" s="15" t="n">
        <f aca="false">H8</f>
        <v>0</v>
      </c>
      <c r="F16" s="15"/>
      <c r="G16" s="15"/>
      <c r="H16" s="15" t="n">
        <f aca="false">(E16/1000)*0.75</f>
        <v>0</v>
      </c>
      <c r="I16" s="7" t="s">
        <v>25</v>
      </c>
      <c r="J16" s="7"/>
      <c r="K16" s="8"/>
      <c r="L16" s="8"/>
      <c r="M16" s="8"/>
    </row>
    <row r="17" customFormat="false" ht="13.8" hidden="false" customHeight="false" outlineLevel="0" collapsed="false">
      <c r="A17" s="13" t="s">
        <v>26</v>
      </c>
      <c r="B17" s="15"/>
      <c r="C17" s="15"/>
      <c r="D17" s="15"/>
      <c r="E17" s="15" t="n">
        <f aca="false">H11</f>
        <v>0</v>
      </c>
      <c r="F17" s="15"/>
      <c r="G17" s="15"/>
      <c r="H17" s="15" t="n">
        <f aca="false">(E17/1000)*0.75</f>
        <v>0</v>
      </c>
      <c r="I17" s="7" t="s">
        <v>27</v>
      </c>
      <c r="J17" s="7"/>
      <c r="K17" s="8"/>
      <c r="L17" s="8"/>
      <c r="M17" s="8"/>
    </row>
    <row r="18" customFormat="false" ht="13.8" hidden="false" customHeight="false" outlineLevel="0" collapsed="false">
      <c r="A18" s="8"/>
      <c r="B18" s="18"/>
      <c r="C18" s="18"/>
      <c r="D18" s="18"/>
      <c r="E18" s="18"/>
      <c r="F18" s="18"/>
      <c r="G18" s="19" t="s">
        <v>28</v>
      </c>
      <c r="H18" s="32" t="n">
        <f aca="false">H16+H17</f>
        <v>0</v>
      </c>
      <c r="I18" s="7"/>
      <c r="J18" s="7"/>
      <c r="K18" s="8"/>
      <c r="L18" s="8"/>
      <c r="M18" s="8"/>
    </row>
    <row r="19" customFormat="false" ht="13.8" hidden="false" customHeight="false" outlineLevel="0" collapsed="false">
      <c r="A19" s="21" t="s">
        <v>29</v>
      </c>
      <c r="B19" s="22"/>
      <c r="C19" s="22"/>
      <c r="D19" s="22"/>
      <c r="E19" s="22"/>
      <c r="F19" s="22"/>
      <c r="G19" s="23"/>
      <c r="H19" s="23"/>
      <c r="I19" s="24"/>
      <c r="J19" s="24"/>
      <c r="K19" s="25"/>
      <c r="L19" s="25"/>
      <c r="M19" s="25"/>
    </row>
    <row r="20" customFormat="false" ht="35.5" hidden="false" customHeight="false" outlineLevel="0" collapsed="false">
      <c r="A20" s="13" t="s">
        <v>30</v>
      </c>
      <c r="B20" s="15" t="n">
        <f aca="false">B85/Localidades!CG30</f>
        <v>0</v>
      </c>
      <c r="C20" s="15"/>
      <c r="D20" s="15"/>
      <c r="E20" s="15"/>
      <c r="F20" s="15"/>
      <c r="G20" s="15"/>
      <c r="H20" s="15" t="n">
        <f aca="false">B20</f>
        <v>0</v>
      </c>
      <c r="I20" s="7"/>
      <c r="J20" s="7"/>
      <c r="K20" s="8"/>
      <c r="L20" s="8"/>
      <c r="M20" s="8"/>
    </row>
    <row r="21" customFormat="false" ht="13.8" hidden="false" customHeight="false" outlineLevel="0" collapsed="false">
      <c r="A21" s="8"/>
      <c r="B21" s="18"/>
      <c r="C21" s="18"/>
      <c r="D21" s="18"/>
      <c r="E21" s="18"/>
      <c r="F21" s="18"/>
      <c r="G21" s="19" t="s">
        <v>31</v>
      </c>
      <c r="H21" s="32" t="n">
        <f aca="false">H20</f>
        <v>0</v>
      </c>
      <c r="I21" s="7"/>
      <c r="J21" s="7"/>
      <c r="K21" s="8"/>
      <c r="L21" s="8"/>
      <c r="M21" s="8"/>
    </row>
    <row r="22" customFormat="false" ht="13.8" hidden="false" customHeight="false" outlineLevel="0" collapsed="false">
      <c r="A22" s="8"/>
      <c r="B22" s="18"/>
      <c r="C22" s="18"/>
      <c r="D22" s="18"/>
      <c r="E22" s="18"/>
      <c r="F22" s="18"/>
      <c r="G22" s="18"/>
      <c r="H22" s="18"/>
      <c r="I22" s="7"/>
      <c r="J22" s="7"/>
      <c r="K22" s="8"/>
      <c r="L22" s="8"/>
      <c r="M22" s="8"/>
    </row>
    <row r="23" customFormat="false" ht="13.8" hidden="false" customHeight="false" outlineLevel="0" collapsed="false">
      <c r="A23" s="8"/>
      <c r="B23" s="18"/>
      <c r="C23" s="18"/>
      <c r="D23" s="18"/>
      <c r="E23" s="18"/>
      <c r="F23" s="18"/>
      <c r="G23" s="18"/>
      <c r="H23" s="18"/>
      <c r="I23" s="7"/>
      <c r="J23" s="7"/>
      <c r="K23" s="8"/>
      <c r="L23" s="8"/>
      <c r="M23" s="8"/>
    </row>
    <row r="24" customFormat="false" ht="13.8" hidden="false" customHeight="false" outlineLevel="0" collapsed="false">
      <c r="A24" s="8"/>
      <c r="B24" s="18"/>
      <c r="C24" s="18"/>
      <c r="D24" s="18"/>
      <c r="E24" s="18"/>
      <c r="F24" s="18"/>
      <c r="G24" s="18"/>
      <c r="H24" s="18"/>
      <c r="I24" s="7"/>
      <c r="J24" s="7"/>
      <c r="K24" s="8"/>
      <c r="L24" s="8"/>
      <c r="M24" s="8"/>
    </row>
    <row r="25" customFormat="false" ht="24.05" hidden="false" customHeight="false" outlineLevel="0" collapsed="false">
      <c r="A25" s="33" t="s">
        <v>32</v>
      </c>
      <c r="B25" s="5" t="s">
        <v>33</v>
      </c>
      <c r="C25" s="5" t="s">
        <v>34</v>
      </c>
      <c r="D25" s="5" t="s">
        <v>35</v>
      </c>
      <c r="E25" s="5" t="s">
        <v>36</v>
      </c>
      <c r="F25" s="5" t="s">
        <v>37</v>
      </c>
      <c r="G25" s="34" t="s">
        <v>38</v>
      </c>
      <c r="H25" s="18"/>
      <c r="I25" s="7"/>
      <c r="J25" s="7"/>
      <c r="K25" s="8"/>
      <c r="L25" s="8"/>
      <c r="M25" s="8"/>
    </row>
    <row r="26" customFormat="false" ht="13.8" hidden="false" customHeight="false" outlineLevel="0" collapsed="false">
      <c r="A26" s="35" t="str">
        <f aca="false">Localidades!A1</f>
        <v>GEX/APS Centro</v>
      </c>
      <c r="B26" s="36" t="n">
        <f aca="false">$H$18</f>
        <v>0</v>
      </c>
      <c r="C26" s="36" t="n">
        <f aca="false">$H$21</f>
        <v>0</v>
      </c>
      <c r="D26" s="36" t="n">
        <f aca="false">B26+C25:C26</f>
        <v>0</v>
      </c>
      <c r="E26" s="36" t="n">
        <f aca="false">'GEX_APS CENTRO'!G151</f>
        <v>0.0944822916666666</v>
      </c>
      <c r="F26" s="36" t="n">
        <f aca="false">D26*E26</f>
        <v>0</v>
      </c>
      <c r="G26" s="36" t="n">
        <f aca="false">F26+D26</f>
        <v>0</v>
      </c>
      <c r="H26" s="18"/>
      <c r="I26" s="7"/>
      <c r="J26" s="7"/>
      <c r="K26" s="8"/>
      <c r="L26" s="8"/>
      <c r="M26" s="8"/>
    </row>
    <row r="27" customFormat="false" ht="13.8" hidden="false" customHeight="false" outlineLevel="0" collapsed="false">
      <c r="A27" s="35" t="str">
        <f aca="false">Localidades!D1</f>
        <v>APS GLICÉRIO</v>
      </c>
      <c r="B27" s="36" t="n">
        <f aca="false">$H$18</f>
        <v>0</v>
      </c>
      <c r="C27" s="36" t="n">
        <f aca="false">$H$21</f>
        <v>0</v>
      </c>
      <c r="D27" s="36" t="n">
        <f aca="false">B27+C26:C27</f>
        <v>0</v>
      </c>
      <c r="E27" s="36" t="n">
        <f aca="false">'APS GLICÉRIO'!G151</f>
        <v>0.0944822916666666</v>
      </c>
      <c r="F27" s="36" t="n">
        <f aca="false">D27*E27</f>
        <v>0</v>
      </c>
      <c r="G27" s="36" t="n">
        <f aca="false">F27+D27</f>
        <v>0</v>
      </c>
      <c r="H27" s="18"/>
      <c r="I27" s="7"/>
      <c r="J27" s="7"/>
      <c r="K27" s="8"/>
      <c r="L27" s="8"/>
      <c r="M27" s="8"/>
    </row>
    <row r="28" customFormat="false" ht="13.8" hidden="false" customHeight="false" outlineLevel="0" collapsed="false">
      <c r="A28" s="35" t="str">
        <f aca="false">Localidades!G1</f>
        <v>APS Brás</v>
      </c>
      <c r="B28" s="36" t="n">
        <f aca="false">$H$18</f>
        <v>0</v>
      </c>
      <c r="C28" s="36" t="n">
        <f aca="false">$H$21</f>
        <v>0</v>
      </c>
      <c r="D28" s="36" t="n">
        <f aca="false">B28+C27:C28</f>
        <v>0</v>
      </c>
      <c r="E28" s="36" t="n">
        <f aca="false">'APS BRÁS'!G151</f>
        <v>0.0944822916666666</v>
      </c>
      <c r="F28" s="36" t="n">
        <f aca="false">D28*E28</f>
        <v>0</v>
      </c>
      <c r="G28" s="36" t="n">
        <f aca="false">F28+D28</f>
        <v>0</v>
      </c>
      <c r="H28" s="18"/>
      <c r="I28" s="7"/>
      <c r="J28" s="7"/>
      <c r="K28" s="8"/>
      <c r="L28" s="8"/>
      <c r="M28" s="8"/>
    </row>
    <row r="29" customFormat="false" ht="13.8" hidden="false" customHeight="false" outlineLevel="0" collapsed="false">
      <c r="A29" s="35" t="str">
        <f aca="false">Localidades!J1</f>
        <v>APS Mooca</v>
      </c>
      <c r="B29" s="36" t="n">
        <f aca="false">$H$18</f>
        <v>0</v>
      </c>
      <c r="C29" s="36" t="n">
        <f aca="false">$H$21</f>
        <v>0</v>
      </c>
      <c r="D29" s="36" t="n">
        <f aca="false">B29+C28:C29</f>
        <v>0</v>
      </c>
      <c r="E29" s="36" t="n">
        <f aca="false">'APS MOOCA'!G151</f>
        <v>0.0944822916666666</v>
      </c>
      <c r="F29" s="36" t="n">
        <f aca="false">D29*E29</f>
        <v>0</v>
      </c>
      <c r="G29" s="36" t="n">
        <f aca="false">F29+D29</f>
        <v>0</v>
      </c>
      <c r="H29" s="18"/>
      <c r="I29" s="7"/>
      <c r="J29" s="7"/>
      <c r="K29" s="8"/>
      <c r="L29" s="8"/>
      <c r="M29" s="8"/>
    </row>
    <row r="30" customFormat="false" ht="13.8" hidden="false" customHeight="false" outlineLevel="0" collapsed="false">
      <c r="A30" s="37"/>
      <c r="B30" s="18"/>
      <c r="C30" s="18"/>
      <c r="D30" s="18"/>
      <c r="E30" s="18"/>
      <c r="F30" s="18"/>
      <c r="G30" s="18"/>
      <c r="H30" s="18"/>
      <c r="I30" s="7"/>
      <c r="J30" s="7"/>
      <c r="K30" s="8"/>
      <c r="L30" s="8"/>
      <c r="M30" s="8"/>
    </row>
    <row r="31" customFormat="false" ht="19.7" hidden="false" customHeight="false" outlineLevel="0" collapsed="false">
      <c r="A31" s="3" t="s">
        <v>39</v>
      </c>
      <c r="B31" s="3"/>
      <c r="C31" s="3"/>
      <c r="D31" s="3"/>
      <c r="E31" s="3"/>
      <c r="F31" s="3"/>
      <c r="G31" s="3"/>
      <c r="H31" s="3"/>
    </row>
    <row r="32" customFormat="false" ht="13.8" hidden="false" customHeight="false" outlineLevel="0" collapsed="false">
      <c r="A32" s="8"/>
      <c r="B32" s="18"/>
      <c r="C32" s="18"/>
      <c r="D32" s="18"/>
      <c r="E32" s="18"/>
      <c r="F32" s="18"/>
      <c r="G32" s="18"/>
      <c r="H32" s="18"/>
      <c r="I32" s="7"/>
      <c r="J32" s="7"/>
      <c r="K32" s="8"/>
      <c r="L32" s="8"/>
      <c r="M32" s="8"/>
    </row>
    <row r="33" customFormat="false" ht="35.5" hidden="false" customHeight="false" outlineLevel="0" collapsed="false">
      <c r="A33" s="4" t="s">
        <v>40</v>
      </c>
      <c r="B33" s="5" t="s">
        <v>2</v>
      </c>
      <c r="C33" s="5" t="s">
        <v>41</v>
      </c>
      <c r="D33" s="5" t="s">
        <v>4</v>
      </c>
      <c r="E33" s="5" t="s">
        <v>5</v>
      </c>
      <c r="F33" s="5" t="s">
        <v>42</v>
      </c>
      <c r="G33" s="5" t="s">
        <v>43</v>
      </c>
      <c r="H33" s="5" t="s">
        <v>8</v>
      </c>
      <c r="I33" s="6" t="s">
        <v>9</v>
      </c>
      <c r="J33" s="7"/>
      <c r="K33" s="8"/>
      <c r="L33" s="8"/>
      <c r="M33" s="8"/>
    </row>
    <row r="34" customFormat="false" ht="13.8" hidden="false" customHeight="false" outlineLevel="0" collapsed="false">
      <c r="A34" s="8"/>
      <c r="B34" s="18"/>
      <c r="C34" s="18"/>
      <c r="D34" s="18"/>
      <c r="E34" s="18"/>
      <c r="F34" s="18"/>
      <c r="G34" s="18"/>
      <c r="H34" s="18"/>
      <c r="I34" s="7"/>
      <c r="J34" s="7"/>
      <c r="K34" s="8"/>
      <c r="L34" s="8"/>
      <c r="M34" s="8"/>
    </row>
    <row r="35" customFormat="false" ht="13.8" hidden="false" customHeight="false" outlineLevel="0" collapsed="false">
      <c r="A35" s="21" t="s">
        <v>10</v>
      </c>
      <c r="B35" s="22"/>
      <c r="C35" s="22"/>
      <c r="D35" s="22"/>
      <c r="E35" s="22"/>
      <c r="F35" s="22"/>
      <c r="G35" s="22"/>
      <c r="H35" s="22"/>
      <c r="I35" s="24"/>
      <c r="J35" s="24"/>
      <c r="K35" s="25"/>
      <c r="L35" s="25"/>
      <c r="M35" s="25"/>
    </row>
    <row r="36" customFormat="false" ht="35.5" hidden="false" customHeight="false" outlineLevel="0" collapsed="false">
      <c r="A36" s="13" t="s">
        <v>11</v>
      </c>
      <c r="B36" s="27" t="n">
        <v>0</v>
      </c>
      <c r="C36" s="15" t="n">
        <v>1</v>
      </c>
      <c r="D36" s="15" t="s">
        <v>12</v>
      </c>
      <c r="E36" s="15" t="n">
        <f aca="false">B36*C36</f>
        <v>0</v>
      </c>
      <c r="F36" s="15" t="s">
        <v>13</v>
      </c>
      <c r="G36" s="15" t="s">
        <v>13</v>
      </c>
      <c r="H36" s="15" t="n">
        <f aca="false">E36</f>
        <v>0</v>
      </c>
      <c r="I36" s="7"/>
      <c r="J36" s="7"/>
      <c r="K36" s="8"/>
      <c r="L36" s="8"/>
      <c r="M36" s="8"/>
    </row>
    <row r="37" customFormat="false" ht="35.5" hidden="false" customHeight="false" outlineLevel="0" collapsed="false">
      <c r="A37" s="13" t="s">
        <v>14</v>
      </c>
      <c r="B37" s="27" t="n">
        <v>0</v>
      </c>
      <c r="C37" s="15" t="n">
        <v>1</v>
      </c>
      <c r="D37" s="15" t="s">
        <v>12</v>
      </c>
      <c r="E37" s="15" t="n">
        <f aca="false">B37*C37</f>
        <v>0</v>
      </c>
      <c r="F37" s="15" t="s">
        <v>13</v>
      </c>
      <c r="G37" s="15" t="s">
        <v>13</v>
      </c>
      <c r="H37" s="15" t="n">
        <f aca="false">E37</f>
        <v>0</v>
      </c>
      <c r="I37" s="7"/>
      <c r="J37" s="7"/>
      <c r="K37" s="8"/>
      <c r="L37" s="8"/>
      <c r="M37" s="8"/>
    </row>
    <row r="38" customFormat="false" ht="24.05" hidden="false" customHeight="false" outlineLevel="0" collapsed="false">
      <c r="A38" s="13" t="s">
        <v>15</v>
      </c>
      <c r="B38" s="27" t="n">
        <v>0</v>
      </c>
      <c r="C38" s="15" t="n">
        <v>0.2</v>
      </c>
      <c r="D38" s="15" t="s">
        <v>12</v>
      </c>
      <c r="E38" s="15" t="n">
        <f aca="false">B38*C38</f>
        <v>0</v>
      </c>
      <c r="F38" s="15" t="s">
        <v>13</v>
      </c>
      <c r="G38" s="15" t="s">
        <v>13</v>
      </c>
      <c r="H38" s="15" t="n">
        <f aca="false">E38</f>
        <v>0</v>
      </c>
      <c r="I38" s="7"/>
      <c r="J38" s="7"/>
      <c r="K38" s="8"/>
      <c r="L38" s="8"/>
      <c r="M38" s="8"/>
    </row>
    <row r="39" customFormat="false" ht="35.5" hidden="false" customHeight="false" outlineLevel="0" collapsed="false">
      <c r="A39" s="13" t="s">
        <v>16</v>
      </c>
      <c r="B39" s="27" t="n">
        <v>0</v>
      </c>
      <c r="C39" s="15" t="n">
        <v>0.2</v>
      </c>
      <c r="D39" s="15" t="s">
        <v>12</v>
      </c>
      <c r="E39" s="15" t="n">
        <f aca="false">B39*C39</f>
        <v>0</v>
      </c>
      <c r="F39" s="15" t="s">
        <v>13</v>
      </c>
      <c r="G39" s="15" t="s">
        <v>13</v>
      </c>
      <c r="H39" s="15" t="n">
        <f aca="false">E39</f>
        <v>0</v>
      </c>
      <c r="I39" s="7"/>
      <c r="J39" s="7"/>
      <c r="K39" s="8"/>
      <c r="L39" s="8"/>
      <c r="M39" s="8"/>
    </row>
    <row r="40" customFormat="false" ht="13.8" hidden="false" customHeight="false" outlineLevel="0" collapsed="false">
      <c r="A40" s="8"/>
      <c r="B40" s="18"/>
      <c r="C40" s="18"/>
      <c r="D40" s="18"/>
      <c r="E40" s="18"/>
      <c r="F40" s="18"/>
      <c r="G40" s="38" t="s">
        <v>17</v>
      </c>
      <c r="H40" s="15" t="n">
        <f aca="false">SUM(H36:H39)</f>
        <v>0</v>
      </c>
      <c r="I40" s="7"/>
      <c r="J40" s="7"/>
      <c r="K40" s="8"/>
      <c r="L40" s="8"/>
      <c r="M40" s="8"/>
    </row>
    <row r="41" customFormat="false" ht="13.8" hidden="false" customHeight="false" outlineLevel="0" collapsed="false">
      <c r="A41" s="8"/>
      <c r="B41" s="18"/>
      <c r="C41" s="18"/>
      <c r="D41" s="18"/>
      <c r="E41" s="18"/>
      <c r="F41" s="18"/>
      <c r="G41" s="39"/>
      <c r="H41" s="18"/>
      <c r="I41" s="7"/>
      <c r="J41" s="7"/>
      <c r="K41" s="8"/>
      <c r="L41" s="8"/>
      <c r="M41" s="8"/>
    </row>
    <row r="42" customFormat="false" ht="13.8" hidden="false" customHeight="false" outlineLevel="0" collapsed="false">
      <c r="A42" s="40" t="s">
        <v>44</v>
      </c>
      <c r="B42" s="22"/>
      <c r="C42" s="22"/>
      <c r="D42" s="22"/>
      <c r="E42" s="22"/>
      <c r="F42" s="22"/>
      <c r="G42" s="22"/>
      <c r="H42" s="22"/>
      <c r="I42" s="24"/>
      <c r="J42" s="24"/>
      <c r="K42" s="25"/>
      <c r="L42" s="25"/>
      <c r="M42" s="25"/>
    </row>
    <row r="43" customFormat="false" ht="13.8" hidden="false" customHeight="false" outlineLevel="0" collapsed="false">
      <c r="A43" s="35" t="s">
        <v>45</v>
      </c>
      <c r="B43" s="27" t="n">
        <v>0</v>
      </c>
      <c r="C43" s="15" t="s">
        <v>13</v>
      </c>
      <c r="D43" s="15" t="s">
        <v>13</v>
      </c>
      <c r="E43" s="15" t="s">
        <v>13</v>
      </c>
      <c r="F43" s="15" t="s">
        <v>13</v>
      </c>
      <c r="G43" s="15" t="s">
        <v>13</v>
      </c>
      <c r="H43" s="15" t="n">
        <f aca="false">B43</f>
        <v>0</v>
      </c>
      <c r="I43" s="28"/>
      <c r="J43" s="7"/>
      <c r="K43" s="8"/>
      <c r="L43" s="8"/>
      <c r="M43" s="8"/>
    </row>
    <row r="44" customFormat="false" ht="13.8" hidden="false" customHeight="false" outlineLevel="0" collapsed="false">
      <c r="A44" s="8"/>
      <c r="B44" s="18"/>
      <c r="C44" s="18"/>
      <c r="D44" s="18"/>
      <c r="E44" s="18"/>
      <c r="F44" s="18"/>
      <c r="G44" s="18"/>
      <c r="H44" s="18"/>
      <c r="I44" s="7"/>
      <c r="J44" s="7"/>
      <c r="K44" s="8"/>
      <c r="L44" s="8"/>
      <c r="M44" s="8"/>
    </row>
    <row r="45" customFormat="false" ht="13.8" hidden="false" customHeight="false" outlineLevel="0" collapsed="false">
      <c r="A45" s="40" t="s">
        <v>46</v>
      </c>
      <c r="B45" s="22"/>
      <c r="C45" s="22"/>
      <c r="D45" s="22"/>
      <c r="E45" s="22"/>
      <c r="F45" s="22"/>
      <c r="G45" s="22"/>
      <c r="H45" s="22"/>
      <c r="I45" s="24"/>
      <c r="J45" s="24"/>
      <c r="K45" s="25"/>
      <c r="L45" s="25"/>
      <c r="M45" s="25"/>
    </row>
    <row r="46" customFormat="false" ht="13.8" hidden="false" customHeight="false" outlineLevel="0" collapsed="false">
      <c r="A46" s="41" t="s">
        <v>17</v>
      </c>
      <c r="B46" s="15"/>
      <c r="C46" s="15"/>
      <c r="D46" s="15"/>
      <c r="E46" s="15" t="n">
        <f aca="false">H40</f>
        <v>0</v>
      </c>
      <c r="F46" s="15"/>
      <c r="G46" s="15"/>
      <c r="H46" s="15" t="n">
        <f aca="false">E46</f>
        <v>0</v>
      </c>
      <c r="I46" s="7"/>
      <c r="J46" s="7"/>
      <c r="K46" s="8"/>
      <c r="L46" s="8"/>
      <c r="M46" s="8"/>
    </row>
    <row r="47" customFormat="false" ht="13.8" hidden="false" customHeight="false" outlineLevel="0" collapsed="false">
      <c r="A47" s="41" t="s">
        <v>20</v>
      </c>
      <c r="B47" s="15"/>
      <c r="C47" s="15"/>
      <c r="D47" s="15"/>
      <c r="E47" s="15" t="n">
        <f aca="false">H43</f>
        <v>0</v>
      </c>
      <c r="F47" s="15"/>
      <c r="G47" s="15"/>
      <c r="H47" s="15" t="n">
        <f aca="false">E47</f>
        <v>0</v>
      </c>
      <c r="I47" s="7"/>
      <c r="J47" s="7"/>
      <c r="K47" s="8"/>
      <c r="L47" s="8"/>
      <c r="M47" s="8"/>
    </row>
    <row r="48" customFormat="false" ht="19.5" hidden="false" customHeight="true" outlineLevel="0" collapsed="false">
      <c r="A48" s="42" t="s">
        <v>47</v>
      </c>
      <c r="B48" s="43"/>
      <c r="C48" s="43"/>
      <c r="D48" s="35" t="str">
        <f aca="false">A26</f>
        <v>GEX/APS Centro</v>
      </c>
      <c r="E48" s="43" t="n">
        <f aca="false">(E46+E47)*E26</f>
        <v>0</v>
      </c>
      <c r="F48" s="43"/>
      <c r="G48" s="43"/>
      <c r="H48" s="18" t="n">
        <f aca="false">E48</f>
        <v>0</v>
      </c>
      <c r="I48" s="44" t="s">
        <v>48</v>
      </c>
      <c r="J48" s="45" t="n">
        <f aca="false">$E$46+$E$47+E48</f>
        <v>0</v>
      </c>
      <c r="K48" s="7"/>
      <c r="L48" s="8"/>
    </row>
    <row r="49" customFormat="false" ht="13.8" hidden="false" customHeight="false" outlineLevel="0" collapsed="false">
      <c r="A49" s="42"/>
      <c r="B49" s="45"/>
      <c r="C49" s="36"/>
      <c r="D49" s="35" t="str">
        <f aca="false">A27</f>
        <v>APS GLICÉRIO</v>
      </c>
      <c r="E49" s="36" t="n">
        <f aca="false">(E46+E47)*E27</f>
        <v>0</v>
      </c>
      <c r="F49" s="36"/>
      <c r="G49" s="46"/>
      <c r="H49" s="47" t="n">
        <f aca="false">E49</f>
        <v>0</v>
      </c>
      <c r="I49" s="44"/>
      <c r="J49" s="45" t="n">
        <f aca="false">$E$46+$E$47+E49</f>
        <v>0</v>
      </c>
      <c r="K49" s="7"/>
      <c r="L49" s="8"/>
    </row>
    <row r="50" customFormat="false" ht="13.8" hidden="false" customHeight="false" outlineLevel="0" collapsed="false">
      <c r="A50" s="42"/>
      <c r="B50" s="45"/>
      <c r="C50" s="36"/>
      <c r="D50" s="35" t="str">
        <f aca="false">A28</f>
        <v>APS Brás</v>
      </c>
      <c r="E50" s="36" t="n">
        <f aca="false">(E46+E47)*E28</f>
        <v>0</v>
      </c>
      <c r="F50" s="36"/>
      <c r="G50" s="46"/>
      <c r="H50" s="47" t="n">
        <f aca="false">E50</f>
        <v>0</v>
      </c>
      <c r="I50" s="44"/>
      <c r="J50" s="45" t="n">
        <f aca="false">$E$46+$E$47+E50</f>
        <v>0</v>
      </c>
      <c r="K50" s="8"/>
      <c r="L50" s="8"/>
    </row>
    <row r="51" customFormat="false" ht="13.8" hidden="false" customHeight="false" outlineLevel="0" collapsed="false">
      <c r="A51" s="42"/>
      <c r="B51" s="45"/>
      <c r="C51" s="36"/>
      <c r="D51" s="35" t="str">
        <f aca="false">A29</f>
        <v>APS Mooca</v>
      </c>
      <c r="E51" s="36" t="n">
        <f aca="false">(E46+E47)*E29</f>
        <v>0</v>
      </c>
      <c r="F51" s="36"/>
      <c r="G51" s="46"/>
      <c r="H51" s="47" t="n">
        <f aca="false">E51</f>
        <v>0</v>
      </c>
      <c r="I51" s="44"/>
      <c r="J51" s="45" t="n">
        <f aca="false">$E$46+$E$47+E51</f>
        <v>0</v>
      </c>
      <c r="K51" s="8"/>
      <c r="L51" s="8"/>
    </row>
    <row r="52" customFormat="false" ht="13.8" hidden="false" customHeight="false" outlineLevel="0" collapsed="false">
      <c r="A52" s="8"/>
      <c r="B52" s="18"/>
      <c r="C52" s="18"/>
      <c r="D52" s="18"/>
      <c r="E52" s="18"/>
      <c r="F52" s="18"/>
      <c r="G52" s="18"/>
      <c r="H52" s="18"/>
      <c r="I52" s="7"/>
      <c r="J52" s="7"/>
      <c r="K52" s="8"/>
      <c r="L52" s="8"/>
      <c r="M52" s="8"/>
    </row>
    <row r="53" customFormat="false" ht="35.5" hidden="false" customHeight="false" outlineLevel="0" collapsed="false">
      <c r="A53" s="33" t="s">
        <v>49</v>
      </c>
      <c r="B53" s="5" t="s">
        <v>50</v>
      </c>
      <c r="C53" s="5" t="s">
        <v>51</v>
      </c>
      <c r="D53" s="5" t="s">
        <v>52</v>
      </c>
      <c r="E53" s="5" t="s">
        <v>53</v>
      </c>
      <c r="F53" s="5" t="s">
        <v>54</v>
      </c>
      <c r="G53" s="34" t="s">
        <v>55</v>
      </c>
      <c r="H53" s="18"/>
      <c r="I53" s="7"/>
      <c r="J53" s="7"/>
      <c r="K53" s="8"/>
      <c r="L53" s="8"/>
      <c r="M53" s="8"/>
    </row>
    <row r="54" customFormat="false" ht="13.8" hidden="false" customHeight="false" outlineLevel="0" collapsed="false">
      <c r="A54" s="35" t="str">
        <f aca="false">A26</f>
        <v>GEX/APS Centro</v>
      </c>
      <c r="B54" s="15" t="n">
        <f aca="false">(30.44*24)</f>
        <v>730.56</v>
      </c>
      <c r="C54" s="15" t="n">
        <v>4</v>
      </c>
      <c r="D54" s="15" t="n">
        <v>0.5</v>
      </c>
      <c r="E54" s="15" t="n">
        <f aca="false">(J48/$B$54)*$C$54*$D$54</f>
        <v>0</v>
      </c>
      <c r="F54" s="15" t="n">
        <v>0.4</v>
      </c>
      <c r="G54" s="15" t="n">
        <v>0</v>
      </c>
      <c r="H54" s="18" t="s">
        <v>56</v>
      </c>
      <c r="I54" s="7"/>
      <c r="J54" s="7"/>
      <c r="K54" s="8"/>
      <c r="L54" s="8"/>
      <c r="M54" s="8"/>
    </row>
    <row r="55" customFormat="false" ht="13.8" hidden="false" customHeight="false" outlineLevel="0" collapsed="false">
      <c r="A55" s="35" t="str">
        <f aca="false">A27</f>
        <v>APS GLICÉRIO</v>
      </c>
      <c r="B55" s="15" t="n">
        <f aca="false">(30.44*24)</f>
        <v>730.56</v>
      </c>
      <c r="C55" s="15" t="n">
        <v>4</v>
      </c>
      <c r="D55" s="15" t="n">
        <v>0.5</v>
      </c>
      <c r="E55" s="15" t="n">
        <f aca="false">(J49/$B$54)*$C$54*$D$54</f>
        <v>0</v>
      </c>
      <c r="F55" s="15" t="n">
        <v>0.4</v>
      </c>
      <c r="G55" s="15" t="n">
        <v>0</v>
      </c>
      <c r="H55" s="18" t="s">
        <v>56</v>
      </c>
      <c r="I55" s="7"/>
      <c r="J55" s="7"/>
      <c r="K55" s="8"/>
      <c r="L55" s="8"/>
      <c r="M55" s="8"/>
    </row>
    <row r="56" customFormat="false" ht="13.8" hidden="false" customHeight="false" outlineLevel="0" collapsed="false">
      <c r="A56" s="35" t="str">
        <f aca="false">A28</f>
        <v>APS Brás</v>
      </c>
      <c r="B56" s="15" t="n">
        <f aca="false">(30.44*24)</f>
        <v>730.56</v>
      </c>
      <c r="C56" s="15" t="n">
        <v>4</v>
      </c>
      <c r="D56" s="15" t="n">
        <v>0.5</v>
      </c>
      <c r="E56" s="15" t="n">
        <f aca="false">(J50/$B$54)*$C$54*$D$54</f>
        <v>0</v>
      </c>
      <c r="F56" s="15" t="n">
        <v>0.4</v>
      </c>
      <c r="G56" s="15" t="n">
        <v>0</v>
      </c>
      <c r="H56" s="18" t="s">
        <v>56</v>
      </c>
      <c r="I56" s="7"/>
      <c r="J56" s="7"/>
      <c r="K56" s="8"/>
      <c r="L56" s="8"/>
      <c r="M56" s="8"/>
    </row>
    <row r="57" customFormat="false" ht="13.8" hidden="false" customHeight="false" outlineLevel="0" collapsed="false">
      <c r="A57" s="35" t="str">
        <f aca="false">A29</f>
        <v>APS Mooca</v>
      </c>
      <c r="B57" s="15" t="n">
        <f aca="false">(30.44*24)</f>
        <v>730.56</v>
      </c>
      <c r="C57" s="15" t="n">
        <v>4</v>
      </c>
      <c r="D57" s="15" t="n">
        <v>0.5</v>
      </c>
      <c r="E57" s="15" t="n">
        <f aca="false">(J51/$B$54)*$C$54*$D$54</f>
        <v>0</v>
      </c>
      <c r="F57" s="15" t="n">
        <v>0.4</v>
      </c>
      <c r="G57" s="15" t="n">
        <v>0</v>
      </c>
      <c r="H57" s="18" t="s">
        <v>56</v>
      </c>
      <c r="I57" s="7"/>
      <c r="J57" s="7"/>
      <c r="K57" s="8"/>
      <c r="L57" s="8"/>
      <c r="M57" s="8"/>
    </row>
    <row r="58" customFormat="false" ht="13.8" hidden="false" customHeight="false" outlineLevel="0" collapsed="false">
      <c r="A58" s="8"/>
      <c r="B58" s="18"/>
      <c r="C58" s="18"/>
      <c r="D58" s="18"/>
      <c r="E58" s="18"/>
      <c r="F58" s="18"/>
      <c r="G58" s="18"/>
      <c r="H58" s="18"/>
      <c r="I58" s="7"/>
      <c r="J58" s="7"/>
      <c r="K58" s="8"/>
      <c r="L58" s="8"/>
      <c r="M58" s="8"/>
    </row>
    <row r="59" customFormat="false" ht="13.8" hidden="false" customHeight="false" outlineLevel="0" collapsed="false">
      <c r="A59" s="48" t="s">
        <v>57</v>
      </c>
      <c r="B59" s="18"/>
      <c r="C59" s="18"/>
      <c r="D59" s="18"/>
      <c r="E59" s="18"/>
      <c r="F59" s="18"/>
      <c r="G59" s="18"/>
      <c r="H59" s="18"/>
      <c r="I59" s="7"/>
      <c r="J59" s="7"/>
      <c r="K59" s="8"/>
      <c r="L59" s="8"/>
      <c r="M59" s="8"/>
    </row>
    <row r="60" customFormat="false" ht="13.8" hidden="false" customHeight="false" outlineLevel="0" collapsed="false">
      <c r="A60" s="8" t="s">
        <v>58</v>
      </c>
      <c r="B60" s="18"/>
      <c r="C60" s="18"/>
      <c r="D60" s="18"/>
      <c r="E60" s="18"/>
      <c r="F60" s="18" t="s">
        <v>59</v>
      </c>
      <c r="G60" s="18" t="s">
        <v>60</v>
      </c>
      <c r="H60" s="18"/>
      <c r="I60" s="7"/>
      <c r="J60" s="7"/>
      <c r="K60" s="8"/>
      <c r="L60" s="8"/>
      <c r="M60" s="8"/>
    </row>
    <row r="61" customFormat="false" ht="13.8" hidden="false" customHeight="false" outlineLevel="0" collapsed="false">
      <c r="A61" s="8" t="s">
        <v>61</v>
      </c>
      <c r="B61" s="18"/>
      <c r="C61" s="18"/>
      <c r="D61" s="18"/>
      <c r="E61" s="18"/>
      <c r="F61" s="18"/>
      <c r="G61" s="18"/>
      <c r="H61" s="18"/>
      <c r="I61" s="7"/>
      <c r="J61" s="7"/>
      <c r="K61" s="8"/>
      <c r="L61" s="8"/>
      <c r="M61" s="8"/>
    </row>
    <row r="62" customFormat="false" ht="14.4" hidden="false" customHeight="false" outlineLevel="0" collapsed="false">
      <c r="A62" s="49" t="s">
        <v>62</v>
      </c>
      <c r="B62" s="50"/>
      <c r="C62" s="50"/>
      <c r="D62" s="50"/>
      <c r="E62" s="50"/>
      <c r="F62" s="50"/>
      <c r="G62" s="50"/>
      <c r="H62" s="50"/>
      <c r="I62" s="51"/>
      <c r="J62" s="51"/>
      <c r="K62" s="52"/>
      <c r="L62" s="52"/>
      <c r="M62" s="52"/>
    </row>
    <row r="63" customFormat="false" ht="13.8" hidden="false" customHeight="false" outlineLevel="0" collapsed="false">
      <c r="A63" s="8" t="s">
        <v>63</v>
      </c>
      <c r="B63" s="18"/>
      <c r="C63" s="18"/>
      <c r="D63" s="18"/>
      <c r="E63" s="18"/>
      <c r="F63" s="18"/>
      <c r="G63" s="18"/>
      <c r="H63" s="18"/>
      <c r="I63" s="7"/>
      <c r="J63" s="7"/>
      <c r="K63" s="8"/>
      <c r="L63" s="8"/>
      <c r="M63" s="8"/>
    </row>
    <row r="64" customFormat="false" ht="13.8" hidden="false" customHeight="false" outlineLevel="0" collapsed="false">
      <c r="A64" s="49" t="s">
        <v>64</v>
      </c>
      <c r="B64" s="18"/>
      <c r="C64" s="18"/>
      <c r="D64" s="18"/>
      <c r="E64" s="18"/>
      <c r="F64" s="18"/>
      <c r="G64" s="18"/>
      <c r="H64" s="18"/>
      <c r="I64" s="7"/>
      <c r="J64" s="7"/>
      <c r="K64" s="8"/>
      <c r="L64" s="8"/>
      <c r="M64" s="8"/>
    </row>
    <row r="65" customFormat="false" ht="13.8" hidden="false" customHeight="false" outlineLevel="0" collapsed="false">
      <c r="A65" s="8" t="s">
        <v>65</v>
      </c>
      <c r="B65" s="18"/>
      <c r="C65" s="18"/>
      <c r="D65" s="18"/>
      <c r="E65" s="18"/>
      <c r="F65" s="18"/>
      <c r="G65" s="18"/>
      <c r="H65" s="18"/>
      <c r="I65" s="7"/>
      <c r="J65" s="7"/>
      <c r="K65" s="8"/>
      <c r="L65" s="8"/>
      <c r="M65" s="8"/>
    </row>
    <row r="66" customFormat="false" ht="14.4" hidden="false" customHeight="false" outlineLevel="0" collapsed="false">
      <c r="A66" s="49" t="s">
        <v>66</v>
      </c>
      <c r="B66" s="50"/>
      <c r="C66" s="18"/>
      <c r="D66" s="18"/>
      <c r="E66" s="18"/>
      <c r="F66" s="18"/>
      <c r="G66" s="18"/>
      <c r="H66" s="18"/>
      <c r="I66" s="7"/>
      <c r="J66" s="7"/>
      <c r="K66" s="8"/>
      <c r="L66" s="8"/>
      <c r="M66" s="8"/>
    </row>
    <row r="67" customFormat="false" ht="13.8" hidden="false" customHeight="false" outlineLevel="0" collapsed="false">
      <c r="A67" s="8" t="s">
        <v>67</v>
      </c>
      <c r="B67" s="18"/>
      <c r="C67" s="18"/>
      <c r="D67" s="18"/>
      <c r="E67" s="18"/>
      <c r="F67" s="18"/>
      <c r="G67" s="18"/>
      <c r="H67" s="18"/>
      <c r="I67" s="7"/>
      <c r="J67" s="7"/>
      <c r="K67" s="8"/>
      <c r="L67" s="8"/>
      <c r="M67" s="8"/>
    </row>
    <row r="68" customFormat="false" ht="13.8" hidden="false" customHeight="false" outlineLevel="0" collapsed="false">
      <c r="A68" s="8"/>
      <c r="B68" s="18"/>
      <c r="C68" s="18"/>
      <c r="D68" s="18"/>
      <c r="E68" s="18"/>
      <c r="F68" s="18"/>
      <c r="G68" s="18"/>
      <c r="H68" s="18"/>
      <c r="I68" s="7"/>
      <c r="J68" s="7"/>
      <c r="K68" s="8"/>
      <c r="L68" s="8"/>
      <c r="M68" s="8"/>
    </row>
    <row r="69" customFormat="false" ht="13.8" hidden="false" customHeight="false" outlineLevel="0" collapsed="false">
      <c r="A69" s="8"/>
      <c r="B69" s="18"/>
      <c r="C69" s="18"/>
      <c r="D69" s="18"/>
      <c r="E69" s="18"/>
      <c r="F69" s="18"/>
      <c r="G69" s="18"/>
      <c r="H69" s="18"/>
      <c r="I69" s="7"/>
      <c r="J69" s="7"/>
      <c r="K69" s="8"/>
      <c r="L69" s="8"/>
      <c r="M69" s="8"/>
    </row>
    <row r="70" customFormat="false" ht="13.8" hidden="false" customHeight="false" outlineLevel="0" collapsed="false">
      <c r="A70" s="8"/>
      <c r="B70" s="18"/>
      <c r="C70" s="18"/>
      <c r="D70" s="18"/>
      <c r="E70" s="18"/>
      <c r="F70" s="18"/>
      <c r="G70" s="18"/>
      <c r="H70" s="18"/>
      <c r="I70" s="7"/>
      <c r="J70" s="7"/>
      <c r="K70" s="8"/>
      <c r="L70" s="8"/>
      <c r="M70" s="8"/>
    </row>
    <row r="71" customFormat="false" ht="13.8" hidden="false" customHeight="false" outlineLevel="0" collapsed="false">
      <c r="A71" s="8"/>
      <c r="B71" s="18"/>
      <c r="C71" s="18"/>
      <c r="D71" s="18"/>
      <c r="E71" s="18"/>
      <c r="F71" s="18"/>
      <c r="G71" s="18"/>
      <c r="H71" s="18"/>
      <c r="I71" s="7"/>
      <c r="J71" s="7"/>
      <c r="K71" s="8"/>
      <c r="L71" s="8"/>
      <c r="M71" s="8"/>
    </row>
    <row r="72" customFormat="false" ht="34.3" hidden="false" customHeight="false" outlineLevel="0" collapsed="false">
      <c r="A72" s="4" t="s">
        <v>68</v>
      </c>
      <c r="B72" s="42" t="s">
        <v>69</v>
      </c>
      <c r="C72" s="18"/>
      <c r="D72" s="18"/>
      <c r="E72" s="18"/>
      <c r="F72" s="18"/>
      <c r="G72" s="18"/>
      <c r="H72" s="18"/>
      <c r="I72" s="7"/>
      <c r="J72" s="7"/>
      <c r="K72" s="8"/>
      <c r="L72" s="8"/>
      <c r="M72" s="8"/>
    </row>
    <row r="73" customFormat="false" ht="24.05" hidden="false" customHeight="false" outlineLevel="0" collapsed="false">
      <c r="A73" s="53" t="s">
        <v>70</v>
      </c>
      <c r="B73" s="36" t="s">
        <v>71</v>
      </c>
      <c r="C73" s="18"/>
      <c r="D73" s="18"/>
      <c r="E73" s="18"/>
      <c r="F73" s="18"/>
      <c r="G73" s="18"/>
      <c r="H73" s="18"/>
      <c r="I73" s="7"/>
      <c r="J73" s="7"/>
      <c r="K73" s="8"/>
      <c r="L73" s="8"/>
      <c r="M73" s="8"/>
    </row>
    <row r="74" customFormat="false" ht="35.5" hidden="false" customHeight="false" outlineLevel="0" collapsed="false">
      <c r="A74" s="53" t="s">
        <v>72</v>
      </c>
      <c r="B74" s="36" t="s">
        <v>73</v>
      </c>
      <c r="C74" s="18"/>
      <c r="D74" s="18"/>
      <c r="E74" s="18"/>
      <c r="F74" s="18"/>
      <c r="G74" s="18"/>
      <c r="H74" s="18"/>
      <c r="I74" s="7"/>
      <c r="J74" s="7"/>
      <c r="K74" s="8"/>
      <c r="L74" s="8"/>
      <c r="M74" s="8"/>
    </row>
    <row r="75" customFormat="false" ht="58.4" hidden="false" customHeight="false" outlineLevel="0" collapsed="false">
      <c r="A75" s="53" t="s">
        <v>74</v>
      </c>
      <c r="B75" s="36" t="s">
        <v>75</v>
      </c>
      <c r="C75" s="18"/>
      <c r="D75" s="18"/>
      <c r="E75" s="18"/>
      <c r="F75" s="18"/>
      <c r="G75" s="18"/>
      <c r="H75" s="18"/>
      <c r="I75" s="7"/>
      <c r="J75" s="7"/>
      <c r="K75" s="8"/>
      <c r="L75" s="8"/>
      <c r="M75" s="8"/>
    </row>
    <row r="76" customFormat="false" ht="35.5" hidden="false" customHeight="false" outlineLevel="0" collapsed="false">
      <c r="A76" s="53" t="s">
        <v>76</v>
      </c>
      <c r="B76" s="36" t="s">
        <v>77</v>
      </c>
      <c r="C76" s="18"/>
      <c r="D76" s="18"/>
      <c r="E76" s="18"/>
      <c r="F76" s="18"/>
      <c r="G76" s="18"/>
      <c r="H76" s="18"/>
      <c r="I76" s="7"/>
      <c r="J76" s="7"/>
      <c r="K76" s="8"/>
      <c r="L76" s="8"/>
      <c r="M76" s="8"/>
    </row>
    <row r="77" customFormat="false" ht="13.8" hidden="false" customHeight="false" outlineLevel="0" collapsed="false">
      <c r="A77" s="8"/>
      <c r="B77" s="18"/>
      <c r="C77" s="18"/>
      <c r="D77" s="18"/>
      <c r="E77" s="18"/>
      <c r="F77" s="18"/>
      <c r="G77" s="18"/>
      <c r="H77" s="18"/>
      <c r="I77" s="7"/>
      <c r="J77" s="7"/>
      <c r="K77" s="8"/>
      <c r="L77" s="8"/>
      <c r="M77" s="8"/>
    </row>
    <row r="78" customFormat="false" ht="13.8" hidden="false" customHeight="false" outlineLevel="0" collapsed="false">
      <c r="A78" s="8"/>
      <c r="B78" s="18"/>
      <c r="C78" s="39"/>
      <c r="D78" s="18"/>
      <c r="E78" s="18"/>
      <c r="F78" s="39"/>
      <c r="G78" s="18"/>
      <c r="H78" s="18"/>
      <c r="I78" s="7"/>
      <c r="J78" s="7"/>
      <c r="K78" s="8"/>
      <c r="L78" s="8"/>
      <c r="M78" s="8"/>
    </row>
    <row r="79" customFormat="false" ht="13.8" hidden="false" customHeight="false" outlineLevel="0" collapsed="false">
      <c r="A79" s="54" t="s">
        <v>78</v>
      </c>
      <c r="B79" s="55"/>
      <c r="C79" s="55"/>
      <c r="D79" s="55"/>
      <c r="E79" s="56"/>
      <c r="F79" s="57"/>
      <c r="G79" s="18"/>
      <c r="H79" s="18"/>
      <c r="I79" s="7"/>
      <c r="J79" s="7"/>
      <c r="K79" s="8"/>
      <c r="L79" s="8"/>
      <c r="M79" s="8"/>
    </row>
    <row r="80" customFormat="false" ht="13.8" hidden="false" customHeight="false" outlineLevel="0" collapsed="false">
      <c r="A80" s="58"/>
      <c r="B80" s="59"/>
      <c r="C80" s="59"/>
      <c r="D80" s="60" t="s">
        <v>79</v>
      </c>
      <c r="E80" s="61"/>
      <c r="F80" s="18"/>
      <c r="G80" s="18"/>
      <c r="H80" s="7"/>
      <c r="I80" s="7"/>
      <c r="J80" s="8"/>
      <c r="K80" s="8"/>
      <c r="L80" s="8"/>
    </row>
    <row r="81" customFormat="false" ht="13.8" hidden="false" customHeight="false" outlineLevel="0" collapsed="false">
      <c r="A81" s="62"/>
      <c r="B81" s="18"/>
      <c r="C81" s="18"/>
      <c r="D81" s="45"/>
      <c r="E81" s="18"/>
      <c r="F81" s="36"/>
      <c r="G81" s="63" t="str">
        <f aca="false">A26</f>
        <v>GEX/APS Centro</v>
      </c>
      <c r="H81" s="63" t="str">
        <f aca="false">A27</f>
        <v>APS GLICÉRIO</v>
      </c>
      <c r="I81" s="63" t="str">
        <f aca="false">A28</f>
        <v>APS Brás</v>
      </c>
      <c r="J81" s="63" t="str">
        <f aca="false">A29</f>
        <v>APS Mooca</v>
      </c>
    </row>
    <row r="82" customFormat="false" ht="35.5" hidden="false" customHeight="false" outlineLevel="0" collapsed="false">
      <c r="A82" s="41"/>
      <c r="B82" s="15"/>
      <c r="C82" s="64" t="s">
        <v>80</v>
      </c>
      <c r="D82" s="65" t="n">
        <v>0</v>
      </c>
      <c r="E82" s="66"/>
      <c r="F82" s="67" t="s">
        <v>81</v>
      </c>
      <c r="G82" s="45" t="n">
        <f aca="false">$D82*(1+$E$26)</f>
        <v>0</v>
      </c>
      <c r="H82" s="36" t="n">
        <f aca="false">$D82*(1+$E$27)</f>
        <v>0</v>
      </c>
      <c r="I82" s="36" t="n">
        <f aca="false">$D82*(1+$E$28)</f>
        <v>0</v>
      </c>
      <c r="J82" s="36" t="n">
        <f aca="false">$D82*(1+$E$29)</f>
        <v>0</v>
      </c>
    </row>
    <row r="83" customFormat="false" ht="13.8" hidden="false" customHeight="false" outlineLevel="0" collapsed="false">
      <c r="A83" s="8"/>
      <c r="B83" s="18"/>
      <c r="C83" s="18"/>
      <c r="D83" s="18"/>
      <c r="E83" s="18"/>
      <c r="F83" s="18"/>
      <c r="G83" s="18"/>
      <c r="H83" s="18"/>
      <c r="I83" s="18"/>
      <c r="J83" s="18"/>
    </row>
    <row r="84" customFormat="false" ht="13.8" hidden="false" customHeight="false" outlineLevel="0" collapsed="false">
      <c r="A84" s="68" t="s">
        <v>82</v>
      </c>
      <c r="B84" s="69"/>
      <c r="C84" s="18"/>
      <c r="D84" s="18"/>
      <c r="E84" s="70"/>
      <c r="F84" s="70"/>
      <c r="G84" s="18"/>
      <c r="H84" s="18"/>
      <c r="I84" s="18"/>
      <c r="J84" s="18"/>
    </row>
    <row r="85" customFormat="false" ht="24.05" hidden="false" customHeight="false" outlineLevel="0" collapsed="false">
      <c r="A85" s="71" t="s">
        <v>83</v>
      </c>
      <c r="B85" s="65" t="n">
        <v>0</v>
      </c>
      <c r="C85" s="18"/>
      <c r="D85" s="18"/>
      <c r="E85" s="18"/>
      <c r="F85" s="67" t="s">
        <v>84</v>
      </c>
      <c r="G85" s="45" t="n">
        <f aca="false">$B85*(1+$E$26)</f>
        <v>0</v>
      </c>
      <c r="H85" s="36" t="n">
        <f aca="false">$B85*(1+$E$27)</f>
        <v>0</v>
      </c>
      <c r="I85" s="36" t="n">
        <f aca="false">$B85*(1+$E$28)</f>
        <v>0</v>
      </c>
      <c r="J85" s="36" t="n">
        <f aca="false">$B85*(1+$E$29)</f>
        <v>0</v>
      </c>
    </row>
    <row r="86" customFormat="false" ht="24.05" hidden="false" customHeight="false" outlineLevel="0" collapsed="false">
      <c r="A86" s="72" t="s">
        <v>85</v>
      </c>
      <c r="B86" s="73" t="n">
        <v>0</v>
      </c>
      <c r="C86" s="18"/>
      <c r="D86" s="18"/>
      <c r="E86" s="18"/>
      <c r="F86" s="67" t="s">
        <v>86</v>
      </c>
      <c r="G86" s="15" t="n">
        <f aca="false">$B86*(1+$E26)</f>
        <v>0</v>
      </c>
      <c r="H86" s="15" t="n">
        <f aca="false">$B86*(1+$E27)</f>
        <v>0</v>
      </c>
      <c r="I86" s="74" t="n">
        <f aca="false">$B86*(1+$E28)</f>
        <v>0</v>
      </c>
      <c r="J86" s="74" t="n">
        <f aca="false">$B86*(1+$E29)</f>
        <v>0</v>
      </c>
    </row>
    <row r="87" customFormat="false" ht="13.8" hidden="false" customHeight="false" outlineLevel="0" collapsed="false">
      <c r="A87" s="8"/>
      <c r="B87" s="18"/>
      <c r="C87" s="18"/>
      <c r="D87" s="18"/>
      <c r="E87" s="18"/>
      <c r="F87" s="18"/>
      <c r="G87" s="18"/>
      <c r="H87" s="18"/>
      <c r="I87" s="7"/>
      <c r="J87" s="7"/>
      <c r="K87" s="8"/>
      <c r="L87" s="8"/>
      <c r="M87" s="8"/>
    </row>
    <row r="88" customFormat="false" ht="13.8" hidden="false" customHeight="false" outlineLevel="0" collapsed="false">
      <c r="A88" s="8"/>
      <c r="B88" s="18"/>
      <c r="C88" s="18"/>
      <c r="D88" s="18"/>
      <c r="E88" s="18"/>
      <c r="F88" s="18"/>
      <c r="G88" s="18"/>
      <c r="H88" s="18"/>
      <c r="I88" s="7"/>
      <c r="J88" s="7"/>
      <c r="K88" s="8"/>
      <c r="L88" s="8"/>
      <c r="M88" s="8"/>
    </row>
    <row r="89" customFormat="false" ht="13.8" hidden="false" customHeight="false" outlineLevel="0" collapsed="false">
      <c r="A89" s="75" t="s">
        <v>87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customFormat="false" ht="85.5" hidden="false" customHeight="false" outlineLevel="0" collapsed="false">
      <c r="A90" s="77" t="s">
        <v>88</v>
      </c>
      <c r="B90" s="78" t="s">
        <v>89</v>
      </c>
      <c r="C90" s="79" t="s">
        <v>90</v>
      </c>
      <c r="D90" s="80" t="s">
        <v>91</v>
      </c>
      <c r="E90" s="80" t="s">
        <v>92</v>
      </c>
      <c r="F90" s="80" t="s">
        <v>93</v>
      </c>
      <c r="G90" s="80" t="s">
        <v>94</v>
      </c>
      <c r="H90" s="81" t="s">
        <v>95</v>
      </c>
      <c r="I90" s="81" t="s">
        <v>96</v>
      </c>
      <c r="J90" s="80" t="s">
        <v>97</v>
      </c>
      <c r="K90" s="80" t="s">
        <v>98</v>
      </c>
    </row>
    <row r="91" customFormat="false" ht="13.8" hidden="false" customHeight="false" outlineLevel="0" collapsed="false">
      <c r="A91" s="35" t="str">
        <f aca="false">A26</f>
        <v>GEX/APS Centro</v>
      </c>
      <c r="B91" s="15" t="n">
        <f aca="false">Localidades!B30</f>
        <v>2</v>
      </c>
      <c r="C91" s="15" t="n">
        <f aca="false">G26</f>
        <v>0</v>
      </c>
      <c r="D91" s="15" t="n">
        <f aca="false">Localidades!B35</f>
        <v>1</v>
      </c>
      <c r="E91" s="15" t="n">
        <f aca="false">G54</f>
        <v>0</v>
      </c>
      <c r="F91" s="82" t="n">
        <v>8</v>
      </c>
      <c r="G91" s="15" t="n">
        <f aca="false">G82</f>
        <v>0</v>
      </c>
      <c r="H91" s="36" t="n">
        <f aca="false">G85</f>
        <v>0</v>
      </c>
      <c r="I91" s="36" t="n">
        <f aca="false">G86</f>
        <v>0</v>
      </c>
      <c r="J91" s="36" t="n">
        <f aca="false">B91*C91+D91*E91+F91*G91+H91*D91+I91*B91</f>
        <v>0</v>
      </c>
      <c r="K91" s="36" t="n">
        <f aca="false">J91*60</f>
        <v>0</v>
      </c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</row>
    <row r="92" customFormat="false" ht="13.8" hidden="false" customHeight="false" outlineLevel="0" collapsed="false">
      <c r="A92" s="35" t="str">
        <f aca="false">A27</f>
        <v>APS GLICÉRIO</v>
      </c>
      <c r="B92" s="15" t="n">
        <f aca="false">Localidades!E30</f>
        <v>2</v>
      </c>
      <c r="C92" s="15" t="n">
        <f aca="false">G27</f>
        <v>0</v>
      </c>
      <c r="D92" s="15" t="n">
        <f aca="false">Localidades!E35</f>
        <v>1</v>
      </c>
      <c r="E92" s="15" t="n">
        <f aca="false">G55</f>
        <v>0</v>
      </c>
      <c r="F92" s="82" t="n">
        <v>8</v>
      </c>
      <c r="G92" s="15" t="n">
        <f aca="false">H82</f>
        <v>0</v>
      </c>
      <c r="H92" s="36" t="n">
        <f aca="false">H85</f>
        <v>0</v>
      </c>
      <c r="I92" s="36" t="n">
        <f aca="false">H86</f>
        <v>0</v>
      </c>
      <c r="J92" s="36" t="n">
        <f aca="false">B92*C92+D92*E92+F92*G92+H92*D92+I92*B92</f>
        <v>0</v>
      </c>
      <c r="K92" s="36" t="n">
        <f aca="false">J92*60</f>
        <v>0</v>
      </c>
    </row>
    <row r="93" customFormat="false" ht="13.8" hidden="false" customHeight="false" outlineLevel="0" collapsed="false">
      <c r="A93" s="35" t="str">
        <f aca="false">A28</f>
        <v>APS Brás</v>
      </c>
      <c r="B93" s="15" t="n">
        <f aca="false">Localidades!H30</f>
        <v>1</v>
      </c>
      <c r="C93" s="15" t="n">
        <f aca="false">G28</f>
        <v>0</v>
      </c>
      <c r="D93" s="15" t="n">
        <f aca="false">Localidades!H35</f>
        <v>1</v>
      </c>
      <c r="E93" s="15" t="n">
        <f aca="false">G56</f>
        <v>0</v>
      </c>
      <c r="F93" s="36" t="str">
        <f aca="false">IF(D93&gt;= 1, "8", "0")</f>
        <v>8</v>
      </c>
      <c r="G93" s="15" t="n">
        <f aca="false">I82</f>
        <v>0</v>
      </c>
      <c r="H93" s="36" t="n">
        <f aca="false">I85</f>
        <v>0</v>
      </c>
      <c r="I93" s="36" t="n">
        <f aca="false">I86</f>
        <v>0</v>
      </c>
      <c r="J93" s="36" t="n">
        <f aca="false">B93*C93+D93*E93+F93*G93+H93*D93+I93*B93</f>
        <v>0</v>
      </c>
      <c r="K93" s="36" t="n">
        <f aca="false">J93*60</f>
        <v>0</v>
      </c>
    </row>
    <row r="94" customFormat="false" ht="13.8" hidden="false" customHeight="false" outlineLevel="0" collapsed="false">
      <c r="A94" s="35" t="str">
        <f aca="false">A29</f>
        <v>APS Mooca</v>
      </c>
      <c r="B94" s="15" t="n">
        <f aca="false">Localidades!K30</f>
        <v>1</v>
      </c>
      <c r="C94" s="15" t="n">
        <f aca="false">G29</f>
        <v>0</v>
      </c>
      <c r="D94" s="15" t="n">
        <f aca="false">Localidades!K35</f>
        <v>1</v>
      </c>
      <c r="E94" s="15" t="n">
        <f aca="false">G57</f>
        <v>0</v>
      </c>
      <c r="F94" s="36" t="str">
        <f aca="false">IF(D94&gt;= 1, "8", "0")</f>
        <v>8</v>
      </c>
      <c r="G94" s="15" t="n">
        <f aca="false">J82</f>
        <v>0</v>
      </c>
      <c r="H94" s="36" t="n">
        <f aca="false">J85</f>
        <v>0</v>
      </c>
      <c r="I94" s="36" t="n">
        <f aca="false">J86</f>
        <v>0</v>
      </c>
      <c r="J94" s="36" t="n">
        <f aca="false">B94*C94+D94*E94+F94*G94+H94*D94+I94*B94</f>
        <v>0</v>
      </c>
      <c r="K94" s="36" t="n">
        <f aca="false">J94*60</f>
        <v>0</v>
      </c>
    </row>
    <row r="95" customFormat="false" ht="13.8" hidden="false" customHeight="false" outlineLevel="0" collapsed="false">
      <c r="H95" s="2"/>
      <c r="L95" s="83" t="n">
        <f aca="false">SUM(K91:K94)</f>
        <v>0</v>
      </c>
    </row>
  </sheetData>
  <mergeCells count="4">
    <mergeCell ref="A1:H1"/>
    <mergeCell ref="A31:H31"/>
    <mergeCell ref="A48:A51"/>
    <mergeCell ref="I48:I5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29" colorId="64" zoomScale="75" zoomScaleNormal="75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4" t="s">
        <v>99</v>
      </c>
      <c r="B1" s="84"/>
      <c r="C1" s="84"/>
      <c r="D1" s="84"/>
      <c r="E1" s="85"/>
      <c r="F1" s="85"/>
      <c r="G1" s="85"/>
      <c r="H1" s="85"/>
    </row>
    <row r="2" customFormat="false" ht="15" hidden="false" customHeight="true" outlineLevel="0" collapsed="false">
      <c r="A2" s="86" t="str">
        <f aca="false">Localidades!A1</f>
        <v>GEX/APS Centro</v>
      </c>
      <c r="B2" s="86"/>
      <c r="C2" s="86"/>
      <c r="D2" s="86"/>
      <c r="E2" s="85"/>
      <c r="F2" s="85"/>
      <c r="G2" s="85"/>
      <c r="H2" s="85"/>
    </row>
    <row r="3" customFormat="false" ht="15" hidden="false" customHeight="true" outlineLevel="0" collapsed="false">
      <c r="A3" s="86"/>
      <c r="B3" s="86"/>
      <c r="C3" s="86"/>
      <c r="D3" s="86"/>
      <c r="E3" s="85"/>
      <c r="F3" s="85"/>
      <c r="G3" s="85"/>
      <c r="H3" s="85"/>
    </row>
    <row r="4" customFormat="false" ht="15" hidden="false" customHeight="true" outlineLevel="0" collapsed="false">
      <c r="A4" s="86"/>
      <c r="B4" s="86"/>
      <c r="C4" s="86"/>
      <c r="D4" s="86"/>
      <c r="E4" s="85"/>
      <c r="F4" s="85"/>
      <c r="G4" s="85"/>
      <c r="H4" s="85"/>
    </row>
    <row r="5" customFormat="false" ht="16.15" hidden="false" customHeight="false" outlineLevel="0" collapsed="false">
      <c r="A5" s="87" t="s">
        <v>100</v>
      </c>
      <c r="B5" s="87"/>
      <c r="C5" s="87"/>
      <c r="D5" s="87"/>
      <c r="E5" s="85"/>
      <c r="F5" s="85"/>
      <c r="G5" s="85"/>
      <c r="H5" s="85"/>
    </row>
    <row r="6" customFormat="false" ht="15.75" hidden="false" customHeight="true" outlineLevel="0" collapsed="false">
      <c r="A6" s="88" t="s">
        <v>101</v>
      </c>
      <c r="B6" s="88"/>
      <c r="C6" s="88"/>
      <c r="D6" s="88"/>
      <c r="E6" s="89"/>
      <c r="F6" s="89"/>
      <c r="G6" s="89"/>
      <c r="H6" s="89"/>
    </row>
    <row r="7" customFormat="false" ht="13.8" hidden="false" customHeight="false" outlineLevel="0" collapsed="false">
      <c r="A7" s="90" t="s">
        <v>102</v>
      </c>
      <c r="B7" s="90" t="s">
        <v>103</v>
      </c>
      <c r="C7" s="90" t="s">
        <v>104</v>
      </c>
      <c r="D7" s="91" t="s">
        <v>105</v>
      </c>
      <c r="E7" s="85"/>
      <c r="F7" s="85"/>
      <c r="G7" s="85"/>
      <c r="H7" s="85"/>
    </row>
    <row r="8" customFormat="false" ht="13.8" hidden="false" customHeight="false" outlineLevel="0" collapsed="false">
      <c r="A8" s="92" t="s">
        <v>106</v>
      </c>
      <c r="B8" s="93" t="n">
        <f aca="false">Localidades!B5</f>
        <v>2</v>
      </c>
      <c r="C8" s="94" t="n">
        <v>0</v>
      </c>
      <c r="D8" s="95" t="n">
        <f aca="false">C8*B8</f>
        <v>0</v>
      </c>
      <c r="E8" s="85"/>
      <c r="F8" s="85"/>
      <c r="G8" s="85"/>
      <c r="H8" s="85"/>
    </row>
    <row r="9" customFormat="false" ht="13.8" hidden="false" customHeight="false" outlineLevel="0" collapsed="false">
      <c r="A9" s="92" t="s">
        <v>107</v>
      </c>
      <c r="B9" s="93" t="n">
        <f aca="false">Localidades!B6</f>
        <v>91</v>
      </c>
      <c r="C9" s="94" t="n">
        <v>0</v>
      </c>
      <c r="D9" s="95" t="n">
        <f aca="false">C9*B9</f>
        <v>0</v>
      </c>
      <c r="E9" s="85"/>
      <c r="F9" s="85"/>
      <c r="G9" s="85"/>
      <c r="H9" s="85"/>
    </row>
    <row r="10" customFormat="false" ht="13.8" hidden="false" customHeight="false" outlineLevel="0" collapsed="false">
      <c r="A10" s="92" t="s">
        <v>108</v>
      </c>
      <c r="B10" s="93" t="n">
        <f aca="false">Localidades!B7</f>
        <v>5</v>
      </c>
      <c r="C10" s="94" t="n">
        <v>0</v>
      </c>
      <c r="D10" s="95" t="n">
        <f aca="false">C10*B10</f>
        <v>0</v>
      </c>
      <c r="E10" s="85"/>
      <c r="F10" s="85"/>
      <c r="G10" s="85"/>
      <c r="H10" s="85"/>
    </row>
    <row r="11" customFormat="false" ht="13.8" hidden="false" customHeight="false" outlineLevel="0" collapsed="false">
      <c r="A11" s="92" t="s">
        <v>109</v>
      </c>
      <c r="B11" s="93" t="n">
        <f aca="false">Localidades!B8</f>
        <v>5</v>
      </c>
      <c r="C11" s="94" t="n">
        <v>0</v>
      </c>
      <c r="D11" s="95" t="n">
        <f aca="false">C11*B11</f>
        <v>0</v>
      </c>
      <c r="E11" s="85"/>
      <c r="F11" s="85"/>
      <c r="G11" s="85"/>
      <c r="H11" s="85"/>
    </row>
    <row r="12" customFormat="false" ht="13.8" hidden="false" customHeight="false" outlineLevel="0" collapsed="false">
      <c r="A12" s="92" t="s">
        <v>110</v>
      </c>
      <c r="B12" s="93" t="n">
        <f aca="false">Localidades!B9</f>
        <v>7</v>
      </c>
      <c r="C12" s="94" t="n">
        <v>0</v>
      </c>
      <c r="D12" s="95" t="n">
        <f aca="false">C12*B12</f>
        <v>0</v>
      </c>
      <c r="E12" s="85"/>
      <c r="F12" s="85"/>
      <c r="G12" s="85"/>
      <c r="H12" s="85"/>
    </row>
    <row r="13" customFormat="false" ht="13.8" hidden="false" customHeight="false" outlineLevel="0" collapsed="false">
      <c r="A13" s="92" t="s">
        <v>111</v>
      </c>
      <c r="B13" s="93" t="n">
        <f aca="false">Localidades!B10</f>
        <v>8</v>
      </c>
      <c r="C13" s="94" t="n">
        <v>0</v>
      </c>
      <c r="D13" s="95" t="n">
        <f aca="false">C13*B13</f>
        <v>0</v>
      </c>
      <c r="E13" s="85"/>
      <c r="F13" s="85"/>
      <c r="G13" s="85"/>
      <c r="H13" s="85"/>
    </row>
    <row r="14" customFormat="false" ht="13.8" hidden="false" customHeight="false" outlineLevel="0" collapsed="false">
      <c r="A14" s="92" t="s">
        <v>112</v>
      </c>
      <c r="B14" s="93" t="n">
        <f aca="false">Localidades!B11</f>
        <v>7</v>
      </c>
      <c r="C14" s="94" t="n">
        <v>0</v>
      </c>
      <c r="D14" s="95" t="n">
        <f aca="false">C14*B14</f>
        <v>0</v>
      </c>
      <c r="E14" s="85"/>
      <c r="F14" s="85"/>
      <c r="G14" s="85"/>
      <c r="H14" s="85"/>
    </row>
    <row r="15" customFormat="false" ht="13.8" hidden="false" customHeight="false" outlineLevel="0" collapsed="false">
      <c r="A15" s="92" t="s">
        <v>113</v>
      </c>
      <c r="B15" s="93" t="n">
        <f aca="false">Localidades!B12</f>
        <v>2</v>
      </c>
      <c r="C15" s="94" t="n">
        <v>0</v>
      </c>
      <c r="D15" s="95" t="n">
        <f aca="false">C15*B15</f>
        <v>0</v>
      </c>
      <c r="E15" s="85"/>
      <c r="F15" s="85"/>
      <c r="G15" s="85"/>
      <c r="H15" s="85"/>
    </row>
    <row r="16" customFormat="false" ht="15.65" hidden="false" customHeight="false" outlineLevel="0" collapsed="false">
      <c r="A16" s="92" t="s">
        <v>114</v>
      </c>
      <c r="B16" s="93" t="n">
        <f aca="false">Localidades!B13</f>
        <v>2</v>
      </c>
      <c r="C16" s="94" t="n">
        <v>0</v>
      </c>
      <c r="D16" s="95" t="n">
        <f aca="false">C16*B16</f>
        <v>0</v>
      </c>
      <c r="E16" s="85"/>
      <c r="F16" s="85"/>
      <c r="G16" s="85"/>
      <c r="H16" s="85"/>
    </row>
    <row r="17" customFormat="false" ht="13.8" hidden="false" customHeight="false" outlineLevel="0" collapsed="false">
      <c r="A17" s="92" t="s">
        <v>115</v>
      </c>
      <c r="B17" s="93" t="n">
        <f aca="false">Localidades!B14</f>
        <v>7</v>
      </c>
      <c r="C17" s="94" t="n">
        <v>0</v>
      </c>
      <c r="D17" s="95" t="n">
        <f aca="false">C17*B17</f>
        <v>0</v>
      </c>
      <c r="E17" s="85"/>
      <c r="F17" s="85"/>
      <c r="G17" s="85"/>
      <c r="H17" s="85"/>
    </row>
    <row r="18" customFormat="false" ht="13.8" hidden="false" customHeight="false" outlineLevel="0" collapsed="false">
      <c r="A18" s="92" t="s">
        <v>116</v>
      </c>
      <c r="B18" s="96" t="n">
        <f aca="false">Localidades!B15</f>
        <v>0</v>
      </c>
      <c r="C18" s="94" t="n">
        <v>0</v>
      </c>
      <c r="D18" s="95" t="n">
        <f aca="false">C18*B18</f>
        <v>0</v>
      </c>
      <c r="E18" s="85"/>
      <c r="F18" s="85"/>
      <c r="G18" s="85"/>
      <c r="H18" s="85"/>
    </row>
    <row r="19" customFormat="false" ht="13.8" hidden="false" customHeight="false" outlineLevel="0" collapsed="false">
      <c r="A19" s="92" t="s">
        <v>117</v>
      </c>
      <c r="B19" s="93" t="n">
        <f aca="false">Localidades!B16</f>
        <v>0</v>
      </c>
      <c r="C19" s="94" t="n">
        <v>0</v>
      </c>
      <c r="D19" s="95" t="n">
        <f aca="false">C19*B19</f>
        <v>0</v>
      </c>
      <c r="E19" s="85"/>
      <c r="F19" s="85"/>
      <c r="G19" s="85"/>
      <c r="H19" s="85"/>
    </row>
    <row r="20" customFormat="false" ht="13.8" hidden="false" customHeight="false" outlineLevel="0" collapsed="false">
      <c r="A20" s="92" t="s">
        <v>118</v>
      </c>
      <c r="B20" s="93" t="n">
        <f aca="false">Localidades!B17</f>
        <v>2</v>
      </c>
      <c r="C20" s="94" t="n">
        <v>0</v>
      </c>
      <c r="D20" s="95" t="n">
        <f aca="false">C20*B20</f>
        <v>0</v>
      </c>
      <c r="E20" s="85"/>
      <c r="F20" s="85"/>
      <c r="G20" s="85"/>
      <c r="H20" s="85"/>
    </row>
    <row r="21" customFormat="false" ht="13.8" hidden="false" customHeight="false" outlineLevel="0" collapsed="false">
      <c r="A21" s="92" t="s">
        <v>119</v>
      </c>
      <c r="B21" s="93" t="n">
        <f aca="false">Localidades!B18</f>
        <v>17</v>
      </c>
      <c r="C21" s="94" t="n">
        <v>0</v>
      </c>
      <c r="D21" s="95" t="n">
        <f aca="false">C21*B21</f>
        <v>0</v>
      </c>
      <c r="E21" s="85"/>
      <c r="F21" s="85"/>
      <c r="G21" s="85"/>
      <c r="H21" s="85"/>
    </row>
    <row r="22" customFormat="false" ht="13.8" hidden="false" customHeight="false" outlineLevel="0" collapsed="false">
      <c r="A22" s="92" t="s">
        <v>120</v>
      </c>
      <c r="B22" s="93" t="n">
        <f aca="false">Localidades!B19</f>
        <v>1</v>
      </c>
      <c r="C22" s="94" t="n">
        <v>0</v>
      </c>
      <c r="D22" s="95" t="n">
        <f aca="false">C22*B22</f>
        <v>0</v>
      </c>
      <c r="E22" s="85"/>
      <c r="F22" s="85"/>
      <c r="G22" s="85"/>
      <c r="H22" s="85"/>
    </row>
    <row r="23" customFormat="false" ht="13.8" hidden="false" customHeight="false" outlineLevel="0" collapsed="false">
      <c r="A23" s="97" t="s">
        <v>121</v>
      </c>
      <c r="B23" s="97"/>
      <c r="C23" s="97"/>
      <c r="D23" s="98" t="n">
        <f aca="false">SUM(D8:D22)</f>
        <v>0</v>
      </c>
      <c r="E23" s="85"/>
      <c r="F23" s="85"/>
      <c r="G23" s="85"/>
      <c r="H23" s="85"/>
    </row>
    <row r="24" customFormat="false" ht="15.75" hidden="false" customHeight="true" outlineLevel="0" collapsed="false">
      <c r="A24" s="99" t="s">
        <v>122</v>
      </c>
      <c r="B24" s="99"/>
      <c r="C24" s="99"/>
      <c r="D24" s="99"/>
      <c r="E24" s="89"/>
      <c r="F24" s="89"/>
      <c r="G24" s="89"/>
      <c r="H24" s="89"/>
    </row>
    <row r="25" customFormat="false" ht="13.8" hidden="false" customHeight="false" outlineLevel="0" collapsed="false">
      <c r="A25" s="90" t="s">
        <v>102</v>
      </c>
      <c r="B25" s="90" t="s">
        <v>103</v>
      </c>
      <c r="C25" s="90" t="s">
        <v>104</v>
      </c>
      <c r="D25" s="91" t="s">
        <v>105</v>
      </c>
      <c r="E25" s="85"/>
      <c r="F25" s="85"/>
      <c r="G25" s="85"/>
      <c r="H25" s="85"/>
    </row>
    <row r="26" customFormat="false" ht="13.8" hidden="false" customHeight="false" outlineLevel="0" collapsed="false">
      <c r="A26" s="92" t="s">
        <v>123</v>
      </c>
      <c r="B26" s="93" t="n">
        <f aca="false">B8</f>
        <v>2</v>
      </c>
      <c r="C26" s="94" t="n">
        <v>0</v>
      </c>
      <c r="D26" s="95" t="n">
        <f aca="false">C26*B26</f>
        <v>0</v>
      </c>
      <c r="E26" s="85"/>
      <c r="F26" s="85"/>
      <c r="G26" s="100"/>
      <c r="H26" s="100"/>
    </row>
    <row r="27" customFormat="false" ht="13.8" hidden="false" customHeight="false" outlineLevel="0" collapsed="false">
      <c r="A27" s="92" t="s">
        <v>124</v>
      </c>
      <c r="B27" s="93" t="n">
        <f aca="false">B9</f>
        <v>91</v>
      </c>
      <c r="C27" s="94" t="n">
        <v>0</v>
      </c>
      <c r="D27" s="95" t="n">
        <f aca="false">C27*B27</f>
        <v>0</v>
      </c>
      <c r="E27" s="85"/>
      <c r="F27" s="85"/>
      <c r="G27" s="100"/>
      <c r="H27" s="100"/>
    </row>
    <row r="28" customFormat="false" ht="13.8" hidden="false" customHeight="false" outlineLevel="0" collapsed="false">
      <c r="A28" s="92" t="s">
        <v>125</v>
      </c>
      <c r="B28" s="93" t="n">
        <f aca="false">B10</f>
        <v>5</v>
      </c>
      <c r="C28" s="94" t="n">
        <v>0</v>
      </c>
      <c r="D28" s="95" t="n">
        <f aca="false">C28*B28</f>
        <v>0</v>
      </c>
      <c r="E28" s="85"/>
      <c r="F28" s="85"/>
      <c r="G28" s="100"/>
      <c r="H28" s="100"/>
    </row>
    <row r="29" customFormat="false" ht="13.8" hidden="false" customHeight="false" outlineLevel="0" collapsed="false">
      <c r="A29" s="92" t="s">
        <v>126</v>
      </c>
      <c r="B29" s="93" t="n">
        <f aca="false">B11</f>
        <v>5</v>
      </c>
      <c r="C29" s="94" t="n">
        <v>0</v>
      </c>
      <c r="D29" s="95" t="n">
        <f aca="false">C29*B29</f>
        <v>0</v>
      </c>
      <c r="E29" s="85"/>
      <c r="F29" s="85"/>
      <c r="G29" s="100"/>
      <c r="H29" s="100"/>
    </row>
    <row r="30" customFormat="false" ht="13.8" hidden="false" customHeight="false" outlineLevel="0" collapsed="false">
      <c r="A30" s="92" t="s">
        <v>127</v>
      </c>
      <c r="B30" s="93" t="n">
        <f aca="false">B12</f>
        <v>7</v>
      </c>
      <c r="C30" s="94" t="n">
        <v>0</v>
      </c>
      <c r="D30" s="95" t="n">
        <f aca="false">C30*B30</f>
        <v>0</v>
      </c>
      <c r="E30" s="85"/>
      <c r="F30" s="85"/>
      <c r="G30" s="100"/>
      <c r="H30" s="100"/>
    </row>
    <row r="31" customFormat="false" ht="13.8" hidden="false" customHeight="false" outlineLevel="0" collapsed="false">
      <c r="A31" s="92" t="s">
        <v>128</v>
      </c>
      <c r="B31" s="93" t="n">
        <f aca="false">B13</f>
        <v>8</v>
      </c>
      <c r="C31" s="94" t="n">
        <v>0</v>
      </c>
      <c r="D31" s="95" t="n">
        <f aca="false">C31*B31</f>
        <v>0</v>
      </c>
      <c r="E31" s="85"/>
      <c r="F31" s="85"/>
      <c r="G31" s="100"/>
      <c r="H31" s="100"/>
    </row>
    <row r="32" customFormat="false" ht="13.8" hidden="false" customHeight="false" outlineLevel="0" collapsed="false">
      <c r="A32" s="101" t="s">
        <v>129</v>
      </c>
      <c r="B32" s="93" t="n">
        <f aca="false">B14</f>
        <v>7</v>
      </c>
      <c r="C32" s="94" t="n">
        <v>0</v>
      </c>
      <c r="D32" s="95" t="n">
        <f aca="false">C32*B32</f>
        <v>0</v>
      </c>
      <c r="E32" s="85"/>
      <c r="F32" s="85"/>
      <c r="G32" s="100"/>
      <c r="H32" s="100"/>
    </row>
    <row r="33" customFormat="false" ht="13.8" hidden="false" customHeight="false" outlineLevel="0" collapsed="false">
      <c r="A33" s="92" t="s">
        <v>130</v>
      </c>
      <c r="B33" s="93" t="n">
        <f aca="false">B15</f>
        <v>2</v>
      </c>
      <c r="C33" s="94" t="n">
        <v>0</v>
      </c>
      <c r="D33" s="95" t="n">
        <f aca="false">C33*B33</f>
        <v>0</v>
      </c>
      <c r="E33" s="85"/>
      <c r="F33" s="85"/>
      <c r="G33" s="100"/>
      <c r="H33" s="100"/>
    </row>
    <row r="34" customFormat="false" ht="15.65" hidden="false" customHeight="false" outlineLevel="0" collapsed="false">
      <c r="A34" s="92" t="s">
        <v>131</v>
      </c>
      <c r="B34" s="93" t="n">
        <f aca="false">B16</f>
        <v>2</v>
      </c>
      <c r="C34" s="94" t="n">
        <v>0</v>
      </c>
      <c r="D34" s="95" t="n">
        <f aca="false">C34*B34</f>
        <v>0</v>
      </c>
      <c r="E34" s="85"/>
      <c r="F34" s="85"/>
      <c r="G34" s="100"/>
      <c r="H34" s="100"/>
    </row>
    <row r="35" customFormat="false" ht="13.8" hidden="false" customHeight="false" outlineLevel="0" collapsed="false">
      <c r="A35" s="92" t="s">
        <v>132</v>
      </c>
      <c r="B35" s="93" t="n">
        <f aca="false">B17</f>
        <v>7</v>
      </c>
      <c r="C35" s="94" t="n">
        <v>0</v>
      </c>
      <c r="D35" s="95" t="n">
        <f aca="false">C35*B35</f>
        <v>0</v>
      </c>
      <c r="E35" s="85"/>
      <c r="F35" s="85"/>
      <c r="G35" s="100"/>
      <c r="H35" s="100"/>
    </row>
    <row r="36" customFormat="false" ht="13.8" hidden="false" customHeight="false" outlineLevel="0" collapsed="false">
      <c r="A36" s="92" t="s">
        <v>133</v>
      </c>
      <c r="B36" s="93" t="n">
        <f aca="false">B18</f>
        <v>0</v>
      </c>
      <c r="C36" s="94" t="n">
        <v>0</v>
      </c>
      <c r="D36" s="95" t="n">
        <f aca="false">C36*B36</f>
        <v>0</v>
      </c>
      <c r="E36" s="85"/>
      <c r="F36" s="85"/>
      <c r="G36" s="100"/>
      <c r="H36" s="100"/>
    </row>
    <row r="37" customFormat="false" ht="13.8" hidden="false" customHeight="false" outlineLevel="0" collapsed="false">
      <c r="A37" s="92" t="s">
        <v>134</v>
      </c>
      <c r="B37" s="93" t="n">
        <f aca="false">B19</f>
        <v>0</v>
      </c>
      <c r="C37" s="94" t="n">
        <v>0</v>
      </c>
      <c r="D37" s="95" t="n">
        <f aca="false">C37*B37</f>
        <v>0</v>
      </c>
      <c r="E37" s="85"/>
      <c r="F37" s="85"/>
      <c r="G37" s="100"/>
      <c r="H37" s="100"/>
    </row>
    <row r="38" customFormat="false" ht="13.8" hidden="false" customHeight="false" outlineLevel="0" collapsed="false">
      <c r="A38" s="92" t="s">
        <v>135</v>
      </c>
      <c r="B38" s="93" t="n">
        <f aca="false">B20</f>
        <v>2</v>
      </c>
      <c r="C38" s="94" t="n">
        <v>0</v>
      </c>
      <c r="D38" s="95" t="n">
        <f aca="false">C38*B38</f>
        <v>0</v>
      </c>
      <c r="E38" s="85"/>
      <c r="F38" s="85"/>
      <c r="G38" s="100"/>
      <c r="H38" s="100"/>
    </row>
    <row r="39" customFormat="false" ht="13.8" hidden="false" customHeight="false" outlineLevel="0" collapsed="false">
      <c r="A39" s="92" t="s">
        <v>136</v>
      </c>
      <c r="B39" s="93" t="n">
        <f aca="false">B21</f>
        <v>17</v>
      </c>
      <c r="C39" s="94" t="n">
        <v>0</v>
      </c>
      <c r="D39" s="95" t="n">
        <f aca="false">C39*B39</f>
        <v>0</v>
      </c>
      <c r="E39" s="85"/>
      <c r="F39" s="85"/>
      <c r="G39" s="100"/>
      <c r="H39" s="102"/>
    </row>
    <row r="40" customFormat="false" ht="13.8" hidden="false" customHeight="false" outlineLevel="0" collapsed="false">
      <c r="A40" s="92" t="s">
        <v>137</v>
      </c>
      <c r="B40" s="93" t="n">
        <f aca="false">B22</f>
        <v>1</v>
      </c>
      <c r="C40" s="94" t="n">
        <v>0</v>
      </c>
      <c r="D40" s="95" t="n">
        <f aca="false">C40*B40</f>
        <v>0</v>
      </c>
      <c r="E40" s="85"/>
      <c r="F40" s="85"/>
      <c r="G40" s="100"/>
      <c r="H40" s="102"/>
    </row>
    <row r="41" customFormat="false" ht="13.8" hidden="false" customHeight="false" outlineLevel="0" collapsed="false">
      <c r="A41" s="103" t="s">
        <v>138</v>
      </c>
      <c r="B41" s="103"/>
      <c r="C41" s="103"/>
      <c r="D41" s="98" t="n">
        <f aca="false">SUM(D26:D40)</f>
        <v>0</v>
      </c>
      <c r="E41" s="85"/>
      <c r="F41" s="85"/>
      <c r="G41" s="85"/>
      <c r="H41" s="85"/>
    </row>
    <row r="42" customFormat="false" ht="15.75" hidden="false" customHeight="true" outlineLevel="0" collapsed="false">
      <c r="A42" s="99" t="s">
        <v>139</v>
      </c>
      <c r="B42" s="99"/>
      <c r="C42" s="99"/>
      <c r="D42" s="99"/>
      <c r="E42" s="89"/>
      <c r="F42" s="89"/>
      <c r="G42" s="89"/>
      <c r="H42" s="89"/>
    </row>
    <row r="43" customFormat="false" ht="13.8" hidden="false" customHeight="false" outlineLevel="0" collapsed="false">
      <c r="A43" s="90" t="s">
        <v>102</v>
      </c>
      <c r="B43" s="90" t="s">
        <v>103</v>
      </c>
      <c r="C43" s="90" t="s">
        <v>104</v>
      </c>
      <c r="D43" s="91" t="s">
        <v>105</v>
      </c>
      <c r="E43" s="85"/>
      <c r="F43" s="85"/>
      <c r="G43" s="85"/>
      <c r="H43" s="85"/>
    </row>
    <row r="44" customFormat="false" ht="13.8" hidden="false" customHeight="false" outlineLevel="0" collapsed="false">
      <c r="A44" s="92" t="s">
        <v>140</v>
      </c>
      <c r="B44" s="93" t="n">
        <f aca="false">B26</f>
        <v>2</v>
      </c>
      <c r="C44" s="94" t="n">
        <v>0</v>
      </c>
      <c r="D44" s="95" t="n">
        <f aca="false">C44*B44</f>
        <v>0</v>
      </c>
      <c r="E44" s="85"/>
      <c r="F44" s="85"/>
      <c r="G44" s="85"/>
      <c r="H44" s="85"/>
    </row>
    <row r="45" customFormat="false" ht="13.8" hidden="false" customHeight="false" outlineLevel="0" collapsed="false">
      <c r="A45" s="92" t="s">
        <v>141</v>
      </c>
      <c r="B45" s="93" t="n">
        <f aca="false">B27</f>
        <v>91</v>
      </c>
      <c r="C45" s="94" t="n">
        <v>0</v>
      </c>
      <c r="D45" s="95" t="n">
        <f aca="false">C45*B45</f>
        <v>0</v>
      </c>
      <c r="E45" s="85"/>
      <c r="F45" s="85"/>
      <c r="G45" s="85"/>
      <c r="H45" s="85"/>
    </row>
    <row r="46" customFormat="false" ht="13.8" hidden="false" customHeight="false" outlineLevel="0" collapsed="false">
      <c r="A46" s="92" t="s">
        <v>142</v>
      </c>
      <c r="B46" s="93" t="n">
        <f aca="false">B28</f>
        <v>5</v>
      </c>
      <c r="C46" s="94" t="n">
        <v>0</v>
      </c>
      <c r="D46" s="95" t="n">
        <f aca="false">C46*B46</f>
        <v>0</v>
      </c>
      <c r="E46" s="85"/>
      <c r="F46" s="85"/>
      <c r="G46" s="85"/>
      <c r="H46" s="85"/>
    </row>
    <row r="47" customFormat="false" ht="13.8" hidden="false" customHeight="false" outlineLevel="0" collapsed="false">
      <c r="A47" s="92" t="s">
        <v>143</v>
      </c>
      <c r="B47" s="93" t="n">
        <f aca="false">B29</f>
        <v>5</v>
      </c>
      <c r="C47" s="94" t="n">
        <v>0</v>
      </c>
      <c r="D47" s="95" t="n">
        <f aca="false">C47*B47</f>
        <v>0</v>
      </c>
      <c r="E47" s="85"/>
      <c r="F47" s="85"/>
      <c r="G47" s="85"/>
      <c r="H47" s="85"/>
    </row>
    <row r="48" customFormat="false" ht="13.8" hidden="false" customHeight="false" outlineLevel="0" collapsed="false">
      <c r="A48" s="92" t="s">
        <v>144</v>
      </c>
      <c r="B48" s="93" t="n">
        <f aca="false">B30</f>
        <v>7</v>
      </c>
      <c r="C48" s="94" t="n">
        <v>0</v>
      </c>
      <c r="D48" s="95" t="n">
        <f aca="false">C48*B48</f>
        <v>0</v>
      </c>
      <c r="E48" s="85"/>
      <c r="F48" s="85"/>
      <c r="G48" s="85"/>
      <c r="H48" s="85"/>
    </row>
    <row r="49" customFormat="false" ht="13.8" hidden="false" customHeight="false" outlineLevel="0" collapsed="false">
      <c r="A49" s="92" t="s">
        <v>145</v>
      </c>
      <c r="B49" s="93" t="n">
        <f aca="false">B31</f>
        <v>8</v>
      </c>
      <c r="C49" s="94" t="n">
        <v>0</v>
      </c>
      <c r="D49" s="95" t="n">
        <f aca="false">C49*B49</f>
        <v>0</v>
      </c>
      <c r="E49" s="85"/>
      <c r="F49" s="85"/>
      <c r="G49" s="85"/>
      <c r="H49" s="85"/>
    </row>
    <row r="50" customFormat="false" ht="13.8" hidden="false" customHeight="false" outlineLevel="0" collapsed="false">
      <c r="A50" s="92" t="s">
        <v>146</v>
      </c>
      <c r="B50" s="93" t="n">
        <f aca="false">B32</f>
        <v>7</v>
      </c>
      <c r="C50" s="94" t="n">
        <v>0</v>
      </c>
      <c r="D50" s="95" t="n">
        <f aca="false">C50*B50</f>
        <v>0</v>
      </c>
      <c r="E50" s="85"/>
      <c r="F50" s="85"/>
      <c r="G50" s="85"/>
      <c r="H50" s="85"/>
    </row>
    <row r="51" customFormat="false" ht="13.8" hidden="false" customHeight="false" outlineLevel="0" collapsed="false">
      <c r="A51" s="92" t="s">
        <v>147</v>
      </c>
      <c r="B51" s="104" t="n">
        <f aca="false">B33</f>
        <v>2</v>
      </c>
      <c r="C51" s="94" t="n">
        <v>0</v>
      </c>
      <c r="D51" s="95" t="n">
        <f aca="false">C51*B51</f>
        <v>0</v>
      </c>
      <c r="E51" s="85"/>
      <c r="F51" s="85"/>
      <c r="G51" s="85"/>
      <c r="H51" s="85"/>
    </row>
    <row r="52" customFormat="false" ht="15.65" hidden="false" customHeight="false" outlineLevel="0" collapsed="false">
      <c r="A52" s="92" t="s">
        <v>148</v>
      </c>
      <c r="B52" s="93" t="n">
        <f aca="false">B34</f>
        <v>2</v>
      </c>
      <c r="C52" s="94" t="n">
        <v>0</v>
      </c>
      <c r="D52" s="95" t="n">
        <f aca="false">C52*B52</f>
        <v>0</v>
      </c>
      <c r="E52" s="85"/>
      <c r="F52" s="85"/>
      <c r="G52" s="85"/>
      <c r="H52" s="85"/>
    </row>
    <row r="53" customFormat="false" ht="13.8" hidden="false" customHeight="false" outlineLevel="0" collapsed="false">
      <c r="A53" s="92" t="s">
        <v>149</v>
      </c>
      <c r="B53" s="93" t="n">
        <f aca="false">B35</f>
        <v>7</v>
      </c>
      <c r="C53" s="94" t="n">
        <v>0</v>
      </c>
      <c r="D53" s="95" t="n">
        <f aca="false">C53*B53</f>
        <v>0</v>
      </c>
      <c r="E53" s="85"/>
      <c r="F53" s="85"/>
      <c r="G53" s="85"/>
      <c r="H53" s="85"/>
    </row>
    <row r="54" customFormat="false" ht="13.8" hidden="false" customHeight="false" outlineLevel="0" collapsed="false">
      <c r="A54" s="92" t="s">
        <v>150</v>
      </c>
      <c r="B54" s="93" t="n">
        <f aca="false">B36</f>
        <v>0</v>
      </c>
      <c r="C54" s="94" t="n">
        <v>0</v>
      </c>
      <c r="D54" s="95" t="n">
        <f aca="false">C54*B54</f>
        <v>0</v>
      </c>
      <c r="E54" s="85"/>
      <c r="F54" s="85"/>
      <c r="G54" s="85"/>
      <c r="H54" s="85"/>
    </row>
    <row r="55" customFormat="false" ht="13.8" hidden="false" customHeight="false" outlineLevel="0" collapsed="false">
      <c r="A55" s="92" t="s">
        <v>151</v>
      </c>
      <c r="B55" s="93" t="n">
        <f aca="false">B37</f>
        <v>0</v>
      </c>
      <c r="C55" s="94" t="n">
        <v>0</v>
      </c>
      <c r="D55" s="95" t="n">
        <f aca="false">C55*B55</f>
        <v>0</v>
      </c>
      <c r="E55" s="85"/>
      <c r="F55" s="85"/>
      <c r="G55" s="85"/>
      <c r="H55" s="85"/>
    </row>
    <row r="56" customFormat="false" ht="13.8" hidden="false" customHeight="false" outlineLevel="0" collapsed="false">
      <c r="A56" s="92" t="s">
        <v>152</v>
      </c>
      <c r="B56" s="93" t="n">
        <f aca="false">B38</f>
        <v>2</v>
      </c>
      <c r="C56" s="94" t="n">
        <v>0</v>
      </c>
      <c r="D56" s="95" t="n">
        <f aca="false">C56*B56</f>
        <v>0</v>
      </c>
      <c r="E56" s="85"/>
      <c r="F56" s="85"/>
      <c r="G56" s="85"/>
      <c r="H56" s="85"/>
    </row>
    <row r="57" customFormat="false" ht="13.8" hidden="false" customHeight="false" outlineLevel="0" collapsed="false">
      <c r="A57" s="92" t="s">
        <v>153</v>
      </c>
      <c r="B57" s="93" t="n">
        <f aca="false">B39</f>
        <v>17</v>
      </c>
      <c r="C57" s="94" t="n">
        <v>0</v>
      </c>
      <c r="D57" s="95" t="n">
        <f aca="false">C57*B57</f>
        <v>0</v>
      </c>
      <c r="E57" s="85"/>
      <c r="F57" s="85"/>
      <c r="G57" s="85"/>
      <c r="H57" s="85"/>
    </row>
    <row r="58" customFormat="false" ht="13.8" hidden="false" customHeight="false" outlineLevel="0" collapsed="false">
      <c r="A58" s="101" t="s">
        <v>154</v>
      </c>
      <c r="B58" s="93" t="n">
        <f aca="false">B40</f>
        <v>1</v>
      </c>
      <c r="C58" s="94" t="n">
        <v>0</v>
      </c>
      <c r="D58" s="95" t="n">
        <f aca="false">C58*B58</f>
        <v>0</v>
      </c>
      <c r="E58" s="85"/>
      <c r="F58" s="85"/>
      <c r="G58" s="85"/>
      <c r="H58" s="85"/>
    </row>
    <row r="59" customFormat="false" ht="13.8" hidden="false" customHeight="false" outlineLevel="0" collapsed="false">
      <c r="A59" s="105" t="s">
        <v>155</v>
      </c>
      <c r="B59" s="105"/>
      <c r="C59" s="105"/>
      <c r="D59" s="106" t="n">
        <f aca="false">SUM(D44:D58)</f>
        <v>0</v>
      </c>
      <c r="E59" s="85"/>
      <c r="F59" s="85"/>
      <c r="G59" s="85"/>
      <c r="H59" s="85"/>
    </row>
    <row r="60" customFormat="false" ht="13.8" hidden="false" customHeight="false" outlineLevel="0" collapsed="false">
      <c r="A60" s="107" t="s">
        <v>156</v>
      </c>
      <c r="B60" s="107"/>
      <c r="C60" s="107"/>
      <c r="D60" s="107"/>
      <c r="E60" s="107"/>
      <c r="F60" s="107"/>
      <c r="G60" s="107"/>
      <c r="H60" s="85"/>
    </row>
    <row r="61" customFormat="false" ht="25.3" hidden="false" customHeight="false" outlineLevel="0" collapsed="false">
      <c r="A61" s="108" t="s">
        <v>102</v>
      </c>
      <c r="B61" s="108" t="s">
        <v>103</v>
      </c>
      <c r="C61" s="109" t="s">
        <v>157</v>
      </c>
      <c r="D61" s="109" t="s">
        <v>158</v>
      </c>
      <c r="E61" s="108" t="s">
        <v>159</v>
      </c>
      <c r="F61" s="110" t="s">
        <v>160</v>
      </c>
      <c r="G61" s="110" t="s">
        <v>161</v>
      </c>
      <c r="H61" s="85"/>
    </row>
    <row r="62" customFormat="false" ht="13.8" hidden="false" customHeight="false" outlineLevel="0" collapsed="false">
      <c r="A62" s="111" t="s">
        <v>162</v>
      </c>
      <c r="B62" s="93" t="n">
        <f aca="false">B44</f>
        <v>2</v>
      </c>
      <c r="C62" s="112" t="n">
        <v>0</v>
      </c>
      <c r="D62" s="113" t="n">
        <f aca="false">B62*C62</f>
        <v>0</v>
      </c>
      <c r="E62" s="94" t="n">
        <v>0</v>
      </c>
      <c r="F62" s="95" t="n">
        <f aca="false">E62*B62</f>
        <v>0</v>
      </c>
      <c r="G62" s="95" t="n">
        <f aca="false">D62+F62</f>
        <v>0</v>
      </c>
      <c r="H62" s="85"/>
    </row>
    <row r="63" customFormat="false" ht="13.8" hidden="false" customHeight="false" outlineLevel="0" collapsed="false">
      <c r="A63" s="111" t="s">
        <v>163</v>
      </c>
      <c r="B63" s="93" t="n">
        <f aca="false">B45</f>
        <v>91</v>
      </c>
      <c r="C63" s="112" t="n">
        <v>0</v>
      </c>
      <c r="D63" s="113" t="n">
        <f aca="false">B63*C63</f>
        <v>0</v>
      </c>
      <c r="E63" s="94" t="n">
        <v>0</v>
      </c>
      <c r="F63" s="95" t="n">
        <f aca="false">E63*B63</f>
        <v>0</v>
      </c>
      <c r="G63" s="95" t="n">
        <f aca="false">D63+F63</f>
        <v>0</v>
      </c>
      <c r="H63" s="85"/>
    </row>
    <row r="64" customFormat="false" ht="13.8" hidden="false" customHeight="false" outlineLevel="0" collapsed="false">
      <c r="A64" s="111" t="s">
        <v>164</v>
      </c>
      <c r="B64" s="93" t="n">
        <f aca="false">B46</f>
        <v>5</v>
      </c>
      <c r="C64" s="112" t="n">
        <v>0</v>
      </c>
      <c r="D64" s="113" t="n">
        <f aca="false">B64*C64</f>
        <v>0</v>
      </c>
      <c r="E64" s="94" t="n">
        <v>0</v>
      </c>
      <c r="F64" s="95" t="n">
        <f aca="false">E64*B64</f>
        <v>0</v>
      </c>
      <c r="G64" s="95" t="n">
        <f aca="false">D64+F64</f>
        <v>0</v>
      </c>
      <c r="H64" s="85"/>
    </row>
    <row r="65" customFormat="false" ht="13.8" hidden="false" customHeight="false" outlineLevel="0" collapsed="false">
      <c r="A65" s="111" t="s">
        <v>165</v>
      </c>
      <c r="B65" s="93" t="n">
        <f aca="false">B47</f>
        <v>5</v>
      </c>
      <c r="C65" s="112" t="n">
        <v>0</v>
      </c>
      <c r="D65" s="113" t="n">
        <f aca="false">B65*C65</f>
        <v>0</v>
      </c>
      <c r="E65" s="94" t="n">
        <v>0</v>
      </c>
      <c r="F65" s="95" t="n">
        <f aca="false">E65*B65</f>
        <v>0</v>
      </c>
      <c r="G65" s="95" t="n">
        <f aca="false">D65+F65</f>
        <v>0</v>
      </c>
      <c r="H65" s="85"/>
    </row>
    <row r="66" customFormat="false" ht="13.8" hidden="false" customHeight="false" outlineLevel="0" collapsed="false">
      <c r="A66" s="111" t="s">
        <v>166</v>
      </c>
      <c r="B66" s="93" t="n">
        <f aca="false">B48</f>
        <v>7</v>
      </c>
      <c r="C66" s="112" t="n">
        <v>0</v>
      </c>
      <c r="D66" s="113" t="n">
        <f aca="false">B66*C66</f>
        <v>0</v>
      </c>
      <c r="E66" s="94" t="n">
        <v>0</v>
      </c>
      <c r="F66" s="95" t="n">
        <f aca="false">E66*B66</f>
        <v>0</v>
      </c>
      <c r="G66" s="95" t="n">
        <f aca="false">D66+F66</f>
        <v>0</v>
      </c>
      <c r="H66" s="85"/>
    </row>
    <row r="67" customFormat="false" ht="13.8" hidden="false" customHeight="false" outlineLevel="0" collapsed="false">
      <c r="A67" s="111" t="s">
        <v>167</v>
      </c>
      <c r="B67" s="93" t="n">
        <f aca="false">B49</f>
        <v>8</v>
      </c>
      <c r="C67" s="112" t="n">
        <v>0</v>
      </c>
      <c r="D67" s="113" t="n">
        <f aca="false">B67*C67</f>
        <v>0</v>
      </c>
      <c r="E67" s="94" t="n">
        <v>0</v>
      </c>
      <c r="F67" s="95" t="n">
        <f aca="false">E67*B67</f>
        <v>0</v>
      </c>
      <c r="G67" s="95" t="n">
        <f aca="false">D67+F67</f>
        <v>0</v>
      </c>
      <c r="H67" s="85"/>
    </row>
    <row r="68" customFormat="false" ht="13.8" hidden="false" customHeight="false" outlineLevel="0" collapsed="false">
      <c r="A68" s="111" t="s">
        <v>168</v>
      </c>
      <c r="B68" s="93" t="n">
        <f aca="false">B50</f>
        <v>7</v>
      </c>
      <c r="C68" s="112" t="n">
        <v>0</v>
      </c>
      <c r="D68" s="113" t="n">
        <f aca="false">B68*C68</f>
        <v>0</v>
      </c>
      <c r="E68" s="94" t="n">
        <v>0</v>
      </c>
      <c r="F68" s="95" t="n">
        <f aca="false">E68*B68</f>
        <v>0</v>
      </c>
      <c r="G68" s="95" t="n">
        <f aca="false">D68+F68</f>
        <v>0</v>
      </c>
      <c r="H68" s="85"/>
    </row>
    <row r="69" customFormat="false" ht="13.8" hidden="false" customHeight="false" outlineLevel="0" collapsed="false">
      <c r="A69" s="111" t="s">
        <v>169</v>
      </c>
      <c r="B69" s="93" t="n">
        <f aca="false">B51</f>
        <v>2</v>
      </c>
      <c r="C69" s="112" t="n">
        <v>0</v>
      </c>
      <c r="D69" s="113" t="n">
        <f aca="false">B69*C69</f>
        <v>0</v>
      </c>
      <c r="E69" s="94" t="n">
        <v>0</v>
      </c>
      <c r="F69" s="95" t="n">
        <f aca="false">E69*B69</f>
        <v>0</v>
      </c>
      <c r="G69" s="95" t="n">
        <f aca="false">D69+F69</f>
        <v>0</v>
      </c>
      <c r="H69" s="85"/>
    </row>
    <row r="70" customFormat="false" ht="13.8" hidden="false" customHeight="false" outlineLevel="0" collapsed="false">
      <c r="A70" s="111" t="s">
        <v>170</v>
      </c>
      <c r="B70" s="93" t="n">
        <f aca="false">B52</f>
        <v>2</v>
      </c>
      <c r="C70" s="112" t="n">
        <v>0</v>
      </c>
      <c r="D70" s="113" t="n">
        <f aca="false">B70*C70</f>
        <v>0</v>
      </c>
      <c r="E70" s="94" t="n">
        <v>0</v>
      </c>
      <c r="F70" s="95" t="n">
        <f aca="false">E70*B70</f>
        <v>0</v>
      </c>
      <c r="G70" s="95" t="n">
        <f aca="false">D70+F70</f>
        <v>0</v>
      </c>
      <c r="H70" s="85"/>
    </row>
    <row r="71" customFormat="false" ht="13.8" hidden="false" customHeight="false" outlineLevel="0" collapsed="false">
      <c r="A71" s="111" t="s">
        <v>171</v>
      </c>
      <c r="B71" s="93" t="n">
        <f aca="false">B53</f>
        <v>7</v>
      </c>
      <c r="C71" s="112" t="n">
        <v>0</v>
      </c>
      <c r="D71" s="113" t="n">
        <f aca="false">B71*C71</f>
        <v>0</v>
      </c>
      <c r="E71" s="94" t="n">
        <v>0</v>
      </c>
      <c r="F71" s="95" t="n">
        <f aca="false">E71*B71</f>
        <v>0</v>
      </c>
      <c r="G71" s="95" t="n">
        <f aca="false">D71+F71</f>
        <v>0</v>
      </c>
      <c r="H71" s="85"/>
    </row>
    <row r="72" customFormat="false" ht="13.8" hidden="false" customHeight="false" outlineLevel="0" collapsed="false">
      <c r="A72" s="111" t="s">
        <v>172</v>
      </c>
      <c r="B72" s="93" t="n">
        <f aca="false">B54</f>
        <v>0</v>
      </c>
      <c r="C72" s="112" t="n">
        <v>0</v>
      </c>
      <c r="D72" s="113" t="n">
        <f aca="false">B72*C72</f>
        <v>0</v>
      </c>
      <c r="E72" s="94" t="n">
        <v>0</v>
      </c>
      <c r="F72" s="95" t="n">
        <f aca="false">E72*B72</f>
        <v>0</v>
      </c>
      <c r="G72" s="95" t="n">
        <f aca="false">D72+F72</f>
        <v>0</v>
      </c>
      <c r="H72" s="85"/>
    </row>
    <row r="73" customFormat="false" ht="13.8" hidden="false" customHeight="false" outlineLevel="0" collapsed="false">
      <c r="A73" s="111" t="s">
        <v>173</v>
      </c>
      <c r="B73" s="93" t="n">
        <f aca="false">B55</f>
        <v>0</v>
      </c>
      <c r="C73" s="112" t="n">
        <v>0</v>
      </c>
      <c r="D73" s="113" t="n">
        <f aca="false">B73*C73</f>
        <v>0</v>
      </c>
      <c r="E73" s="94" t="n">
        <v>0</v>
      </c>
      <c r="F73" s="95" t="n">
        <f aca="false">E73*B73</f>
        <v>0</v>
      </c>
      <c r="G73" s="95" t="n">
        <f aca="false">D73+F73</f>
        <v>0</v>
      </c>
      <c r="H73" s="85"/>
    </row>
    <row r="74" customFormat="false" ht="13.8" hidden="false" customHeight="false" outlineLevel="0" collapsed="false">
      <c r="A74" s="111" t="s">
        <v>174</v>
      </c>
      <c r="B74" s="93" t="n">
        <f aca="false">B56</f>
        <v>2</v>
      </c>
      <c r="C74" s="112" t="n">
        <v>0</v>
      </c>
      <c r="D74" s="113" t="n">
        <f aca="false">B74*C74</f>
        <v>0</v>
      </c>
      <c r="E74" s="94" t="n">
        <v>0</v>
      </c>
      <c r="F74" s="95" t="n">
        <f aca="false">E74*B74</f>
        <v>0</v>
      </c>
      <c r="G74" s="95" t="n">
        <f aca="false">D74+F74</f>
        <v>0</v>
      </c>
      <c r="H74" s="85"/>
    </row>
    <row r="75" customFormat="false" ht="13.8" hidden="false" customHeight="false" outlineLevel="0" collapsed="false">
      <c r="A75" s="111" t="s">
        <v>175</v>
      </c>
      <c r="B75" s="93" t="n">
        <f aca="false">B57</f>
        <v>17</v>
      </c>
      <c r="C75" s="112" t="n">
        <v>0</v>
      </c>
      <c r="D75" s="113" t="n">
        <f aca="false">B75*C75</f>
        <v>0</v>
      </c>
      <c r="E75" s="94" t="n">
        <v>0</v>
      </c>
      <c r="F75" s="95" t="n">
        <f aca="false">E75*B75</f>
        <v>0</v>
      </c>
      <c r="G75" s="95" t="n">
        <f aca="false">D75+F75</f>
        <v>0</v>
      </c>
      <c r="H75" s="85"/>
    </row>
    <row r="76" customFormat="false" ht="13.8" hidden="false" customHeight="false" outlineLevel="0" collapsed="false">
      <c r="A76" s="111" t="s">
        <v>176</v>
      </c>
      <c r="B76" s="93" t="n">
        <f aca="false">B58</f>
        <v>1</v>
      </c>
      <c r="C76" s="112" t="n">
        <v>0</v>
      </c>
      <c r="D76" s="113" t="n">
        <f aca="false">B76*C76</f>
        <v>0</v>
      </c>
      <c r="E76" s="94" t="n">
        <v>0</v>
      </c>
      <c r="F76" s="95" t="n">
        <f aca="false">E76*B76</f>
        <v>0</v>
      </c>
      <c r="G76" s="95" t="n">
        <f aca="false">D76+F76</f>
        <v>0</v>
      </c>
      <c r="H76" s="85"/>
    </row>
    <row r="77" customFormat="false" ht="13.8" hidden="false" customHeight="false" outlineLevel="0" collapsed="false">
      <c r="A77" s="111" t="s">
        <v>177</v>
      </c>
      <c r="B77" s="93" t="n">
        <f aca="false">Localidades!B20</f>
        <v>1</v>
      </c>
      <c r="C77" s="112" t="n">
        <v>0</v>
      </c>
      <c r="D77" s="113" t="n">
        <f aca="false">B77*C77</f>
        <v>0</v>
      </c>
      <c r="E77" s="94" t="n">
        <v>0</v>
      </c>
      <c r="F77" s="95" t="n">
        <f aca="false">E77*B77</f>
        <v>0</v>
      </c>
      <c r="G77" s="95" t="n">
        <f aca="false">D77+F77</f>
        <v>0</v>
      </c>
      <c r="H77" s="85"/>
    </row>
    <row r="78" customFormat="false" ht="29.25" hidden="false" customHeight="true" outlineLevel="0" collapsed="false">
      <c r="A78" s="114" t="s">
        <v>178</v>
      </c>
      <c r="B78" s="114"/>
      <c r="C78" s="115" t="s">
        <v>179</v>
      </c>
      <c r="D78" s="116" t="n">
        <f aca="false">SUM(D62:D77)</f>
        <v>0</v>
      </c>
      <c r="E78" s="117" t="s">
        <v>180</v>
      </c>
      <c r="F78" s="118" t="n">
        <f aca="false">SUM(F62:F77)</f>
        <v>0</v>
      </c>
      <c r="G78" s="119" t="n">
        <f aca="false">SUM(G62:G77)</f>
        <v>0</v>
      </c>
      <c r="H78" s="89"/>
    </row>
    <row r="79" customFormat="false" ht="13.8" hidden="false" customHeight="false" outlineLevel="0" collapsed="false">
      <c r="A79" s="120"/>
      <c r="B79" s="121"/>
      <c r="C79" s="121"/>
      <c r="D79" s="122"/>
      <c r="F79" s="123"/>
      <c r="G79" s="124"/>
      <c r="H79" s="85"/>
    </row>
    <row r="80" customFormat="false" ht="15.75" hidden="false" customHeight="true" outlineLevel="0" collapsed="false">
      <c r="A80" s="125" t="s">
        <v>181</v>
      </c>
      <c r="B80" s="125"/>
      <c r="C80" s="125"/>
      <c r="D80" s="126" t="n">
        <f aca="false">D23+D41+D59+G78</f>
        <v>0</v>
      </c>
      <c r="E80" s="85"/>
      <c r="F80" s="85"/>
      <c r="G80" s="85"/>
      <c r="H80" s="85"/>
    </row>
    <row r="81" customFormat="false" ht="13.8" hidden="false" customHeight="false" outlineLevel="0" collapsed="false">
      <c r="A81" s="127"/>
      <c r="B81" s="127"/>
      <c r="C81" s="127"/>
      <c r="D81" s="128"/>
      <c r="E81" s="85"/>
      <c r="F81" s="85"/>
      <c r="G81" s="85"/>
      <c r="H81" s="85"/>
    </row>
    <row r="82" customFormat="false" ht="17.25" hidden="false" customHeight="true" outlineLevel="0" collapsed="false">
      <c r="A82" s="129" t="s">
        <v>182</v>
      </c>
      <c r="B82" s="129"/>
      <c r="C82" s="129"/>
      <c r="D82" s="129"/>
      <c r="E82" s="85"/>
      <c r="F82" s="85"/>
      <c r="G82" s="85"/>
      <c r="H82" s="85"/>
    </row>
    <row r="83" customFormat="false" ht="15.75" hidden="false" customHeight="true" outlineLevel="0" collapsed="false">
      <c r="A83" s="88" t="s">
        <v>183</v>
      </c>
      <c r="B83" s="88"/>
      <c r="C83" s="88"/>
      <c r="D83" s="88"/>
      <c r="E83" s="89"/>
      <c r="F83" s="89"/>
      <c r="G83" s="89"/>
      <c r="H83" s="89"/>
    </row>
    <row r="84" customFormat="false" ht="13.8" hidden="false" customHeight="false" outlineLevel="0" collapsed="false">
      <c r="A84" s="130" t="s">
        <v>184</v>
      </c>
      <c r="B84" s="130" t="s">
        <v>103</v>
      </c>
      <c r="C84" s="130" t="s">
        <v>104</v>
      </c>
      <c r="D84" s="131" t="s">
        <v>105</v>
      </c>
      <c r="E84" s="85"/>
      <c r="F84" s="85"/>
      <c r="G84" s="85"/>
      <c r="H84" s="85"/>
    </row>
    <row r="85" customFormat="false" ht="13.8" hidden="false" customHeight="false" outlineLevel="0" collapsed="false">
      <c r="A85" s="111" t="s">
        <v>185</v>
      </c>
      <c r="B85" s="93" t="n">
        <f aca="false">Localidades!B23</f>
        <v>55</v>
      </c>
      <c r="C85" s="112" t="n">
        <v>0</v>
      </c>
      <c r="D85" s="95" t="n">
        <f aca="false">C85*B85</f>
        <v>0</v>
      </c>
      <c r="E85" s="85"/>
      <c r="F85" s="85"/>
      <c r="G85" s="85"/>
      <c r="H85" s="85"/>
    </row>
    <row r="86" customFormat="false" ht="13.8" hidden="false" customHeight="false" outlineLevel="0" collapsed="false">
      <c r="A86" s="111" t="s">
        <v>186</v>
      </c>
      <c r="B86" s="93" t="n">
        <f aca="false">Localidades!B24</f>
        <v>3</v>
      </c>
      <c r="C86" s="112" t="n">
        <v>0</v>
      </c>
      <c r="D86" s="95" t="n">
        <f aca="false">C86*B86</f>
        <v>0</v>
      </c>
      <c r="E86" s="85"/>
      <c r="F86" s="85"/>
      <c r="G86" s="85"/>
      <c r="H86" s="85"/>
    </row>
    <row r="87" customFormat="false" ht="13.8" hidden="false" customHeight="false" outlineLevel="0" collapsed="false">
      <c r="A87" s="111" t="s">
        <v>187</v>
      </c>
      <c r="B87" s="93" t="n">
        <f aca="false">Localidades!B25</f>
        <v>7</v>
      </c>
      <c r="C87" s="112" t="n">
        <v>0</v>
      </c>
      <c r="D87" s="95" t="n">
        <f aca="false">C87*B87</f>
        <v>0</v>
      </c>
      <c r="E87" s="85"/>
      <c r="F87" s="85"/>
      <c r="G87" s="85"/>
      <c r="H87" s="85"/>
    </row>
    <row r="88" customFormat="false" ht="13.8" hidden="false" customHeight="false" outlineLevel="0" collapsed="false">
      <c r="A88" s="111" t="s">
        <v>188</v>
      </c>
      <c r="B88" s="93" t="n">
        <f aca="false">Localidades!B26</f>
        <v>2</v>
      </c>
      <c r="C88" s="112" t="n">
        <v>0</v>
      </c>
      <c r="D88" s="95" t="n">
        <f aca="false">C88*B88</f>
        <v>0</v>
      </c>
      <c r="E88" s="85"/>
      <c r="F88" s="85"/>
      <c r="G88" s="85"/>
      <c r="H88" s="85"/>
    </row>
    <row r="89" customFormat="false" ht="13.8" hidden="false" customHeight="false" outlineLevel="0" collapsed="false">
      <c r="A89" s="111" t="s">
        <v>189</v>
      </c>
      <c r="B89" s="93" t="n">
        <f aca="false">Localidades!B27</f>
        <v>5</v>
      </c>
      <c r="C89" s="112" t="n">
        <v>0</v>
      </c>
      <c r="D89" s="95" t="n">
        <f aca="false">C89*B89</f>
        <v>0</v>
      </c>
      <c r="E89" s="85"/>
      <c r="F89" s="85"/>
      <c r="G89" s="85"/>
      <c r="H89" s="85"/>
    </row>
    <row r="90" customFormat="false" ht="13.8" hidden="false" customHeight="false" outlineLevel="0" collapsed="false">
      <c r="A90" s="111" t="s">
        <v>190</v>
      </c>
      <c r="B90" s="93" t="n">
        <f aca="false">Localidades!B28</f>
        <v>2</v>
      </c>
      <c r="C90" s="112" t="n">
        <v>0</v>
      </c>
      <c r="D90" s="95" t="n">
        <f aca="false">C90*B90</f>
        <v>0</v>
      </c>
      <c r="E90" s="85"/>
      <c r="F90" s="85"/>
      <c r="G90" s="85"/>
      <c r="H90" s="85"/>
    </row>
    <row r="91" customFormat="false" ht="13.8" hidden="false" customHeight="false" outlineLevel="0" collapsed="false">
      <c r="A91" s="111" t="s">
        <v>191</v>
      </c>
      <c r="B91" s="93" t="n">
        <f aca="false">Localidades!B29</f>
        <v>7</v>
      </c>
      <c r="C91" s="112" t="n">
        <v>0</v>
      </c>
      <c r="D91" s="95" t="n">
        <f aca="false">C91*B91</f>
        <v>0</v>
      </c>
      <c r="E91" s="85"/>
      <c r="F91" s="85"/>
      <c r="G91" s="85"/>
      <c r="H91" s="85"/>
    </row>
    <row r="92" customFormat="false" ht="13.8" hidden="false" customHeight="false" outlineLevel="0" collapsed="false">
      <c r="A92" s="111" t="s">
        <v>192</v>
      </c>
      <c r="B92" s="93" t="n">
        <f aca="false">Localidades!B30</f>
        <v>2</v>
      </c>
      <c r="C92" s="112" t="n">
        <v>0</v>
      </c>
      <c r="D92" s="95" t="n">
        <f aca="false">C92*B92</f>
        <v>0</v>
      </c>
      <c r="E92" s="85"/>
      <c r="F92" s="85"/>
      <c r="G92" s="85"/>
      <c r="H92" s="85"/>
    </row>
    <row r="93" customFormat="false" ht="13.8" hidden="false" customHeight="false" outlineLevel="0" collapsed="false">
      <c r="A93" s="111" t="s">
        <v>193</v>
      </c>
      <c r="B93" s="93" t="n">
        <f aca="false">Localidades!B31</f>
        <v>2</v>
      </c>
      <c r="C93" s="112" t="n">
        <v>0</v>
      </c>
      <c r="D93" s="95" t="n">
        <f aca="false">C93*B93</f>
        <v>0</v>
      </c>
      <c r="E93" s="85"/>
      <c r="F93" s="85"/>
      <c r="G93" s="85"/>
      <c r="H93" s="85"/>
    </row>
    <row r="94" customFormat="false" ht="13.8" hidden="false" customHeight="false" outlineLevel="0" collapsed="false">
      <c r="A94" s="111" t="s">
        <v>194</v>
      </c>
      <c r="B94" s="93" t="n">
        <f aca="false">Localidades!B32</f>
        <v>1</v>
      </c>
      <c r="C94" s="112" t="n">
        <v>0</v>
      </c>
      <c r="D94" s="95" t="n">
        <f aca="false">C94*B94</f>
        <v>0</v>
      </c>
      <c r="E94" s="85"/>
      <c r="F94" s="85"/>
      <c r="G94" s="85"/>
      <c r="H94" s="85"/>
    </row>
    <row r="95" customFormat="false" ht="13.8" hidden="false" customHeight="false" outlineLevel="0" collapsed="false">
      <c r="A95" s="103" t="s">
        <v>195</v>
      </c>
      <c r="B95" s="103"/>
      <c r="C95" s="103"/>
      <c r="D95" s="98" t="n">
        <f aca="false">SUM(D85:D94)</f>
        <v>0</v>
      </c>
      <c r="E95" s="85"/>
      <c r="F95" s="85"/>
      <c r="G95" s="85"/>
      <c r="H95" s="85"/>
    </row>
    <row r="96" customFormat="false" ht="15.75" hidden="false" customHeight="true" outlineLevel="0" collapsed="false">
      <c r="A96" s="99" t="s">
        <v>196</v>
      </c>
      <c r="B96" s="99"/>
      <c r="C96" s="99"/>
      <c r="D96" s="99"/>
      <c r="E96" s="89"/>
      <c r="F96" s="89"/>
      <c r="G96" s="132"/>
      <c r="H96" s="133"/>
    </row>
    <row r="97" customFormat="false" ht="13.8" hidden="false" customHeight="false" outlineLevel="0" collapsed="false">
      <c r="A97" s="90" t="s">
        <v>184</v>
      </c>
      <c r="B97" s="90" t="s">
        <v>103</v>
      </c>
      <c r="C97" s="90" t="s">
        <v>104</v>
      </c>
      <c r="D97" s="91" t="s">
        <v>105</v>
      </c>
      <c r="E97" s="85"/>
      <c r="F97" s="85"/>
      <c r="G97" s="127"/>
      <c r="H97" s="133"/>
    </row>
    <row r="98" customFormat="false" ht="13.8" hidden="false" customHeight="false" outlineLevel="0" collapsed="false">
      <c r="A98" s="111" t="s">
        <v>197</v>
      </c>
      <c r="B98" s="93" t="n">
        <f aca="false">B85</f>
        <v>55</v>
      </c>
      <c r="C98" s="94" t="n">
        <v>0</v>
      </c>
      <c r="D98" s="95" t="n">
        <f aca="false">C98*B98</f>
        <v>0</v>
      </c>
      <c r="E98" s="85"/>
      <c r="F98" s="85"/>
      <c r="G98" s="127"/>
      <c r="H98" s="133"/>
    </row>
    <row r="99" customFormat="false" ht="13.8" hidden="false" customHeight="false" outlineLevel="0" collapsed="false">
      <c r="A99" s="111" t="s">
        <v>198</v>
      </c>
      <c r="B99" s="93" t="n">
        <f aca="false">B86</f>
        <v>3</v>
      </c>
      <c r="C99" s="94" t="n">
        <v>0</v>
      </c>
      <c r="D99" s="95" t="n">
        <f aca="false">C99*B99</f>
        <v>0</v>
      </c>
      <c r="E99" s="85"/>
      <c r="F99" s="85"/>
      <c r="G99" s="127"/>
      <c r="H99" s="133"/>
    </row>
    <row r="100" customFormat="false" ht="13.8" hidden="false" customHeight="false" outlineLevel="0" collapsed="false">
      <c r="A100" s="111" t="s">
        <v>199</v>
      </c>
      <c r="B100" s="93" t="n">
        <f aca="false">B87</f>
        <v>7</v>
      </c>
      <c r="C100" s="94" t="n">
        <v>0</v>
      </c>
      <c r="D100" s="95" t="n">
        <f aca="false">C100*B100</f>
        <v>0</v>
      </c>
      <c r="E100" s="85"/>
      <c r="F100" s="85"/>
      <c r="G100" s="127"/>
      <c r="H100" s="133"/>
    </row>
    <row r="101" customFormat="false" ht="13.8" hidden="false" customHeight="false" outlineLevel="0" collapsed="false">
      <c r="A101" s="111" t="s">
        <v>200</v>
      </c>
      <c r="B101" s="93" t="n">
        <f aca="false">B88</f>
        <v>2</v>
      </c>
      <c r="C101" s="94" t="n">
        <v>0</v>
      </c>
      <c r="D101" s="95" t="n">
        <f aca="false">C101*B101</f>
        <v>0</v>
      </c>
      <c r="E101" s="85"/>
      <c r="F101" s="85"/>
      <c r="G101" s="127"/>
      <c r="H101" s="133"/>
    </row>
    <row r="102" customFormat="false" ht="13.8" hidden="false" customHeight="false" outlineLevel="0" collapsed="false">
      <c r="A102" s="111" t="s">
        <v>201</v>
      </c>
      <c r="B102" s="93" t="n">
        <f aca="false">B89</f>
        <v>5</v>
      </c>
      <c r="C102" s="94" t="n">
        <v>0</v>
      </c>
      <c r="D102" s="95" t="n">
        <f aca="false">C102*B102</f>
        <v>0</v>
      </c>
      <c r="E102" s="85"/>
      <c r="F102" s="85"/>
      <c r="G102" s="127"/>
      <c r="H102" s="133"/>
    </row>
    <row r="103" customFormat="false" ht="13.8" hidden="false" customHeight="false" outlineLevel="0" collapsed="false">
      <c r="A103" s="111" t="s">
        <v>202</v>
      </c>
      <c r="B103" s="93" t="n">
        <f aca="false">B90</f>
        <v>2</v>
      </c>
      <c r="C103" s="94" t="n">
        <v>0</v>
      </c>
      <c r="D103" s="95" t="n">
        <f aca="false">C103*B103</f>
        <v>0</v>
      </c>
      <c r="E103" s="85"/>
      <c r="F103" s="85"/>
      <c r="G103" s="127"/>
      <c r="H103" s="133"/>
    </row>
    <row r="104" customFormat="false" ht="13.8" hidden="false" customHeight="false" outlineLevel="0" collapsed="false">
      <c r="A104" s="111" t="s">
        <v>203</v>
      </c>
      <c r="B104" s="93" t="n">
        <f aca="false">B91</f>
        <v>7</v>
      </c>
      <c r="C104" s="94" t="n">
        <v>0</v>
      </c>
      <c r="D104" s="95" t="n">
        <f aca="false">C104*B104</f>
        <v>0</v>
      </c>
      <c r="E104" s="85"/>
      <c r="F104" s="85"/>
      <c r="G104" s="127"/>
      <c r="H104" s="133"/>
    </row>
    <row r="105" customFormat="false" ht="13.8" hidden="false" customHeight="false" outlineLevel="0" collapsed="false">
      <c r="A105" s="111" t="s">
        <v>204</v>
      </c>
      <c r="B105" s="93" t="n">
        <f aca="false">B92</f>
        <v>2</v>
      </c>
      <c r="C105" s="94" t="n">
        <v>0</v>
      </c>
      <c r="D105" s="95" t="n">
        <f aca="false">C105*B105</f>
        <v>0</v>
      </c>
      <c r="E105" s="85"/>
      <c r="F105" s="85"/>
      <c r="G105" s="127"/>
      <c r="H105" s="133"/>
    </row>
    <row r="106" customFormat="false" ht="13.8" hidden="false" customHeight="false" outlineLevel="0" collapsed="false">
      <c r="A106" s="111" t="s">
        <v>205</v>
      </c>
      <c r="B106" s="93" t="n">
        <f aca="false">B93</f>
        <v>2</v>
      </c>
      <c r="C106" s="94" t="n">
        <v>0</v>
      </c>
      <c r="D106" s="95" t="n">
        <f aca="false">C106*B106</f>
        <v>0</v>
      </c>
      <c r="E106" s="85"/>
      <c r="F106" s="85"/>
      <c r="G106" s="127"/>
      <c r="H106" s="133"/>
    </row>
    <row r="107" customFormat="false" ht="13.8" hidden="false" customHeight="false" outlineLevel="0" collapsed="false">
      <c r="A107" s="111" t="s">
        <v>206</v>
      </c>
      <c r="B107" s="93" t="n">
        <f aca="false">B94</f>
        <v>1</v>
      </c>
      <c r="C107" s="94" t="n">
        <v>0</v>
      </c>
      <c r="D107" s="95" t="n">
        <f aca="false">C107*B107</f>
        <v>0</v>
      </c>
      <c r="E107" s="85"/>
      <c r="F107" s="85"/>
      <c r="G107" s="127"/>
      <c r="H107" s="133"/>
    </row>
    <row r="108" customFormat="false" ht="13.8" hidden="false" customHeight="false" outlineLevel="0" collapsed="false">
      <c r="A108" s="103" t="s">
        <v>207</v>
      </c>
      <c r="B108" s="103"/>
      <c r="C108" s="103"/>
      <c r="D108" s="98" t="n">
        <f aca="false">SUM(D98:D107)</f>
        <v>0</v>
      </c>
      <c r="E108" s="85"/>
      <c r="F108" s="85"/>
      <c r="G108" s="85"/>
      <c r="H108" s="85"/>
    </row>
    <row r="109" customFormat="false" ht="15.75" hidden="false" customHeight="true" outlineLevel="0" collapsed="false">
      <c r="A109" s="99" t="s">
        <v>208</v>
      </c>
      <c r="B109" s="99"/>
      <c r="C109" s="99"/>
      <c r="D109" s="99"/>
      <c r="E109" s="89"/>
      <c r="F109" s="89"/>
      <c r="G109" s="89"/>
      <c r="H109" s="89"/>
    </row>
    <row r="110" customFormat="false" ht="13.8" hidden="false" customHeight="false" outlineLevel="0" collapsed="false">
      <c r="A110" s="90" t="s">
        <v>184</v>
      </c>
      <c r="B110" s="90" t="s">
        <v>103</v>
      </c>
      <c r="C110" s="90" t="s">
        <v>104</v>
      </c>
      <c r="D110" s="91" t="s">
        <v>105</v>
      </c>
      <c r="E110" s="85"/>
      <c r="F110" s="85"/>
      <c r="G110" s="85"/>
      <c r="H110" s="85"/>
    </row>
    <row r="111" customFormat="false" ht="13.8" hidden="false" customHeight="false" outlineLevel="0" collapsed="false">
      <c r="A111" s="111" t="s">
        <v>209</v>
      </c>
      <c r="B111" s="93" t="n">
        <f aca="false">B98</f>
        <v>55</v>
      </c>
      <c r="C111" s="94" t="n">
        <v>0</v>
      </c>
      <c r="D111" s="95" t="n">
        <f aca="false">B111*C111</f>
        <v>0</v>
      </c>
      <c r="E111" s="85"/>
      <c r="F111" s="85"/>
      <c r="G111" s="85"/>
      <c r="H111" s="85"/>
    </row>
    <row r="112" customFormat="false" ht="13.8" hidden="false" customHeight="false" outlineLevel="0" collapsed="false">
      <c r="A112" s="111" t="s">
        <v>210</v>
      </c>
      <c r="B112" s="93" t="n">
        <f aca="false">B99</f>
        <v>3</v>
      </c>
      <c r="C112" s="94" t="n">
        <v>0</v>
      </c>
      <c r="D112" s="95" t="n">
        <f aca="false">B112*C112</f>
        <v>0</v>
      </c>
      <c r="E112" s="85"/>
      <c r="F112" s="85"/>
      <c r="G112" s="85"/>
      <c r="H112" s="85"/>
    </row>
    <row r="113" customFormat="false" ht="13.8" hidden="false" customHeight="false" outlineLevel="0" collapsed="false">
      <c r="A113" s="111" t="s">
        <v>211</v>
      </c>
      <c r="B113" s="93" t="n">
        <f aca="false">B100</f>
        <v>7</v>
      </c>
      <c r="C113" s="94" t="n">
        <v>0</v>
      </c>
      <c r="D113" s="95" t="n">
        <f aca="false">B113*C113</f>
        <v>0</v>
      </c>
      <c r="E113" s="85"/>
      <c r="F113" s="85"/>
      <c r="G113" s="85"/>
      <c r="H113" s="85"/>
    </row>
    <row r="114" customFormat="false" ht="13.8" hidden="false" customHeight="false" outlineLevel="0" collapsed="false">
      <c r="A114" s="111" t="s">
        <v>212</v>
      </c>
      <c r="B114" s="93" t="n">
        <f aca="false">B101</f>
        <v>2</v>
      </c>
      <c r="C114" s="94" t="n">
        <v>0</v>
      </c>
      <c r="D114" s="95" t="n">
        <f aca="false">B114*C114</f>
        <v>0</v>
      </c>
      <c r="E114" s="85"/>
      <c r="F114" s="85"/>
      <c r="G114" s="85"/>
      <c r="H114" s="85"/>
    </row>
    <row r="115" customFormat="false" ht="13.8" hidden="false" customHeight="false" outlineLevel="0" collapsed="false">
      <c r="A115" s="111" t="s">
        <v>213</v>
      </c>
      <c r="B115" s="93" t="n">
        <f aca="false">B102</f>
        <v>5</v>
      </c>
      <c r="C115" s="94" t="n">
        <v>0</v>
      </c>
      <c r="D115" s="95" t="n">
        <f aca="false">B115*C115</f>
        <v>0</v>
      </c>
      <c r="E115" s="85"/>
      <c r="F115" s="85"/>
      <c r="G115" s="85"/>
      <c r="H115" s="85"/>
    </row>
    <row r="116" customFormat="false" ht="13.8" hidden="false" customHeight="false" outlineLevel="0" collapsed="false">
      <c r="A116" s="111" t="s">
        <v>214</v>
      </c>
      <c r="B116" s="93" t="n">
        <f aca="false">B103</f>
        <v>2</v>
      </c>
      <c r="C116" s="94" t="n">
        <v>0</v>
      </c>
      <c r="D116" s="95" t="n">
        <f aca="false">B116*C116</f>
        <v>0</v>
      </c>
      <c r="E116" s="85"/>
      <c r="F116" s="85"/>
      <c r="G116" s="85"/>
      <c r="H116" s="85"/>
    </row>
    <row r="117" customFormat="false" ht="13.8" hidden="false" customHeight="false" outlineLevel="0" collapsed="false">
      <c r="A117" s="111" t="s">
        <v>215</v>
      </c>
      <c r="B117" s="93" t="n">
        <f aca="false">B104</f>
        <v>7</v>
      </c>
      <c r="C117" s="94" t="n">
        <v>0</v>
      </c>
      <c r="D117" s="95" t="n">
        <f aca="false">B117*C117</f>
        <v>0</v>
      </c>
      <c r="E117" s="85"/>
      <c r="F117" s="85"/>
      <c r="G117" s="85"/>
      <c r="H117" s="85"/>
    </row>
    <row r="118" customFormat="false" ht="13.8" hidden="false" customHeight="false" outlineLevel="0" collapsed="false">
      <c r="A118" s="111" t="s">
        <v>216</v>
      </c>
      <c r="B118" s="93" t="n">
        <f aca="false">B105</f>
        <v>2</v>
      </c>
      <c r="C118" s="94" t="n">
        <v>0</v>
      </c>
      <c r="D118" s="95" t="n">
        <f aca="false">B118*C118</f>
        <v>0</v>
      </c>
      <c r="E118" s="85"/>
      <c r="F118" s="85"/>
      <c r="G118" s="85"/>
      <c r="H118" s="85"/>
    </row>
    <row r="119" customFormat="false" ht="13.8" hidden="false" customHeight="false" outlineLevel="0" collapsed="false">
      <c r="A119" s="111" t="s">
        <v>217</v>
      </c>
      <c r="B119" s="93" t="n">
        <f aca="false">B106</f>
        <v>2</v>
      </c>
      <c r="C119" s="94" t="n">
        <v>0</v>
      </c>
      <c r="D119" s="95" t="n">
        <f aca="false">B119*C119</f>
        <v>0</v>
      </c>
      <c r="E119" s="85"/>
      <c r="F119" s="85"/>
      <c r="G119" s="85"/>
      <c r="H119" s="85"/>
    </row>
    <row r="120" customFormat="false" ht="13.8" hidden="false" customHeight="false" outlineLevel="0" collapsed="false">
      <c r="A120" s="111" t="s">
        <v>218</v>
      </c>
      <c r="B120" s="93" t="n">
        <f aca="false">B107</f>
        <v>1</v>
      </c>
      <c r="C120" s="94" t="n">
        <v>0</v>
      </c>
      <c r="D120" s="95" t="n">
        <f aca="false">B120*C120</f>
        <v>0</v>
      </c>
      <c r="E120" s="85"/>
      <c r="F120" s="85"/>
      <c r="G120" s="85"/>
      <c r="H120" s="85"/>
    </row>
    <row r="121" customFormat="false" ht="13.8" hidden="false" customHeight="false" outlineLevel="0" collapsed="false">
      <c r="A121" s="105" t="s">
        <v>219</v>
      </c>
      <c r="B121" s="105"/>
      <c r="C121" s="105"/>
      <c r="D121" s="106" t="n">
        <f aca="false">SUM(D111:D120)</f>
        <v>0</v>
      </c>
      <c r="E121" s="85"/>
      <c r="F121" s="85"/>
      <c r="G121" s="85"/>
      <c r="H121" s="85"/>
    </row>
    <row r="122" customFormat="false" ht="13.8" hidden="false" customHeight="false" outlineLevel="0" collapsed="false">
      <c r="A122" s="134" t="s">
        <v>220</v>
      </c>
      <c r="B122" s="134"/>
      <c r="C122" s="134"/>
      <c r="D122" s="134"/>
      <c r="E122" s="134"/>
      <c r="F122" s="134"/>
      <c r="G122" s="134"/>
      <c r="H122" s="85"/>
    </row>
    <row r="123" customFormat="false" ht="25.3" hidden="false" customHeight="false" outlineLevel="0" collapsed="false">
      <c r="A123" s="135" t="s">
        <v>184</v>
      </c>
      <c r="B123" s="135" t="s">
        <v>103</v>
      </c>
      <c r="C123" s="136" t="s">
        <v>157</v>
      </c>
      <c r="D123" s="109" t="s">
        <v>158</v>
      </c>
      <c r="E123" s="136" t="s">
        <v>221</v>
      </c>
      <c r="F123" s="110" t="s">
        <v>160</v>
      </c>
      <c r="G123" s="110" t="s">
        <v>161</v>
      </c>
      <c r="H123" s="85"/>
    </row>
    <row r="124" customFormat="false" ht="13.8" hidden="false" customHeight="false" outlineLevel="0" collapsed="false">
      <c r="A124" s="111" t="s">
        <v>222</v>
      </c>
      <c r="B124" s="93" t="n">
        <f aca="false">B111</f>
        <v>55</v>
      </c>
      <c r="C124" s="94" t="n">
        <v>0</v>
      </c>
      <c r="D124" s="113" t="n">
        <f aca="false">B124*C124</f>
        <v>0</v>
      </c>
      <c r="E124" s="94" t="n">
        <v>0</v>
      </c>
      <c r="F124" s="95" t="n">
        <f aca="false">E124*B124</f>
        <v>0</v>
      </c>
      <c r="G124" s="95" t="n">
        <f aca="false">D124+F124</f>
        <v>0</v>
      </c>
      <c r="H124" s="85"/>
    </row>
    <row r="125" customFormat="false" ht="13.8" hidden="false" customHeight="false" outlineLevel="0" collapsed="false">
      <c r="A125" s="111" t="s">
        <v>223</v>
      </c>
      <c r="B125" s="93" t="n">
        <f aca="false">B112</f>
        <v>3</v>
      </c>
      <c r="C125" s="94" t="n">
        <v>0</v>
      </c>
      <c r="D125" s="113" t="n">
        <f aca="false">B125*C125</f>
        <v>0</v>
      </c>
      <c r="E125" s="94" t="n">
        <v>0</v>
      </c>
      <c r="F125" s="95" t="n">
        <f aca="false">E125*B125</f>
        <v>0</v>
      </c>
      <c r="G125" s="95" t="n">
        <f aca="false">D125+F125</f>
        <v>0</v>
      </c>
      <c r="H125" s="85"/>
    </row>
    <row r="126" customFormat="false" ht="13.8" hidden="false" customHeight="false" outlineLevel="0" collapsed="false">
      <c r="A126" s="111" t="s">
        <v>224</v>
      </c>
      <c r="B126" s="93" t="n">
        <f aca="false">B113</f>
        <v>7</v>
      </c>
      <c r="C126" s="94" t="n">
        <v>0</v>
      </c>
      <c r="D126" s="113" t="n">
        <f aca="false">B126*C126</f>
        <v>0</v>
      </c>
      <c r="E126" s="94" t="n">
        <v>0</v>
      </c>
      <c r="F126" s="95" t="n">
        <f aca="false">E126*B126</f>
        <v>0</v>
      </c>
      <c r="G126" s="95" t="n">
        <f aca="false">D126+F126</f>
        <v>0</v>
      </c>
      <c r="H126" s="85"/>
    </row>
    <row r="127" customFormat="false" ht="13.8" hidden="false" customHeight="false" outlineLevel="0" collapsed="false">
      <c r="A127" s="111" t="s">
        <v>225</v>
      </c>
      <c r="B127" s="93" t="n">
        <f aca="false">B114</f>
        <v>2</v>
      </c>
      <c r="C127" s="94" t="n">
        <v>0</v>
      </c>
      <c r="D127" s="113" t="n">
        <f aca="false">B127*C127</f>
        <v>0</v>
      </c>
      <c r="E127" s="94" t="n">
        <v>0</v>
      </c>
      <c r="F127" s="95" t="n">
        <f aca="false">E127*B127</f>
        <v>0</v>
      </c>
      <c r="G127" s="95" t="n">
        <f aca="false">D127+F127</f>
        <v>0</v>
      </c>
      <c r="H127" s="85"/>
    </row>
    <row r="128" customFormat="false" ht="13.8" hidden="false" customHeight="false" outlineLevel="0" collapsed="false">
      <c r="A128" s="111" t="s">
        <v>226</v>
      </c>
      <c r="B128" s="93" t="n">
        <f aca="false">B115</f>
        <v>5</v>
      </c>
      <c r="C128" s="94" t="n">
        <v>0</v>
      </c>
      <c r="D128" s="113" t="n">
        <f aca="false">B128*C128</f>
        <v>0</v>
      </c>
      <c r="E128" s="94" t="n">
        <v>0</v>
      </c>
      <c r="F128" s="95" t="n">
        <f aca="false">E128*B128</f>
        <v>0</v>
      </c>
      <c r="G128" s="95" t="n">
        <f aca="false">D128+F128</f>
        <v>0</v>
      </c>
      <c r="H128" s="85"/>
    </row>
    <row r="129" customFormat="false" ht="13.8" hidden="false" customHeight="false" outlineLevel="0" collapsed="false">
      <c r="A129" s="111" t="s">
        <v>227</v>
      </c>
      <c r="B129" s="93" t="n">
        <f aca="false">B116</f>
        <v>2</v>
      </c>
      <c r="C129" s="94" t="n">
        <v>0</v>
      </c>
      <c r="D129" s="113" t="n">
        <f aca="false">B129*C129</f>
        <v>0</v>
      </c>
      <c r="E129" s="94" t="n">
        <v>0</v>
      </c>
      <c r="F129" s="95" t="n">
        <f aca="false">E129*B129</f>
        <v>0</v>
      </c>
      <c r="G129" s="95" t="n">
        <f aca="false">D129+F129</f>
        <v>0</v>
      </c>
      <c r="H129" s="85"/>
    </row>
    <row r="130" customFormat="false" ht="13.8" hidden="false" customHeight="false" outlineLevel="0" collapsed="false">
      <c r="A130" s="111" t="s">
        <v>228</v>
      </c>
      <c r="B130" s="93" t="n">
        <f aca="false">B117</f>
        <v>7</v>
      </c>
      <c r="C130" s="94" t="n">
        <v>0</v>
      </c>
      <c r="D130" s="113" t="n">
        <f aca="false">B130*C130</f>
        <v>0</v>
      </c>
      <c r="E130" s="94" t="n">
        <v>0</v>
      </c>
      <c r="F130" s="95" t="n">
        <f aca="false">E130*B130</f>
        <v>0</v>
      </c>
      <c r="G130" s="95" t="n">
        <f aca="false">D130+F130</f>
        <v>0</v>
      </c>
      <c r="H130" s="85"/>
    </row>
    <row r="131" customFormat="false" ht="13.8" hidden="false" customHeight="false" outlineLevel="0" collapsed="false">
      <c r="A131" s="111" t="s">
        <v>229</v>
      </c>
      <c r="B131" s="93" t="n">
        <f aca="false">B118</f>
        <v>2</v>
      </c>
      <c r="C131" s="94" t="n">
        <v>0</v>
      </c>
      <c r="D131" s="113" t="n">
        <f aca="false">B131*C131</f>
        <v>0</v>
      </c>
      <c r="E131" s="94" t="n">
        <v>0</v>
      </c>
      <c r="F131" s="95" t="n">
        <f aca="false">E131*B131</f>
        <v>0</v>
      </c>
      <c r="G131" s="95" t="n">
        <f aca="false">D131+F131</f>
        <v>0</v>
      </c>
      <c r="H131" s="85"/>
    </row>
    <row r="132" customFormat="false" ht="13.8" hidden="false" customHeight="false" outlineLevel="0" collapsed="false">
      <c r="A132" s="111" t="s">
        <v>230</v>
      </c>
      <c r="B132" s="93" t="n">
        <f aca="false">B119</f>
        <v>2</v>
      </c>
      <c r="C132" s="94" t="n">
        <v>0</v>
      </c>
      <c r="D132" s="113" t="n">
        <f aca="false">B132*C132</f>
        <v>0</v>
      </c>
      <c r="E132" s="94" t="n">
        <v>0</v>
      </c>
      <c r="F132" s="95" t="n">
        <f aca="false">E132*B132</f>
        <v>0</v>
      </c>
      <c r="G132" s="95" t="n">
        <f aca="false">D132+F132</f>
        <v>0</v>
      </c>
      <c r="H132" s="85"/>
    </row>
    <row r="133" customFormat="false" ht="13.8" hidden="false" customHeight="false" outlineLevel="0" collapsed="false">
      <c r="A133" s="111" t="s">
        <v>231</v>
      </c>
      <c r="B133" s="93" t="n">
        <f aca="false">B120</f>
        <v>1</v>
      </c>
      <c r="C133" s="94" t="n">
        <v>0</v>
      </c>
      <c r="D133" s="113" t="n">
        <f aca="false">B133*C133</f>
        <v>0</v>
      </c>
      <c r="E133" s="94" t="n">
        <v>0</v>
      </c>
      <c r="F133" s="95" t="n">
        <f aca="false">E133*B133</f>
        <v>0</v>
      </c>
      <c r="G133" s="95" t="n">
        <f aca="false">D133+F133</f>
        <v>0</v>
      </c>
      <c r="H133" s="85"/>
    </row>
    <row r="134" customFormat="false" ht="13.8" hidden="false" customHeight="false" outlineLevel="0" collapsed="false">
      <c r="A134" s="111" t="s">
        <v>232</v>
      </c>
      <c r="B134" s="93" t="n">
        <f aca="false">Localidades!B33</f>
        <v>1</v>
      </c>
      <c r="C134" s="94" t="n">
        <v>0</v>
      </c>
      <c r="D134" s="113" t="n">
        <f aca="false">B134*C134</f>
        <v>0</v>
      </c>
      <c r="E134" s="94" t="n">
        <v>0</v>
      </c>
      <c r="F134" s="95" t="n">
        <f aca="false">E134*B134</f>
        <v>0</v>
      </c>
      <c r="G134" s="95" t="n">
        <f aca="false">D134+F134</f>
        <v>0</v>
      </c>
      <c r="H134" s="85"/>
    </row>
    <row r="135" customFormat="false" ht="13.8" hidden="false" customHeight="false" outlineLevel="0" collapsed="false">
      <c r="A135" s="137" t="s">
        <v>233</v>
      </c>
      <c r="B135" s="137"/>
      <c r="C135" s="138" t="s">
        <v>179</v>
      </c>
      <c r="D135" s="139" t="n">
        <f aca="false">SUM(D124:D134)</f>
        <v>0</v>
      </c>
      <c r="E135" s="117" t="s">
        <v>180</v>
      </c>
      <c r="F135" s="118" t="n">
        <f aca="false">SUM(F124:F134)</f>
        <v>0</v>
      </c>
      <c r="G135" s="119" t="n">
        <f aca="false">SUM(G124:G134)</f>
        <v>0</v>
      </c>
      <c r="H135" s="85"/>
    </row>
    <row r="136" customFormat="false" ht="13.8" hidden="false" customHeight="false" outlineLevel="0" collapsed="false">
      <c r="A136" s="140"/>
      <c r="B136" s="140" t="s">
        <v>234</v>
      </c>
      <c r="C136" s="141" t="s">
        <v>235</v>
      </c>
      <c r="D136" s="131" t="s">
        <v>236</v>
      </c>
      <c r="E136" s="127"/>
      <c r="F136" s="127"/>
      <c r="G136" s="128"/>
      <c r="H136" s="85"/>
    </row>
    <row r="137" s="144" customFormat="true" ht="13.8" hidden="false" customHeight="false" outlineLevel="0" collapsed="false">
      <c r="A137" s="111" t="s">
        <v>237</v>
      </c>
      <c r="B137" s="142" t="n">
        <f aca="false">Localidades!B36</f>
        <v>15040</v>
      </c>
      <c r="C137" s="143" t="n">
        <v>0</v>
      </c>
      <c r="D137" s="113" t="n">
        <f aca="false">B137*C137/60</f>
        <v>0</v>
      </c>
      <c r="H137" s="145"/>
    </row>
    <row r="138" customFormat="false" ht="12.75" hidden="false" customHeight="false" outlineLevel="0" collapsed="false">
      <c r="A138" s="146" t="s">
        <v>99</v>
      </c>
      <c r="B138" s="146"/>
      <c r="C138" s="146"/>
      <c r="D138" s="146"/>
      <c r="E138" s="146"/>
      <c r="F138" s="146"/>
      <c r="G138" s="146"/>
    </row>
    <row r="139" customFormat="false" ht="12.75" hidden="false" customHeight="false" outlineLevel="0" collapsed="false">
      <c r="A139" s="146"/>
      <c r="B139" s="146"/>
      <c r="C139" s="146"/>
      <c r="D139" s="146"/>
      <c r="E139" s="146"/>
      <c r="F139" s="146"/>
      <c r="G139" s="146"/>
    </row>
    <row r="141" customFormat="false" ht="45.75" hidden="false" customHeight="true" outlineLevel="0" collapsed="false">
      <c r="A141" s="147" t="s">
        <v>238</v>
      </c>
      <c r="B141" s="147"/>
      <c r="C141" s="148" t="s">
        <v>239</v>
      </c>
      <c r="D141" s="149"/>
      <c r="E141" s="147" t="s">
        <v>240</v>
      </c>
      <c r="F141" s="147"/>
      <c r="G141" s="148" t="s">
        <v>239</v>
      </c>
    </row>
    <row r="142" customFormat="false" ht="13.8" hidden="false" customHeight="false" outlineLevel="0" collapsed="false">
      <c r="A142" s="150" t="s">
        <v>241</v>
      </c>
      <c r="B142" s="150"/>
      <c r="C142" s="151" t="n">
        <v>0.01</v>
      </c>
      <c r="D142" s="152"/>
      <c r="E142" s="150" t="s">
        <v>241</v>
      </c>
      <c r="F142" s="150"/>
      <c r="G142" s="151" t="n">
        <v>0.01</v>
      </c>
    </row>
    <row r="143" customFormat="false" ht="13.8" hidden="false" customHeight="false" outlineLevel="0" collapsed="false">
      <c r="A143" s="150" t="s">
        <v>242</v>
      </c>
      <c r="B143" s="150"/>
      <c r="C143" s="151" t="n">
        <v>0.01</v>
      </c>
      <c r="D143" s="152"/>
      <c r="E143" s="150" t="s">
        <v>242</v>
      </c>
      <c r="F143" s="150"/>
      <c r="G143" s="151" t="n">
        <v>0.01</v>
      </c>
    </row>
    <row r="144" customFormat="false" ht="13.8" hidden="false" customHeight="false" outlineLevel="0" collapsed="false">
      <c r="A144" s="150" t="s">
        <v>243</v>
      </c>
      <c r="B144" s="150"/>
      <c r="C144" s="151" t="n">
        <v>0.01</v>
      </c>
      <c r="D144" s="152"/>
      <c r="E144" s="150" t="s">
        <v>243</v>
      </c>
      <c r="F144" s="150"/>
      <c r="G144" s="151" t="n">
        <v>0.01</v>
      </c>
    </row>
    <row r="145" customFormat="false" ht="13.8" hidden="false" customHeight="false" outlineLevel="0" collapsed="false">
      <c r="A145" s="150" t="s">
        <v>244</v>
      </c>
      <c r="B145" s="150"/>
      <c r="C145" s="151" t="n">
        <v>0.01</v>
      </c>
      <c r="D145" s="152"/>
      <c r="E145" s="150" t="s">
        <v>244</v>
      </c>
      <c r="F145" s="150"/>
      <c r="G145" s="151" t="n">
        <v>0.01</v>
      </c>
    </row>
    <row r="146" customFormat="false" ht="13.8" hidden="false" customHeight="true" outlineLevel="0" collapsed="false">
      <c r="A146" s="153" t="s">
        <v>245</v>
      </c>
      <c r="B146" s="153"/>
      <c r="C146" s="151" t="n">
        <v>0.01</v>
      </c>
      <c r="D146" s="154"/>
      <c r="E146" s="153" t="s">
        <v>245</v>
      </c>
      <c r="F146" s="153"/>
      <c r="G146" s="151" t="n">
        <v>0.01</v>
      </c>
    </row>
    <row r="147" customFormat="false" ht="25.3" hidden="false" customHeight="true" outlineLevel="0" collapsed="false">
      <c r="A147" s="155" t="s">
        <v>246</v>
      </c>
      <c r="B147" s="155"/>
      <c r="C147" s="151" t="n">
        <v>0.01</v>
      </c>
      <c r="D147" s="154"/>
      <c r="E147" s="155" t="s">
        <v>246</v>
      </c>
      <c r="F147" s="155"/>
      <c r="G147" s="151" t="n">
        <v>0.01</v>
      </c>
    </row>
    <row r="148" customFormat="false" ht="13.8" hidden="false" customHeight="true" outlineLevel="0" collapsed="false">
      <c r="A148" s="153" t="s">
        <v>247</v>
      </c>
      <c r="B148" s="153"/>
      <c r="C148" s="151" t="n">
        <v>0.01</v>
      </c>
      <c r="D148" s="154"/>
      <c r="E148" s="153" t="s">
        <v>247</v>
      </c>
      <c r="F148" s="153"/>
      <c r="G148" s="151" t="n">
        <v>0.01</v>
      </c>
    </row>
    <row r="149" customFormat="false" ht="30.75" hidden="false" customHeight="true" outlineLevel="0" collapsed="false">
      <c r="A149" s="153" t="s">
        <v>248</v>
      </c>
      <c r="B149" s="153"/>
      <c r="C149" s="151" t="n">
        <v>0.01</v>
      </c>
      <c r="D149" s="154"/>
      <c r="E149" s="153" t="s">
        <v>248</v>
      </c>
      <c r="F149" s="153"/>
      <c r="G149" s="151" t="n">
        <v>0.01</v>
      </c>
    </row>
    <row r="150" customFormat="false" ht="13.8" hidden="false" customHeight="false" outlineLevel="0" collapsed="false">
      <c r="A150" s="156" t="s">
        <v>249</v>
      </c>
      <c r="B150" s="156"/>
      <c r="C150" s="157" t="n">
        <v>0.01</v>
      </c>
      <c r="D150" s="152"/>
      <c r="E150" s="156" t="s">
        <v>249</v>
      </c>
      <c r="F150" s="156"/>
      <c r="G150" s="157" t="n">
        <v>0.01</v>
      </c>
    </row>
    <row r="151" customFormat="false" ht="13.8" hidden="false" customHeight="false" outlineLevel="0" collapsed="false">
      <c r="A151" s="158" t="s">
        <v>250</v>
      </c>
      <c r="B151" s="158"/>
      <c r="C151" s="159" t="n">
        <f aca="false">(((1+(C142+C144+C145))*(1+C143)*(1+C150))/(1-(C146+C147+C148+C149)))-1</f>
        <v>0.0944822916666666</v>
      </c>
      <c r="D151" s="149"/>
      <c r="E151" s="158" t="s">
        <v>250</v>
      </c>
      <c r="F151" s="158"/>
      <c r="G151" s="159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0"/>
      <c r="B152" s="161"/>
      <c r="C152" s="162"/>
      <c r="D152" s="85"/>
      <c r="E152" s="163"/>
      <c r="F152" s="164"/>
      <c r="G152" s="165"/>
    </row>
    <row r="153" s="28" customFormat="true" ht="84.75" hidden="false" customHeight="true" outlineLevel="0" collapsed="false">
      <c r="A153" s="166" t="s">
        <v>251</v>
      </c>
      <c r="B153" s="166"/>
      <c r="C153" s="167" t="n">
        <f aca="false">(D23+D95)*(1+C151)</f>
        <v>0</v>
      </c>
      <c r="D153" s="168"/>
      <c r="E153" s="169" t="s">
        <v>252</v>
      </c>
      <c r="F153" s="169"/>
      <c r="G153" s="170" t="n">
        <f aca="false">(D59+D121)*(1+G151)</f>
        <v>0</v>
      </c>
    </row>
    <row r="154" s="28" customFormat="true" ht="33" hidden="false" customHeight="true" outlineLevel="0" collapsed="false">
      <c r="D154" s="168"/>
      <c r="E154" s="166" t="s">
        <v>253</v>
      </c>
      <c r="F154" s="166"/>
      <c r="G154" s="171" t="n">
        <f aca="false">(D41+G78+D108+G135+D137)*(1+G151)</f>
        <v>0</v>
      </c>
    </row>
    <row r="156" customFormat="false" ht="16.15" hidden="false" customHeight="false" outlineLevel="0" collapsed="false">
      <c r="A156" s="172" t="s">
        <v>254</v>
      </c>
      <c r="B156" s="172"/>
      <c r="C156" s="172"/>
      <c r="D156" s="172"/>
      <c r="E156" s="173"/>
      <c r="F156" s="85"/>
      <c r="G156" s="85"/>
    </row>
    <row r="157" customFormat="false" ht="15" hidden="false" customHeight="true" outlineLevel="0" collapsed="false">
      <c r="A157" s="174" t="s">
        <v>255</v>
      </c>
      <c r="B157" s="174"/>
      <c r="C157" s="175" t="s">
        <v>256</v>
      </c>
      <c r="D157" s="175" t="s">
        <v>257</v>
      </c>
      <c r="E157" s="176"/>
      <c r="F157" s="85"/>
      <c r="G157" s="85"/>
    </row>
    <row r="158" customFormat="false" ht="47.25" hidden="false" customHeight="true" outlineLevel="0" collapsed="false">
      <c r="A158" s="166" t="s">
        <v>258</v>
      </c>
      <c r="B158" s="166"/>
      <c r="C158" s="177" t="n">
        <f aca="false">C153+G154</f>
        <v>0</v>
      </c>
      <c r="D158" s="178" t="n">
        <f aca="false">C158*12</f>
        <v>0</v>
      </c>
      <c r="E158" s="179"/>
      <c r="F158" s="85"/>
      <c r="G158" s="85"/>
    </row>
    <row r="159" customFormat="false" ht="53.25" hidden="false" customHeight="true" outlineLevel="0" collapsed="false">
      <c r="A159" s="166" t="s">
        <v>259</v>
      </c>
      <c r="B159" s="166"/>
      <c r="C159" s="177" t="n">
        <f aca="false">C153+G153+G154</f>
        <v>0</v>
      </c>
      <c r="D159" s="180" t="n">
        <f aca="false">C159*48</f>
        <v>0</v>
      </c>
      <c r="E159" s="179"/>
      <c r="F159" s="85"/>
      <c r="G159" s="85"/>
    </row>
    <row r="160" customFormat="false" ht="36" hidden="false" customHeight="true" outlineLevel="0" collapsed="false">
      <c r="A160" s="166" t="s">
        <v>260</v>
      </c>
      <c r="B160" s="166"/>
      <c r="C160" s="177"/>
      <c r="D160" s="178" t="n">
        <f aca="false">D158+D159</f>
        <v>0</v>
      </c>
      <c r="E160" s="179"/>
      <c r="F160" s="85"/>
      <c r="G160" s="85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2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4" t="s">
        <v>99</v>
      </c>
      <c r="B1" s="84"/>
      <c r="C1" s="84"/>
      <c r="D1" s="84"/>
      <c r="E1" s="85"/>
      <c r="F1" s="85"/>
      <c r="G1" s="85"/>
      <c r="H1" s="85"/>
    </row>
    <row r="2" customFormat="false" ht="15" hidden="false" customHeight="true" outlineLevel="0" collapsed="false">
      <c r="A2" s="86" t="str">
        <f aca="false">Localidades!D1</f>
        <v>APS GLICÉRIO</v>
      </c>
      <c r="B2" s="86"/>
      <c r="C2" s="86"/>
      <c r="D2" s="86"/>
      <c r="E2" s="85"/>
      <c r="F2" s="85"/>
      <c r="G2" s="85"/>
      <c r="H2" s="85"/>
    </row>
    <row r="3" customFormat="false" ht="15" hidden="false" customHeight="true" outlineLevel="0" collapsed="false">
      <c r="A3" s="86"/>
      <c r="B3" s="86"/>
      <c r="C3" s="86"/>
      <c r="D3" s="86"/>
      <c r="E3" s="85"/>
      <c r="F3" s="85"/>
      <c r="G3" s="85"/>
      <c r="H3" s="85"/>
    </row>
    <row r="4" customFormat="false" ht="15" hidden="false" customHeight="true" outlineLevel="0" collapsed="false">
      <c r="A4" s="86"/>
      <c r="B4" s="86"/>
      <c r="C4" s="86"/>
      <c r="D4" s="86"/>
      <c r="E4" s="85"/>
      <c r="F4" s="85"/>
      <c r="G4" s="85"/>
      <c r="H4" s="85"/>
    </row>
    <row r="5" customFormat="false" ht="16.15" hidden="false" customHeight="false" outlineLevel="0" collapsed="false">
      <c r="A5" s="87" t="s">
        <v>100</v>
      </c>
      <c r="B5" s="87"/>
      <c r="C5" s="87"/>
      <c r="D5" s="87"/>
      <c r="E5" s="85"/>
      <c r="F5" s="85"/>
      <c r="G5" s="85"/>
      <c r="H5" s="85"/>
    </row>
    <row r="6" customFormat="false" ht="15.75" hidden="false" customHeight="true" outlineLevel="0" collapsed="false">
      <c r="A6" s="88" t="s">
        <v>101</v>
      </c>
      <c r="B6" s="88"/>
      <c r="C6" s="88"/>
      <c r="D6" s="88"/>
      <c r="E6" s="89"/>
      <c r="F6" s="89"/>
      <c r="G6" s="89"/>
      <c r="H6" s="89"/>
    </row>
    <row r="7" customFormat="false" ht="13.8" hidden="false" customHeight="false" outlineLevel="0" collapsed="false">
      <c r="A7" s="90" t="s">
        <v>102</v>
      </c>
      <c r="B7" s="90" t="s">
        <v>103</v>
      </c>
      <c r="C7" s="90" t="s">
        <v>104</v>
      </c>
      <c r="D7" s="91" t="s">
        <v>105</v>
      </c>
      <c r="E7" s="85"/>
      <c r="F7" s="85"/>
      <c r="G7" s="85"/>
      <c r="H7" s="85"/>
    </row>
    <row r="8" customFormat="false" ht="13.8" hidden="false" customHeight="false" outlineLevel="0" collapsed="false">
      <c r="A8" s="92" t="s">
        <v>106</v>
      </c>
      <c r="B8" s="93" t="n">
        <f aca="false">Localidades!E5</f>
        <v>2</v>
      </c>
      <c r="C8" s="94" t="n">
        <v>0</v>
      </c>
      <c r="D8" s="95" t="n">
        <f aca="false">C8*B8</f>
        <v>0</v>
      </c>
      <c r="E8" s="85"/>
      <c r="F8" s="85"/>
      <c r="G8" s="85"/>
      <c r="H8" s="85"/>
    </row>
    <row r="9" customFormat="false" ht="13.8" hidden="false" customHeight="false" outlineLevel="0" collapsed="false">
      <c r="A9" s="92" t="s">
        <v>107</v>
      </c>
      <c r="B9" s="93" t="n">
        <f aca="false">Localidades!E6</f>
        <v>70</v>
      </c>
      <c r="C9" s="94" t="n">
        <v>0</v>
      </c>
      <c r="D9" s="95" t="n">
        <f aca="false">C9*B9</f>
        <v>0</v>
      </c>
      <c r="E9" s="85"/>
      <c r="F9" s="85"/>
      <c r="G9" s="85"/>
      <c r="H9" s="85"/>
    </row>
    <row r="10" customFormat="false" ht="13.8" hidden="false" customHeight="false" outlineLevel="0" collapsed="false">
      <c r="A10" s="92" t="s">
        <v>108</v>
      </c>
      <c r="B10" s="93" t="n">
        <f aca="false">Localidades!E7</f>
        <v>32</v>
      </c>
      <c r="C10" s="94" t="n">
        <v>0</v>
      </c>
      <c r="D10" s="95" t="n">
        <f aca="false">C10*B10</f>
        <v>0</v>
      </c>
      <c r="E10" s="85"/>
      <c r="F10" s="85"/>
      <c r="G10" s="85"/>
      <c r="H10" s="85"/>
    </row>
    <row r="11" customFormat="false" ht="13.8" hidden="false" customHeight="false" outlineLevel="0" collapsed="false">
      <c r="A11" s="92" t="s">
        <v>109</v>
      </c>
      <c r="B11" s="93" t="n">
        <f aca="false">Localidades!E8</f>
        <v>0</v>
      </c>
      <c r="C11" s="94" t="n">
        <v>0</v>
      </c>
      <c r="D11" s="95" t="n">
        <f aca="false">C11*B11</f>
        <v>0</v>
      </c>
      <c r="E11" s="85"/>
      <c r="F11" s="85"/>
      <c r="G11" s="85"/>
      <c r="H11" s="85"/>
    </row>
    <row r="12" customFormat="false" ht="13.8" hidden="false" customHeight="false" outlineLevel="0" collapsed="false">
      <c r="A12" s="92" t="s">
        <v>110</v>
      </c>
      <c r="B12" s="93" t="n">
        <f aca="false">Localidades!E9</f>
        <v>7</v>
      </c>
      <c r="C12" s="94" t="n">
        <v>0</v>
      </c>
      <c r="D12" s="95" t="n">
        <f aca="false">C12*B12</f>
        <v>0</v>
      </c>
      <c r="E12" s="85"/>
      <c r="F12" s="85"/>
      <c r="G12" s="85"/>
      <c r="H12" s="85"/>
    </row>
    <row r="13" customFormat="false" ht="13.8" hidden="false" customHeight="false" outlineLevel="0" collapsed="false">
      <c r="A13" s="92" t="s">
        <v>111</v>
      </c>
      <c r="B13" s="93" t="n">
        <f aca="false">Localidades!E10</f>
        <v>8</v>
      </c>
      <c r="C13" s="94" t="n">
        <v>0</v>
      </c>
      <c r="D13" s="95" t="n">
        <f aca="false">C13*B13</f>
        <v>0</v>
      </c>
      <c r="E13" s="85"/>
      <c r="F13" s="85"/>
      <c r="G13" s="85"/>
      <c r="H13" s="85"/>
    </row>
    <row r="14" customFormat="false" ht="13.8" hidden="false" customHeight="false" outlineLevel="0" collapsed="false">
      <c r="A14" s="92" t="s">
        <v>112</v>
      </c>
      <c r="B14" s="93" t="n">
        <f aca="false">Localidades!E11</f>
        <v>7</v>
      </c>
      <c r="C14" s="94" t="n">
        <v>0</v>
      </c>
      <c r="D14" s="95" t="n">
        <f aca="false">C14*B14</f>
        <v>0</v>
      </c>
      <c r="E14" s="85"/>
      <c r="F14" s="85"/>
      <c r="G14" s="85"/>
      <c r="H14" s="85"/>
    </row>
    <row r="15" customFormat="false" ht="13.8" hidden="false" customHeight="false" outlineLevel="0" collapsed="false">
      <c r="A15" s="92" t="s">
        <v>113</v>
      </c>
      <c r="B15" s="93" t="n">
        <f aca="false">Localidades!E12</f>
        <v>2</v>
      </c>
      <c r="C15" s="94" t="n">
        <v>0</v>
      </c>
      <c r="D15" s="95" t="n">
        <f aca="false">C15*B15</f>
        <v>0</v>
      </c>
      <c r="E15" s="85"/>
      <c r="F15" s="85"/>
      <c r="G15" s="85"/>
      <c r="H15" s="85"/>
    </row>
    <row r="16" customFormat="false" ht="15.65" hidden="false" customHeight="false" outlineLevel="0" collapsed="false">
      <c r="A16" s="92" t="s">
        <v>114</v>
      </c>
      <c r="B16" s="93" t="n">
        <f aca="false">Localidades!E13</f>
        <v>2</v>
      </c>
      <c r="C16" s="94" t="n">
        <v>0</v>
      </c>
      <c r="D16" s="95" t="n">
        <f aca="false">C16*B16</f>
        <v>0</v>
      </c>
      <c r="E16" s="85"/>
      <c r="F16" s="85"/>
      <c r="G16" s="85"/>
      <c r="H16" s="85"/>
    </row>
    <row r="17" customFormat="false" ht="13.8" hidden="false" customHeight="false" outlineLevel="0" collapsed="false">
      <c r="A17" s="92" t="s">
        <v>115</v>
      </c>
      <c r="B17" s="93" t="n">
        <f aca="false">Localidades!E14</f>
        <v>7</v>
      </c>
      <c r="C17" s="94" t="n">
        <v>0</v>
      </c>
      <c r="D17" s="95" t="n">
        <f aca="false">C17*B17</f>
        <v>0</v>
      </c>
      <c r="E17" s="85"/>
      <c r="F17" s="85"/>
      <c r="G17" s="85"/>
      <c r="H17" s="85"/>
    </row>
    <row r="18" customFormat="false" ht="13.8" hidden="false" customHeight="false" outlineLevel="0" collapsed="false">
      <c r="A18" s="92" t="s">
        <v>116</v>
      </c>
      <c r="B18" s="93" t="n">
        <f aca="false">Localidades!E15</f>
        <v>0</v>
      </c>
      <c r="C18" s="94" t="n">
        <v>0</v>
      </c>
      <c r="D18" s="95" t="n">
        <f aca="false">C18*B18</f>
        <v>0</v>
      </c>
      <c r="E18" s="85"/>
      <c r="F18" s="85"/>
      <c r="G18" s="85"/>
      <c r="H18" s="85"/>
    </row>
    <row r="19" customFormat="false" ht="13.8" hidden="false" customHeight="false" outlineLevel="0" collapsed="false">
      <c r="A19" s="92" t="s">
        <v>117</v>
      </c>
      <c r="B19" s="93" t="n">
        <f aca="false">Localidades!E16</f>
        <v>0</v>
      </c>
      <c r="C19" s="94" t="n">
        <v>0</v>
      </c>
      <c r="D19" s="95" t="n">
        <f aca="false">C19*B19</f>
        <v>0</v>
      </c>
      <c r="E19" s="85"/>
      <c r="F19" s="85"/>
      <c r="G19" s="85"/>
      <c r="H19" s="85"/>
    </row>
    <row r="20" customFormat="false" ht="13.8" hidden="false" customHeight="false" outlineLevel="0" collapsed="false">
      <c r="A20" s="92" t="s">
        <v>118</v>
      </c>
      <c r="B20" s="93" t="n">
        <f aca="false">Localidades!E17</f>
        <v>2</v>
      </c>
      <c r="C20" s="94" t="n">
        <v>0</v>
      </c>
      <c r="D20" s="95" t="n">
        <f aca="false">C20*B20</f>
        <v>0</v>
      </c>
      <c r="E20" s="85"/>
      <c r="F20" s="85"/>
      <c r="G20" s="85"/>
      <c r="H20" s="85"/>
    </row>
    <row r="21" customFormat="false" ht="13.8" hidden="false" customHeight="false" outlineLevel="0" collapsed="false">
      <c r="A21" s="92" t="s">
        <v>119</v>
      </c>
      <c r="B21" s="93" t="n">
        <f aca="false">Localidades!E18</f>
        <v>16</v>
      </c>
      <c r="C21" s="94" t="n">
        <v>0</v>
      </c>
      <c r="D21" s="95" t="n">
        <f aca="false">C21*B21</f>
        <v>0</v>
      </c>
      <c r="E21" s="85"/>
      <c r="F21" s="85"/>
      <c r="G21" s="85"/>
      <c r="H21" s="85"/>
    </row>
    <row r="22" customFormat="false" ht="13.8" hidden="false" customHeight="false" outlineLevel="0" collapsed="false">
      <c r="A22" s="92" t="s">
        <v>120</v>
      </c>
      <c r="B22" s="93" t="n">
        <f aca="false">Localidades!E19</f>
        <v>1</v>
      </c>
      <c r="C22" s="94" t="n">
        <v>0</v>
      </c>
      <c r="D22" s="95" t="n">
        <f aca="false">C22*B22</f>
        <v>0</v>
      </c>
      <c r="E22" s="85"/>
      <c r="F22" s="85"/>
      <c r="G22" s="85"/>
      <c r="H22" s="85"/>
    </row>
    <row r="23" customFormat="false" ht="13.8" hidden="false" customHeight="false" outlineLevel="0" collapsed="false">
      <c r="A23" s="97" t="s">
        <v>121</v>
      </c>
      <c r="B23" s="97"/>
      <c r="C23" s="97"/>
      <c r="D23" s="98" t="n">
        <f aca="false">SUM(D8:D22)</f>
        <v>0</v>
      </c>
      <c r="E23" s="85"/>
      <c r="F23" s="85"/>
      <c r="G23" s="85"/>
      <c r="H23" s="85"/>
    </row>
    <row r="24" customFormat="false" ht="15.75" hidden="false" customHeight="true" outlineLevel="0" collapsed="false">
      <c r="A24" s="99" t="s">
        <v>122</v>
      </c>
      <c r="B24" s="99"/>
      <c r="C24" s="99"/>
      <c r="D24" s="99"/>
      <c r="E24" s="89"/>
      <c r="F24" s="89"/>
      <c r="G24" s="89"/>
      <c r="H24" s="89"/>
    </row>
    <row r="25" customFormat="false" ht="13.8" hidden="false" customHeight="false" outlineLevel="0" collapsed="false">
      <c r="A25" s="90" t="s">
        <v>102</v>
      </c>
      <c r="B25" s="90" t="s">
        <v>103</v>
      </c>
      <c r="C25" s="90" t="s">
        <v>104</v>
      </c>
      <c r="D25" s="91" t="s">
        <v>105</v>
      </c>
      <c r="E25" s="85"/>
      <c r="F25" s="85"/>
      <c r="G25" s="85"/>
      <c r="H25" s="85"/>
    </row>
    <row r="26" customFormat="false" ht="13.8" hidden="false" customHeight="false" outlineLevel="0" collapsed="false">
      <c r="A26" s="92" t="s">
        <v>123</v>
      </c>
      <c r="B26" s="93" t="n">
        <f aca="false">B8</f>
        <v>2</v>
      </c>
      <c r="C26" s="94" t="n">
        <v>0</v>
      </c>
      <c r="D26" s="95" t="n">
        <f aca="false">C26*B26</f>
        <v>0</v>
      </c>
      <c r="E26" s="85"/>
      <c r="F26" s="85"/>
      <c r="G26" s="100"/>
      <c r="H26" s="100"/>
    </row>
    <row r="27" customFormat="false" ht="13.8" hidden="false" customHeight="false" outlineLevel="0" collapsed="false">
      <c r="A27" s="92" t="s">
        <v>124</v>
      </c>
      <c r="B27" s="93" t="n">
        <f aca="false">B9</f>
        <v>70</v>
      </c>
      <c r="C27" s="94" t="n">
        <v>0</v>
      </c>
      <c r="D27" s="95" t="n">
        <f aca="false">C27*B27</f>
        <v>0</v>
      </c>
      <c r="E27" s="85"/>
      <c r="F27" s="85"/>
      <c r="G27" s="100"/>
      <c r="H27" s="100"/>
    </row>
    <row r="28" customFormat="false" ht="13.8" hidden="false" customHeight="false" outlineLevel="0" collapsed="false">
      <c r="A28" s="92" t="s">
        <v>125</v>
      </c>
      <c r="B28" s="93" t="n">
        <f aca="false">B10</f>
        <v>32</v>
      </c>
      <c r="C28" s="94" t="n">
        <v>0</v>
      </c>
      <c r="D28" s="95" t="n">
        <f aca="false">C28*B28</f>
        <v>0</v>
      </c>
      <c r="E28" s="85"/>
      <c r="F28" s="85"/>
      <c r="G28" s="100"/>
      <c r="H28" s="100"/>
    </row>
    <row r="29" customFormat="false" ht="13.8" hidden="false" customHeight="false" outlineLevel="0" collapsed="false">
      <c r="A29" s="92" t="s">
        <v>126</v>
      </c>
      <c r="B29" s="93" t="n">
        <f aca="false">B11</f>
        <v>0</v>
      </c>
      <c r="C29" s="94" t="n">
        <v>0</v>
      </c>
      <c r="D29" s="95" t="n">
        <f aca="false">C29*B29</f>
        <v>0</v>
      </c>
      <c r="E29" s="85"/>
      <c r="F29" s="85"/>
      <c r="G29" s="100"/>
      <c r="H29" s="100"/>
    </row>
    <row r="30" customFormat="false" ht="13.8" hidden="false" customHeight="false" outlineLevel="0" collapsed="false">
      <c r="A30" s="92" t="s">
        <v>127</v>
      </c>
      <c r="B30" s="93" t="n">
        <f aca="false">B12</f>
        <v>7</v>
      </c>
      <c r="C30" s="94" t="n">
        <v>0</v>
      </c>
      <c r="D30" s="95" t="n">
        <f aca="false">C30*B30</f>
        <v>0</v>
      </c>
      <c r="E30" s="85"/>
      <c r="F30" s="85"/>
      <c r="G30" s="100"/>
      <c r="H30" s="100"/>
    </row>
    <row r="31" customFormat="false" ht="13.8" hidden="false" customHeight="false" outlineLevel="0" collapsed="false">
      <c r="A31" s="92" t="s">
        <v>128</v>
      </c>
      <c r="B31" s="93" t="n">
        <f aca="false">B13</f>
        <v>8</v>
      </c>
      <c r="C31" s="94" t="n">
        <v>0</v>
      </c>
      <c r="D31" s="95" t="n">
        <f aca="false">C31*B31</f>
        <v>0</v>
      </c>
      <c r="E31" s="85"/>
      <c r="F31" s="85"/>
      <c r="G31" s="100"/>
      <c r="H31" s="100"/>
    </row>
    <row r="32" customFormat="false" ht="13.8" hidden="false" customHeight="false" outlineLevel="0" collapsed="false">
      <c r="A32" s="101" t="s">
        <v>129</v>
      </c>
      <c r="B32" s="93" t="n">
        <f aca="false">B14</f>
        <v>7</v>
      </c>
      <c r="C32" s="94" t="n">
        <v>0</v>
      </c>
      <c r="D32" s="95" t="n">
        <f aca="false">C32*B32</f>
        <v>0</v>
      </c>
      <c r="E32" s="85"/>
      <c r="F32" s="85"/>
      <c r="G32" s="100"/>
      <c r="H32" s="100"/>
    </row>
    <row r="33" customFormat="false" ht="13.8" hidden="false" customHeight="false" outlineLevel="0" collapsed="false">
      <c r="A33" s="92" t="s">
        <v>130</v>
      </c>
      <c r="B33" s="93" t="n">
        <f aca="false">B15</f>
        <v>2</v>
      </c>
      <c r="C33" s="94" t="n">
        <v>0</v>
      </c>
      <c r="D33" s="95" t="n">
        <f aca="false">C33*B33</f>
        <v>0</v>
      </c>
      <c r="E33" s="85"/>
      <c r="F33" s="85"/>
      <c r="G33" s="100"/>
      <c r="H33" s="100"/>
    </row>
    <row r="34" customFormat="false" ht="15.65" hidden="false" customHeight="false" outlineLevel="0" collapsed="false">
      <c r="A34" s="92" t="s">
        <v>131</v>
      </c>
      <c r="B34" s="93" t="n">
        <f aca="false">B16</f>
        <v>2</v>
      </c>
      <c r="C34" s="94" t="n">
        <v>0</v>
      </c>
      <c r="D34" s="95" t="n">
        <f aca="false">C34*B34</f>
        <v>0</v>
      </c>
      <c r="E34" s="85"/>
      <c r="F34" s="85"/>
      <c r="G34" s="100"/>
      <c r="H34" s="100"/>
    </row>
    <row r="35" customFormat="false" ht="13.8" hidden="false" customHeight="false" outlineLevel="0" collapsed="false">
      <c r="A35" s="92" t="s">
        <v>132</v>
      </c>
      <c r="B35" s="93" t="n">
        <f aca="false">B17</f>
        <v>7</v>
      </c>
      <c r="C35" s="94" t="n">
        <v>0</v>
      </c>
      <c r="D35" s="95" t="n">
        <f aca="false">C35*B35</f>
        <v>0</v>
      </c>
      <c r="E35" s="85"/>
      <c r="F35" s="85"/>
      <c r="G35" s="100"/>
      <c r="H35" s="100"/>
    </row>
    <row r="36" customFormat="false" ht="13.8" hidden="false" customHeight="false" outlineLevel="0" collapsed="false">
      <c r="A36" s="92" t="s">
        <v>133</v>
      </c>
      <c r="B36" s="93" t="n">
        <f aca="false">B18</f>
        <v>0</v>
      </c>
      <c r="C36" s="94" t="n">
        <v>0</v>
      </c>
      <c r="D36" s="95" t="n">
        <f aca="false">C36*B36</f>
        <v>0</v>
      </c>
      <c r="E36" s="85"/>
      <c r="F36" s="85"/>
      <c r="G36" s="100"/>
      <c r="H36" s="100"/>
    </row>
    <row r="37" customFormat="false" ht="13.8" hidden="false" customHeight="false" outlineLevel="0" collapsed="false">
      <c r="A37" s="92" t="s">
        <v>134</v>
      </c>
      <c r="B37" s="93" t="n">
        <f aca="false">B19</f>
        <v>0</v>
      </c>
      <c r="C37" s="94" t="n">
        <v>0</v>
      </c>
      <c r="D37" s="95" t="n">
        <f aca="false">C37*B37</f>
        <v>0</v>
      </c>
      <c r="E37" s="85"/>
      <c r="F37" s="85"/>
      <c r="G37" s="100"/>
      <c r="H37" s="100"/>
    </row>
    <row r="38" customFormat="false" ht="13.8" hidden="false" customHeight="false" outlineLevel="0" collapsed="false">
      <c r="A38" s="92" t="s">
        <v>135</v>
      </c>
      <c r="B38" s="93" t="n">
        <f aca="false">B20</f>
        <v>2</v>
      </c>
      <c r="C38" s="94" t="n">
        <v>0</v>
      </c>
      <c r="D38" s="95" t="n">
        <f aca="false">C38*B38</f>
        <v>0</v>
      </c>
      <c r="E38" s="85"/>
      <c r="F38" s="85"/>
      <c r="G38" s="100"/>
      <c r="H38" s="100"/>
    </row>
    <row r="39" customFormat="false" ht="13.8" hidden="false" customHeight="false" outlineLevel="0" collapsed="false">
      <c r="A39" s="92" t="s">
        <v>136</v>
      </c>
      <c r="B39" s="93" t="n">
        <f aca="false">B21</f>
        <v>16</v>
      </c>
      <c r="C39" s="94" t="n">
        <v>0</v>
      </c>
      <c r="D39" s="95" t="n">
        <f aca="false">C39*B39</f>
        <v>0</v>
      </c>
      <c r="E39" s="85"/>
      <c r="F39" s="85"/>
      <c r="G39" s="100"/>
      <c r="H39" s="102"/>
    </row>
    <row r="40" customFormat="false" ht="13.8" hidden="false" customHeight="false" outlineLevel="0" collapsed="false">
      <c r="A40" s="92" t="s">
        <v>137</v>
      </c>
      <c r="B40" s="93" t="n">
        <f aca="false">B22</f>
        <v>1</v>
      </c>
      <c r="C40" s="94" t="n">
        <v>0</v>
      </c>
      <c r="D40" s="95" t="n">
        <f aca="false">C40*B40</f>
        <v>0</v>
      </c>
      <c r="E40" s="85"/>
      <c r="F40" s="85"/>
      <c r="G40" s="100"/>
      <c r="H40" s="102"/>
    </row>
    <row r="41" customFormat="false" ht="13.8" hidden="false" customHeight="false" outlineLevel="0" collapsed="false">
      <c r="A41" s="103" t="s">
        <v>138</v>
      </c>
      <c r="B41" s="103"/>
      <c r="C41" s="103"/>
      <c r="D41" s="98" t="n">
        <f aca="false">SUM(D26:D40)</f>
        <v>0</v>
      </c>
      <c r="E41" s="85"/>
      <c r="F41" s="85"/>
      <c r="G41" s="85"/>
      <c r="H41" s="85"/>
    </row>
    <row r="42" customFormat="false" ht="15.75" hidden="false" customHeight="true" outlineLevel="0" collapsed="false">
      <c r="A42" s="99" t="s">
        <v>139</v>
      </c>
      <c r="B42" s="99"/>
      <c r="C42" s="99"/>
      <c r="D42" s="99"/>
      <c r="E42" s="89"/>
      <c r="F42" s="89"/>
      <c r="G42" s="89"/>
      <c r="H42" s="89"/>
    </row>
    <row r="43" customFormat="false" ht="13.8" hidden="false" customHeight="false" outlineLevel="0" collapsed="false">
      <c r="A43" s="90" t="s">
        <v>102</v>
      </c>
      <c r="B43" s="90" t="s">
        <v>103</v>
      </c>
      <c r="C43" s="90" t="s">
        <v>104</v>
      </c>
      <c r="D43" s="91" t="s">
        <v>105</v>
      </c>
      <c r="E43" s="85"/>
      <c r="F43" s="85"/>
      <c r="G43" s="85"/>
      <c r="H43" s="85"/>
    </row>
    <row r="44" customFormat="false" ht="13.8" hidden="false" customHeight="false" outlineLevel="0" collapsed="false">
      <c r="A44" s="92" t="s">
        <v>140</v>
      </c>
      <c r="B44" s="93" t="n">
        <f aca="false">B26</f>
        <v>2</v>
      </c>
      <c r="C44" s="94" t="n">
        <v>0</v>
      </c>
      <c r="D44" s="95" t="n">
        <f aca="false">C44*B44</f>
        <v>0</v>
      </c>
      <c r="E44" s="85"/>
      <c r="F44" s="85"/>
      <c r="G44" s="85"/>
      <c r="H44" s="85"/>
    </row>
    <row r="45" customFormat="false" ht="13.8" hidden="false" customHeight="false" outlineLevel="0" collapsed="false">
      <c r="A45" s="92" t="s">
        <v>141</v>
      </c>
      <c r="B45" s="93" t="n">
        <f aca="false">B27</f>
        <v>70</v>
      </c>
      <c r="C45" s="94" t="n">
        <v>0</v>
      </c>
      <c r="D45" s="95" t="n">
        <f aca="false">C45*B45</f>
        <v>0</v>
      </c>
      <c r="E45" s="85"/>
      <c r="F45" s="85"/>
      <c r="G45" s="85"/>
      <c r="H45" s="85"/>
    </row>
    <row r="46" customFormat="false" ht="13.8" hidden="false" customHeight="false" outlineLevel="0" collapsed="false">
      <c r="A46" s="92" t="s">
        <v>142</v>
      </c>
      <c r="B46" s="93" t="n">
        <f aca="false">B28</f>
        <v>32</v>
      </c>
      <c r="C46" s="94" t="n">
        <v>0</v>
      </c>
      <c r="D46" s="95" t="n">
        <f aca="false">C46*B46</f>
        <v>0</v>
      </c>
      <c r="E46" s="85"/>
      <c r="F46" s="85"/>
      <c r="G46" s="85"/>
      <c r="H46" s="85"/>
    </row>
    <row r="47" customFormat="false" ht="13.8" hidden="false" customHeight="false" outlineLevel="0" collapsed="false">
      <c r="A47" s="92" t="s">
        <v>143</v>
      </c>
      <c r="B47" s="93" t="n">
        <f aca="false">B29</f>
        <v>0</v>
      </c>
      <c r="C47" s="94" t="n">
        <v>0</v>
      </c>
      <c r="D47" s="95" t="n">
        <f aca="false">C47*B47</f>
        <v>0</v>
      </c>
      <c r="E47" s="85"/>
      <c r="F47" s="85"/>
      <c r="G47" s="85"/>
      <c r="H47" s="85"/>
    </row>
    <row r="48" customFormat="false" ht="13.8" hidden="false" customHeight="false" outlineLevel="0" collapsed="false">
      <c r="A48" s="92" t="s">
        <v>144</v>
      </c>
      <c r="B48" s="93" t="n">
        <f aca="false">B30</f>
        <v>7</v>
      </c>
      <c r="C48" s="94" t="n">
        <v>0</v>
      </c>
      <c r="D48" s="95" t="n">
        <f aca="false">C48*B48</f>
        <v>0</v>
      </c>
      <c r="E48" s="85"/>
      <c r="F48" s="85"/>
      <c r="G48" s="85"/>
      <c r="H48" s="85"/>
    </row>
    <row r="49" customFormat="false" ht="13.8" hidden="false" customHeight="false" outlineLevel="0" collapsed="false">
      <c r="A49" s="92" t="s">
        <v>145</v>
      </c>
      <c r="B49" s="93" t="n">
        <f aca="false">B31</f>
        <v>8</v>
      </c>
      <c r="C49" s="94" t="n">
        <v>0</v>
      </c>
      <c r="D49" s="95" t="n">
        <f aca="false">C49*B49</f>
        <v>0</v>
      </c>
      <c r="E49" s="85"/>
      <c r="F49" s="85"/>
      <c r="G49" s="85"/>
      <c r="H49" s="85"/>
    </row>
    <row r="50" customFormat="false" ht="13.8" hidden="false" customHeight="false" outlineLevel="0" collapsed="false">
      <c r="A50" s="92" t="s">
        <v>146</v>
      </c>
      <c r="B50" s="93" t="n">
        <f aca="false">B32</f>
        <v>7</v>
      </c>
      <c r="C50" s="94" t="n">
        <v>0</v>
      </c>
      <c r="D50" s="95" t="n">
        <f aca="false">C50*B50</f>
        <v>0</v>
      </c>
      <c r="E50" s="85"/>
      <c r="F50" s="85"/>
      <c r="G50" s="85"/>
      <c r="H50" s="85"/>
    </row>
    <row r="51" customFormat="false" ht="13.8" hidden="false" customHeight="false" outlineLevel="0" collapsed="false">
      <c r="A51" s="92" t="s">
        <v>147</v>
      </c>
      <c r="B51" s="104" t="n">
        <f aca="false">B33</f>
        <v>2</v>
      </c>
      <c r="C51" s="94" t="n">
        <v>0</v>
      </c>
      <c r="D51" s="95" t="n">
        <f aca="false">C51*B51</f>
        <v>0</v>
      </c>
      <c r="E51" s="85"/>
      <c r="F51" s="85"/>
      <c r="G51" s="85"/>
      <c r="H51" s="85"/>
    </row>
    <row r="52" customFormat="false" ht="15.65" hidden="false" customHeight="false" outlineLevel="0" collapsed="false">
      <c r="A52" s="92" t="s">
        <v>148</v>
      </c>
      <c r="B52" s="93" t="n">
        <f aca="false">B34</f>
        <v>2</v>
      </c>
      <c r="C52" s="94" t="n">
        <v>0</v>
      </c>
      <c r="D52" s="95" t="n">
        <f aca="false">C52*B52</f>
        <v>0</v>
      </c>
      <c r="E52" s="85"/>
      <c r="F52" s="85"/>
      <c r="G52" s="85"/>
      <c r="H52" s="85"/>
    </row>
    <row r="53" customFormat="false" ht="13.8" hidden="false" customHeight="false" outlineLevel="0" collapsed="false">
      <c r="A53" s="92" t="s">
        <v>149</v>
      </c>
      <c r="B53" s="93" t="n">
        <f aca="false">B35</f>
        <v>7</v>
      </c>
      <c r="C53" s="94" t="n">
        <v>0</v>
      </c>
      <c r="D53" s="95" t="n">
        <f aca="false">C53*B53</f>
        <v>0</v>
      </c>
      <c r="E53" s="85"/>
      <c r="F53" s="85"/>
      <c r="G53" s="85"/>
      <c r="H53" s="85"/>
    </row>
    <row r="54" customFormat="false" ht="13.8" hidden="false" customHeight="false" outlineLevel="0" collapsed="false">
      <c r="A54" s="92" t="s">
        <v>150</v>
      </c>
      <c r="B54" s="93" t="n">
        <f aca="false">B36</f>
        <v>0</v>
      </c>
      <c r="C54" s="94" t="n">
        <v>0</v>
      </c>
      <c r="D54" s="95" t="n">
        <f aca="false">C54*B54</f>
        <v>0</v>
      </c>
      <c r="E54" s="85"/>
      <c r="F54" s="85"/>
      <c r="G54" s="85"/>
      <c r="H54" s="85"/>
    </row>
    <row r="55" customFormat="false" ht="13.8" hidden="false" customHeight="false" outlineLevel="0" collapsed="false">
      <c r="A55" s="92" t="s">
        <v>151</v>
      </c>
      <c r="B55" s="93" t="n">
        <f aca="false">B37</f>
        <v>0</v>
      </c>
      <c r="C55" s="94" t="n">
        <v>0</v>
      </c>
      <c r="D55" s="95" t="n">
        <f aca="false">C55*B55</f>
        <v>0</v>
      </c>
      <c r="E55" s="85"/>
      <c r="F55" s="85"/>
      <c r="G55" s="85"/>
      <c r="H55" s="85"/>
    </row>
    <row r="56" customFormat="false" ht="13.8" hidden="false" customHeight="false" outlineLevel="0" collapsed="false">
      <c r="A56" s="92" t="s">
        <v>152</v>
      </c>
      <c r="B56" s="93" t="n">
        <f aca="false">B38</f>
        <v>2</v>
      </c>
      <c r="C56" s="94" t="n">
        <v>0</v>
      </c>
      <c r="D56" s="95" t="n">
        <f aca="false">C56*B56</f>
        <v>0</v>
      </c>
      <c r="E56" s="85"/>
      <c r="F56" s="85"/>
      <c r="G56" s="85"/>
      <c r="H56" s="85"/>
    </row>
    <row r="57" customFormat="false" ht="13.8" hidden="false" customHeight="false" outlineLevel="0" collapsed="false">
      <c r="A57" s="92" t="s">
        <v>153</v>
      </c>
      <c r="B57" s="93" t="n">
        <f aca="false">B39</f>
        <v>16</v>
      </c>
      <c r="C57" s="94" t="n">
        <v>0</v>
      </c>
      <c r="D57" s="95" t="n">
        <f aca="false">C57*B57</f>
        <v>0</v>
      </c>
      <c r="E57" s="85"/>
      <c r="F57" s="85"/>
      <c r="G57" s="85"/>
      <c r="H57" s="85"/>
    </row>
    <row r="58" customFormat="false" ht="13.8" hidden="false" customHeight="false" outlineLevel="0" collapsed="false">
      <c r="A58" s="101" t="s">
        <v>154</v>
      </c>
      <c r="B58" s="93" t="n">
        <f aca="false">B40</f>
        <v>1</v>
      </c>
      <c r="C58" s="94" t="n">
        <v>0</v>
      </c>
      <c r="D58" s="95" t="n">
        <f aca="false">C58*B58</f>
        <v>0</v>
      </c>
      <c r="E58" s="85"/>
      <c r="F58" s="85"/>
      <c r="G58" s="85"/>
      <c r="H58" s="85"/>
    </row>
    <row r="59" customFormat="false" ht="13.8" hidden="false" customHeight="false" outlineLevel="0" collapsed="false">
      <c r="A59" s="105" t="s">
        <v>155</v>
      </c>
      <c r="B59" s="105"/>
      <c r="C59" s="105"/>
      <c r="D59" s="106" t="n">
        <f aca="false">SUM(D44:D58)</f>
        <v>0</v>
      </c>
      <c r="E59" s="85"/>
      <c r="F59" s="85"/>
      <c r="G59" s="85"/>
      <c r="H59" s="85"/>
    </row>
    <row r="60" customFormat="false" ht="13.8" hidden="false" customHeight="false" outlineLevel="0" collapsed="false">
      <c r="A60" s="107" t="s">
        <v>156</v>
      </c>
      <c r="B60" s="107"/>
      <c r="C60" s="107"/>
      <c r="D60" s="107"/>
      <c r="E60" s="107"/>
      <c r="F60" s="107"/>
      <c r="G60" s="107"/>
      <c r="H60" s="85"/>
    </row>
    <row r="61" customFormat="false" ht="25.3" hidden="false" customHeight="false" outlineLevel="0" collapsed="false">
      <c r="A61" s="108" t="s">
        <v>102</v>
      </c>
      <c r="B61" s="108" t="s">
        <v>103</v>
      </c>
      <c r="C61" s="109" t="s">
        <v>157</v>
      </c>
      <c r="D61" s="109" t="s">
        <v>158</v>
      </c>
      <c r="E61" s="108" t="s">
        <v>159</v>
      </c>
      <c r="F61" s="110" t="s">
        <v>160</v>
      </c>
      <c r="G61" s="110" t="s">
        <v>161</v>
      </c>
      <c r="H61" s="85"/>
    </row>
    <row r="62" customFormat="false" ht="13.8" hidden="false" customHeight="false" outlineLevel="0" collapsed="false">
      <c r="A62" s="111" t="s">
        <v>162</v>
      </c>
      <c r="B62" s="93" t="n">
        <f aca="false">B44</f>
        <v>2</v>
      </c>
      <c r="C62" s="112" t="n">
        <v>0</v>
      </c>
      <c r="D62" s="113" t="n">
        <f aca="false">B62*C62</f>
        <v>0</v>
      </c>
      <c r="E62" s="94" t="n">
        <v>0</v>
      </c>
      <c r="F62" s="95" t="n">
        <f aca="false">E62*B62</f>
        <v>0</v>
      </c>
      <c r="G62" s="95" t="n">
        <f aca="false">D62+F62</f>
        <v>0</v>
      </c>
      <c r="H62" s="85"/>
    </row>
    <row r="63" customFormat="false" ht="13.8" hidden="false" customHeight="false" outlineLevel="0" collapsed="false">
      <c r="A63" s="111" t="s">
        <v>163</v>
      </c>
      <c r="B63" s="93" t="n">
        <f aca="false">B45</f>
        <v>70</v>
      </c>
      <c r="C63" s="112" t="n">
        <v>0</v>
      </c>
      <c r="D63" s="113" t="n">
        <f aca="false">B63*C63</f>
        <v>0</v>
      </c>
      <c r="E63" s="94" t="n">
        <v>0</v>
      </c>
      <c r="F63" s="95" t="n">
        <f aca="false">E63*B63</f>
        <v>0</v>
      </c>
      <c r="G63" s="95" t="n">
        <f aca="false">D63+F63</f>
        <v>0</v>
      </c>
      <c r="H63" s="85"/>
    </row>
    <row r="64" customFormat="false" ht="13.8" hidden="false" customHeight="false" outlineLevel="0" collapsed="false">
      <c r="A64" s="111" t="s">
        <v>164</v>
      </c>
      <c r="B64" s="93" t="n">
        <f aca="false">B46</f>
        <v>32</v>
      </c>
      <c r="C64" s="112" t="n">
        <v>0</v>
      </c>
      <c r="D64" s="113" t="n">
        <f aca="false">B64*C64</f>
        <v>0</v>
      </c>
      <c r="E64" s="94" t="n">
        <v>0</v>
      </c>
      <c r="F64" s="95" t="n">
        <f aca="false">E64*B64</f>
        <v>0</v>
      </c>
      <c r="G64" s="95" t="n">
        <f aca="false">D64+F64</f>
        <v>0</v>
      </c>
      <c r="H64" s="85"/>
    </row>
    <row r="65" customFormat="false" ht="13.8" hidden="false" customHeight="false" outlineLevel="0" collapsed="false">
      <c r="A65" s="111" t="s">
        <v>165</v>
      </c>
      <c r="B65" s="93" t="n">
        <f aca="false">B47</f>
        <v>0</v>
      </c>
      <c r="C65" s="112" t="n">
        <v>0</v>
      </c>
      <c r="D65" s="113" t="n">
        <f aca="false">B65*C65</f>
        <v>0</v>
      </c>
      <c r="E65" s="94" t="n">
        <v>0</v>
      </c>
      <c r="F65" s="95" t="n">
        <f aca="false">E65*B65</f>
        <v>0</v>
      </c>
      <c r="G65" s="95" t="n">
        <f aca="false">D65+F65</f>
        <v>0</v>
      </c>
      <c r="H65" s="85"/>
    </row>
    <row r="66" customFormat="false" ht="13.8" hidden="false" customHeight="false" outlineLevel="0" collapsed="false">
      <c r="A66" s="111" t="s">
        <v>166</v>
      </c>
      <c r="B66" s="93" t="n">
        <f aca="false">B48</f>
        <v>7</v>
      </c>
      <c r="C66" s="112" t="n">
        <v>0</v>
      </c>
      <c r="D66" s="113" t="n">
        <f aca="false">B66*C66</f>
        <v>0</v>
      </c>
      <c r="E66" s="94" t="n">
        <v>0</v>
      </c>
      <c r="F66" s="95" t="n">
        <f aca="false">E66*B66</f>
        <v>0</v>
      </c>
      <c r="G66" s="95" t="n">
        <f aca="false">D66+F66</f>
        <v>0</v>
      </c>
      <c r="H66" s="85"/>
    </row>
    <row r="67" customFormat="false" ht="13.8" hidden="false" customHeight="false" outlineLevel="0" collapsed="false">
      <c r="A67" s="111" t="s">
        <v>167</v>
      </c>
      <c r="B67" s="93" t="n">
        <f aca="false">B49</f>
        <v>8</v>
      </c>
      <c r="C67" s="112" t="n">
        <v>0</v>
      </c>
      <c r="D67" s="113" t="n">
        <f aca="false">B67*C67</f>
        <v>0</v>
      </c>
      <c r="E67" s="94" t="n">
        <v>0</v>
      </c>
      <c r="F67" s="95" t="n">
        <f aca="false">E67*B67</f>
        <v>0</v>
      </c>
      <c r="G67" s="95" t="n">
        <f aca="false">D67+F67</f>
        <v>0</v>
      </c>
      <c r="H67" s="85"/>
    </row>
    <row r="68" customFormat="false" ht="13.8" hidden="false" customHeight="false" outlineLevel="0" collapsed="false">
      <c r="A68" s="111" t="s">
        <v>168</v>
      </c>
      <c r="B68" s="93" t="n">
        <f aca="false">B50</f>
        <v>7</v>
      </c>
      <c r="C68" s="112" t="n">
        <v>0</v>
      </c>
      <c r="D68" s="113" t="n">
        <f aca="false">B68*C68</f>
        <v>0</v>
      </c>
      <c r="E68" s="94" t="n">
        <v>0</v>
      </c>
      <c r="F68" s="95" t="n">
        <f aca="false">E68*B68</f>
        <v>0</v>
      </c>
      <c r="G68" s="95" t="n">
        <f aca="false">D68+F68</f>
        <v>0</v>
      </c>
      <c r="H68" s="85"/>
    </row>
    <row r="69" customFormat="false" ht="13.8" hidden="false" customHeight="false" outlineLevel="0" collapsed="false">
      <c r="A69" s="111" t="s">
        <v>169</v>
      </c>
      <c r="B69" s="93" t="n">
        <f aca="false">B51</f>
        <v>2</v>
      </c>
      <c r="C69" s="112" t="n">
        <v>0</v>
      </c>
      <c r="D69" s="113" t="n">
        <f aca="false">B69*C69</f>
        <v>0</v>
      </c>
      <c r="E69" s="94" t="n">
        <v>0</v>
      </c>
      <c r="F69" s="95" t="n">
        <f aca="false">E69*B69</f>
        <v>0</v>
      </c>
      <c r="G69" s="95" t="n">
        <f aca="false">D69+F69</f>
        <v>0</v>
      </c>
      <c r="H69" s="85"/>
    </row>
    <row r="70" customFormat="false" ht="13.8" hidden="false" customHeight="false" outlineLevel="0" collapsed="false">
      <c r="A70" s="111" t="s">
        <v>170</v>
      </c>
      <c r="B70" s="93" t="n">
        <f aca="false">B52</f>
        <v>2</v>
      </c>
      <c r="C70" s="112" t="n">
        <v>0</v>
      </c>
      <c r="D70" s="113" t="n">
        <f aca="false">B70*C70</f>
        <v>0</v>
      </c>
      <c r="E70" s="94" t="n">
        <v>0</v>
      </c>
      <c r="F70" s="95" t="n">
        <f aca="false">E70*B70</f>
        <v>0</v>
      </c>
      <c r="G70" s="95" t="n">
        <f aca="false">D70+F70</f>
        <v>0</v>
      </c>
      <c r="H70" s="85"/>
    </row>
    <row r="71" customFormat="false" ht="13.8" hidden="false" customHeight="false" outlineLevel="0" collapsed="false">
      <c r="A71" s="111" t="s">
        <v>171</v>
      </c>
      <c r="B71" s="93" t="n">
        <f aca="false">B53</f>
        <v>7</v>
      </c>
      <c r="C71" s="112" t="n">
        <v>0</v>
      </c>
      <c r="D71" s="113" t="n">
        <f aca="false">B71*C71</f>
        <v>0</v>
      </c>
      <c r="E71" s="94" t="n">
        <v>0</v>
      </c>
      <c r="F71" s="95" t="n">
        <f aca="false">E71*B71</f>
        <v>0</v>
      </c>
      <c r="G71" s="95" t="n">
        <f aca="false">D71+F71</f>
        <v>0</v>
      </c>
      <c r="H71" s="85"/>
    </row>
    <row r="72" customFormat="false" ht="13.8" hidden="false" customHeight="false" outlineLevel="0" collapsed="false">
      <c r="A72" s="111" t="s">
        <v>172</v>
      </c>
      <c r="B72" s="93" t="n">
        <f aca="false">B54</f>
        <v>0</v>
      </c>
      <c r="C72" s="112" t="n">
        <v>0</v>
      </c>
      <c r="D72" s="113" t="n">
        <f aca="false">B72*C72</f>
        <v>0</v>
      </c>
      <c r="E72" s="94" t="n">
        <v>0</v>
      </c>
      <c r="F72" s="95" t="n">
        <f aca="false">E72*B72</f>
        <v>0</v>
      </c>
      <c r="G72" s="95" t="n">
        <f aca="false">D72+F72</f>
        <v>0</v>
      </c>
      <c r="H72" s="85"/>
    </row>
    <row r="73" customFormat="false" ht="13.8" hidden="false" customHeight="false" outlineLevel="0" collapsed="false">
      <c r="A73" s="111" t="s">
        <v>173</v>
      </c>
      <c r="B73" s="93" t="n">
        <f aca="false">B55</f>
        <v>0</v>
      </c>
      <c r="C73" s="112" t="n">
        <v>0</v>
      </c>
      <c r="D73" s="113" t="n">
        <f aca="false">B73*C73</f>
        <v>0</v>
      </c>
      <c r="E73" s="94" t="n">
        <v>0</v>
      </c>
      <c r="F73" s="95" t="n">
        <f aca="false">E73*B73</f>
        <v>0</v>
      </c>
      <c r="G73" s="95" t="n">
        <f aca="false">D73+F73</f>
        <v>0</v>
      </c>
      <c r="H73" s="85"/>
    </row>
    <row r="74" customFormat="false" ht="13.8" hidden="false" customHeight="false" outlineLevel="0" collapsed="false">
      <c r="A74" s="111" t="s">
        <v>174</v>
      </c>
      <c r="B74" s="93" t="n">
        <f aca="false">B56</f>
        <v>2</v>
      </c>
      <c r="C74" s="112" t="n">
        <v>0</v>
      </c>
      <c r="D74" s="113" t="n">
        <f aca="false">B74*C74</f>
        <v>0</v>
      </c>
      <c r="E74" s="94" t="n">
        <v>0</v>
      </c>
      <c r="F74" s="95" t="n">
        <f aca="false">E74*B74</f>
        <v>0</v>
      </c>
      <c r="G74" s="95" t="n">
        <f aca="false">D74+F74</f>
        <v>0</v>
      </c>
      <c r="H74" s="85"/>
    </row>
    <row r="75" customFormat="false" ht="13.8" hidden="false" customHeight="false" outlineLevel="0" collapsed="false">
      <c r="A75" s="111" t="s">
        <v>175</v>
      </c>
      <c r="B75" s="93" t="n">
        <f aca="false">B57</f>
        <v>16</v>
      </c>
      <c r="C75" s="112" t="n">
        <v>0</v>
      </c>
      <c r="D75" s="113" t="n">
        <f aca="false">B75*C75</f>
        <v>0</v>
      </c>
      <c r="E75" s="94" t="n">
        <v>0</v>
      </c>
      <c r="F75" s="95" t="n">
        <f aca="false">E75*B75</f>
        <v>0</v>
      </c>
      <c r="G75" s="95" t="n">
        <f aca="false">D75+F75</f>
        <v>0</v>
      </c>
      <c r="H75" s="85"/>
    </row>
    <row r="76" customFormat="false" ht="13.8" hidden="false" customHeight="false" outlineLevel="0" collapsed="false">
      <c r="A76" s="111" t="s">
        <v>176</v>
      </c>
      <c r="B76" s="93" t="n">
        <f aca="false">B58</f>
        <v>1</v>
      </c>
      <c r="C76" s="112" t="n">
        <v>0</v>
      </c>
      <c r="D76" s="113" t="n">
        <f aca="false">B76*C76</f>
        <v>0</v>
      </c>
      <c r="E76" s="94" t="n">
        <v>0</v>
      </c>
      <c r="F76" s="95" t="n">
        <f aca="false">E76*B76</f>
        <v>0</v>
      </c>
      <c r="G76" s="95" t="n">
        <f aca="false">D76+F76</f>
        <v>0</v>
      </c>
      <c r="H76" s="85"/>
    </row>
    <row r="77" customFormat="false" ht="13.8" hidden="false" customHeight="false" outlineLevel="0" collapsed="false">
      <c r="A77" s="111" t="s">
        <v>177</v>
      </c>
      <c r="B77" s="93" t="n">
        <f aca="false">Localidades!E20</f>
        <v>1</v>
      </c>
      <c r="C77" s="112" t="n">
        <v>0</v>
      </c>
      <c r="D77" s="113" t="n">
        <f aca="false">B77*C77</f>
        <v>0</v>
      </c>
      <c r="E77" s="94" t="n">
        <v>0</v>
      </c>
      <c r="F77" s="95" t="n">
        <f aca="false">E77*B77</f>
        <v>0</v>
      </c>
      <c r="G77" s="95" t="n">
        <f aca="false">D77+F77</f>
        <v>0</v>
      </c>
      <c r="H77" s="85"/>
    </row>
    <row r="78" customFormat="false" ht="29.25" hidden="false" customHeight="true" outlineLevel="0" collapsed="false">
      <c r="A78" s="114" t="s">
        <v>178</v>
      </c>
      <c r="B78" s="114"/>
      <c r="C78" s="115" t="s">
        <v>179</v>
      </c>
      <c r="D78" s="116" t="n">
        <f aca="false">SUM(D62:D77)</f>
        <v>0</v>
      </c>
      <c r="E78" s="117" t="s">
        <v>180</v>
      </c>
      <c r="F78" s="118" t="n">
        <f aca="false">SUM(F62:F77)</f>
        <v>0</v>
      </c>
      <c r="G78" s="119" t="n">
        <f aca="false">SUM(G62:G77)</f>
        <v>0</v>
      </c>
      <c r="H78" s="89"/>
    </row>
    <row r="79" customFormat="false" ht="13.8" hidden="false" customHeight="false" outlineLevel="0" collapsed="false">
      <c r="A79" s="120"/>
      <c r="B79" s="121"/>
      <c r="C79" s="121"/>
      <c r="D79" s="122"/>
      <c r="F79" s="123"/>
      <c r="G79" s="124"/>
      <c r="H79" s="85"/>
    </row>
    <row r="80" customFormat="false" ht="15.75" hidden="false" customHeight="true" outlineLevel="0" collapsed="false">
      <c r="A80" s="125" t="s">
        <v>181</v>
      </c>
      <c r="B80" s="125"/>
      <c r="C80" s="125"/>
      <c r="D80" s="126" t="n">
        <f aca="false">D23+D41+D59+G78</f>
        <v>0</v>
      </c>
      <c r="E80" s="85"/>
      <c r="F80" s="85"/>
      <c r="G80" s="85"/>
      <c r="H80" s="85"/>
    </row>
    <row r="81" customFormat="false" ht="13.8" hidden="false" customHeight="false" outlineLevel="0" collapsed="false">
      <c r="A81" s="127"/>
      <c r="B81" s="127"/>
      <c r="C81" s="127"/>
      <c r="D81" s="128"/>
      <c r="E81" s="85"/>
      <c r="F81" s="85"/>
      <c r="G81" s="85"/>
      <c r="H81" s="85"/>
    </row>
    <row r="82" customFormat="false" ht="17.25" hidden="false" customHeight="true" outlineLevel="0" collapsed="false">
      <c r="A82" s="129" t="s">
        <v>182</v>
      </c>
      <c r="B82" s="129"/>
      <c r="C82" s="129"/>
      <c r="D82" s="129"/>
      <c r="E82" s="85"/>
      <c r="F82" s="85"/>
      <c r="G82" s="85"/>
      <c r="H82" s="85"/>
    </row>
    <row r="83" customFormat="false" ht="15.75" hidden="false" customHeight="true" outlineLevel="0" collapsed="false">
      <c r="A83" s="88" t="s">
        <v>183</v>
      </c>
      <c r="B83" s="88"/>
      <c r="C83" s="88"/>
      <c r="D83" s="88"/>
      <c r="E83" s="89"/>
      <c r="F83" s="89"/>
      <c r="G83" s="89"/>
      <c r="H83" s="89"/>
    </row>
    <row r="84" customFormat="false" ht="13.8" hidden="false" customHeight="false" outlineLevel="0" collapsed="false">
      <c r="A84" s="130" t="s">
        <v>184</v>
      </c>
      <c r="B84" s="130" t="s">
        <v>103</v>
      </c>
      <c r="C84" s="130" t="s">
        <v>104</v>
      </c>
      <c r="D84" s="131" t="s">
        <v>105</v>
      </c>
      <c r="E84" s="85"/>
      <c r="F84" s="85"/>
      <c r="G84" s="85"/>
      <c r="H84" s="85"/>
    </row>
    <row r="85" customFormat="false" ht="13.8" hidden="false" customHeight="false" outlineLevel="0" collapsed="false">
      <c r="A85" s="111" t="s">
        <v>185</v>
      </c>
      <c r="B85" s="93" t="n">
        <f aca="false">Localidades!E23</f>
        <v>80</v>
      </c>
      <c r="C85" s="112" t="n">
        <v>0</v>
      </c>
      <c r="D85" s="95" t="n">
        <f aca="false">C85*B85</f>
        <v>0</v>
      </c>
      <c r="E85" s="85"/>
      <c r="F85" s="85"/>
      <c r="G85" s="85"/>
      <c r="H85" s="85"/>
    </row>
    <row r="86" customFormat="false" ht="13.8" hidden="false" customHeight="false" outlineLevel="0" collapsed="false">
      <c r="A86" s="111" t="s">
        <v>186</v>
      </c>
      <c r="B86" s="93" t="n">
        <f aca="false">Localidades!E24</f>
        <v>0</v>
      </c>
      <c r="C86" s="112" t="n">
        <v>0</v>
      </c>
      <c r="D86" s="95" t="n">
        <f aca="false">C86*B86</f>
        <v>0</v>
      </c>
      <c r="E86" s="85"/>
      <c r="F86" s="85"/>
      <c r="G86" s="85"/>
      <c r="H86" s="85"/>
    </row>
    <row r="87" customFormat="false" ht="13.8" hidden="false" customHeight="false" outlineLevel="0" collapsed="false">
      <c r="A87" s="111" t="s">
        <v>187</v>
      </c>
      <c r="B87" s="93" t="n">
        <f aca="false">Localidades!E25</f>
        <v>32</v>
      </c>
      <c r="C87" s="112" t="n">
        <v>0</v>
      </c>
      <c r="D87" s="95" t="n">
        <f aca="false">C87*B87</f>
        <v>0</v>
      </c>
      <c r="E87" s="85"/>
      <c r="F87" s="85"/>
      <c r="G87" s="85"/>
      <c r="H87" s="85"/>
    </row>
    <row r="88" customFormat="false" ht="13.8" hidden="false" customHeight="false" outlineLevel="0" collapsed="false">
      <c r="A88" s="111" t="s">
        <v>188</v>
      </c>
      <c r="B88" s="93" t="n">
        <f aca="false">Localidades!E26</f>
        <v>2</v>
      </c>
      <c r="C88" s="112" t="n">
        <v>0</v>
      </c>
      <c r="D88" s="95" t="n">
        <f aca="false">C88*B88</f>
        <v>0</v>
      </c>
      <c r="E88" s="85"/>
      <c r="F88" s="85"/>
      <c r="G88" s="85"/>
      <c r="H88" s="85"/>
    </row>
    <row r="89" customFormat="false" ht="13.8" hidden="false" customHeight="false" outlineLevel="0" collapsed="false">
      <c r="A89" s="111" t="s">
        <v>189</v>
      </c>
      <c r="B89" s="93" t="n">
        <f aca="false">Localidades!E27</f>
        <v>10</v>
      </c>
      <c r="C89" s="112" t="n">
        <v>0</v>
      </c>
      <c r="D89" s="95" t="n">
        <f aca="false">C89*B89</f>
        <v>0</v>
      </c>
      <c r="E89" s="85"/>
      <c r="F89" s="85"/>
      <c r="G89" s="85"/>
      <c r="H89" s="85"/>
    </row>
    <row r="90" customFormat="false" ht="13.8" hidden="false" customHeight="false" outlineLevel="0" collapsed="false">
      <c r="A90" s="111" t="s">
        <v>190</v>
      </c>
      <c r="B90" s="93" t="n">
        <f aca="false">Localidades!E28</f>
        <v>2</v>
      </c>
      <c r="C90" s="112" t="n">
        <v>0</v>
      </c>
      <c r="D90" s="95" t="n">
        <f aca="false">C90*B90</f>
        <v>0</v>
      </c>
      <c r="E90" s="85"/>
      <c r="F90" s="85"/>
      <c r="G90" s="85"/>
      <c r="H90" s="85"/>
    </row>
    <row r="91" customFormat="false" ht="13.8" hidden="false" customHeight="false" outlineLevel="0" collapsed="false">
      <c r="A91" s="111" t="s">
        <v>191</v>
      </c>
      <c r="B91" s="93" t="n">
        <f aca="false">Localidades!E29</f>
        <v>7</v>
      </c>
      <c r="C91" s="112" t="n">
        <v>0</v>
      </c>
      <c r="D91" s="95" t="n">
        <f aca="false">C91*B91</f>
        <v>0</v>
      </c>
      <c r="E91" s="85"/>
      <c r="F91" s="85"/>
      <c r="G91" s="85"/>
      <c r="H91" s="85"/>
    </row>
    <row r="92" customFormat="false" ht="13.8" hidden="false" customHeight="false" outlineLevel="0" collapsed="false">
      <c r="A92" s="111" t="s">
        <v>192</v>
      </c>
      <c r="B92" s="93" t="n">
        <f aca="false">Localidades!E30</f>
        <v>2</v>
      </c>
      <c r="C92" s="112" t="n">
        <v>0</v>
      </c>
      <c r="D92" s="95" t="n">
        <f aca="false">C92*B92</f>
        <v>0</v>
      </c>
      <c r="E92" s="85"/>
      <c r="F92" s="85"/>
      <c r="G92" s="85"/>
      <c r="H92" s="85"/>
    </row>
    <row r="93" customFormat="false" ht="13.8" hidden="false" customHeight="false" outlineLevel="0" collapsed="false">
      <c r="A93" s="111" t="s">
        <v>193</v>
      </c>
      <c r="B93" s="93" t="n">
        <f aca="false">Localidades!E31</f>
        <v>2</v>
      </c>
      <c r="C93" s="112" t="n">
        <v>0</v>
      </c>
      <c r="D93" s="95" t="n">
        <f aca="false">C93*B93</f>
        <v>0</v>
      </c>
      <c r="E93" s="85"/>
      <c r="F93" s="85"/>
      <c r="G93" s="85"/>
      <c r="H93" s="85"/>
    </row>
    <row r="94" customFormat="false" ht="13.8" hidden="false" customHeight="false" outlineLevel="0" collapsed="false">
      <c r="A94" s="111" t="s">
        <v>194</v>
      </c>
      <c r="B94" s="93" t="n">
        <f aca="false">Localidades!E32</f>
        <v>1</v>
      </c>
      <c r="C94" s="112" t="n">
        <v>0</v>
      </c>
      <c r="D94" s="95" t="n">
        <f aca="false">C94*B94</f>
        <v>0</v>
      </c>
      <c r="E94" s="85"/>
      <c r="F94" s="85"/>
      <c r="G94" s="85"/>
      <c r="H94" s="85"/>
    </row>
    <row r="95" customFormat="false" ht="13.8" hidden="false" customHeight="false" outlineLevel="0" collapsed="false">
      <c r="A95" s="103" t="s">
        <v>195</v>
      </c>
      <c r="B95" s="103"/>
      <c r="C95" s="103"/>
      <c r="D95" s="98" t="n">
        <f aca="false">SUM(D85:D94)</f>
        <v>0</v>
      </c>
      <c r="E95" s="85"/>
      <c r="F95" s="85"/>
      <c r="G95" s="85"/>
      <c r="H95" s="85"/>
    </row>
    <row r="96" customFormat="false" ht="15.75" hidden="false" customHeight="true" outlineLevel="0" collapsed="false">
      <c r="A96" s="99" t="s">
        <v>196</v>
      </c>
      <c r="B96" s="99"/>
      <c r="C96" s="99"/>
      <c r="D96" s="99"/>
      <c r="E96" s="89"/>
      <c r="F96" s="89"/>
      <c r="G96" s="132"/>
      <c r="H96" s="133"/>
    </row>
    <row r="97" customFormat="false" ht="13.8" hidden="false" customHeight="false" outlineLevel="0" collapsed="false">
      <c r="A97" s="90" t="s">
        <v>184</v>
      </c>
      <c r="B97" s="90" t="s">
        <v>103</v>
      </c>
      <c r="C97" s="90" t="s">
        <v>104</v>
      </c>
      <c r="D97" s="91" t="s">
        <v>105</v>
      </c>
      <c r="E97" s="85"/>
      <c r="F97" s="85"/>
      <c r="G97" s="127"/>
      <c r="H97" s="133"/>
    </row>
    <row r="98" customFormat="false" ht="13.8" hidden="false" customHeight="false" outlineLevel="0" collapsed="false">
      <c r="A98" s="111" t="s">
        <v>197</v>
      </c>
      <c r="B98" s="93" t="n">
        <f aca="false">B85</f>
        <v>80</v>
      </c>
      <c r="C98" s="94" t="n">
        <v>0</v>
      </c>
      <c r="D98" s="95" t="n">
        <f aca="false">C98*B98</f>
        <v>0</v>
      </c>
      <c r="E98" s="85"/>
      <c r="F98" s="85"/>
      <c r="G98" s="127"/>
      <c r="H98" s="133"/>
    </row>
    <row r="99" customFormat="false" ht="13.8" hidden="false" customHeight="false" outlineLevel="0" collapsed="false">
      <c r="A99" s="111" t="s">
        <v>198</v>
      </c>
      <c r="B99" s="93" t="n">
        <f aca="false">B86</f>
        <v>0</v>
      </c>
      <c r="C99" s="94" t="n">
        <v>0</v>
      </c>
      <c r="D99" s="95" t="n">
        <f aca="false">C99*B99</f>
        <v>0</v>
      </c>
      <c r="E99" s="85"/>
      <c r="F99" s="85"/>
      <c r="G99" s="127"/>
      <c r="H99" s="133"/>
    </row>
    <row r="100" customFormat="false" ht="13.8" hidden="false" customHeight="false" outlineLevel="0" collapsed="false">
      <c r="A100" s="111" t="s">
        <v>199</v>
      </c>
      <c r="B100" s="93" t="n">
        <f aca="false">B87</f>
        <v>32</v>
      </c>
      <c r="C100" s="94" t="n">
        <v>0</v>
      </c>
      <c r="D100" s="95" t="n">
        <f aca="false">C100*B100</f>
        <v>0</v>
      </c>
      <c r="E100" s="85"/>
      <c r="F100" s="85"/>
      <c r="G100" s="127"/>
      <c r="H100" s="133"/>
    </row>
    <row r="101" customFormat="false" ht="13.8" hidden="false" customHeight="false" outlineLevel="0" collapsed="false">
      <c r="A101" s="111" t="s">
        <v>200</v>
      </c>
      <c r="B101" s="93" t="n">
        <f aca="false">B88</f>
        <v>2</v>
      </c>
      <c r="C101" s="94" t="n">
        <v>0</v>
      </c>
      <c r="D101" s="95" t="n">
        <f aca="false">C101*B101</f>
        <v>0</v>
      </c>
      <c r="E101" s="85"/>
      <c r="F101" s="85"/>
      <c r="G101" s="127"/>
      <c r="H101" s="133"/>
    </row>
    <row r="102" customFormat="false" ht="13.8" hidden="false" customHeight="false" outlineLevel="0" collapsed="false">
      <c r="A102" s="111" t="s">
        <v>201</v>
      </c>
      <c r="B102" s="93" t="n">
        <f aca="false">B89</f>
        <v>10</v>
      </c>
      <c r="C102" s="94" t="n">
        <v>0</v>
      </c>
      <c r="D102" s="95" t="n">
        <f aca="false">C102*B102</f>
        <v>0</v>
      </c>
      <c r="E102" s="85"/>
      <c r="F102" s="85"/>
      <c r="G102" s="127"/>
      <c r="H102" s="133"/>
    </row>
    <row r="103" customFormat="false" ht="13.8" hidden="false" customHeight="false" outlineLevel="0" collapsed="false">
      <c r="A103" s="111" t="s">
        <v>202</v>
      </c>
      <c r="B103" s="93" t="n">
        <f aca="false">B90</f>
        <v>2</v>
      </c>
      <c r="C103" s="94" t="n">
        <v>0</v>
      </c>
      <c r="D103" s="95" t="n">
        <f aca="false">C103*B103</f>
        <v>0</v>
      </c>
      <c r="E103" s="85"/>
      <c r="F103" s="85"/>
      <c r="G103" s="127"/>
      <c r="H103" s="133"/>
    </row>
    <row r="104" customFormat="false" ht="13.8" hidden="false" customHeight="false" outlineLevel="0" collapsed="false">
      <c r="A104" s="111" t="s">
        <v>203</v>
      </c>
      <c r="B104" s="93" t="n">
        <f aca="false">B91</f>
        <v>7</v>
      </c>
      <c r="C104" s="94" t="n">
        <v>0</v>
      </c>
      <c r="D104" s="95" t="n">
        <f aca="false">C104*B104</f>
        <v>0</v>
      </c>
      <c r="E104" s="85"/>
      <c r="F104" s="85"/>
      <c r="G104" s="127"/>
      <c r="H104" s="133"/>
    </row>
    <row r="105" customFormat="false" ht="13.8" hidden="false" customHeight="false" outlineLevel="0" collapsed="false">
      <c r="A105" s="111" t="s">
        <v>204</v>
      </c>
      <c r="B105" s="93" t="n">
        <f aca="false">B92</f>
        <v>2</v>
      </c>
      <c r="C105" s="94" t="n">
        <v>0</v>
      </c>
      <c r="D105" s="95" t="n">
        <f aca="false">C105*B105</f>
        <v>0</v>
      </c>
      <c r="E105" s="85"/>
      <c r="F105" s="85"/>
      <c r="G105" s="127"/>
      <c r="H105" s="133"/>
    </row>
    <row r="106" customFormat="false" ht="13.8" hidden="false" customHeight="false" outlineLevel="0" collapsed="false">
      <c r="A106" s="111" t="s">
        <v>205</v>
      </c>
      <c r="B106" s="93" t="n">
        <f aca="false">B93</f>
        <v>2</v>
      </c>
      <c r="C106" s="94" t="n">
        <v>0</v>
      </c>
      <c r="D106" s="95" t="n">
        <f aca="false">C106*B106</f>
        <v>0</v>
      </c>
      <c r="E106" s="85"/>
      <c r="F106" s="85"/>
      <c r="G106" s="127"/>
      <c r="H106" s="133"/>
    </row>
    <row r="107" customFormat="false" ht="13.8" hidden="false" customHeight="false" outlineLevel="0" collapsed="false">
      <c r="A107" s="111" t="s">
        <v>206</v>
      </c>
      <c r="B107" s="93" t="n">
        <f aca="false">B94</f>
        <v>1</v>
      </c>
      <c r="C107" s="94" t="n">
        <v>0</v>
      </c>
      <c r="D107" s="95" t="n">
        <f aca="false">C107*B107</f>
        <v>0</v>
      </c>
      <c r="E107" s="85"/>
      <c r="F107" s="85"/>
      <c r="G107" s="127"/>
      <c r="H107" s="133"/>
    </row>
    <row r="108" customFormat="false" ht="13.8" hidden="false" customHeight="false" outlineLevel="0" collapsed="false">
      <c r="A108" s="103" t="s">
        <v>207</v>
      </c>
      <c r="B108" s="103"/>
      <c r="C108" s="103"/>
      <c r="D108" s="98" t="n">
        <f aca="false">SUM(D98:D107)</f>
        <v>0</v>
      </c>
      <c r="E108" s="85"/>
      <c r="F108" s="85"/>
      <c r="G108" s="85"/>
      <c r="H108" s="85"/>
    </row>
    <row r="109" customFormat="false" ht="15.75" hidden="false" customHeight="true" outlineLevel="0" collapsed="false">
      <c r="A109" s="99" t="s">
        <v>208</v>
      </c>
      <c r="B109" s="99"/>
      <c r="C109" s="99"/>
      <c r="D109" s="99"/>
      <c r="E109" s="89"/>
      <c r="F109" s="89"/>
      <c r="G109" s="89"/>
      <c r="H109" s="89"/>
    </row>
    <row r="110" customFormat="false" ht="13.8" hidden="false" customHeight="false" outlineLevel="0" collapsed="false">
      <c r="A110" s="90" t="s">
        <v>184</v>
      </c>
      <c r="B110" s="90" t="s">
        <v>103</v>
      </c>
      <c r="C110" s="90" t="s">
        <v>104</v>
      </c>
      <c r="D110" s="91" t="s">
        <v>105</v>
      </c>
      <c r="E110" s="85"/>
      <c r="F110" s="85"/>
      <c r="G110" s="85"/>
      <c r="H110" s="85"/>
    </row>
    <row r="111" customFormat="false" ht="13.8" hidden="false" customHeight="false" outlineLevel="0" collapsed="false">
      <c r="A111" s="111" t="s">
        <v>209</v>
      </c>
      <c r="B111" s="93" t="n">
        <f aca="false">B98</f>
        <v>80</v>
      </c>
      <c r="C111" s="94" t="n">
        <v>0</v>
      </c>
      <c r="D111" s="95" t="n">
        <f aca="false">B111*C111</f>
        <v>0</v>
      </c>
      <c r="E111" s="85"/>
      <c r="F111" s="85"/>
      <c r="G111" s="85"/>
      <c r="H111" s="85"/>
    </row>
    <row r="112" customFormat="false" ht="13.8" hidden="false" customHeight="false" outlineLevel="0" collapsed="false">
      <c r="A112" s="111" t="s">
        <v>210</v>
      </c>
      <c r="B112" s="93" t="n">
        <f aca="false">B99</f>
        <v>0</v>
      </c>
      <c r="C112" s="94" t="n">
        <v>0</v>
      </c>
      <c r="D112" s="95" t="n">
        <f aca="false">B112*C112</f>
        <v>0</v>
      </c>
      <c r="E112" s="85"/>
      <c r="F112" s="85"/>
      <c r="G112" s="85"/>
      <c r="H112" s="85"/>
    </row>
    <row r="113" customFormat="false" ht="13.8" hidden="false" customHeight="false" outlineLevel="0" collapsed="false">
      <c r="A113" s="111" t="s">
        <v>211</v>
      </c>
      <c r="B113" s="93" t="n">
        <f aca="false">B100</f>
        <v>32</v>
      </c>
      <c r="C113" s="94" t="n">
        <v>0</v>
      </c>
      <c r="D113" s="95" t="n">
        <f aca="false">B113*C113</f>
        <v>0</v>
      </c>
      <c r="E113" s="85"/>
      <c r="F113" s="85"/>
      <c r="G113" s="85"/>
      <c r="H113" s="85"/>
    </row>
    <row r="114" customFormat="false" ht="13.8" hidden="false" customHeight="false" outlineLevel="0" collapsed="false">
      <c r="A114" s="111" t="s">
        <v>212</v>
      </c>
      <c r="B114" s="93" t="n">
        <f aca="false">B101</f>
        <v>2</v>
      </c>
      <c r="C114" s="94" t="n">
        <v>0</v>
      </c>
      <c r="D114" s="95" t="n">
        <f aca="false">B114*C114</f>
        <v>0</v>
      </c>
      <c r="E114" s="85"/>
      <c r="F114" s="85"/>
      <c r="G114" s="85"/>
      <c r="H114" s="85"/>
    </row>
    <row r="115" customFormat="false" ht="13.8" hidden="false" customHeight="false" outlineLevel="0" collapsed="false">
      <c r="A115" s="111" t="s">
        <v>213</v>
      </c>
      <c r="B115" s="93" t="n">
        <f aca="false">B102</f>
        <v>10</v>
      </c>
      <c r="C115" s="94" t="n">
        <v>0</v>
      </c>
      <c r="D115" s="95" t="n">
        <f aca="false">B115*C115</f>
        <v>0</v>
      </c>
      <c r="E115" s="85"/>
      <c r="F115" s="85"/>
      <c r="G115" s="85"/>
      <c r="H115" s="85"/>
    </row>
    <row r="116" customFormat="false" ht="13.8" hidden="false" customHeight="false" outlineLevel="0" collapsed="false">
      <c r="A116" s="111" t="s">
        <v>214</v>
      </c>
      <c r="B116" s="93" t="n">
        <f aca="false">B103</f>
        <v>2</v>
      </c>
      <c r="C116" s="94" t="n">
        <v>0</v>
      </c>
      <c r="D116" s="95" t="n">
        <f aca="false">B116*C116</f>
        <v>0</v>
      </c>
      <c r="E116" s="85"/>
      <c r="F116" s="85"/>
      <c r="G116" s="85"/>
      <c r="H116" s="85"/>
    </row>
    <row r="117" customFormat="false" ht="13.8" hidden="false" customHeight="false" outlineLevel="0" collapsed="false">
      <c r="A117" s="111" t="s">
        <v>215</v>
      </c>
      <c r="B117" s="93" t="n">
        <f aca="false">B104</f>
        <v>7</v>
      </c>
      <c r="C117" s="94" t="n">
        <v>0</v>
      </c>
      <c r="D117" s="95" t="n">
        <f aca="false">B117*C117</f>
        <v>0</v>
      </c>
      <c r="E117" s="85"/>
      <c r="F117" s="85"/>
      <c r="G117" s="85"/>
      <c r="H117" s="85"/>
    </row>
    <row r="118" customFormat="false" ht="13.8" hidden="false" customHeight="false" outlineLevel="0" collapsed="false">
      <c r="A118" s="111" t="s">
        <v>216</v>
      </c>
      <c r="B118" s="93" t="n">
        <f aca="false">B105</f>
        <v>2</v>
      </c>
      <c r="C118" s="94" t="n">
        <v>0</v>
      </c>
      <c r="D118" s="95" t="n">
        <f aca="false">B118*C118</f>
        <v>0</v>
      </c>
      <c r="E118" s="85"/>
      <c r="F118" s="85"/>
      <c r="G118" s="85"/>
      <c r="H118" s="85"/>
    </row>
    <row r="119" customFormat="false" ht="13.8" hidden="false" customHeight="false" outlineLevel="0" collapsed="false">
      <c r="A119" s="111" t="s">
        <v>217</v>
      </c>
      <c r="B119" s="93" t="n">
        <f aca="false">B106</f>
        <v>2</v>
      </c>
      <c r="C119" s="94" t="n">
        <v>0</v>
      </c>
      <c r="D119" s="95" t="n">
        <f aca="false">B119*C119</f>
        <v>0</v>
      </c>
      <c r="E119" s="85"/>
      <c r="F119" s="85"/>
      <c r="G119" s="85"/>
      <c r="H119" s="85"/>
    </row>
    <row r="120" customFormat="false" ht="13.8" hidden="false" customHeight="false" outlineLevel="0" collapsed="false">
      <c r="A120" s="111" t="s">
        <v>218</v>
      </c>
      <c r="B120" s="93" t="n">
        <f aca="false">B107</f>
        <v>1</v>
      </c>
      <c r="C120" s="94" t="n">
        <v>0</v>
      </c>
      <c r="D120" s="95" t="n">
        <f aca="false">B120*C120</f>
        <v>0</v>
      </c>
      <c r="E120" s="85"/>
      <c r="F120" s="85"/>
      <c r="G120" s="85"/>
      <c r="H120" s="85"/>
    </row>
    <row r="121" customFormat="false" ht="13.8" hidden="false" customHeight="false" outlineLevel="0" collapsed="false">
      <c r="A121" s="105" t="s">
        <v>219</v>
      </c>
      <c r="B121" s="105"/>
      <c r="C121" s="105"/>
      <c r="D121" s="106" t="n">
        <f aca="false">SUM(D111:D120)</f>
        <v>0</v>
      </c>
      <c r="E121" s="85"/>
      <c r="F121" s="85"/>
      <c r="G121" s="85"/>
      <c r="H121" s="85"/>
    </row>
    <row r="122" customFormat="false" ht="13.8" hidden="false" customHeight="false" outlineLevel="0" collapsed="false">
      <c r="A122" s="134" t="s">
        <v>220</v>
      </c>
      <c r="B122" s="134"/>
      <c r="C122" s="134"/>
      <c r="D122" s="134"/>
      <c r="E122" s="134"/>
      <c r="F122" s="134"/>
      <c r="G122" s="134"/>
      <c r="H122" s="85"/>
    </row>
    <row r="123" customFormat="false" ht="25.3" hidden="false" customHeight="false" outlineLevel="0" collapsed="false">
      <c r="A123" s="135" t="s">
        <v>184</v>
      </c>
      <c r="B123" s="135" t="s">
        <v>103</v>
      </c>
      <c r="C123" s="136" t="s">
        <v>157</v>
      </c>
      <c r="D123" s="109" t="s">
        <v>158</v>
      </c>
      <c r="E123" s="136" t="s">
        <v>221</v>
      </c>
      <c r="F123" s="110" t="s">
        <v>160</v>
      </c>
      <c r="G123" s="110" t="s">
        <v>161</v>
      </c>
      <c r="H123" s="85"/>
    </row>
    <row r="124" customFormat="false" ht="13.8" hidden="false" customHeight="false" outlineLevel="0" collapsed="false">
      <c r="A124" s="111" t="s">
        <v>222</v>
      </c>
      <c r="B124" s="93" t="n">
        <f aca="false">B111</f>
        <v>80</v>
      </c>
      <c r="C124" s="94" t="n">
        <v>0</v>
      </c>
      <c r="D124" s="113" t="n">
        <f aca="false">B124*C124</f>
        <v>0</v>
      </c>
      <c r="E124" s="94" t="n">
        <v>0</v>
      </c>
      <c r="F124" s="95" t="n">
        <f aca="false">E124*B124</f>
        <v>0</v>
      </c>
      <c r="G124" s="95" t="n">
        <f aca="false">D124+F124</f>
        <v>0</v>
      </c>
      <c r="H124" s="85"/>
    </row>
    <row r="125" customFormat="false" ht="13.8" hidden="false" customHeight="false" outlineLevel="0" collapsed="false">
      <c r="A125" s="111" t="s">
        <v>223</v>
      </c>
      <c r="B125" s="93" t="n">
        <f aca="false">B112</f>
        <v>0</v>
      </c>
      <c r="C125" s="94" t="n">
        <v>0</v>
      </c>
      <c r="D125" s="113" t="n">
        <f aca="false">B125*C125</f>
        <v>0</v>
      </c>
      <c r="E125" s="94" t="n">
        <v>0</v>
      </c>
      <c r="F125" s="95" t="n">
        <f aca="false">E125*B125</f>
        <v>0</v>
      </c>
      <c r="G125" s="95" t="n">
        <f aca="false">D125+F125</f>
        <v>0</v>
      </c>
      <c r="H125" s="85"/>
    </row>
    <row r="126" customFormat="false" ht="13.8" hidden="false" customHeight="false" outlineLevel="0" collapsed="false">
      <c r="A126" s="111" t="s">
        <v>224</v>
      </c>
      <c r="B126" s="93" t="n">
        <f aca="false">B113</f>
        <v>32</v>
      </c>
      <c r="C126" s="94" t="n">
        <v>0</v>
      </c>
      <c r="D126" s="113" t="n">
        <f aca="false">B126*C126</f>
        <v>0</v>
      </c>
      <c r="E126" s="94" t="n">
        <v>0</v>
      </c>
      <c r="F126" s="95" t="n">
        <f aca="false">E126*B126</f>
        <v>0</v>
      </c>
      <c r="G126" s="95" t="n">
        <f aca="false">D126+F126</f>
        <v>0</v>
      </c>
      <c r="H126" s="85"/>
    </row>
    <row r="127" customFormat="false" ht="13.8" hidden="false" customHeight="false" outlineLevel="0" collapsed="false">
      <c r="A127" s="111" t="s">
        <v>225</v>
      </c>
      <c r="B127" s="93" t="n">
        <f aca="false">B114</f>
        <v>2</v>
      </c>
      <c r="C127" s="94" t="n">
        <v>0</v>
      </c>
      <c r="D127" s="113" t="n">
        <f aca="false">B127*C127</f>
        <v>0</v>
      </c>
      <c r="E127" s="94" t="n">
        <v>0</v>
      </c>
      <c r="F127" s="95" t="n">
        <f aca="false">E127*B127</f>
        <v>0</v>
      </c>
      <c r="G127" s="95" t="n">
        <f aca="false">D127+F127</f>
        <v>0</v>
      </c>
      <c r="H127" s="85"/>
    </row>
    <row r="128" customFormat="false" ht="13.8" hidden="false" customHeight="false" outlineLevel="0" collapsed="false">
      <c r="A128" s="111" t="s">
        <v>226</v>
      </c>
      <c r="B128" s="93" t="n">
        <f aca="false">B115</f>
        <v>10</v>
      </c>
      <c r="C128" s="94" t="n">
        <v>0</v>
      </c>
      <c r="D128" s="113" t="n">
        <f aca="false">B128*C128</f>
        <v>0</v>
      </c>
      <c r="E128" s="94" t="n">
        <v>0</v>
      </c>
      <c r="F128" s="95" t="n">
        <f aca="false">E128*B128</f>
        <v>0</v>
      </c>
      <c r="G128" s="95" t="n">
        <f aca="false">D128+F128</f>
        <v>0</v>
      </c>
      <c r="H128" s="85"/>
    </row>
    <row r="129" customFormat="false" ht="13.8" hidden="false" customHeight="false" outlineLevel="0" collapsed="false">
      <c r="A129" s="111" t="s">
        <v>227</v>
      </c>
      <c r="B129" s="93" t="n">
        <f aca="false">B116</f>
        <v>2</v>
      </c>
      <c r="C129" s="94" t="n">
        <v>0</v>
      </c>
      <c r="D129" s="113" t="n">
        <f aca="false">B129*C129</f>
        <v>0</v>
      </c>
      <c r="E129" s="94" t="n">
        <v>0</v>
      </c>
      <c r="F129" s="95" t="n">
        <f aca="false">E129*B129</f>
        <v>0</v>
      </c>
      <c r="G129" s="95" t="n">
        <f aca="false">D129+F129</f>
        <v>0</v>
      </c>
      <c r="H129" s="85"/>
    </row>
    <row r="130" customFormat="false" ht="13.8" hidden="false" customHeight="false" outlineLevel="0" collapsed="false">
      <c r="A130" s="111" t="s">
        <v>228</v>
      </c>
      <c r="B130" s="93" t="n">
        <f aca="false">B117</f>
        <v>7</v>
      </c>
      <c r="C130" s="94" t="n">
        <v>0</v>
      </c>
      <c r="D130" s="113" t="n">
        <f aca="false">B130*C130</f>
        <v>0</v>
      </c>
      <c r="E130" s="94" t="n">
        <v>0</v>
      </c>
      <c r="F130" s="95" t="n">
        <f aca="false">E130*B130</f>
        <v>0</v>
      </c>
      <c r="G130" s="95" t="n">
        <f aca="false">D130+F130</f>
        <v>0</v>
      </c>
      <c r="H130" s="85"/>
    </row>
    <row r="131" customFormat="false" ht="13.8" hidden="false" customHeight="false" outlineLevel="0" collapsed="false">
      <c r="A131" s="111" t="s">
        <v>229</v>
      </c>
      <c r="B131" s="93" t="n">
        <f aca="false">B118</f>
        <v>2</v>
      </c>
      <c r="C131" s="94" t="n">
        <v>0</v>
      </c>
      <c r="D131" s="113" t="n">
        <f aca="false">B131*C131</f>
        <v>0</v>
      </c>
      <c r="E131" s="94" t="n">
        <v>0</v>
      </c>
      <c r="F131" s="95" t="n">
        <f aca="false">E131*B131</f>
        <v>0</v>
      </c>
      <c r="G131" s="95" t="n">
        <f aca="false">D131+F131</f>
        <v>0</v>
      </c>
      <c r="H131" s="85"/>
    </row>
    <row r="132" customFormat="false" ht="13.8" hidden="false" customHeight="false" outlineLevel="0" collapsed="false">
      <c r="A132" s="111" t="s">
        <v>230</v>
      </c>
      <c r="B132" s="93" t="n">
        <f aca="false">B119</f>
        <v>2</v>
      </c>
      <c r="C132" s="94" t="n">
        <v>0</v>
      </c>
      <c r="D132" s="113" t="n">
        <f aca="false">B132*C132</f>
        <v>0</v>
      </c>
      <c r="E132" s="94" t="n">
        <v>0</v>
      </c>
      <c r="F132" s="95" t="n">
        <f aca="false">E132*B132</f>
        <v>0</v>
      </c>
      <c r="G132" s="95" t="n">
        <f aca="false">D132+F132</f>
        <v>0</v>
      </c>
      <c r="H132" s="85"/>
    </row>
    <row r="133" customFormat="false" ht="13.8" hidden="false" customHeight="false" outlineLevel="0" collapsed="false">
      <c r="A133" s="111" t="s">
        <v>231</v>
      </c>
      <c r="B133" s="93" t="n">
        <f aca="false">B120</f>
        <v>1</v>
      </c>
      <c r="C133" s="94" t="n">
        <v>0</v>
      </c>
      <c r="D133" s="113" t="n">
        <f aca="false">B133*C133</f>
        <v>0</v>
      </c>
      <c r="E133" s="94" t="n">
        <v>0</v>
      </c>
      <c r="F133" s="95" t="n">
        <f aca="false">E133*B133</f>
        <v>0</v>
      </c>
      <c r="G133" s="95" t="n">
        <f aca="false">D133+F133</f>
        <v>0</v>
      </c>
      <c r="H133" s="85"/>
    </row>
    <row r="134" customFormat="false" ht="13.8" hidden="false" customHeight="false" outlineLevel="0" collapsed="false">
      <c r="A134" s="111" t="s">
        <v>232</v>
      </c>
      <c r="B134" s="93" t="n">
        <f aca="false">Localidades!E33</f>
        <v>1</v>
      </c>
      <c r="C134" s="94" t="n">
        <v>0</v>
      </c>
      <c r="D134" s="113" t="n">
        <f aca="false">B134*C134</f>
        <v>0</v>
      </c>
      <c r="E134" s="94" t="n">
        <v>0</v>
      </c>
      <c r="F134" s="95" t="n">
        <f aca="false">E134*B134</f>
        <v>0</v>
      </c>
      <c r="G134" s="95" t="n">
        <f aca="false">D134+F134</f>
        <v>0</v>
      </c>
      <c r="H134" s="85"/>
    </row>
    <row r="135" customFormat="false" ht="13.8" hidden="false" customHeight="false" outlineLevel="0" collapsed="false">
      <c r="A135" s="137" t="s">
        <v>233</v>
      </c>
      <c r="B135" s="137"/>
      <c r="C135" s="138" t="s">
        <v>179</v>
      </c>
      <c r="D135" s="139" t="n">
        <f aca="false">SUM(D124:D134)</f>
        <v>0</v>
      </c>
      <c r="E135" s="117" t="s">
        <v>180</v>
      </c>
      <c r="F135" s="118" t="n">
        <f aca="false">SUM(F124:F134)</f>
        <v>0</v>
      </c>
      <c r="G135" s="119" t="n">
        <f aca="false">SUM(G124:G134)</f>
        <v>0</v>
      </c>
      <c r="H135" s="85"/>
    </row>
    <row r="136" customFormat="false" ht="13.8" hidden="false" customHeight="false" outlineLevel="0" collapsed="false">
      <c r="A136" s="140"/>
      <c r="B136" s="140" t="s">
        <v>234</v>
      </c>
      <c r="C136" s="141" t="s">
        <v>235</v>
      </c>
      <c r="D136" s="131" t="s">
        <v>236</v>
      </c>
      <c r="E136" s="127"/>
      <c r="F136" s="127"/>
      <c r="G136" s="128"/>
      <c r="H136" s="85"/>
    </row>
    <row r="137" s="144" customFormat="true" ht="13.8" hidden="false" customHeight="false" outlineLevel="0" collapsed="false">
      <c r="A137" s="111" t="s">
        <v>237</v>
      </c>
      <c r="B137" s="142" t="n">
        <f aca="false">Localidades!E36</f>
        <v>8174.24</v>
      </c>
      <c r="C137" s="143" t="n">
        <v>0</v>
      </c>
      <c r="D137" s="113" t="n">
        <f aca="false">B137*C137/60</f>
        <v>0</v>
      </c>
      <c r="H137" s="145"/>
    </row>
    <row r="138" customFormat="false" ht="12.75" hidden="false" customHeight="false" outlineLevel="0" collapsed="false">
      <c r="A138" s="146" t="s">
        <v>99</v>
      </c>
      <c r="B138" s="146"/>
      <c r="C138" s="146"/>
      <c r="D138" s="146"/>
      <c r="E138" s="146"/>
      <c r="F138" s="146"/>
      <c r="G138" s="146"/>
    </row>
    <row r="139" customFormat="false" ht="12.75" hidden="false" customHeight="false" outlineLevel="0" collapsed="false">
      <c r="A139" s="146"/>
      <c r="B139" s="146"/>
      <c r="C139" s="146"/>
      <c r="D139" s="146"/>
      <c r="E139" s="146"/>
      <c r="F139" s="146"/>
      <c r="G139" s="146"/>
    </row>
    <row r="141" customFormat="false" ht="45.75" hidden="false" customHeight="true" outlineLevel="0" collapsed="false">
      <c r="A141" s="147" t="s">
        <v>238</v>
      </c>
      <c r="B141" s="147"/>
      <c r="C141" s="148" t="s">
        <v>239</v>
      </c>
      <c r="D141" s="149"/>
      <c r="E141" s="147" t="s">
        <v>240</v>
      </c>
      <c r="F141" s="147"/>
      <c r="G141" s="148" t="s">
        <v>239</v>
      </c>
    </row>
    <row r="142" customFormat="false" ht="13.8" hidden="false" customHeight="false" outlineLevel="0" collapsed="false">
      <c r="A142" s="150" t="s">
        <v>241</v>
      </c>
      <c r="B142" s="150"/>
      <c r="C142" s="151" t="n">
        <v>0.01</v>
      </c>
      <c r="D142" s="152"/>
      <c r="E142" s="150" t="s">
        <v>241</v>
      </c>
      <c r="F142" s="150"/>
      <c r="G142" s="151" t="n">
        <v>0.01</v>
      </c>
    </row>
    <row r="143" customFormat="false" ht="13.8" hidden="false" customHeight="false" outlineLevel="0" collapsed="false">
      <c r="A143" s="150" t="s">
        <v>242</v>
      </c>
      <c r="B143" s="150"/>
      <c r="C143" s="151" t="n">
        <v>0.01</v>
      </c>
      <c r="D143" s="152"/>
      <c r="E143" s="150" t="s">
        <v>242</v>
      </c>
      <c r="F143" s="150"/>
      <c r="G143" s="151" t="n">
        <v>0.01</v>
      </c>
    </row>
    <row r="144" customFormat="false" ht="13.8" hidden="false" customHeight="false" outlineLevel="0" collapsed="false">
      <c r="A144" s="150" t="s">
        <v>243</v>
      </c>
      <c r="B144" s="150"/>
      <c r="C144" s="151" t="n">
        <v>0.01</v>
      </c>
      <c r="D144" s="152"/>
      <c r="E144" s="150" t="s">
        <v>243</v>
      </c>
      <c r="F144" s="150"/>
      <c r="G144" s="151" t="n">
        <v>0.01</v>
      </c>
    </row>
    <row r="145" customFormat="false" ht="13.8" hidden="false" customHeight="false" outlineLevel="0" collapsed="false">
      <c r="A145" s="150" t="s">
        <v>244</v>
      </c>
      <c r="B145" s="150"/>
      <c r="C145" s="151" t="n">
        <v>0.01</v>
      </c>
      <c r="D145" s="152"/>
      <c r="E145" s="150" t="s">
        <v>244</v>
      </c>
      <c r="F145" s="150"/>
      <c r="G145" s="151" t="n">
        <v>0.01</v>
      </c>
    </row>
    <row r="146" customFormat="false" ht="13.8" hidden="false" customHeight="true" outlineLevel="0" collapsed="false">
      <c r="A146" s="153" t="s">
        <v>245</v>
      </c>
      <c r="B146" s="153"/>
      <c r="C146" s="151" t="n">
        <v>0.01</v>
      </c>
      <c r="D146" s="154"/>
      <c r="E146" s="153" t="s">
        <v>245</v>
      </c>
      <c r="F146" s="153"/>
      <c r="G146" s="151" t="n">
        <v>0.01</v>
      </c>
    </row>
    <row r="147" customFormat="false" ht="25.3" hidden="false" customHeight="true" outlineLevel="0" collapsed="false">
      <c r="A147" s="155" t="s">
        <v>246</v>
      </c>
      <c r="B147" s="155"/>
      <c r="C147" s="151" t="n">
        <v>0.01</v>
      </c>
      <c r="D147" s="154"/>
      <c r="E147" s="155" t="s">
        <v>246</v>
      </c>
      <c r="F147" s="155"/>
      <c r="G147" s="151" t="n">
        <v>0.01</v>
      </c>
    </row>
    <row r="148" customFormat="false" ht="13.8" hidden="false" customHeight="true" outlineLevel="0" collapsed="false">
      <c r="A148" s="153" t="s">
        <v>247</v>
      </c>
      <c r="B148" s="153"/>
      <c r="C148" s="151" t="n">
        <v>0.01</v>
      </c>
      <c r="D148" s="154"/>
      <c r="E148" s="153" t="s">
        <v>247</v>
      </c>
      <c r="F148" s="153"/>
      <c r="G148" s="151" t="n">
        <v>0.01</v>
      </c>
    </row>
    <row r="149" customFormat="false" ht="30.75" hidden="false" customHeight="true" outlineLevel="0" collapsed="false">
      <c r="A149" s="153" t="s">
        <v>248</v>
      </c>
      <c r="B149" s="153"/>
      <c r="C149" s="151" t="n">
        <v>0.01</v>
      </c>
      <c r="D149" s="154"/>
      <c r="E149" s="153" t="s">
        <v>248</v>
      </c>
      <c r="F149" s="153"/>
      <c r="G149" s="151" t="n">
        <v>0.01</v>
      </c>
    </row>
    <row r="150" customFormat="false" ht="13.8" hidden="false" customHeight="false" outlineLevel="0" collapsed="false">
      <c r="A150" s="156" t="s">
        <v>249</v>
      </c>
      <c r="B150" s="156"/>
      <c r="C150" s="157" t="n">
        <v>0.01</v>
      </c>
      <c r="D150" s="152"/>
      <c r="E150" s="156" t="s">
        <v>249</v>
      </c>
      <c r="F150" s="156"/>
      <c r="G150" s="157" t="n">
        <v>0.01</v>
      </c>
    </row>
    <row r="151" customFormat="false" ht="13.8" hidden="false" customHeight="false" outlineLevel="0" collapsed="false">
      <c r="A151" s="158" t="s">
        <v>250</v>
      </c>
      <c r="B151" s="158"/>
      <c r="C151" s="159" t="n">
        <f aca="false">(((1+(C142+C144+C145))*(1+C143)*(1+C150))/(1-(C146+C147+C148+C149)))-1</f>
        <v>0.0944822916666666</v>
      </c>
      <c r="D151" s="149"/>
      <c r="E151" s="158" t="s">
        <v>250</v>
      </c>
      <c r="F151" s="158"/>
      <c r="G151" s="159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0"/>
      <c r="B152" s="161"/>
      <c r="C152" s="162"/>
      <c r="D152" s="85"/>
      <c r="E152" s="163"/>
      <c r="F152" s="164"/>
      <c r="G152" s="165"/>
    </row>
    <row r="153" s="28" customFormat="true" ht="84.75" hidden="false" customHeight="true" outlineLevel="0" collapsed="false">
      <c r="A153" s="166" t="s">
        <v>251</v>
      </c>
      <c r="B153" s="166"/>
      <c r="C153" s="167" t="n">
        <f aca="false">(D23+D95)*(1+C151)</f>
        <v>0</v>
      </c>
      <c r="D153" s="168"/>
      <c r="E153" s="169" t="s">
        <v>252</v>
      </c>
      <c r="F153" s="169"/>
      <c r="G153" s="170" t="n">
        <f aca="false">(D59+D121)*(1+G151)</f>
        <v>0</v>
      </c>
    </row>
    <row r="154" s="28" customFormat="true" ht="33" hidden="false" customHeight="true" outlineLevel="0" collapsed="false">
      <c r="D154" s="168"/>
      <c r="E154" s="166" t="s">
        <v>253</v>
      </c>
      <c r="F154" s="166"/>
      <c r="G154" s="171" t="n">
        <f aca="false">(D41+G78+D108+G135+D137)*(1+G151)</f>
        <v>0</v>
      </c>
    </row>
    <row r="156" customFormat="false" ht="16.15" hidden="false" customHeight="false" outlineLevel="0" collapsed="false">
      <c r="A156" s="172" t="s">
        <v>254</v>
      </c>
      <c r="B156" s="172"/>
      <c r="C156" s="172"/>
      <c r="D156" s="172"/>
      <c r="E156" s="173"/>
      <c r="F156" s="85"/>
      <c r="G156" s="85"/>
    </row>
    <row r="157" customFormat="false" ht="15" hidden="false" customHeight="true" outlineLevel="0" collapsed="false">
      <c r="A157" s="174" t="s">
        <v>255</v>
      </c>
      <c r="B157" s="174"/>
      <c r="C157" s="175" t="s">
        <v>256</v>
      </c>
      <c r="D157" s="175" t="s">
        <v>257</v>
      </c>
      <c r="E157" s="176"/>
      <c r="F157" s="85"/>
      <c r="G157" s="85"/>
    </row>
    <row r="158" customFormat="false" ht="47.25" hidden="false" customHeight="true" outlineLevel="0" collapsed="false">
      <c r="A158" s="166" t="s">
        <v>258</v>
      </c>
      <c r="B158" s="166"/>
      <c r="C158" s="177" t="n">
        <f aca="false">C153+G154</f>
        <v>0</v>
      </c>
      <c r="D158" s="178" t="n">
        <f aca="false">C158*12</f>
        <v>0</v>
      </c>
      <c r="E158" s="179"/>
      <c r="F158" s="85"/>
      <c r="G158" s="85"/>
    </row>
    <row r="159" customFormat="false" ht="53.25" hidden="false" customHeight="true" outlineLevel="0" collapsed="false">
      <c r="A159" s="166" t="s">
        <v>259</v>
      </c>
      <c r="B159" s="166"/>
      <c r="C159" s="177" t="n">
        <f aca="false">C153+G153+G154</f>
        <v>0</v>
      </c>
      <c r="D159" s="180" t="n">
        <f aca="false">C159*48</f>
        <v>0</v>
      </c>
      <c r="E159" s="179"/>
      <c r="F159" s="85"/>
      <c r="G159" s="85"/>
    </row>
    <row r="160" customFormat="false" ht="36" hidden="false" customHeight="true" outlineLevel="0" collapsed="false">
      <c r="A160" s="166" t="s">
        <v>260</v>
      </c>
      <c r="B160" s="166"/>
      <c r="C160" s="177"/>
      <c r="D160" s="178" t="n">
        <f aca="false">D158+D159</f>
        <v>0</v>
      </c>
      <c r="E160" s="179"/>
      <c r="F160" s="85"/>
      <c r="G160" s="85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46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4" t="s">
        <v>99</v>
      </c>
      <c r="B1" s="84"/>
      <c r="C1" s="84"/>
      <c r="D1" s="84"/>
      <c r="E1" s="85"/>
      <c r="F1" s="85"/>
      <c r="G1" s="85"/>
      <c r="H1" s="85"/>
    </row>
    <row r="2" customFormat="false" ht="15" hidden="false" customHeight="true" outlineLevel="0" collapsed="false">
      <c r="A2" s="86" t="str">
        <f aca="false">Localidades!G1</f>
        <v>APS Brás</v>
      </c>
      <c r="B2" s="86"/>
      <c r="C2" s="86"/>
      <c r="D2" s="86"/>
      <c r="E2" s="85"/>
      <c r="F2" s="85"/>
      <c r="G2" s="85"/>
      <c r="H2" s="85"/>
    </row>
    <row r="3" customFormat="false" ht="15" hidden="false" customHeight="true" outlineLevel="0" collapsed="false">
      <c r="A3" s="86"/>
      <c r="B3" s="86"/>
      <c r="C3" s="86"/>
      <c r="D3" s="86"/>
      <c r="E3" s="85"/>
      <c r="F3" s="85"/>
      <c r="G3" s="85"/>
      <c r="H3" s="85"/>
    </row>
    <row r="4" customFormat="false" ht="15" hidden="false" customHeight="true" outlineLevel="0" collapsed="false">
      <c r="A4" s="86"/>
      <c r="B4" s="86"/>
      <c r="C4" s="86"/>
      <c r="D4" s="86"/>
      <c r="E4" s="85"/>
      <c r="F4" s="85"/>
      <c r="G4" s="85"/>
      <c r="H4" s="85"/>
    </row>
    <row r="5" customFormat="false" ht="16.15" hidden="false" customHeight="false" outlineLevel="0" collapsed="false">
      <c r="A5" s="87" t="s">
        <v>100</v>
      </c>
      <c r="B5" s="87"/>
      <c r="C5" s="87"/>
      <c r="D5" s="87"/>
      <c r="E5" s="85"/>
      <c r="F5" s="85"/>
      <c r="G5" s="85"/>
      <c r="H5" s="85"/>
    </row>
    <row r="6" customFormat="false" ht="15.75" hidden="false" customHeight="true" outlineLevel="0" collapsed="false">
      <c r="A6" s="88" t="s">
        <v>101</v>
      </c>
      <c r="B6" s="88"/>
      <c r="C6" s="88"/>
      <c r="D6" s="88"/>
      <c r="E6" s="89"/>
      <c r="F6" s="89"/>
      <c r="G6" s="89"/>
      <c r="H6" s="89"/>
    </row>
    <row r="7" customFormat="false" ht="13.8" hidden="false" customHeight="false" outlineLevel="0" collapsed="false">
      <c r="A7" s="90" t="s">
        <v>102</v>
      </c>
      <c r="B7" s="90" t="s">
        <v>103</v>
      </c>
      <c r="C7" s="90" t="s">
        <v>104</v>
      </c>
      <c r="D7" s="91" t="s">
        <v>105</v>
      </c>
      <c r="E7" s="85"/>
      <c r="F7" s="85"/>
      <c r="G7" s="85"/>
      <c r="H7" s="85"/>
    </row>
    <row r="8" customFormat="false" ht="13.8" hidden="false" customHeight="false" outlineLevel="0" collapsed="false">
      <c r="A8" s="92" t="s">
        <v>106</v>
      </c>
      <c r="B8" s="93" t="n">
        <f aca="false">Localidades!H5</f>
        <v>2</v>
      </c>
      <c r="C8" s="94" t="n">
        <v>0</v>
      </c>
      <c r="D8" s="95" t="n">
        <f aca="false">C8*B8</f>
        <v>0</v>
      </c>
      <c r="E8" s="85"/>
      <c r="F8" s="85"/>
      <c r="G8" s="85"/>
      <c r="H8" s="85"/>
    </row>
    <row r="9" customFormat="false" ht="13.8" hidden="false" customHeight="false" outlineLevel="0" collapsed="false">
      <c r="A9" s="92" t="s">
        <v>107</v>
      </c>
      <c r="B9" s="93" t="n">
        <f aca="false">Localidades!H6</f>
        <v>33</v>
      </c>
      <c r="C9" s="94" t="n">
        <v>0</v>
      </c>
      <c r="D9" s="95" t="n">
        <f aca="false">C9*B9</f>
        <v>0</v>
      </c>
      <c r="E9" s="85"/>
      <c r="F9" s="85"/>
      <c r="G9" s="85"/>
      <c r="H9" s="85"/>
    </row>
    <row r="10" customFormat="false" ht="13.8" hidden="false" customHeight="false" outlineLevel="0" collapsed="false">
      <c r="A10" s="92" t="s">
        <v>108</v>
      </c>
      <c r="B10" s="93" t="n">
        <f aca="false">Localidades!H7</f>
        <v>2</v>
      </c>
      <c r="C10" s="94" t="n">
        <v>0</v>
      </c>
      <c r="D10" s="95" t="n">
        <f aca="false">C10*B10</f>
        <v>0</v>
      </c>
      <c r="E10" s="85"/>
      <c r="F10" s="85"/>
      <c r="G10" s="85"/>
      <c r="H10" s="85"/>
    </row>
    <row r="11" customFormat="false" ht="13.8" hidden="false" customHeight="false" outlineLevel="0" collapsed="false">
      <c r="A11" s="92" t="s">
        <v>109</v>
      </c>
      <c r="B11" s="93" t="n">
        <f aca="false">Localidades!H8</f>
        <v>1</v>
      </c>
      <c r="C11" s="94" t="n">
        <v>0</v>
      </c>
      <c r="D11" s="95" t="n">
        <f aca="false">C11*B11</f>
        <v>0</v>
      </c>
      <c r="E11" s="85"/>
      <c r="F11" s="85"/>
      <c r="G11" s="85"/>
      <c r="H11" s="85"/>
    </row>
    <row r="12" customFormat="false" ht="13.8" hidden="false" customHeight="false" outlineLevel="0" collapsed="false">
      <c r="A12" s="92" t="s">
        <v>110</v>
      </c>
      <c r="B12" s="93" t="n">
        <f aca="false">Localidades!H9</f>
        <v>3</v>
      </c>
      <c r="C12" s="94" t="n">
        <v>0</v>
      </c>
      <c r="D12" s="95" t="n">
        <f aca="false">C12*B12</f>
        <v>0</v>
      </c>
      <c r="E12" s="85"/>
      <c r="F12" s="85"/>
      <c r="G12" s="85"/>
      <c r="H12" s="85"/>
    </row>
    <row r="13" customFormat="false" ht="13.8" hidden="false" customHeight="false" outlineLevel="0" collapsed="false">
      <c r="A13" s="92" t="s">
        <v>111</v>
      </c>
      <c r="B13" s="93" t="n">
        <f aca="false">Localidades!H10</f>
        <v>8</v>
      </c>
      <c r="C13" s="94" t="n">
        <v>0</v>
      </c>
      <c r="D13" s="95" t="n">
        <f aca="false">C13*B13</f>
        <v>0</v>
      </c>
      <c r="E13" s="85"/>
      <c r="F13" s="85"/>
      <c r="G13" s="85"/>
      <c r="H13" s="85"/>
    </row>
    <row r="14" customFormat="false" ht="13.8" hidden="false" customHeight="false" outlineLevel="0" collapsed="false">
      <c r="A14" s="92" t="s">
        <v>112</v>
      </c>
      <c r="B14" s="93" t="n">
        <f aca="false">Localidades!H11</f>
        <v>3</v>
      </c>
      <c r="C14" s="94" t="n">
        <v>0</v>
      </c>
      <c r="D14" s="95" t="n">
        <f aca="false">C14*B14</f>
        <v>0</v>
      </c>
      <c r="E14" s="85"/>
      <c r="F14" s="85"/>
      <c r="G14" s="85"/>
      <c r="H14" s="85"/>
    </row>
    <row r="15" customFormat="false" ht="13.8" hidden="false" customHeight="false" outlineLevel="0" collapsed="false">
      <c r="A15" s="92" t="s">
        <v>113</v>
      </c>
      <c r="B15" s="93" t="n">
        <f aca="false">Localidades!H12</f>
        <v>1</v>
      </c>
      <c r="C15" s="94" t="n">
        <v>0</v>
      </c>
      <c r="D15" s="95" t="n">
        <f aca="false">C15*B15</f>
        <v>0</v>
      </c>
      <c r="E15" s="85"/>
      <c r="F15" s="85"/>
      <c r="G15" s="85"/>
      <c r="H15" s="85"/>
    </row>
    <row r="16" customFormat="false" ht="15.65" hidden="false" customHeight="false" outlineLevel="0" collapsed="false">
      <c r="A16" s="92" t="s">
        <v>114</v>
      </c>
      <c r="B16" s="93" t="n">
        <f aca="false">Localidades!H13</f>
        <v>1</v>
      </c>
      <c r="C16" s="94" t="n">
        <v>0</v>
      </c>
      <c r="D16" s="95" t="n">
        <f aca="false">C16*B16</f>
        <v>0</v>
      </c>
      <c r="E16" s="85"/>
      <c r="F16" s="85"/>
      <c r="G16" s="85"/>
      <c r="H16" s="85"/>
    </row>
    <row r="17" customFormat="false" ht="13.8" hidden="false" customHeight="false" outlineLevel="0" collapsed="false">
      <c r="A17" s="92" t="s">
        <v>115</v>
      </c>
      <c r="B17" s="93" t="n">
        <f aca="false">Localidades!H14</f>
        <v>3</v>
      </c>
      <c r="C17" s="94" t="n">
        <v>0</v>
      </c>
      <c r="D17" s="95" t="n">
        <f aca="false">C17*B17</f>
        <v>0</v>
      </c>
      <c r="E17" s="85"/>
      <c r="F17" s="85"/>
      <c r="G17" s="85"/>
      <c r="H17" s="85"/>
    </row>
    <row r="18" customFormat="false" ht="13.8" hidden="false" customHeight="false" outlineLevel="0" collapsed="false">
      <c r="A18" s="92" t="s">
        <v>116</v>
      </c>
      <c r="B18" s="93" t="n">
        <f aca="false">Localidades!H15</f>
        <v>0</v>
      </c>
      <c r="C18" s="94" t="n">
        <v>0</v>
      </c>
      <c r="D18" s="95" t="n">
        <f aca="false">C18*B18</f>
        <v>0</v>
      </c>
      <c r="E18" s="85"/>
      <c r="F18" s="85"/>
      <c r="G18" s="85"/>
      <c r="H18" s="85"/>
    </row>
    <row r="19" customFormat="false" ht="13.8" hidden="false" customHeight="false" outlineLevel="0" collapsed="false">
      <c r="A19" s="92" t="s">
        <v>117</v>
      </c>
      <c r="B19" s="93" t="n">
        <f aca="false">Localidades!H16</f>
        <v>1</v>
      </c>
      <c r="C19" s="94" t="n">
        <v>0</v>
      </c>
      <c r="D19" s="95" t="n">
        <f aca="false">C19*B19</f>
        <v>0</v>
      </c>
      <c r="E19" s="85"/>
      <c r="F19" s="85"/>
      <c r="G19" s="85"/>
      <c r="H19" s="85"/>
    </row>
    <row r="20" customFormat="false" ht="13.8" hidden="false" customHeight="false" outlineLevel="0" collapsed="false">
      <c r="A20" s="92" t="s">
        <v>118</v>
      </c>
      <c r="B20" s="93" t="n">
        <f aca="false">Localidades!H17</f>
        <v>0</v>
      </c>
      <c r="C20" s="94" t="n">
        <v>0</v>
      </c>
      <c r="D20" s="95" t="n">
        <f aca="false">C20*B20</f>
        <v>0</v>
      </c>
      <c r="E20" s="85"/>
      <c r="F20" s="85"/>
      <c r="G20" s="85"/>
      <c r="H20" s="85"/>
    </row>
    <row r="21" customFormat="false" ht="13.8" hidden="false" customHeight="false" outlineLevel="0" collapsed="false">
      <c r="A21" s="92" t="s">
        <v>119</v>
      </c>
      <c r="B21" s="93" t="n">
        <f aca="false">Localidades!H18</f>
        <v>7</v>
      </c>
      <c r="C21" s="94" t="n">
        <v>0</v>
      </c>
      <c r="D21" s="95" t="n">
        <f aca="false">C21*B21</f>
        <v>0</v>
      </c>
      <c r="E21" s="85"/>
      <c r="F21" s="85"/>
      <c r="G21" s="85"/>
      <c r="H21" s="85"/>
    </row>
    <row r="22" customFormat="false" ht="13.8" hidden="false" customHeight="false" outlineLevel="0" collapsed="false">
      <c r="A22" s="92" t="s">
        <v>120</v>
      </c>
      <c r="B22" s="93" t="n">
        <f aca="false">Localidades!H19</f>
        <v>1</v>
      </c>
      <c r="C22" s="94" t="n">
        <v>0</v>
      </c>
      <c r="D22" s="95" t="n">
        <f aca="false">C22*B22</f>
        <v>0</v>
      </c>
      <c r="E22" s="85"/>
      <c r="F22" s="85"/>
      <c r="G22" s="85"/>
      <c r="H22" s="85"/>
    </row>
    <row r="23" customFormat="false" ht="13.8" hidden="false" customHeight="false" outlineLevel="0" collapsed="false">
      <c r="A23" s="97" t="s">
        <v>121</v>
      </c>
      <c r="B23" s="97"/>
      <c r="C23" s="97"/>
      <c r="D23" s="98" t="n">
        <f aca="false">SUM(D8:D22)</f>
        <v>0</v>
      </c>
      <c r="E23" s="85"/>
      <c r="F23" s="85"/>
      <c r="G23" s="85"/>
      <c r="H23" s="85"/>
    </row>
    <row r="24" customFormat="false" ht="15.75" hidden="false" customHeight="true" outlineLevel="0" collapsed="false">
      <c r="A24" s="99" t="s">
        <v>122</v>
      </c>
      <c r="B24" s="99"/>
      <c r="C24" s="99"/>
      <c r="D24" s="99"/>
      <c r="E24" s="89"/>
      <c r="F24" s="89"/>
      <c r="G24" s="89"/>
      <c r="H24" s="89"/>
    </row>
    <row r="25" customFormat="false" ht="13.8" hidden="false" customHeight="false" outlineLevel="0" collapsed="false">
      <c r="A25" s="90" t="s">
        <v>102</v>
      </c>
      <c r="B25" s="90" t="s">
        <v>103</v>
      </c>
      <c r="C25" s="90" t="s">
        <v>104</v>
      </c>
      <c r="D25" s="91" t="s">
        <v>105</v>
      </c>
      <c r="E25" s="85"/>
      <c r="F25" s="85"/>
      <c r="G25" s="85"/>
      <c r="H25" s="85"/>
    </row>
    <row r="26" customFormat="false" ht="13.8" hidden="false" customHeight="false" outlineLevel="0" collapsed="false">
      <c r="A26" s="92" t="s">
        <v>123</v>
      </c>
      <c r="B26" s="93" t="n">
        <f aca="false">B8</f>
        <v>2</v>
      </c>
      <c r="C26" s="94" t="n">
        <v>0</v>
      </c>
      <c r="D26" s="95" t="n">
        <f aca="false">C26*B26</f>
        <v>0</v>
      </c>
      <c r="E26" s="85"/>
      <c r="F26" s="85"/>
      <c r="G26" s="100"/>
      <c r="H26" s="100"/>
    </row>
    <row r="27" customFormat="false" ht="13.8" hidden="false" customHeight="false" outlineLevel="0" collapsed="false">
      <c r="A27" s="92" t="s">
        <v>124</v>
      </c>
      <c r="B27" s="93" t="n">
        <f aca="false">B9</f>
        <v>33</v>
      </c>
      <c r="C27" s="94" t="n">
        <v>0</v>
      </c>
      <c r="D27" s="95" t="n">
        <f aca="false">C27*B27</f>
        <v>0</v>
      </c>
      <c r="E27" s="85"/>
      <c r="F27" s="85"/>
      <c r="G27" s="100"/>
      <c r="H27" s="100"/>
    </row>
    <row r="28" customFormat="false" ht="13.8" hidden="false" customHeight="false" outlineLevel="0" collapsed="false">
      <c r="A28" s="92" t="s">
        <v>125</v>
      </c>
      <c r="B28" s="93" t="n">
        <f aca="false">B10</f>
        <v>2</v>
      </c>
      <c r="C28" s="94" t="n">
        <v>0</v>
      </c>
      <c r="D28" s="95" t="n">
        <f aca="false">C28*B28</f>
        <v>0</v>
      </c>
      <c r="E28" s="85"/>
      <c r="F28" s="85"/>
      <c r="G28" s="100"/>
      <c r="H28" s="100"/>
    </row>
    <row r="29" customFormat="false" ht="13.8" hidden="false" customHeight="false" outlineLevel="0" collapsed="false">
      <c r="A29" s="92" t="s">
        <v>126</v>
      </c>
      <c r="B29" s="93" t="n">
        <f aca="false">B11</f>
        <v>1</v>
      </c>
      <c r="C29" s="94" t="n">
        <v>0</v>
      </c>
      <c r="D29" s="95" t="n">
        <f aca="false">C29*B29</f>
        <v>0</v>
      </c>
      <c r="E29" s="85"/>
      <c r="F29" s="85"/>
      <c r="G29" s="100"/>
      <c r="H29" s="100"/>
    </row>
    <row r="30" customFormat="false" ht="13.8" hidden="false" customHeight="false" outlineLevel="0" collapsed="false">
      <c r="A30" s="92" t="s">
        <v>127</v>
      </c>
      <c r="B30" s="93" t="n">
        <f aca="false">B12</f>
        <v>3</v>
      </c>
      <c r="C30" s="94" t="n">
        <v>0</v>
      </c>
      <c r="D30" s="95" t="n">
        <f aca="false">C30*B30</f>
        <v>0</v>
      </c>
      <c r="E30" s="85"/>
      <c r="F30" s="85"/>
      <c r="G30" s="100"/>
      <c r="H30" s="100"/>
    </row>
    <row r="31" customFormat="false" ht="13.8" hidden="false" customHeight="false" outlineLevel="0" collapsed="false">
      <c r="A31" s="92" t="s">
        <v>128</v>
      </c>
      <c r="B31" s="93" t="n">
        <f aca="false">B13</f>
        <v>8</v>
      </c>
      <c r="C31" s="94" t="n">
        <v>0</v>
      </c>
      <c r="D31" s="95" t="n">
        <f aca="false">C31*B31</f>
        <v>0</v>
      </c>
      <c r="E31" s="85"/>
      <c r="F31" s="85"/>
      <c r="G31" s="100"/>
      <c r="H31" s="100"/>
    </row>
    <row r="32" customFormat="false" ht="13.8" hidden="false" customHeight="false" outlineLevel="0" collapsed="false">
      <c r="A32" s="101" t="s">
        <v>129</v>
      </c>
      <c r="B32" s="93" t="n">
        <f aca="false">B14</f>
        <v>3</v>
      </c>
      <c r="C32" s="94" t="n">
        <v>0</v>
      </c>
      <c r="D32" s="95" t="n">
        <f aca="false">C32*B32</f>
        <v>0</v>
      </c>
      <c r="E32" s="85"/>
      <c r="F32" s="85"/>
      <c r="G32" s="100"/>
      <c r="H32" s="100"/>
    </row>
    <row r="33" customFormat="false" ht="13.8" hidden="false" customHeight="false" outlineLevel="0" collapsed="false">
      <c r="A33" s="92" t="s">
        <v>130</v>
      </c>
      <c r="B33" s="93" t="n">
        <f aca="false">B15</f>
        <v>1</v>
      </c>
      <c r="C33" s="94" t="n">
        <v>0</v>
      </c>
      <c r="D33" s="95" t="n">
        <f aca="false">C33*B33</f>
        <v>0</v>
      </c>
      <c r="E33" s="85"/>
      <c r="F33" s="85"/>
      <c r="G33" s="100"/>
      <c r="H33" s="100"/>
    </row>
    <row r="34" customFormat="false" ht="15.65" hidden="false" customHeight="false" outlineLevel="0" collapsed="false">
      <c r="A34" s="92" t="s">
        <v>131</v>
      </c>
      <c r="B34" s="93" t="n">
        <f aca="false">B16</f>
        <v>1</v>
      </c>
      <c r="C34" s="94" t="n">
        <v>0</v>
      </c>
      <c r="D34" s="95" t="n">
        <f aca="false">C34*B34</f>
        <v>0</v>
      </c>
      <c r="E34" s="85"/>
      <c r="F34" s="85"/>
      <c r="G34" s="100"/>
      <c r="H34" s="100"/>
    </row>
    <row r="35" customFormat="false" ht="13.8" hidden="false" customHeight="false" outlineLevel="0" collapsed="false">
      <c r="A35" s="92" t="s">
        <v>132</v>
      </c>
      <c r="B35" s="93" t="n">
        <f aca="false">B17</f>
        <v>3</v>
      </c>
      <c r="C35" s="94" t="n">
        <v>0</v>
      </c>
      <c r="D35" s="95" t="n">
        <f aca="false">C35*B35</f>
        <v>0</v>
      </c>
      <c r="E35" s="85"/>
      <c r="F35" s="85"/>
      <c r="G35" s="100"/>
      <c r="H35" s="100"/>
    </row>
    <row r="36" customFormat="false" ht="13.8" hidden="false" customHeight="false" outlineLevel="0" collapsed="false">
      <c r="A36" s="92" t="s">
        <v>133</v>
      </c>
      <c r="B36" s="93" t="n">
        <f aca="false">B18</f>
        <v>0</v>
      </c>
      <c r="C36" s="94" t="n">
        <v>0</v>
      </c>
      <c r="D36" s="95" t="n">
        <f aca="false">C36*B36</f>
        <v>0</v>
      </c>
      <c r="E36" s="85"/>
      <c r="F36" s="85"/>
      <c r="G36" s="100"/>
      <c r="H36" s="100"/>
    </row>
    <row r="37" customFormat="false" ht="13.8" hidden="false" customHeight="false" outlineLevel="0" collapsed="false">
      <c r="A37" s="92" t="s">
        <v>134</v>
      </c>
      <c r="B37" s="93" t="n">
        <f aca="false">B19</f>
        <v>1</v>
      </c>
      <c r="C37" s="94" t="n">
        <v>0</v>
      </c>
      <c r="D37" s="95" t="n">
        <f aca="false">C37*B37</f>
        <v>0</v>
      </c>
      <c r="E37" s="85"/>
      <c r="F37" s="85"/>
      <c r="G37" s="100"/>
      <c r="H37" s="100"/>
    </row>
    <row r="38" customFormat="false" ht="13.8" hidden="false" customHeight="false" outlineLevel="0" collapsed="false">
      <c r="A38" s="92" t="s">
        <v>135</v>
      </c>
      <c r="B38" s="93" t="n">
        <f aca="false">B20</f>
        <v>0</v>
      </c>
      <c r="C38" s="94" t="n">
        <v>0</v>
      </c>
      <c r="D38" s="95" t="n">
        <f aca="false">C38*B38</f>
        <v>0</v>
      </c>
      <c r="E38" s="85"/>
      <c r="F38" s="85"/>
      <c r="G38" s="100"/>
      <c r="H38" s="100"/>
    </row>
    <row r="39" customFormat="false" ht="13.8" hidden="false" customHeight="false" outlineLevel="0" collapsed="false">
      <c r="A39" s="92" t="s">
        <v>136</v>
      </c>
      <c r="B39" s="93" t="n">
        <f aca="false">B21</f>
        <v>7</v>
      </c>
      <c r="C39" s="94" t="n">
        <v>0</v>
      </c>
      <c r="D39" s="95" t="n">
        <f aca="false">C39*B39</f>
        <v>0</v>
      </c>
      <c r="E39" s="85"/>
      <c r="F39" s="85"/>
      <c r="G39" s="100"/>
      <c r="H39" s="102"/>
    </row>
    <row r="40" customFormat="false" ht="13.8" hidden="false" customHeight="false" outlineLevel="0" collapsed="false">
      <c r="A40" s="92" t="s">
        <v>137</v>
      </c>
      <c r="B40" s="93" t="n">
        <f aca="false">B22</f>
        <v>1</v>
      </c>
      <c r="C40" s="94" t="n">
        <v>0</v>
      </c>
      <c r="D40" s="95" t="n">
        <f aca="false">C40*B40</f>
        <v>0</v>
      </c>
      <c r="E40" s="85"/>
      <c r="F40" s="85"/>
      <c r="G40" s="100"/>
      <c r="H40" s="102"/>
    </row>
    <row r="41" customFormat="false" ht="13.8" hidden="false" customHeight="false" outlineLevel="0" collapsed="false">
      <c r="A41" s="103" t="s">
        <v>138</v>
      </c>
      <c r="B41" s="103"/>
      <c r="C41" s="103"/>
      <c r="D41" s="98" t="n">
        <f aca="false">SUM(D26:D40)</f>
        <v>0</v>
      </c>
      <c r="E41" s="85"/>
      <c r="F41" s="85"/>
      <c r="G41" s="85"/>
      <c r="H41" s="85"/>
    </row>
    <row r="42" customFormat="false" ht="15.75" hidden="false" customHeight="true" outlineLevel="0" collapsed="false">
      <c r="A42" s="99" t="s">
        <v>139</v>
      </c>
      <c r="B42" s="99"/>
      <c r="C42" s="99"/>
      <c r="D42" s="99"/>
      <c r="E42" s="89"/>
      <c r="F42" s="89"/>
      <c r="G42" s="89"/>
      <c r="H42" s="89"/>
    </row>
    <row r="43" customFormat="false" ht="13.8" hidden="false" customHeight="false" outlineLevel="0" collapsed="false">
      <c r="A43" s="90" t="s">
        <v>102</v>
      </c>
      <c r="B43" s="90" t="s">
        <v>103</v>
      </c>
      <c r="C43" s="90" t="s">
        <v>104</v>
      </c>
      <c r="D43" s="91" t="s">
        <v>105</v>
      </c>
      <c r="E43" s="85"/>
      <c r="F43" s="85"/>
      <c r="G43" s="85"/>
      <c r="H43" s="85"/>
    </row>
    <row r="44" customFormat="false" ht="13.8" hidden="false" customHeight="false" outlineLevel="0" collapsed="false">
      <c r="A44" s="92" t="s">
        <v>140</v>
      </c>
      <c r="B44" s="93" t="n">
        <f aca="false">B26</f>
        <v>2</v>
      </c>
      <c r="C44" s="94" t="n">
        <v>0</v>
      </c>
      <c r="D44" s="95" t="n">
        <f aca="false">C44*B44</f>
        <v>0</v>
      </c>
      <c r="E44" s="85"/>
      <c r="F44" s="85"/>
      <c r="G44" s="85"/>
      <c r="H44" s="85"/>
    </row>
    <row r="45" customFormat="false" ht="13.8" hidden="false" customHeight="false" outlineLevel="0" collapsed="false">
      <c r="A45" s="92" t="s">
        <v>141</v>
      </c>
      <c r="B45" s="93" t="n">
        <f aca="false">B27</f>
        <v>33</v>
      </c>
      <c r="C45" s="94" t="n">
        <v>0</v>
      </c>
      <c r="D45" s="95" t="n">
        <f aca="false">C45*B45</f>
        <v>0</v>
      </c>
      <c r="E45" s="85"/>
      <c r="F45" s="85"/>
      <c r="G45" s="85"/>
      <c r="H45" s="85"/>
    </row>
    <row r="46" customFormat="false" ht="13.8" hidden="false" customHeight="false" outlineLevel="0" collapsed="false">
      <c r="A46" s="92" t="s">
        <v>142</v>
      </c>
      <c r="B46" s="93" t="n">
        <f aca="false">B28</f>
        <v>2</v>
      </c>
      <c r="C46" s="94" t="n">
        <v>0</v>
      </c>
      <c r="D46" s="95" t="n">
        <f aca="false">C46*B46</f>
        <v>0</v>
      </c>
      <c r="E46" s="85"/>
      <c r="F46" s="85"/>
      <c r="G46" s="85"/>
      <c r="H46" s="85"/>
    </row>
    <row r="47" customFormat="false" ht="13.8" hidden="false" customHeight="false" outlineLevel="0" collapsed="false">
      <c r="A47" s="92" t="s">
        <v>143</v>
      </c>
      <c r="B47" s="93" t="n">
        <f aca="false">B29</f>
        <v>1</v>
      </c>
      <c r="C47" s="94" t="n">
        <v>0</v>
      </c>
      <c r="D47" s="95" t="n">
        <f aca="false">C47*B47</f>
        <v>0</v>
      </c>
      <c r="E47" s="85"/>
      <c r="F47" s="85"/>
      <c r="G47" s="85"/>
      <c r="H47" s="85"/>
    </row>
    <row r="48" customFormat="false" ht="13.8" hidden="false" customHeight="false" outlineLevel="0" collapsed="false">
      <c r="A48" s="92" t="s">
        <v>144</v>
      </c>
      <c r="B48" s="93" t="n">
        <f aca="false">B30</f>
        <v>3</v>
      </c>
      <c r="C48" s="94" t="n">
        <v>0</v>
      </c>
      <c r="D48" s="95" t="n">
        <f aca="false">C48*B48</f>
        <v>0</v>
      </c>
      <c r="E48" s="85"/>
      <c r="F48" s="85"/>
      <c r="G48" s="85"/>
      <c r="H48" s="85"/>
    </row>
    <row r="49" customFormat="false" ht="13.8" hidden="false" customHeight="false" outlineLevel="0" collapsed="false">
      <c r="A49" s="92" t="s">
        <v>145</v>
      </c>
      <c r="B49" s="93" t="n">
        <f aca="false">B31</f>
        <v>8</v>
      </c>
      <c r="C49" s="94" t="n">
        <v>0</v>
      </c>
      <c r="D49" s="95" t="n">
        <f aca="false">C49*B49</f>
        <v>0</v>
      </c>
      <c r="E49" s="85"/>
      <c r="F49" s="85"/>
      <c r="G49" s="85"/>
      <c r="H49" s="85"/>
    </row>
    <row r="50" customFormat="false" ht="13.8" hidden="false" customHeight="false" outlineLevel="0" collapsed="false">
      <c r="A50" s="92" t="s">
        <v>146</v>
      </c>
      <c r="B50" s="93" t="n">
        <f aca="false">B32</f>
        <v>3</v>
      </c>
      <c r="C50" s="94" t="n">
        <v>0</v>
      </c>
      <c r="D50" s="95" t="n">
        <f aca="false">C50*B50</f>
        <v>0</v>
      </c>
      <c r="E50" s="85"/>
      <c r="F50" s="85"/>
      <c r="G50" s="85"/>
      <c r="H50" s="85"/>
    </row>
    <row r="51" customFormat="false" ht="13.8" hidden="false" customHeight="false" outlineLevel="0" collapsed="false">
      <c r="A51" s="92" t="s">
        <v>147</v>
      </c>
      <c r="B51" s="104" t="n">
        <f aca="false">B33</f>
        <v>1</v>
      </c>
      <c r="C51" s="94" t="n">
        <v>0</v>
      </c>
      <c r="D51" s="95" t="n">
        <f aca="false">C51*B51</f>
        <v>0</v>
      </c>
      <c r="E51" s="85"/>
      <c r="F51" s="85"/>
      <c r="G51" s="85"/>
      <c r="H51" s="85"/>
    </row>
    <row r="52" customFormat="false" ht="15.65" hidden="false" customHeight="false" outlineLevel="0" collapsed="false">
      <c r="A52" s="92" t="s">
        <v>148</v>
      </c>
      <c r="B52" s="93" t="n">
        <f aca="false">B34</f>
        <v>1</v>
      </c>
      <c r="C52" s="94" t="n">
        <v>0</v>
      </c>
      <c r="D52" s="95" t="n">
        <f aca="false">C52*B52</f>
        <v>0</v>
      </c>
      <c r="E52" s="85"/>
      <c r="F52" s="85"/>
      <c r="G52" s="85"/>
      <c r="H52" s="85"/>
    </row>
    <row r="53" customFormat="false" ht="13.8" hidden="false" customHeight="false" outlineLevel="0" collapsed="false">
      <c r="A53" s="92" t="s">
        <v>149</v>
      </c>
      <c r="B53" s="93" t="n">
        <f aca="false">B35</f>
        <v>3</v>
      </c>
      <c r="C53" s="94" t="n">
        <v>0</v>
      </c>
      <c r="D53" s="95" t="n">
        <f aca="false">C53*B53</f>
        <v>0</v>
      </c>
      <c r="E53" s="85"/>
      <c r="F53" s="85"/>
      <c r="G53" s="85"/>
      <c r="H53" s="85"/>
    </row>
    <row r="54" customFormat="false" ht="13.8" hidden="false" customHeight="false" outlineLevel="0" collapsed="false">
      <c r="A54" s="92" t="s">
        <v>150</v>
      </c>
      <c r="B54" s="93" t="n">
        <f aca="false">B36</f>
        <v>0</v>
      </c>
      <c r="C54" s="94" t="n">
        <v>0</v>
      </c>
      <c r="D54" s="95" t="n">
        <f aca="false">C54*B54</f>
        <v>0</v>
      </c>
      <c r="E54" s="85"/>
      <c r="F54" s="85"/>
      <c r="G54" s="85"/>
      <c r="H54" s="85"/>
    </row>
    <row r="55" customFormat="false" ht="13.8" hidden="false" customHeight="false" outlineLevel="0" collapsed="false">
      <c r="A55" s="92" t="s">
        <v>151</v>
      </c>
      <c r="B55" s="93" t="n">
        <f aca="false">B37</f>
        <v>1</v>
      </c>
      <c r="C55" s="94" t="n">
        <v>0</v>
      </c>
      <c r="D55" s="95" t="n">
        <f aca="false">C55*B55</f>
        <v>0</v>
      </c>
      <c r="E55" s="85"/>
      <c r="F55" s="85"/>
      <c r="G55" s="85"/>
      <c r="H55" s="85"/>
    </row>
    <row r="56" customFormat="false" ht="13.8" hidden="false" customHeight="false" outlineLevel="0" collapsed="false">
      <c r="A56" s="92" t="s">
        <v>152</v>
      </c>
      <c r="B56" s="93" t="n">
        <f aca="false">B38</f>
        <v>0</v>
      </c>
      <c r="C56" s="94" t="n">
        <v>0</v>
      </c>
      <c r="D56" s="95" t="n">
        <f aca="false">C56*B56</f>
        <v>0</v>
      </c>
      <c r="E56" s="85"/>
      <c r="F56" s="85"/>
      <c r="G56" s="85"/>
      <c r="H56" s="85"/>
    </row>
    <row r="57" customFormat="false" ht="13.8" hidden="false" customHeight="false" outlineLevel="0" collapsed="false">
      <c r="A57" s="92" t="s">
        <v>153</v>
      </c>
      <c r="B57" s="93" t="n">
        <f aca="false">B39</f>
        <v>7</v>
      </c>
      <c r="C57" s="94" t="n">
        <v>0</v>
      </c>
      <c r="D57" s="95" t="n">
        <f aca="false">C57*B57</f>
        <v>0</v>
      </c>
      <c r="E57" s="85"/>
      <c r="F57" s="85"/>
      <c r="G57" s="85"/>
      <c r="H57" s="85"/>
    </row>
    <row r="58" customFormat="false" ht="13.8" hidden="false" customHeight="false" outlineLevel="0" collapsed="false">
      <c r="A58" s="101" t="s">
        <v>154</v>
      </c>
      <c r="B58" s="93" t="n">
        <f aca="false">B40</f>
        <v>1</v>
      </c>
      <c r="C58" s="94" t="n">
        <v>0</v>
      </c>
      <c r="D58" s="95" t="n">
        <f aca="false">C58*B58</f>
        <v>0</v>
      </c>
      <c r="E58" s="85"/>
      <c r="F58" s="85"/>
      <c r="G58" s="85"/>
      <c r="H58" s="85"/>
    </row>
    <row r="59" customFormat="false" ht="13.8" hidden="false" customHeight="false" outlineLevel="0" collapsed="false">
      <c r="A59" s="105" t="s">
        <v>155</v>
      </c>
      <c r="B59" s="105"/>
      <c r="C59" s="105"/>
      <c r="D59" s="106" t="n">
        <f aca="false">SUM(D44:D58)</f>
        <v>0</v>
      </c>
      <c r="E59" s="85"/>
      <c r="F59" s="85"/>
      <c r="G59" s="85"/>
      <c r="H59" s="85"/>
    </row>
    <row r="60" customFormat="false" ht="13.8" hidden="false" customHeight="false" outlineLevel="0" collapsed="false">
      <c r="A60" s="107" t="s">
        <v>156</v>
      </c>
      <c r="B60" s="107"/>
      <c r="C60" s="107"/>
      <c r="D60" s="107"/>
      <c r="E60" s="107"/>
      <c r="F60" s="107"/>
      <c r="G60" s="107"/>
      <c r="H60" s="85"/>
    </row>
    <row r="61" customFormat="false" ht="25.3" hidden="false" customHeight="false" outlineLevel="0" collapsed="false">
      <c r="A61" s="108" t="s">
        <v>102</v>
      </c>
      <c r="B61" s="108" t="s">
        <v>103</v>
      </c>
      <c r="C61" s="109" t="s">
        <v>157</v>
      </c>
      <c r="D61" s="109" t="s">
        <v>158</v>
      </c>
      <c r="E61" s="108" t="s">
        <v>159</v>
      </c>
      <c r="F61" s="110" t="s">
        <v>160</v>
      </c>
      <c r="G61" s="110" t="s">
        <v>161</v>
      </c>
      <c r="H61" s="85"/>
    </row>
    <row r="62" customFormat="false" ht="13.8" hidden="false" customHeight="false" outlineLevel="0" collapsed="false">
      <c r="A62" s="111" t="s">
        <v>162</v>
      </c>
      <c r="B62" s="93" t="n">
        <f aca="false">B44</f>
        <v>2</v>
      </c>
      <c r="C62" s="112" t="n">
        <v>0</v>
      </c>
      <c r="D62" s="113" t="n">
        <f aca="false">B62*C62</f>
        <v>0</v>
      </c>
      <c r="E62" s="94" t="n">
        <v>0</v>
      </c>
      <c r="F62" s="95" t="n">
        <f aca="false">E62*B62</f>
        <v>0</v>
      </c>
      <c r="G62" s="95" t="n">
        <f aca="false">D62+F62</f>
        <v>0</v>
      </c>
      <c r="H62" s="85"/>
    </row>
    <row r="63" customFormat="false" ht="13.8" hidden="false" customHeight="false" outlineLevel="0" collapsed="false">
      <c r="A63" s="111" t="s">
        <v>163</v>
      </c>
      <c r="B63" s="93" t="n">
        <f aca="false">B45</f>
        <v>33</v>
      </c>
      <c r="C63" s="112" t="n">
        <v>0</v>
      </c>
      <c r="D63" s="113" t="n">
        <f aca="false">B63*C63</f>
        <v>0</v>
      </c>
      <c r="E63" s="94" t="n">
        <v>0</v>
      </c>
      <c r="F63" s="95" t="n">
        <f aca="false">E63*B63</f>
        <v>0</v>
      </c>
      <c r="G63" s="95" t="n">
        <f aca="false">D63+F63</f>
        <v>0</v>
      </c>
      <c r="H63" s="85"/>
    </row>
    <row r="64" customFormat="false" ht="13.8" hidden="false" customHeight="false" outlineLevel="0" collapsed="false">
      <c r="A64" s="111" t="s">
        <v>164</v>
      </c>
      <c r="B64" s="93" t="n">
        <f aca="false">B46</f>
        <v>2</v>
      </c>
      <c r="C64" s="112" t="n">
        <v>0</v>
      </c>
      <c r="D64" s="113" t="n">
        <f aca="false">B64*C64</f>
        <v>0</v>
      </c>
      <c r="E64" s="94" t="n">
        <v>0</v>
      </c>
      <c r="F64" s="95" t="n">
        <f aca="false">E64*B64</f>
        <v>0</v>
      </c>
      <c r="G64" s="95" t="n">
        <f aca="false">D64+F64</f>
        <v>0</v>
      </c>
      <c r="H64" s="85"/>
    </row>
    <row r="65" customFormat="false" ht="13.8" hidden="false" customHeight="false" outlineLevel="0" collapsed="false">
      <c r="A65" s="111" t="s">
        <v>165</v>
      </c>
      <c r="B65" s="93" t="n">
        <f aca="false">B47</f>
        <v>1</v>
      </c>
      <c r="C65" s="112" t="n">
        <v>0</v>
      </c>
      <c r="D65" s="113" t="n">
        <f aca="false">B65*C65</f>
        <v>0</v>
      </c>
      <c r="E65" s="94" t="n">
        <v>0</v>
      </c>
      <c r="F65" s="95" t="n">
        <f aca="false">E65*B65</f>
        <v>0</v>
      </c>
      <c r="G65" s="95" t="n">
        <f aca="false">D65+F65</f>
        <v>0</v>
      </c>
      <c r="H65" s="85"/>
    </row>
    <row r="66" customFormat="false" ht="13.8" hidden="false" customHeight="false" outlineLevel="0" collapsed="false">
      <c r="A66" s="111" t="s">
        <v>166</v>
      </c>
      <c r="B66" s="93" t="n">
        <f aca="false">B48</f>
        <v>3</v>
      </c>
      <c r="C66" s="112" t="n">
        <v>0</v>
      </c>
      <c r="D66" s="113" t="n">
        <f aca="false">B66*C66</f>
        <v>0</v>
      </c>
      <c r="E66" s="94" t="n">
        <v>0</v>
      </c>
      <c r="F66" s="95" t="n">
        <f aca="false">E66*B66</f>
        <v>0</v>
      </c>
      <c r="G66" s="95" t="n">
        <f aca="false">D66+F66</f>
        <v>0</v>
      </c>
      <c r="H66" s="85"/>
    </row>
    <row r="67" customFormat="false" ht="13.8" hidden="false" customHeight="false" outlineLevel="0" collapsed="false">
      <c r="A67" s="111" t="s">
        <v>167</v>
      </c>
      <c r="B67" s="93" t="n">
        <f aca="false">B49</f>
        <v>8</v>
      </c>
      <c r="C67" s="112" t="n">
        <v>0</v>
      </c>
      <c r="D67" s="113" t="n">
        <f aca="false">B67*C67</f>
        <v>0</v>
      </c>
      <c r="E67" s="94" t="n">
        <v>0</v>
      </c>
      <c r="F67" s="95" t="n">
        <f aca="false">E67*B67</f>
        <v>0</v>
      </c>
      <c r="G67" s="95" t="n">
        <f aca="false">D67+F67</f>
        <v>0</v>
      </c>
      <c r="H67" s="85"/>
    </row>
    <row r="68" customFormat="false" ht="13.8" hidden="false" customHeight="false" outlineLevel="0" collapsed="false">
      <c r="A68" s="111" t="s">
        <v>168</v>
      </c>
      <c r="B68" s="93" t="n">
        <f aca="false">B50</f>
        <v>3</v>
      </c>
      <c r="C68" s="112" t="n">
        <v>0</v>
      </c>
      <c r="D68" s="113" t="n">
        <f aca="false">B68*C68</f>
        <v>0</v>
      </c>
      <c r="E68" s="94" t="n">
        <v>0</v>
      </c>
      <c r="F68" s="95" t="n">
        <f aca="false">E68*B68</f>
        <v>0</v>
      </c>
      <c r="G68" s="95" t="n">
        <f aca="false">D68+F68</f>
        <v>0</v>
      </c>
      <c r="H68" s="85"/>
    </row>
    <row r="69" customFormat="false" ht="13.8" hidden="false" customHeight="false" outlineLevel="0" collapsed="false">
      <c r="A69" s="111" t="s">
        <v>169</v>
      </c>
      <c r="B69" s="93" t="n">
        <f aca="false">B51</f>
        <v>1</v>
      </c>
      <c r="C69" s="112" t="n">
        <v>0</v>
      </c>
      <c r="D69" s="113" t="n">
        <f aca="false">B69*C69</f>
        <v>0</v>
      </c>
      <c r="E69" s="94" t="n">
        <v>0</v>
      </c>
      <c r="F69" s="95" t="n">
        <f aca="false">E69*B69</f>
        <v>0</v>
      </c>
      <c r="G69" s="95" t="n">
        <f aca="false">D69+F69</f>
        <v>0</v>
      </c>
      <c r="H69" s="85"/>
    </row>
    <row r="70" customFormat="false" ht="13.8" hidden="false" customHeight="false" outlineLevel="0" collapsed="false">
      <c r="A70" s="111" t="s">
        <v>170</v>
      </c>
      <c r="B70" s="93" t="n">
        <f aca="false">B52</f>
        <v>1</v>
      </c>
      <c r="C70" s="112" t="n">
        <v>0</v>
      </c>
      <c r="D70" s="113" t="n">
        <f aca="false">B70*C70</f>
        <v>0</v>
      </c>
      <c r="E70" s="94" t="n">
        <v>0</v>
      </c>
      <c r="F70" s="95" t="n">
        <f aca="false">E70*B70</f>
        <v>0</v>
      </c>
      <c r="G70" s="95" t="n">
        <f aca="false">D70+F70</f>
        <v>0</v>
      </c>
      <c r="H70" s="85"/>
    </row>
    <row r="71" customFormat="false" ht="13.8" hidden="false" customHeight="false" outlineLevel="0" collapsed="false">
      <c r="A71" s="111" t="s">
        <v>171</v>
      </c>
      <c r="B71" s="93" t="n">
        <f aca="false">B53</f>
        <v>3</v>
      </c>
      <c r="C71" s="112" t="n">
        <v>0</v>
      </c>
      <c r="D71" s="113" t="n">
        <f aca="false">B71*C71</f>
        <v>0</v>
      </c>
      <c r="E71" s="94" t="n">
        <v>0</v>
      </c>
      <c r="F71" s="95" t="n">
        <f aca="false">E71*B71</f>
        <v>0</v>
      </c>
      <c r="G71" s="95" t="n">
        <f aca="false">D71+F71</f>
        <v>0</v>
      </c>
      <c r="H71" s="85"/>
    </row>
    <row r="72" customFormat="false" ht="13.8" hidden="false" customHeight="false" outlineLevel="0" collapsed="false">
      <c r="A72" s="111" t="s">
        <v>172</v>
      </c>
      <c r="B72" s="93" t="n">
        <f aca="false">B54</f>
        <v>0</v>
      </c>
      <c r="C72" s="112" t="n">
        <v>0</v>
      </c>
      <c r="D72" s="113" t="n">
        <f aca="false">B72*C72</f>
        <v>0</v>
      </c>
      <c r="E72" s="94" t="n">
        <v>0</v>
      </c>
      <c r="F72" s="95" t="n">
        <f aca="false">E72*B72</f>
        <v>0</v>
      </c>
      <c r="G72" s="95" t="n">
        <f aca="false">D72+F72</f>
        <v>0</v>
      </c>
      <c r="H72" s="85"/>
    </row>
    <row r="73" customFormat="false" ht="13.8" hidden="false" customHeight="false" outlineLevel="0" collapsed="false">
      <c r="A73" s="111" t="s">
        <v>173</v>
      </c>
      <c r="B73" s="93" t="n">
        <f aca="false">B55</f>
        <v>1</v>
      </c>
      <c r="C73" s="112" t="n">
        <v>0</v>
      </c>
      <c r="D73" s="113" t="n">
        <f aca="false">B73*C73</f>
        <v>0</v>
      </c>
      <c r="E73" s="94" t="n">
        <v>0</v>
      </c>
      <c r="F73" s="95" t="n">
        <f aca="false">E73*B73</f>
        <v>0</v>
      </c>
      <c r="G73" s="95" t="n">
        <f aca="false">D73+F73</f>
        <v>0</v>
      </c>
      <c r="H73" s="85"/>
    </row>
    <row r="74" customFormat="false" ht="13.8" hidden="false" customHeight="false" outlineLevel="0" collapsed="false">
      <c r="A74" s="111" t="s">
        <v>174</v>
      </c>
      <c r="B74" s="93" t="n">
        <f aca="false">B56</f>
        <v>0</v>
      </c>
      <c r="C74" s="112" t="n">
        <v>0</v>
      </c>
      <c r="D74" s="113" t="n">
        <f aca="false">B74*C74</f>
        <v>0</v>
      </c>
      <c r="E74" s="94" t="n">
        <v>0</v>
      </c>
      <c r="F74" s="95" t="n">
        <f aca="false">E74*B74</f>
        <v>0</v>
      </c>
      <c r="G74" s="95" t="n">
        <f aca="false">D74+F74</f>
        <v>0</v>
      </c>
      <c r="H74" s="85"/>
    </row>
    <row r="75" customFormat="false" ht="13.8" hidden="false" customHeight="false" outlineLevel="0" collapsed="false">
      <c r="A75" s="111" t="s">
        <v>175</v>
      </c>
      <c r="B75" s="93" t="n">
        <f aca="false">B57</f>
        <v>7</v>
      </c>
      <c r="C75" s="112" t="n">
        <v>0</v>
      </c>
      <c r="D75" s="113" t="n">
        <f aca="false">B75*C75</f>
        <v>0</v>
      </c>
      <c r="E75" s="94" t="n">
        <v>0</v>
      </c>
      <c r="F75" s="95" t="n">
        <f aca="false">E75*B75</f>
        <v>0</v>
      </c>
      <c r="G75" s="95" t="n">
        <f aca="false">D75+F75</f>
        <v>0</v>
      </c>
      <c r="H75" s="85"/>
    </row>
    <row r="76" customFormat="false" ht="13.8" hidden="false" customHeight="false" outlineLevel="0" collapsed="false">
      <c r="A76" s="111" t="s">
        <v>176</v>
      </c>
      <c r="B76" s="93" t="n">
        <f aca="false">B58</f>
        <v>1</v>
      </c>
      <c r="C76" s="112" t="n">
        <v>0</v>
      </c>
      <c r="D76" s="113" t="n">
        <f aca="false">B76*C76</f>
        <v>0</v>
      </c>
      <c r="E76" s="94" t="n">
        <v>0</v>
      </c>
      <c r="F76" s="95" t="n">
        <f aca="false">E76*B76</f>
        <v>0</v>
      </c>
      <c r="G76" s="95" t="n">
        <f aca="false">D76+F76</f>
        <v>0</v>
      </c>
      <c r="H76" s="85"/>
    </row>
    <row r="77" customFormat="false" ht="13.8" hidden="false" customHeight="false" outlineLevel="0" collapsed="false">
      <c r="A77" s="111" t="s">
        <v>177</v>
      </c>
      <c r="B77" s="93" t="n">
        <f aca="false">Localidades!H20</f>
        <v>1</v>
      </c>
      <c r="C77" s="112" t="n">
        <v>0</v>
      </c>
      <c r="D77" s="113" t="n">
        <f aca="false">B77*C77</f>
        <v>0</v>
      </c>
      <c r="E77" s="94" t="n">
        <v>0</v>
      </c>
      <c r="F77" s="95" t="n">
        <f aca="false">E77*B77</f>
        <v>0</v>
      </c>
      <c r="G77" s="95" t="n">
        <f aca="false">D77+F77</f>
        <v>0</v>
      </c>
      <c r="H77" s="85"/>
    </row>
    <row r="78" customFormat="false" ht="29.25" hidden="false" customHeight="true" outlineLevel="0" collapsed="false">
      <c r="A78" s="114" t="s">
        <v>178</v>
      </c>
      <c r="B78" s="114"/>
      <c r="C78" s="115" t="s">
        <v>179</v>
      </c>
      <c r="D78" s="116" t="n">
        <f aca="false">SUM(D62:D77)</f>
        <v>0</v>
      </c>
      <c r="E78" s="117" t="s">
        <v>180</v>
      </c>
      <c r="F78" s="118" t="n">
        <f aca="false">SUM(F62:F77)</f>
        <v>0</v>
      </c>
      <c r="G78" s="119" t="n">
        <f aca="false">SUM(G62:G77)</f>
        <v>0</v>
      </c>
      <c r="H78" s="89"/>
    </row>
    <row r="79" customFormat="false" ht="13.8" hidden="false" customHeight="false" outlineLevel="0" collapsed="false">
      <c r="A79" s="120"/>
      <c r="B79" s="121"/>
      <c r="C79" s="121"/>
      <c r="D79" s="122"/>
      <c r="F79" s="123"/>
      <c r="G79" s="124"/>
      <c r="H79" s="85"/>
    </row>
    <row r="80" customFormat="false" ht="15.75" hidden="false" customHeight="true" outlineLevel="0" collapsed="false">
      <c r="A80" s="125" t="s">
        <v>181</v>
      </c>
      <c r="B80" s="125"/>
      <c r="C80" s="125"/>
      <c r="D80" s="126" t="n">
        <f aca="false">D23+D41+D59+G78</f>
        <v>0</v>
      </c>
      <c r="E80" s="85"/>
      <c r="F80" s="85"/>
      <c r="G80" s="85"/>
      <c r="H80" s="85"/>
    </row>
    <row r="81" customFormat="false" ht="13.8" hidden="false" customHeight="false" outlineLevel="0" collapsed="false">
      <c r="A81" s="127"/>
      <c r="B81" s="127"/>
      <c r="C81" s="127"/>
      <c r="D81" s="128"/>
      <c r="E81" s="85"/>
      <c r="F81" s="85"/>
      <c r="G81" s="85"/>
      <c r="H81" s="85"/>
    </row>
    <row r="82" customFormat="false" ht="17.25" hidden="false" customHeight="true" outlineLevel="0" collapsed="false">
      <c r="A82" s="129" t="s">
        <v>182</v>
      </c>
      <c r="B82" s="129"/>
      <c r="C82" s="129"/>
      <c r="D82" s="129"/>
      <c r="E82" s="85"/>
      <c r="F82" s="85"/>
      <c r="G82" s="85"/>
      <c r="H82" s="85"/>
    </row>
    <row r="83" customFormat="false" ht="15.75" hidden="false" customHeight="true" outlineLevel="0" collapsed="false">
      <c r="A83" s="88" t="s">
        <v>183</v>
      </c>
      <c r="B83" s="88"/>
      <c r="C83" s="88"/>
      <c r="D83" s="88"/>
      <c r="E83" s="89"/>
      <c r="F83" s="89"/>
      <c r="G83" s="89"/>
      <c r="H83" s="89"/>
    </row>
    <row r="84" customFormat="false" ht="13.8" hidden="false" customHeight="false" outlineLevel="0" collapsed="false">
      <c r="A84" s="130" t="s">
        <v>184</v>
      </c>
      <c r="B84" s="130" t="s">
        <v>103</v>
      </c>
      <c r="C84" s="130" t="s">
        <v>104</v>
      </c>
      <c r="D84" s="131" t="s">
        <v>105</v>
      </c>
      <c r="E84" s="85"/>
      <c r="F84" s="85"/>
      <c r="G84" s="85"/>
      <c r="H84" s="85"/>
    </row>
    <row r="85" customFormat="false" ht="13.8" hidden="false" customHeight="false" outlineLevel="0" collapsed="false">
      <c r="A85" s="111" t="s">
        <v>185</v>
      </c>
      <c r="B85" s="93" t="n">
        <f aca="false">Localidades!H23</f>
        <v>24</v>
      </c>
      <c r="C85" s="112" t="n">
        <v>0</v>
      </c>
      <c r="D85" s="95" t="n">
        <f aca="false">C85*B85</f>
        <v>0</v>
      </c>
      <c r="E85" s="85"/>
      <c r="F85" s="85"/>
      <c r="G85" s="85"/>
      <c r="H85" s="85"/>
    </row>
    <row r="86" customFormat="false" ht="13.8" hidden="false" customHeight="false" outlineLevel="0" collapsed="false">
      <c r="A86" s="111" t="s">
        <v>186</v>
      </c>
      <c r="B86" s="93" t="n">
        <f aca="false">Localidades!H24</f>
        <v>16</v>
      </c>
      <c r="C86" s="112" t="n">
        <v>0</v>
      </c>
      <c r="D86" s="95" t="n">
        <f aca="false">C86*B86</f>
        <v>0</v>
      </c>
      <c r="E86" s="85"/>
      <c r="F86" s="85"/>
      <c r="G86" s="85"/>
      <c r="H86" s="85"/>
    </row>
    <row r="87" customFormat="false" ht="13.8" hidden="false" customHeight="false" outlineLevel="0" collapsed="false">
      <c r="A87" s="111" t="s">
        <v>187</v>
      </c>
      <c r="B87" s="93" t="n">
        <f aca="false">Localidades!H25</f>
        <v>13</v>
      </c>
      <c r="C87" s="112" t="n">
        <v>0</v>
      </c>
      <c r="D87" s="95" t="n">
        <f aca="false">C87*B87</f>
        <v>0</v>
      </c>
      <c r="E87" s="85"/>
      <c r="F87" s="85"/>
      <c r="G87" s="85"/>
      <c r="H87" s="85"/>
    </row>
    <row r="88" customFormat="false" ht="13.8" hidden="false" customHeight="false" outlineLevel="0" collapsed="false">
      <c r="A88" s="111" t="s">
        <v>188</v>
      </c>
      <c r="B88" s="93" t="n">
        <f aca="false">Localidades!H26</f>
        <v>1</v>
      </c>
      <c r="C88" s="112" t="n">
        <v>0</v>
      </c>
      <c r="D88" s="95" t="n">
        <f aca="false">C88*B88</f>
        <v>0</v>
      </c>
      <c r="E88" s="85"/>
      <c r="F88" s="85"/>
      <c r="G88" s="85"/>
      <c r="H88" s="85"/>
    </row>
    <row r="89" customFormat="false" ht="13.8" hidden="false" customHeight="false" outlineLevel="0" collapsed="false">
      <c r="A89" s="111" t="s">
        <v>189</v>
      </c>
      <c r="B89" s="93" t="n">
        <f aca="false">Localidades!H27</f>
        <v>5</v>
      </c>
      <c r="C89" s="112" t="n">
        <v>0</v>
      </c>
      <c r="D89" s="95" t="n">
        <f aca="false">C89*B89</f>
        <v>0</v>
      </c>
      <c r="E89" s="85"/>
      <c r="F89" s="85"/>
      <c r="G89" s="85"/>
      <c r="H89" s="85"/>
    </row>
    <row r="90" customFormat="false" ht="13.8" hidden="false" customHeight="false" outlineLevel="0" collapsed="false">
      <c r="A90" s="111" t="s">
        <v>190</v>
      </c>
      <c r="B90" s="93" t="n">
        <f aca="false">Localidades!H28</f>
        <v>1</v>
      </c>
      <c r="C90" s="112" t="n">
        <v>0</v>
      </c>
      <c r="D90" s="95" t="n">
        <f aca="false">C90*B90</f>
        <v>0</v>
      </c>
      <c r="E90" s="85"/>
      <c r="F90" s="85"/>
      <c r="G90" s="85"/>
      <c r="H90" s="85"/>
    </row>
    <row r="91" customFormat="false" ht="13.8" hidden="false" customHeight="false" outlineLevel="0" collapsed="false">
      <c r="A91" s="111" t="s">
        <v>191</v>
      </c>
      <c r="B91" s="93" t="n">
        <f aca="false">Localidades!H29</f>
        <v>2</v>
      </c>
      <c r="C91" s="112" t="n">
        <v>0</v>
      </c>
      <c r="D91" s="95" t="n">
        <f aca="false">C91*B91</f>
        <v>0</v>
      </c>
      <c r="E91" s="85"/>
      <c r="F91" s="85"/>
      <c r="G91" s="85"/>
      <c r="H91" s="85"/>
    </row>
    <row r="92" customFormat="false" ht="13.8" hidden="false" customHeight="false" outlineLevel="0" collapsed="false">
      <c r="A92" s="111" t="s">
        <v>192</v>
      </c>
      <c r="B92" s="93" t="n">
        <f aca="false">Localidades!H30</f>
        <v>1</v>
      </c>
      <c r="C92" s="112" t="n">
        <v>0</v>
      </c>
      <c r="D92" s="95" t="n">
        <f aca="false">C92*B92</f>
        <v>0</v>
      </c>
      <c r="E92" s="85"/>
      <c r="F92" s="85"/>
      <c r="G92" s="85"/>
      <c r="H92" s="85"/>
    </row>
    <row r="93" customFormat="false" ht="13.8" hidden="false" customHeight="false" outlineLevel="0" collapsed="false">
      <c r="A93" s="111" t="s">
        <v>193</v>
      </c>
      <c r="B93" s="93" t="n">
        <f aca="false">Localidades!H31</f>
        <v>1</v>
      </c>
      <c r="C93" s="112" t="n">
        <v>0</v>
      </c>
      <c r="D93" s="95" t="n">
        <f aca="false">C93*B93</f>
        <v>0</v>
      </c>
      <c r="E93" s="85"/>
      <c r="F93" s="85"/>
      <c r="G93" s="85"/>
      <c r="H93" s="85"/>
    </row>
    <row r="94" customFormat="false" ht="13.8" hidden="false" customHeight="false" outlineLevel="0" collapsed="false">
      <c r="A94" s="111" t="s">
        <v>194</v>
      </c>
      <c r="B94" s="93" t="n">
        <f aca="false">Localidades!H32</f>
        <v>1</v>
      </c>
      <c r="C94" s="112" t="n">
        <v>0</v>
      </c>
      <c r="D94" s="95" t="n">
        <f aca="false">C94*B94</f>
        <v>0</v>
      </c>
      <c r="E94" s="85"/>
      <c r="F94" s="85"/>
      <c r="G94" s="85"/>
      <c r="H94" s="85"/>
    </row>
    <row r="95" customFormat="false" ht="13.8" hidden="false" customHeight="false" outlineLevel="0" collapsed="false">
      <c r="A95" s="103" t="s">
        <v>195</v>
      </c>
      <c r="B95" s="103"/>
      <c r="C95" s="103"/>
      <c r="D95" s="98" t="n">
        <f aca="false">SUM(D85:D94)</f>
        <v>0</v>
      </c>
      <c r="E95" s="85"/>
      <c r="F95" s="85"/>
      <c r="G95" s="85"/>
      <c r="H95" s="85"/>
    </row>
    <row r="96" customFormat="false" ht="15.75" hidden="false" customHeight="true" outlineLevel="0" collapsed="false">
      <c r="A96" s="99" t="s">
        <v>196</v>
      </c>
      <c r="B96" s="99"/>
      <c r="C96" s="99"/>
      <c r="D96" s="99"/>
      <c r="E96" s="89"/>
      <c r="F96" s="89"/>
      <c r="G96" s="132"/>
      <c r="H96" s="133"/>
    </row>
    <row r="97" customFormat="false" ht="13.8" hidden="false" customHeight="false" outlineLevel="0" collapsed="false">
      <c r="A97" s="90" t="s">
        <v>184</v>
      </c>
      <c r="B97" s="90" t="s">
        <v>103</v>
      </c>
      <c r="C97" s="90" t="s">
        <v>104</v>
      </c>
      <c r="D97" s="91" t="s">
        <v>105</v>
      </c>
      <c r="E97" s="85"/>
      <c r="F97" s="85"/>
      <c r="G97" s="127"/>
      <c r="H97" s="133"/>
    </row>
    <row r="98" customFormat="false" ht="13.8" hidden="false" customHeight="false" outlineLevel="0" collapsed="false">
      <c r="A98" s="111" t="s">
        <v>197</v>
      </c>
      <c r="B98" s="93" t="n">
        <f aca="false">B85</f>
        <v>24</v>
      </c>
      <c r="C98" s="94" t="n">
        <v>0</v>
      </c>
      <c r="D98" s="95" t="n">
        <f aca="false">C98*B98</f>
        <v>0</v>
      </c>
      <c r="E98" s="85"/>
      <c r="F98" s="85"/>
      <c r="G98" s="127"/>
      <c r="H98" s="133"/>
    </row>
    <row r="99" customFormat="false" ht="13.8" hidden="false" customHeight="false" outlineLevel="0" collapsed="false">
      <c r="A99" s="111" t="s">
        <v>198</v>
      </c>
      <c r="B99" s="93" t="n">
        <f aca="false">B86</f>
        <v>16</v>
      </c>
      <c r="C99" s="94" t="n">
        <v>0</v>
      </c>
      <c r="D99" s="95" t="n">
        <f aca="false">C99*B99</f>
        <v>0</v>
      </c>
      <c r="E99" s="85"/>
      <c r="F99" s="85"/>
      <c r="G99" s="127"/>
      <c r="H99" s="133"/>
    </row>
    <row r="100" customFormat="false" ht="13.8" hidden="false" customHeight="false" outlineLevel="0" collapsed="false">
      <c r="A100" s="111" t="s">
        <v>199</v>
      </c>
      <c r="B100" s="93" t="n">
        <f aca="false">B87</f>
        <v>13</v>
      </c>
      <c r="C100" s="94" t="n">
        <v>0</v>
      </c>
      <c r="D100" s="95" t="n">
        <f aca="false">C100*B100</f>
        <v>0</v>
      </c>
      <c r="E100" s="85"/>
      <c r="F100" s="85"/>
      <c r="G100" s="127"/>
      <c r="H100" s="133"/>
    </row>
    <row r="101" customFormat="false" ht="13.8" hidden="false" customHeight="false" outlineLevel="0" collapsed="false">
      <c r="A101" s="111" t="s">
        <v>200</v>
      </c>
      <c r="B101" s="93" t="n">
        <f aca="false">B88</f>
        <v>1</v>
      </c>
      <c r="C101" s="94" t="n">
        <v>0</v>
      </c>
      <c r="D101" s="95" t="n">
        <f aca="false">C101*B101</f>
        <v>0</v>
      </c>
      <c r="E101" s="85"/>
      <c r="F101" s="85"/>
      <c r="G101" s="127"/>
      <c r="H101" s="133"/>
    </row>
    <row r="102" customFormat="false" ht="13.8" hidden="false" customHeight="false" outlineLevel="0" collapsed="false">
      <c r="A102" s="111" t="s">
        <v>201</v>
      </c>
      <c r="B102" s="93" t="n">
        <f aca="false">B89</f>
        <v>5</v>
      </c>
      <c r="C102" s="94" t="n">
        <v>0</v>
      </c>
      <c r="D102" s="95" t="n">
        <f aca="false">C102*B102</f>
        <v>0</v>
      </c>
      <c r="E102" s="85"/>
      <c r="F102" s="85"/>
      <c r="G102" s="127"/>
      <c r="H102" s="133"/>
    </row>
    <row r="103" customFormat="false" ht="13.8" hidden="false" customHeight="false" outlineLevel="0" collapsed="false">
      <c r="A103" s="111" t="s">
        <v>202</v>
      </c>
      <c r="B103" s="93" t="n">
        <f aca="false">B90</f>
        <v>1</v>
      </c>
      <c r="C103" s="94" t="n">
        <v>0</v>
      </c>
      <c r="D103" s="95" t="n">
        <f aca="false">C103*B103</f>
        <v>0</v>
      </c>
      <c r="E103" s="85"/>
      <c r="F103" s="85"/>
      <c r="G103" s="127"/>
      <c r="H103" s="133"/>
    </row>
    <row r="104" customFormat="false" ht="13.8" hidden="false" customHeight="false" outlineLevel="0" collapsed="false">
      <c r="A104" s="111" t="s">
        <v>203</v>
      </c>
      <c r="B104" s="93" t="n">
        <f aca="false">B91</f>
        <v>2</v>
      </c>
      <c r="C104" s="94" t="n">
        <v>0</v>
      </c>
      <c r="D104" s="95" t="n">
        <f aca="false">C104*B104</f>
        <v>0</v>
      </c>
      <c r="E104" s="85"/>
      <c r="F104" s="85"/>
      <c r="G104" s="127"/>
      <c r="H104" s="133"/>
    </row>
    <row r="105" customFormat="false" ht="13.8" hidden="false" customHeight="false" outlineLevel="0" collapsed="false">
      <c r="A105" s="111" t="s">
        <v>204</v>
      </c>
      <c r="B105" s="93" t="n">
        <f aca="false">B92</f>
        <v>1</v>
      </c>
      <c r="C105" s="94" t="n">
        <v>0</v>
      </c>
      <c r="D105" s="95" t="n">
        <f aca="false">C105*B105</f>
        <v>0</v>
      </c>
      <c r="E105" s="85"/>
      <c r="F105" s="85"/>
      <c r="G105" s="127"/>
      <c r="H105" s="133"/>
    </row>
    <row r="106" customFormat="false" ht="13.8" hidden="false" customHeight="false" outlineLevel="0" collapsed="false">
      <c r="A106" s="111" t="s">
        <v>205</v>
      </c>
      <c r="B106" s="93" t="n">
        <f aca="false">B93</f>
        <v>1</v>
      </c>
      <c r="C106" s="94" t="n">
        <v>0</v>
      </c>
      <c r="D106" s="95" t="n">
        <f aca="false">C106*B106</f>
        <v>0</v>
      </c>
      <c r="E106" s="85"/>
      <c r="F106" s="85"/>
      <c r="G106" s="127"/>
      <c r="H106" s="133"/>
    </row>
    <row r="107" customFormat="false" ht="13.8" hidden="false" customHeight="false" outlineLevel="0" collapsed="false">
      <c r="A107" s="111" t="s">
        <v>206</v>
      </c>
      <c r="B107" s="93" t="n">
        <f aca="false">B94</f>
        <v>1</v>
      </c>
      <c r="C107" s="94" t="n">
        <v>0</v>
      </c>
      <c r="D107" s="95" t="n">
        <f aca="false">C107*B107</f>
        <v>0</v>
      </c>
      <c r="E107" s="85"/>
      <c r="F107" s="85"/>
      <c r="G107" s="127"/>
      <c r="H107" s="133"/>
    </row>
    <row r="108" customFormat="false" ht="13.8" hidden="false" customHeight="false" outlineLevel="0" collapsed="false">
      <c r="A108" s="103" t="s">
        <v>207</v>
      </c>
      <c r="B108" s="103"/>
      <c r="C108" s="103"/>
      <c r="D108" s="98" t="n">
        <f aca="false">SUM(D98:D107)</f>
        <v>0</v>
      </c>
      <c r="E108" s="85"/>
      <c r="F108" s="85"/>
      <c r="G108" s="85"/>
      <c r="H108" s="85"/>
    </row>
    <row r="109" customFormat="false" ht="15.75" hidden="false" customHeight="true" outlineLevel="0" collapsed="false">
      <c r="A109" s="99" t="s">
        <v>208</v>
      </c>
      <c r="B109" s="99"/>
      <c r="C109" s="99"/>
      <c r="D109" s="99"/>
      <c r="E109" s="89"/>
      <c r="F109" s="89"/>
      <c r="G109" s="89"/>
      <c r="H109" s="89"/>
    </row>
    <row r="110" customFormat="false" ht="13.8" hidden="false" customHeight="false" outlineLevel="0" collapsed="false">
      <c r="A110" s="90" t="s">
        <v>184</v>
      </c>
      <c r="B110" s="90" t="s">
        <v>103</v>
      </c>
      <c r="C110" s="90" t="s">
        <v>104</v>
      </c>
      <c r="D110" s="91" t="s">
        <v>105</v>
      </c>
      <c r="E110" s="85"/>
      <c r="F110" s="85"/>
      <c r="G110" s="85"/>
      <c r="H110" s="85"/>
    </row>
    <row r="111" customFormat="false" ht="13.8" hidden="false" customHeight="false" outlineLevel="0" collapsed="false">
      <c r="A111" s="111" t="s">
        <v>209</v>
      </c>
      <c r="B111" s="93" t="n">
        <f aca="false">B98</f>
        <v>24</v>
      </c>
      <c r="C111" s="94" t="n">
        <v>0</v>
      </c>
      <c r="D111" s="95" t="n">
        <f aca="false">B111*C111</f>
        <v>0</v>
      </c>
      <c r="E111" s="85"/>
      <c r="F111" s="85"/>
      <c r="G111" s="85"/>
      <c r="H111" s="85"/>
    </row>
    <row r="112" customFormat="false" ht="13.8" hidden="false" customHeight="false" outlineLevel="0" collapsed="false">
      <c r="A112" s="111" t="s">
        <v>210</v>
      </c>
      <c r="B112" s="93" t="n">
        <f aca="false">B99</f>
        <v>16</v>
      </c>
      <c r="C112" s="94" t="n">
        <v>0</v>
      </c>
      <c r="D112" s="95" t="n">
        <f aca="false">B112*C112</f>
        <v>0</v>
      </c>
      <c r="E112" s="85"/>
      <c r="F112" s="85"/>
      <c r="G112" s="85"/>
      <c r="H112" s="85"/>
    </row>
    <row r="113" customFormat="false" ht="13.8" hidden="false" customHeight="false" outlineLevel="0" collapsed="false">
      <c r="A113" s="111" t="s">
        <v>211</v>
      </c>
      <c r="B113" s="93" t="n">
        <f aca="false">B100</f>
        <v>13</v>
      </c>
      <c r="C113" s="94" t="n">
        <v>0</v>
      </c>
      <c r="D113" s="95" t="n">
        <f aca="false">B113*C113</f>
        <v>0</v>
      </c>
      <c r="E113" s="85"/>
      <c r="F113" s="85"/>
      <c r="G113" s="85"/>
      <c r="H113" s="85"/>
    </row>
    <row r="114" customFormat="false" ht="13.8" hidden="false" customHeight="false" outlineLevel="0" collapsed="false">
      <c r="A114" s="111" t="s">
        <v>212</v>
      </c>
      <c r="B114" s="93" t="n">
        <f aca="false">B101</f>
        <v>1</v>
      </c>
      <c r="C114" s="94" t="n">
        <v>0</v>
      </c>
      <c r="D114" s="95" t="n">
        <f aca="false">B114*C114</f>
        <v>0</v>
      </c>
      <c r="E114" s="85"/>
      <c r="F114" s="85"/>
      <c r="G114" s="85"/>
      <c r="H114" s="85"/>
    </row>
    <row r="115" customFormat="false" ht="13.8" hidden="false" customHeight="false" outlineLevel="0" collapsed="false">
      <c r="A115" s="111" t="s">
        <v>213</v>
      </c>
      <c r="B115" s="93" t="n">
        <f aca="false">B102</f>
        <v>5</v>
      </c>
      <c r="C115" s="94" t="n">
        <v>0</v>
      </c>
      <c r="D115" s="95" t="n">
        <f aca="false">B115*C115</f>
        <v>0</v>
      </c>
      <c r="E115" s="85"/>
      <c r="F115" s="85"/>
      <c r="G115" s="85"/>
      <c r="H115" s="85"/>
    </row>
    <row r="116" customFormat="false" ht="13.8" hidden="false" customHeight="false" outlineLevel="0" collapsed="false">
      <c r="A116" s="111" t="s">
        <v>214</v>
      </c>
      <c r="B116" s="93" t="n">
        <f aca="false">B103</f>
        <v>1</v>
      </c>
      <c r="C116" s="94" t="n">
        <v>0</v>
      </c>
      <c r="D116" s="95" t="n">
        <f aca="false">B116*C116</f>
        <v>0</v>
      </c>
      <c r="E116" s="85"/>
      <c r="F116" s="85"/>
      <c r="G116" s="85"/>
      <c r="H116" s="85"/>
    </row>
    <row r="117" customFormat="false" ht="13.8" hidden="false" customHeight="false" outlineLevel="0" collapsed="false">
      <c r="A117" s="111" t="s">
        <v>215</v>
      </c>
      <c r="B117" s="93" t="n">
        <f aca="false">B104</f>
        <v>2</v>
      </c>
      <c r="C117" s="94" t="n">
        <v>0</v>
      </c>
      <c r="D117" s="95" t="n">
        <f aca="false">B117*C117</f>
        <v>0</v>
      </c>
      <c r="E117" s="85"/>
      <c r="F117" s="85"/>
      <c r="G117" s="85"/>
      <c r="H117" s="85"/>
    </row>
    <row r="118" customFormat="false" ht="13.8" hidden="false" customHeight="false" outlineLevel="0" collapsed="false">
      <c r="A118" s="111" t="s">
        <v>216</v>
      </c>
      <c r="B118" s="93" t="n">
        <f aca="false">B105</f>
        <v>1</v>
      </c>
      <c r="C118" s="94" t="n">
        <v>0</v>
      </c>
      <c r="D118" s="95" t="n">
        <f aca="false">B118*C118</f>
        <v>0</v>
      </c>
      <c r="E118" s="85"/>
      <c r="F118" s="85"/>
      <c r="G118" s="85"/>
      <c r="H118" s="85"/>
    </row>
    <row r="119" customFormat="false" ht="13.8" hidden="false" customHeight="false" outlineLevel="0" collapsed="false">
      <c r="A119" s="111" t="s">
        <v>217</v>
      </c>
      <c r="B119" s="93" t="n">
        <f aca="false">B106</f>
        <v>1</v>
      </c>
      <c r="C119" s="94" t="n">
        <v>0</v>
      </c>
      <c r="D119" s="95" t="n">
        <f aca="false">B119*C119</f>
        <v>0</v>
      </c>
      <c r="E119" s="85"/>
      <c r="F119" s="85"/>
      <c r="G119" s="85"/>
      <c r="H119" s="85"/>
    </row>
    <row r="120" customFormat="false" ht="13.8" hidden="false" customHeight="false" outlineLevel="0" collapsed="false">
      <c r="A120" s="111" t="s">
        <v>218</v>
      </c>
      <c r="B120" s="93" t="n">
        <f aca="false">B107</f>
        <v>1</v>
      </c>
      <c r="C120" s="94" t="n">
        <v>0</v>
      </c>
      <c r="D120" s="95" t="n">
        <f aca="false">B120*C120</f>
        <v>0</v>
      </c>
      <c r="E120" s="85"/>
      <c r="F120" s="85"/>
      <c r="G120" s="85"/>
      <c r="H120" s="85"/>
    </row>
    <row r="121" customFormat="false" ht="13.8" hidden="false" customHeight="false" outlineLevel="0" collapsed="false">
      <c r="A121" s="105" t="s">
        <v>219</v>
      </c>
      <c r="B121" s="105"/>
      <c r="C121" s="105"/>
      <c r="D121" s="106" t="n">
        <f aca="false">SUM(D111:D120)</f>
        <v>0</v>
      </c>
      <c r="E121" s="85"/>
      <c r="F121" s="85"/>
      <c r="G121" s="85"/>
      <c r="H121" s="85"/>
    </row>
    <row r="122" customFormat="false" ht="13.8" hidden="false" customHeight="false" outlineLevel="0" collapsed="false">
      <c r="A122" s="134" t="s">
        <v>220</v>
      </c>
      <c r="B122" s="134"/>
      <c r="C122" s="134"/>
      <c r="D122" s="134"/>
      <c r="E122" s="134"/>
      <c r="F122" s="134"/>
      <c r="G122" s="134"/>
      <c r="H122" s="85"/>
    </row>
    <row r="123" customFormat="false" ht="25.3" hidden="false" customHeight="false" outlineLevel="0" collapsed="false">
      <c r="A123" s="135" t="s">
        <v>184</v>
      </c>
      <c r="B123" s="135" t="s">
        <v>103</v>
      </c>
      <c r="C123" s="136" t="s">
        <v>157</v>
      </c>
      <c r="D123" s="109" t="s">
        <v>158</v>
      </c>
      <c r="E123" s="136" t="s">
        <v>221</v>
      </c>
      <c r="F123" s="110" t="s">
        <v>160</v>
      </c>
      <c r="G123" s="110" t="s">
        <v>161</v>
      </c>
      <c r="H123" s="85"/>
    </row>
    <row r="124" customFormat="false" ht="13.8" hidden="false" customHeight="false" outlineLevel="0" collapsed="false">
      <c r="A124" s="111" t="s">
        <v>222</v>
      </c>
      <c r="B124" s="93" t="n">
        <f aca="false">B111</f>
        <v>24</v>
      </c>
      <c r="C124" s="94" t="n">
        <v>0</v>
      </c>
      <c r="D124" s="113" t="n">
        <f aca="false">B124*C124</f>
        <v>0</v>
      </c>
      <c r="E124" s="94" t="n">
        <v>0</v>
      </c>
      <c r="F124" s="95" t="n">
        <f aca="false">E124*B124</f>
        <v>0</v>
      </c>
      <c r="G124" s="95" t="n">
        <f aca="false">D124+F124</f>
        <v>0</v>
      </c>
      <c r="H124" s="85"/>
    </row>
    <row r="125" customFormat="false" ht="13.8" hidden="false" customHeight="false" outlineLevel="0" collapsed="false">
      <c r="A125" s="111" t="s">
        <v>223</v>
      </c>
      <c r="B125" s="93" t="n">
        <f aca="false">B112</f>
        <v>16</v>
      </c>
      <c r="C125" s="94" t="n">
        <v>0</v>
      </c>
      <c r="D125" s="113" t="n">
        <f aca="false">B125*C125</f>
        <v>0</v>
      </c>
      <c r="E125" s="94" t="n">
        <v>0</v>
      </c>
      <c r="F125" s="95" t="n">
        <f aca="false">E125*B125</f>
        <v>0</v>
      </c>
      <c r="G125" s="95" t="n">
        <f aca="false">D125+F125</f>
        <v>0</v>
      </c>
      <c r="H125" s="85"/>
    </row>
    <row r="126" customFormat="false" ht="13.8" hidden="false" customHeight="false" outlineLevel="0" collapsed="false">
      <c r="A126" s="111" t="s">
        <v>224</v>
      </c>
      <c r="B126" s="93" t="n">
        <f aca="false">B113</f>
        <v>13</v>
      </c>
      <c r="C126" s="94" t="n">
        <v>0</v>
      </c>
      <c r="D126" s="113" t="n">
        <f aca="false">B126*C126</f>
        <v>0</v>
      </c>
      <c r="E126" s="94" t="n">
        <v>0</v>
      </c>
      <c r="F126" s="95" t="n">
        <f aca="false">E126*B126</f>
        <v>0</v>
      </c>
      <c r="G126" s="95" t="n">
        <f aca="false">D126+F126</f>
        <v>0</v>
      </c>
      <c r="H126" s="85"/>
    </row>
    <row r="127" customFormat="false" ht="13.8" hidden="false" customHeight="false" outlineLevel="0" collapsed="false">
      <c r="A127" s="111" t="s">
        <v>225</v>
      </c>
      <c r="B127" s="93" t="n">
        <f aca="false">B114</f>
        <v>1</v>
      </c>
      <c r="C127" s="94" t="n">
        <v>0</v>
      </c>
      <c r="D127" s="113" t="n">
        <f aca="false">B127*C127</f>
        <v>0</v>
      </c>
      <c r="E127" s="94" t="n">
        <v>0</v>
      </c>
      <c r="F127" s="95" t="n">
        <f aca="false">E127*B127</f>
        <v>0</v>
      </c>
      <c r="G127" s="95" t="n">
        <f aca="false">D127+F127</f>
        <v>0</v>
      </c>
      <c r="H127" s="85"/>
    </row>
    <row r="128" customFormat="false" ht="13.8" hidden="false" customHeight="false" outlineLevel="0" collapsed="false">
      <c r="A128" s="111" t="s">
        <v>226</v>
      </c>
      <c r="B128" s="93" t="n">
        <f aca="false">B115</f>
        <v>5</v>
      </c>
      <c r="C128" s="94" t="n">
        <v>0</v>
      </c>
      <c r="D128" s="113" t="n">
        <f aca="false">B128*C128</f>
        <v>0</v>
      </c>
      <c r="E128" s="94" t="n">
        <v>0</v>
      </c>
      <c r="F128" s="95" t="n">
        <f aca="false">E128*B128</f>
        <v>0</v>
      </c>
      <c r="G128" s="95" t="n">
        <f aca="false">D128+F128</f>
        <v>0</v>
      </c>
      <c r="H128" s="85"/>
    </row>
    <row r="129" customFormat="false" ht="13.8" hidden="false" customHeight="false" outlineLevel="0" collapsed="false">
      <c r="A129" s="111" t="s">
        <v>227</v>
      </c>
      <c r="B129" s="93" t="n">
        <f aca="false">B116</f>
        <v>1</v>
      </c>
      <c r="C129" s="94" t="n">
        <v>0</v>
      </c>
      <c r="D129" s="113" t="n">
        <f aca="false">B129*C129</f>
        <v>0</v>
      </c>
      <c r="E129" s="94" t="n">
        <v>0</v>
      </c>
      <c r="F129" s="95" t="n">
        <f aca="false">E129*B129</f>
        <v>0</v>
      </c>
      <c r="G129" s="95" t="n">
        <f aca="false">D129+F129</f>
        <v>0</v>
      </c>
      <c r="H129" s="85"/>
    </row>
    <row r="130" customFormat="false" ht="13.8" hidden="false" customHeight="false" outlineLevel="0" collapsed="false">
      <c r="A130" s="111" t="s">
        <v>228</v>
      </c>
      <c r="B130" s="93" t="n">
        <f aca="false">B117</f>
        <v>2</v>
      </c>
      <c r="C130" s="94" t="n">
        <v>0</v>
      </c>
      <c r="D130" s="113" t="n">
        <f aca="false">B130*C130</f>
        <v>0</v>
      </c>
      <c r="E130" s="94" t="n">
        <v>0</v>
      </c>
      <c r="F130" s="95" t="n">
        <f aca="false">E130*B130</f>
        <v>0</v>
      </c>
      <c r="G130" s="95" t="n">
        <f aca="false">D130+F130</f>
        <v>0</v>
      </c>
      <c r="H130" s="85"/>
    </row>
    <row r="131" customFormat="false" ht="13.8" hidden="false" customHeight="false" outlineLevel="0" collapsed="false">
      <c r="A131" s="111" t="s">
        <v>229</v>
      </c>
      <c r="B131" s="93" t="n">
        <f aca="false">B118</f>
        <v>1</v>
      </c>
      <c r="C131" s="94" t="n">
        <v>0</v>
      </c>
      <c r="D131" s="113" t="n">
        <f aca="false">B131*C131</f>
        <v>0</v>
      </c>
      <c r="E131" s="94" t="n">
        <v>0</v>
      </c>
      <c r="F131" s="95" t="n">
        <f aca="false">E131*B131</f>
        <v>0</v>
      </c>
      <c r="G131" s="95" t="n">
        <f aca="false">D131+F131</f>
        <v>0</v>
      </c>
      <c r="H131" s="85"/>
    </row>
    <row r="132" customFormat="false" ht="13.8" hidden="false" customHeight="false" outlineLevel="0" collapsed="false">
      <c r="A132" s="111" t="s">
        <v>230</v>
      </c>
      <c r="B132" s="93" t="n">
        <f aca="false">B119</f>
        <v>1</v>
      </c>
      <c r="C132" s="94" t="n">
        <v>0</v>
      </c>
      <c r="D132" s="113" t="n">
        <f aca="false">B132*C132</f>
        <v>0</v>
      </c>
      <c r="E132" s="94" t="n">
        <v>0</v>
      </c>
      <c r="F132" s="95" t="n">
        <f aca="false">E132*B132</f>
        <v>0</v>
      </c>
      <c r="G132" s="95" t="n">
        <f aca="false">D132+F132</f>
        <v>0</v>
      </c>
      <c r="H132" s="85"/>
    </row>
    <row r="133" customFormat="false" ht="13.8" hidden="false" customHeight="false" outlineLevel="0" collapsed="false">
      <c r="A133" s="111" t="s">
        <v>231</v>
      </c>
      <c r="B133" s="93" t="n">
        <f aca="false">B120</f>
        <v>1</v>
      </c>
      <c r="C133" s="94" t="n">
        <v>0</v>
      </c>
      <c r="D133" s="113" t="n">
        <f aca="false">B133*C133</f>
        <v>0</v>
      </c>
      <c r="E133" s="94" t="n">
        <v>0</v>
      </c>
      <c r="F133" s="95" t="n">
        <f aca="false">E133*B133</f>
        <v>0</v>
      </c>
      <c r="G133" s="95" t="n">
        <f aca="false">D133+F133</f>
        <v>0</v>
      </c>
      <c r="H133" s="85"/>
    </row>
    <row r="134" customFormat="false" ht="13.8" hidden="false" customHeight="false" outlineLevel="0" collapsed="false">
      <c r="A134" s="111" t="s">
        <v>232</v>
      </c>
      <c r="B134" s="93" t="n">
        <f aca="false">Localidades!H33</f>
        <v>1</v>
      </c>
      <c r="C134" s="94" t="n">
        <v>0</v>
      </c>
      <c r="D134" s="113" t="n">
        <f aca="false">B134*C134</f>
        <v>0</v>
      </c>
      <c r="E134" s="94" t="n">
        <v>0</v>
      </c>
      <c r="F134" s="95" t="n">
        <f aca="false">E134*B134</f>
        <v>0</v>
      </c>
      <c r="G134" s="95" t="n">
        <f aca="false">D134+F134</f>
        <v>0</v>
      </c>
      <c r="H134" s="85"/>
    </row>
    <row r="135" customFormat="false" ht="13.8" hidden="false" customHeight="false" outlineLevel="0" collapsed="false">
      <c r="A135" s="137" t="s">
        <v>233</v>
      </c>
      <c r="B135" s="137"/>
      <c r="C135" s="138" t="s">
        <v>179</v>
      </c>
      <c r="D135" s="139" t="n">
        <f aca="false">SUM(D124:D134)</f>
        <v>0</v>
      </c>
      <c r="E135" s="117" t="s">
        <v>180</v>
      </c>
      <c r="F135" s="118" t="n">
        <f aca="false">SUM(F124:F134)</f>
        <v>0</v>
      </c>
      <c r="G135" s="119" t="n">
        <f aca="false">SUM(G124:G134)</f>
        <v>0</v>
      </c>
      <c r="H135" s="85"/>
    </row>
    <row r="136" customFormat="false" ht="13.8" hidden="false" customHeight="false" outlineLevel="0" collapsed="false">
      <c r="A136" s="140"/>
      <c r="B136" s="140" t="s">
        <v>234</v>
      </c>
      <c r="C136" s="141" t="s">
        <v>235</v>
      </c>
      <c r="D136" s="131" t="s">
        <v>236</v>
      </c>
      <c r="E136" s="127"/>
      <c r="F136" s="127"/>
      <c r="G136" s="128"/>
      <c r="H136" s="85"/>
    </row>
    <row r="137" s="144" customFormat="true" ht="13.8" hidden="false" customHeight="false" outlineLevel="0" collapsed="false">
      <c r="A137" s="111" t="s">
        <v>237</v>
      </c>
      <c r="B137" s="142" t="n">
        <f aca="false">Localidades!H36</f>
        <v>6155</v>
      </c>
      <c r="C137" s="143" t="n">
        <v>0</v>
      </c>
      <c r="D137" s="113" t="n">
        <f aca="false">B137*C137/60</f>
        <v>0</v>
      </c>
      <c r="H137" s="145"/>
    </row>
    <row r="138" customFormat="false" ht="12.75" hidden="false" customHeight="false" outlineLevel="0" collapsed="false">
      <c r="A138" s="146" t="s">
        <v>99</v>
      </c>
      <c r="B138" s="146"/>
      <c r="C138" s="146"/>
      <c r="D138" s="146"/>
      <c r="E138" s="146"/>
      <c r="F138" s="146"/>
      <c r="G138" s="146"/>
    </row>
    <row r="139" customFormat="false" ht="12.75" hidden="false" customHeight="false" outlineLevel="0" collapsed="false">
      <c r="A139" s="146"/>
      <c r="B139" s="146"/>
      <c r="C139" s="146"/>
      <c r="D139" s="146"/>
      <c r="E139" s="146"/>
      <c r="F139" s="146"/>
      <c r="G139" s="146"/>
    </row>
    <row r="141" customFormat="false" ht="45.75" hidden="false" customHeight="true" outlineLevel="0" collapsed="false">
      <c r="A141" s="147" t="s">
        <v>238</v>
      </c>
      <c r="B141" s="147"/>
      <c r="C141" s="148" t="s">
        <v>239</v>
      </c>
      <c r="D141" s="149"/>
      <c r="E141" s="147" t="s">
        <v>240</v>
      </c>
      <c r="F141" s="147"/>
      <c r="G141" s="148" t="s">
        <v>239</v>
      </c>
    </row>
    <row r="142" customFormat="false" ht="13.8" hidden="false" customHeight="false" outlineLevel="0" collapsed="false">
      <c r="A142" s="150" t="s">
        <v>241</v>
      </c>
      <c r="B142" s="150"/>
      <c r="C142" s="151" t="n">
        <v>0.01</v>
      </c>
      <c r="D142" s="152"/>
      <c r="E142" s="150" t="s">
        <v>241</v>
      </c>
      <c r="F142" s="150"/>
      <c r="G142" s="151" t="n">
        <v>0.01</v>
      </c>
    </row>
    <row r="143" customFormat="false" ht="13.8" hidden="false" customHeight="false" outlineLevel="0" collapsed="false">
      <c r="A143" s="150" t="s">
        <v>242</v>
      </c>
      <c r="B143" s="150"/>
      <c r="C143" s="151" t="n">
        <v>0.01</v>
      </c>
      <c r="D143" s="152"/>
      <c r="E143" s="150" t="s">
        <v>242</v>
      </c>
      <c r="F143" s="150"/>
      <c r="G143" s="151" t="n">
        <v>0.01</v>
      </c>
    </row>
    <row r="144" customFormat="false" ht="13.8" hidden="false" customHeight="false" outlineLevel="0" collapsed="false">
      <c r="A144" s="150" t="s">
        <v>243</v>
      </c>
      <c r="B144" s="150"/>
      <c r="C144" s="151" t="n">
        <v>0.01</v>
      </c>
      <c r="D144" s="152"/>
      <c r="E144" s="150" t="s">
        <v>243</v>
      </c>
      <c r="F144" s="150"/>
      <c r="G144" s="151" t="n">
        <v>0.01</v>
      </c>
    </row>
    <row r="145" customFormat="false" ht="13.8" hidden="false" customHeight="false" outlineLevel="0" collapsed="false">
      <c r="A145" s="150" t="s">
        <v>244</v>
      </c>
      <c r="B145" s="150"/>
      <c r="C145" s="151" t="n">
        <v>0.01</v>
      </c>
      <c r="D145" s="152"/>
      <c r="E145" s="150" t="s">
        <v>244</v>
      </c>
      <c r="F145" s="150"/>
      <c r="G145" s="151" t="n">
        <v>0.01</v>
      </c>
    </row>
    <row r="146" customFormat="false" ht="13.8" hidden="false" customHeight="true" outlineLevel="0" collapsed="false">
      <c r="A146" s="153" t="s">
        <v>245</v>
      </c>
      <c r="B146" s="153"/>
      <c r="C146" s="151" t="n">
        <v>0.01</v>
      </c>
      <c r="D146" s="154"/>
      <c r="E146" s="153" t="s">
        <v>245</v>
      </c>
      <c r="F146" s="153"/>
      <c r="G146" s="151" t="n">
        <v>0.01</v>
      </c>
    </row>
    <row r="147" customFormat="false" ht="25.3" hidden="false" customHeight="true" outlineLevel="0" collapsed="false">
      <c r="A147" s="155" t="s">
        <v>246</v>
      </c>
      <c r="B147" s="155"/>
      <c r="C147" s="151" t="n">
        <v>0.01</v>
      </c>
      <c r="D147" s="154"/>
      <c r="E147" s="155" t="s">
        <v>246</v>
      </c>
      <c r="F147" s="155"/>
      <c r="G147" s="151" t="n">
        <v>0.01</v>
      </c>
    </row>
    <row r="148" customFormat="false" ht="13.8" hidden="false" customHeight="true" outlineLevel="0" collapsed="false">
      <c r="A148" s="153" t="s">
        <v>247</v>
      </c>
      <c r="B148" s="153"/>
      <c r="C148" s="151" t="n">
        <v>0.01</v>
      </c>
      <c r="D148" s="154"/>
      <c r="E148" s="153" t="s">
        <v>247</v>
      </c>
      <c r="F148" s="153"/>
      <c r="G148" s="151" t="n">
        <v>0.01</v>
      </c>
    </row>
    <row r="149" customFormat="false" ht="30.75" hidden="false" customHeight="true" outlineLevel="0" collapsed="false">
      <c r="A149" s="153" t="s">
        <v>248</v>
      </c>
      <c r="B149" s="153"/>
      <c r="C149" s="151" t="n">
        <v>0.01</v>
      </c>
      <c r="D149" s="154"/>
      <c r="E149" s="153" t="s">
        <v>248</v>
      </c>
      <c r="F149" s="153"/>
      <c r="G149" s="151" t="n">
        <v>0.01</v>
      </c>
    </row>
    <row r="150" customFormat="false" ht="13.8" hidden="false" customHeight="false" outlineLevel="0" collapsed="false">
      <c r="A150" s="156" t="s">
        <v>249</v>
      </c>
      <c r="B150" s="156"/>
      <c r="C150" s="157" t="n">
        <v>0.01</v>
      </c>
      <c r="D150" s="152"/>
      <c r="E150" s="156" t="s">
        <v>249</v>
      </c>
      <c r="F150" s="156"/>
      <c r="G150" s="157" t="n">
        <v>0.01</v>
      </c>
    </row>
    <row r="151" customFormat="false" ht="13.8" hidden="false" customHeight="false" outlineLevel="0" collapsed="false">
      <c r="A151" s="158" t="s">
        <v>250</v>
      </c>
      <c r="B151" s="158"/>
      <c r="C151" s="159" t="n">
        <f aca="false">(((1+(C142+C144+C145))*(1+C143)*(1+C150))/(1-(C146+C147+C148+C149)))-1</f>
        <v>0.0944822916666666</v>
      </c>
      <c r="D151" s="149"/>
      <c r="E151" s="158" t="s">
        <v>250</v>
      </c>
      <c r="F151" s="158"/>
      <c r="G151" s="159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0"/>
      <c r="B152" s="161"/>
      <c r="C152" s="162"/>
      <c r="D152" s="85"/>
      <c r="E152" s="163"/>
      <c r="F152" s="164"/>
      <c r="G152" s="165"/>
    </row>
    <row r="153" s="28" customFormat="true" ht="84.75" hidden="false" customHeight="true" outlineLevel="0" collapsed="false">
      <c r="A153" s="166" t="s">
        <v>251</v>
      </c>
      <c r="B153" s="166"/>
      <c r="C153" s="167" t="n">
        <f aca="false">(D23+D95)*(1+C151)</f>
        <v>0</v>
      </c>
      <c r="D153" s="168"/>
      <c r="E153" s="169" t="s">
        <v>252</v>
      </c>
      <c r="F153" s="169"/>
      <c r="G153" s="170" t="n">
        <f aca="false">(D59+D121)*(1+G151)</f>
        <v>0</v>
      </c>
    </row>
    <row r="154" s="28" customFormat="true" ht="33" hidden="false" customHeight="true" outlineLevel="0" collapsed="false">
      <c r="D154" s="168"/>
      <c r="E154" s="166" t="s">
        <v>253</v>
      </c>
      <c r="F154" s="166"/>
      <c r="G154" s="171" t="n">
        <f aca="false">(D41+G78+D108+G135+D137)*(1+G151)</f>
        <v>0</v>
      </c>
    </row>
    <row r="156" customFormat="false" ht="16.15" hidden="false" customHeight="false" outlineLevel="0" collapsed="false">
      <c r="A156" s="172" t="s">
        <v>254</v>
      </c>
      <c r="B156" s="172"/>
      <c r="C156" s="172"/>
      <c r="D156" s="172"/>
      <c r="E156" s="173"/>
      <c r="F156" s="85"/>
      <c r="G156" s="85"/>
    </row>
    <row r="157" customFormat="false" ht="15" hidden="false" customHeight="true" outlineLevel="0" collapsed="false">
      <c r="A157" s="174" t="s">
        <v>255</v>
      </c>
      <c r="B157" s="174"/>
      <c r="C157" s="175" t="s">
        <v>256</v>
      </c>
      <c r="D157" s="175" t="s">
        <v>257</v>
      </c>
      <c r="E157" s="176"/>
      <c r="F157" s="85"/>
      <c r="G157" s="85"/>
    </row>
    <row r="158" customFormat="false" ht="47.25" hidden="false" customHeight="true" outlineLevel="0" collapsed="false">
      <c r="A158" s="166" t="s">
        <v>258</v>
      </c>
      <c r="B158" s="166"/>
      <c r="C158" s="177" t="n">
        <f aca="false">C153+G154</f>
        <v>0</v>
      </c>
      <c r="D158" s="178" t="n">
        <f aca="false">C158*12</f>
        <v>0</v>
      </c>
      <c r="E158" s="179"/>
      <c r="F158" s="85"/>
      <c r="G158" s="85"/>
    </row>
    <row r="159" customFormat="false" ht="53.25" hidden="false" customHeight="true" outlineLevel="0" collapsed="false">
      <c r="A159" s="166" t="s">
        <v>259</v>
      </c>
      <c r="B159" s="166"/>
      <c r="C159" s="177" t="n">
        <f aca="false">C153+G153+G154</f>
        <v>0</v>
      </c>
      <c r="D159" s="180" t="n">
        <f aca="false">C159*48</f>
        <v>0</v>
      </c>
      <c r="E159" s="179"/>
      <c r="F159" s="85"/>
      <c r="G159" s="85"/>
    </row>
    <row r="160" customFormat="false" ht="36" hidden="false" customHeight="true" outlineLevel="0" collapsed="false">
      <c r="A160" s="166" t="s">
        <v>260</v>
      </c>
      <c r="B160" s="166"/>
      <c r="C160" s="177"/>
      <c r="D160" s="178" t="n">
        <f aca="false">D158+D159</f>
        <v>0</v>
      </c>
      <c r="E160" s="179"/>
      <c r="F160" s="85"/>
      <c r="G160" s="85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37" colorId="64" zoomScale="100" zoomScaleNormal="100" zoomScalePageLayoutView="100" workbookViewId="0">
      <selection pane="topLeft" activeCell="G142" activeCellId="0" sqref="G142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4" t="s">
        <v>99</v>
      </c>
      <c r="B1" s="84"/>
      <c r="C1" s="84"/>
      <c r="D1" s="84"/>
      <c r="E1" s="85"/>
      <c r="F1" s="85"/>
      <c r="G1" s="85"/>
      <c r="H1" s="85"/>
    </row>
    <row r="2" customFormat="false" ht="15" hidden="false" customHeight="true" outlineLevel="0" collapsed="false">
      <c r="A2" s="86" t="str">
        <f aca="false">Localidades!J1</f>
        <v>APS Mooca</v>
      </c>
      <c r="B2" s="86"/>
      <c r="C2" s="86"/>
      <c r="D2" s="86"/>
      <c r="E2" s="85"/>
      <c r="F2" s="85"/>
      <c r="G2" s="85"/>
      <c r="H2" s="85"/>
    </row>
    <row r="3" customFormat="false" ht="15" hidden="false" customHeight="true" outlineLevel="0" collapsed="false">
      <c r="A3" s="86"/>
      <c r="B3" s="86"/>
      <c r="C3" s="86"/>
      <c r="D3" s="86"/>
      <c r="E3" s="85"/>
      <c r="F3" s="85"/>
      <c r="G3" s="85"/>
      <c r="H3" s="85"/>
    </row>
    <row r="4" customFormat="false" ht="15" hidden="false" customHeight="true" outlineLevel="0" collapsed="false">
      <c r="A4" s="86"/>
      <c r="B4" s="86"/>
      <c r="C4" s="86"/>
      <c r="D4" s="86"/>
      <c r="E4" s="85"/>
      <c r="F4" s="85"/>
      <c r="G4" s="85"/>
      <c r="H4" s="85"/>
    </row>
    <row r="5" customFormat="false" ht="16.15" hidden="false" customHeight="false" outlineLevel="0" collapsed="false">
      <c r="A5" s="87" t="s">
        <v>100</v>
      </c>
      <c r="B5" s="87"/>
      <c r="C5" s="87"/>
      <c r="D5" s="87"/>
      <c r="E5" s="85"/>
      <c r="F5" s="85"/>
      <c r="G5" s="85"/>
      <c r="H5" s="85"/>
    </row>
    <row r="6" customFormat="false" ht="15.75" hidden="false" customHeight="true" outlineLevel="0" collapsed="false">
      <c r="A6" s="88" t="s">
        <v>101</v>
      </c>
      <c r="B6" s="88"/>
      <c r="C6" s="88"/>
      <c r="D6" s="88"/>
      <c r="E6" s="89"/>
      <c r="F6" s="89"/>
      <c r="G6" s="89"/>
      <c r="H6" s="89"/>
    </row>
    <row r="7" customFormat="false" ht="13.8" hidden="false" customHeight="false" outlineLevel="0" collapsed="false">
      <c r="A7" s="90" t="s">
        <v>102</v>
      </c>
      <c r="B7" s="90" t="s">
        <v>103</v>
      </c>
      <c r="C7" s="90" t="s">
        <v>104</v>
      </c>
      <c r="D7" s="91" t="s">
        <v>105</v>
      </c>
      <c r="E7" s="85"/>
      <c r="F7" s="85"/>
      <c r="G7" s="85"/>
      <c r="H7" s="85"/>
    </row>
    <row r="8" customFormat="false" ht="13.8" hidden="false" customHeight="false" outlineLevel="0" collapsed="false">
      <c r="A8" s="92" t="s">
        <v>106</v>
      </c>
      <c r="B8" s="93" t="n">
        <f aca="false">Localidades!K5</f>
        <v>2</v>
      </c>
      <c r="C8" s="94" t="n">
        <v>0</v>
      </c>
      <c r="D8" s="95" t="n">
        <f aca="false">C8*B8</f>
        <v>0</v>
      </c>
      <c r="E8" s="85"/>
      <c r="F8" s="85"/>
      <c r="G8" s="85"/>
      <c r="H8" s="85"/>
    </row>
    <row r="9" customFormat="false" ht="13.8" hidden="false" customHeight="false" outlineLevel="0" collapsed="false">
      <c r="A9" s="92" t="s">
        <v>107</v>
      </c>
      <c r="B9" s="93" t="n">
        <f aca="false">Localidades!K6</f>
        <v>19</v>
      </c>
      <c r="C9" s="94" t="n">
        <v>0</v>
      </c>
      <c r="D9" s="95" t="n">
        <f aca="false">C9*B9</f>
        <v>0</v>
      </c>
      <c r="E9" s="85"/>
      <c r="F9" s="85"/>
      <c r="G9" s="85"/>
      <c r="H9" s="85"/>
    </row>
    <row r="10" customFormat="false" ht="13.8" hidden="false" customHeight="false" outlineLevel="0" collapsed="false">
      <c r="A10" s="92" t="s">
        <v>108</v>
      </c>
      <c r="B10" s="93" t="n">
        <f aca="false">Localidades!K7</f>
        <v>3</v>
      </c>
      <c r="C10" s="94" t="n">
        <v>0</v>
      </c>
      <c r="D10" s="95" t="n">
        <f aca="false">C10*B10</f>
        <v>0</v>
      </c>
      <c r="E10" s="85"/>
      <c r="F10" s="85"/>
      <c r="G10" s="85"/>
      <c r="H10" s="85"/>
    </row>
    <row r="11" customFormat="false" ht="13.8" hidden="false" customHeight="false" outlineLevel="0" collapsed="false">
      <c r="A11" s="92" t="s">
        <v>109</v>
      </c>
      <c r="B11" s="93" t="n">
        <f aca="false">Localidades!K8</f>
        <v>0</v>
      </c>
      <c r="C11" s="94" t="n">
        <v>0</v>
      </c>
      <c r="D11" s="95" t="n">
        <f aca="false">C11*B11</f>
        <v>0</v>
      </c>
      <c r="E11" s="85"/>
      <c r="F11" s="85"/>
      <c r="G11" s="85"/>
      <c r="H11" s="85"/>
    </row>
    <row r="12" customFormat="false" ht="13.8" hidden="false" customHeight="false" outlineLevel="0" collapsed="false">
      <c r="A12" s="92" t="s">
        <v>110</v>
      </c>
      <c r="B12" s="93" t="n">
        <f aca="false">Localidades!K9</f>
        <v>2</v>
      </c>
      <c r="C12" s="94" t="n">
        <v>0</v>
      </c>
      <c r="D12" s="95" t="n">
        <f aca="false">C12*B12</f>
        <v>0</v>
      </c>
      <c r="E12" s="85"/>
      <c r="F12" s="85"/>
      <c r="G12" s="85"/>
      <c r="H12" s="85"/>
    </row>
    <row r="13" customFormat="false" ht="13.8" hidden="false" customHeight="false" outlineLevel="0" collapsed="false">
      <c r="A13" s="92" t="s">
        <v>111</v>
      </c>
      <c r="B13" s="93" t="n">
        <f aca="false">Localidades!K10</f>
        <v>8</v>
      </c>
      <c r="C13" s="94" t="n">
        <v>0</v>
      </c>
      <c r="D13" s="95" t="n">
        <f aca="false">C13*B13</f>
        <v>0</v>
      </c>
      <c r="E13" s="85"/>
      <c r="F13" s="85"/>
      <c r="G13" s="85"/>
      <c r="H13" s="85"/>
    </row>
    <row r="14" customFormat="false" ht="13.8" hidden="false" customHeight="false" outlineLevel="0" collapsed="false">
      <c r="A14" s="92" t="s">
        <v>112</v>
      </c>
      <c r="B14" s="93" t="n">
        <f aca="false">Localidades!K11</f>
        <v>2</v>
      </c>
      <c r="C14" s="94" t="n">
        <v>0</v>
      </c>
      <c r="D14" s="95" t="n">
        <f aca="false">C14*B14</f>
        <v>0</v>
      </c>
      <c r="E14" s="85"/>
      <c r="F14" s="85"/>
      <c r="G14" s="85"/>
      <c r="H14" s="85"/>
    </row>
    <row r="15" customFormat="false" ht="13.8" hidden="false" customHeight="false" outlineLevel="0" collapsed="false">
      <c r="A15" s="92" t="s">
        <v>113</v>
      </c>
      <c r="B15" s="93" t="n">
        <f aca="false">Localidades!K12</f>
        <v>1</v>
      </c>
      <c r="C15" s="94" t="n">
        <v>0</v>
      </c>
      <c r="D15" s="95" t="n">
        <f aca="false">C15*B15</f>
        <v>0</v>
      </c>
      <c r="E15" s="85"/>
      <c r="F15" s="85"/>
      <c r="G15" s="85"/>
      <c r="H15" s="85"/>
    </row>
    <row r="16" customFormat="false" ht="15.65" hidden="false" customHeight="false" outlineLevel="0" collapsed="false">
      <c r="A16" s="92" t="s">
        <v>114</v>
      </c>
      <c r="B16" s="93" t="n">
        <f aca="false">Localidades!K13</f>
        <v>1</v>
      </c>
      <c r="C16" s="94" t="n">
        <v>0</v>
      </c>
      <c r="D16" s="95" t="n">
        <f aca="false">C16*B16</f>
        <v>0</v>
      </c>
      <c r="E16" s="85"/>
      <c r="F16" s="85"/>
      <c r="G16" s="85"/>
      <c r="H16" s="85"/>
    </row>
    <row r="17" customFormat="false" ht="13.8" hidden="false" customHeight="false" outlineLevel="0" collapsed="false">
      <c r="A17" s="92" t="s">
        <v>115</v>
      </c>
      <c r="B17" s="93" t="n">
        <f aca="false">Localidades!K14</f>
        <v>2</v>
      </c>
      <c r="C17" s="94" t="n">
        <v>0</v>
      </c>
      <c r="D17" s="95" t="n">
        <f aca="false">C17*B17</f>
        <v>0</v>
      </c>
      <c r="E17" s="85"/>
      <c r="F17" s="85"/>
      <c r="G17" s="85"/>
      <c r="H17" s="85"/>
    </row>
    <row r="18" customFormat="false" ht="13.8" hidden="false" customHeight="false" outlineLevel="0" collapsed="false">
      <c r="A18" s="92" t="s">
        <v>116</v>
      </c>
      <c r="B18" s="93" t="n">
        <f aca="false">Localidades!K15</f>
        <v>0</v>
      </c>
      <c r="C18" s="94" t="n">
        <v>0</v>
      </c>
      <c r="D18" s="95" t="n">
        <f aca="false">C18*B18</f>
        <v>0</v>
      </c>
      <c r="E18" s="85"/>
      <c r="F18" s="85"/>
      <c r="G18" s="85"/>
      <c r="H18" s="85"/>
    </row>
    <row r="19" customFormat="false" ht="13.8" hidden="false" customHeight="false" outlineLevel="0" collapsed="false">
      <c r="A19" s="92" t="s">
        <v>117</v>
      </c>
      <c r="B19" s="93" t="n">
        <f aca="false">Localidades!K16</f>
        <v>1</v>
      </c>
      <c r="C19" s="94" t="n">
        <v>0</v>
      </c>
      <c r="D19" s="95" t="n">
        <f aca="false">C19*B19</f>
        <v>0</v>
      </c>
      <c r="E19" s="85"/>
      <c r="F19" s="85"/>
      <c r="G19" s="85"/>
      <c r="H19" s="85"/>
    </row>
    <row r="20" customFormat="false" ht="13.8" hidden="false" customHeight="false" outlineLevel="0" collapsed="false">
      <c r="A20" s="92" t="s">
        <v>118</v>
      </c>
      <c r="B20" s="93" t="n">
        <f aca="false">Localidades!K17</f>
        <v>0</v>
      </c>
      <c r="C20" s="94" t="n">
        <v>0</v>
      </c>
      <c r="D20" s="95" t="n">
        <f aca="false">C20*B20</f>
        <v>0</v>
      </c>
      <c r="E20" s="85"/>
      <c r="F20" s="85"/>
      <c r="G20" s="85"/>
      <c r="H20" s="85"/>
    </row>
    <row r="21" customFormat="false" ht="13.8" hidden="false" customHeight="false" outlineLevel="0" collapsed="false">
      <c r="A21" s="92" t="s">
        <v>119</v>
      </c>
      <c r="B21" s="93" t="n">
        <f aca="false">Localidades!K18</f>
        <v>6</v>
      </c>
      <c r="C21" s="94" t="n">
        <v>0</v>
      </c>
      <c r="D21" s="95" t="n">
        <f aca="false">C21*B21</f>
        <v>0</v>
      </c>
      <c r="E21" s="85"/>
      <c r="F21" s="85"/>
      <c r="G21" s="85"/>
      <c r="H21" s="85"/>
    </row>
    <row r="22" customFormat="false" ht="13.8" hidden="false" customHeight="false" outlineLevel="0" collapsed="false">
      <c r="A22" s="92" t="s">
        <v>120</v>
      </c>
      <c r="B22" s="93" t="n">
        <f aca="false">Localidades!K19</f>
        <v>1</v>
      </c>
      <c r="C22" s="94" t="n">
        <v>0</v>
      </c>
      <c r="D22" s="95" t="n">
        <f aca="false">C22*B22</f>
        <v>0</v>
      </c>
      <c r="E22" s="85"/>
      <c r="F22" s="85"/>
      <c r="G22" s="85"/>
      <c r="H22" s="85"/>
    </row>
    <row r="23" customFormat="false" ht="13.8" hidden="false" customHeight="false" outlineLevel="0" collapsed="false">
      <c r="A23" s="97" t="s">
        <v>121</v>
      </c>
      <c r="B23" s="97"/>
      <c r="C23" s="97"/>
      <c r="D23" s="98" t="n">
        <f aca="false">SUM(D8:D22)</f>
        <v>0</v>
      </c>
      <c r="E23" s="85"/>
      <c r="F23" s="85"/>
      <c r="G23" s="85"/>
      <c r="H23" s="85"/>
    </row>
    <row r="24" customFormat="false" ht="15.75" hidden="false" customHeight="true" outlineLevel="0" collapsed="false">
      <c r="A24" s="99" t="s">
        <v>122</v>
      </c>
      <c r="B24" s="99"/>
      <c r="C24" s="99"/>
      <c r="D24" s="99"/>
      <c r="E24" s="89"/>
      <c r="F24" s="89"/>
      <c r="G24" s="89"/>
      <c r="H24" s="89"/>
    </row>
    <row r="25" customFormat="false" ht="13.8" hidden="false" customHeight="false" outlineLevel="0" collapsed="false">
      <c r="A25" s="90" t="s">
        <v>102</v>
      </c>
      <c r="B25" s="90" t="s">
        <v>103</v>
      </c>
      <c r="C25" s="90" t="s">
        <v>104</v>
      </c>
      <c r="D25" s="91" t="s">
        <v>105</v>
      </c>
      <c r="E25" s="85"/>
      <c r="F25" s="85"/>
      <c r="G25" s="85"/>
      <c r="H25" s="85"/>
    </row>
    <row r="26" customFormat="false" ht="13.8" hidden="false" customHeight="false" outlineLevel="0" collapsed="false">
      <c r="A26" s="92" t="s">
        <v>123</v>
      </c>
      <c r="B26" s="93" t="n">
        <f aca="false">B8</f>
        <v>2</v>
      </c>
      <c r="C26" s="94" t="n">
        <v>0</v>
      </c>
      <c r="D26" s="95" t="n">
        <f aca="false">C26*B26</f>
        <v>0</v>
      </c>
      <c r="E26" s="85"/>
      <c r="F26" s="85"/>
      <c r="G26" s="100"/>
      <c r="H26" s="100"/>
    </row>
    <row r="27" customFormat="false" ht="13.8" hidden="false" customHeight="false" outlineLevel="0" collapsed="false">
      <c r="A27" s="92" t="s">
        <v>124</v>
      </c>
      <c r="B27" s="93" t="n">
        <f aca="false">B9</f>
        <v>19</v>
      </c>
      <c r="C27" s="94" t="n">
        <v>0</v>
      </c>
      <c r="D27" s="95" t="n">
        <f aca="false">C27*B27</f>
        <v>0</v>
      </c>
      <c r="E27" s="85"/>
      <c r="F27" s="85"/>
      <c r="G27" s="100"/>
      <c r="H27" s="100"/>
    </row>
    <row r="28" customFormat="false" ht="13.8" hidden="false" customHeight="false" outlineLevel="0" collapsed="false">
      <c r="A28" s="92" t="s">
        <v>125</v>
      </c>
      <c r="B28" s="93" t="n">
        <f aca="false">B10</f>
        <v>3</v>
      </c>
      <c r="C28" s="94" t="n">
        <v>0</v>
      </c>
      <c r="D28" s="95" t="n">
        <f aca="false">C28*B28</f>
        <v>0</v>
      </c>
      <c r="E28" s="85"/>
      <c r="F28" s="85"/>
      <c r="G28" s="100"/>
      <c r="H28" s="100"/>
    </row>
    <row r="29" customFormat="false" ht="13.8" hidden="false" customHeight="false" outlineLevel="0" collapsed="false">
      <c r="A29" s="92" t="s">
        <v>126</v>
      </c>
      <c r="B29" s="93" t="n">
        <f aca="false">B11</f>
        <v>0</v>
      </c>
      <c r="C29" s="94" t="n">
        <v>0</v>
      </c>
      <c r="D29" s="95" t="n">
        <f aca="false">C29*B29</f>
        <v>0</v>
      </c>
      <c r="E29" s="85"/>
      <c r="F29" s="85"/>
      <c r="G29" s="100"/>
      <c r="H29" s="100"/>
    </row>
    <row r="30" customFormat="false" ht="13.8" hidden="false" customHeight="false" outlineLevel="0" collapsed="false">
      <c r="A30" s="92" t="s">
        <v>127</v>
      </c>
      <c r="B30" s="93" t="n">
        <f aca="false">B12</f>
        <v>2</v>
      </c>
      <c r="C30" s="94" t="n">
        <v>0</v>
      </c>
      <c r="D30" s="95" t="n">
        <f aca="false">C30*B30</f>
        <v>0</v>
      </c>
      <c r="E30" s="85"/>
      <c r="F30" s="85"/>
      <c r="G30" s="100"/>
      <c r="H30" s="100"/>
    </row>
    <row r="31" customFormat="false" ht="13.8" hidden="false" customHeight="false" outlineLevel="0" collapsed="false">
      <c r="A31" s="92" t="s">
        <v>128</v>
      </c>
      <c r="B31" s="93" t="n">
        <f aca="false">B13</f>
        <v>8</v>
      </c>
      <c r="C31" s="94" t="n">
        <v>0</v>
      </c>
      <c r="D31" s="95" t="n">
        <f aca="false">C31*B31</f>
        <v>0</v>
      </c>
      <c r="E31" s="85"/>
      <c r="F31" s="85"/>
      <c r="G31" s="100"/>
      <c r="H31" s="100"/>
    </row>
    <row r="32" customFormat="false" ht="13.8" hidden="false" customHeight="false" outlineLevel="0" collapsed="false">
      <c r="A32" s="101" t="s">
        <v>129</v>
      </c>
      <c r="B32" s="93" t="n">
        <f aca="false">B14</f>
        <v>2</v>
      </c>
      <c r="C32" s="94" t="n">
        <v>0</v>
      </c>
      <c r="D32" s="95" t="n">
        <f aca="false">C32*B32</f>
        <v>0</v>
      </c>
      <c r="E32" s="85"/>
      <c r="F32" s="85"/>
      <c r="G32" s="100"/>
      <c r="H32" s="100"/>
    </row>
    <row r="33" customFormat="false" ht="13.8" hidden="false" customHeight="false" outlineLevel="0" collapsed="false">
      <c r="A33" s="92" t="s">
        <v>130</v>
      </c>
      <c r="B33" s="93" t="n">
        <f aca="false">B15</f>
        <v>1</v>
      </c>
      <c r="C33" s="94" t="n">
        <v>0</v>
      </c>
      <c r="D33" s="95" t="n">
        <f aca="false">C33*B33</f>
        <v>0</v>
      </c>
      <c r="E33" s="85"/>
      <c r="F33" s="85"/>
      <c r="G33" s="100"/>
      <c r="H33" s="100"/>
    </row>
    <row r="34" customFormat="false" ht="15.65" hidden="false" customHeight="false" outlineLevel="0" collapsed="false">
      <c r="A34" s="92" t="s">
        <v>131</v>
      </c>
      <c r="B34" s="93" t="n">
        <f aca="false">B16</f>
        <v>1</v>
      </c>
      <c r="C34" s="94" t="n">
        <v>0</v>
      </c>
      <c r="D34" s="95" t="n">
        <f aca="false">C34*B34</f>
        <v>0</v>
      </c>
      <c r="E34" s="85"/>
      <c r="F34" s="85"/>
      <c r="G34" s="100"/>
      <c r="H34" s="100"/>
    </row>
    <row r="35" customFormat="false" ht="13.8" hidden="false" customHeight="false" outlineLevel="0" collapsed="false">
      <c r="A35" s="92" t="s">
        <v>132</v>
      </c>
      <c r="B35" s="93" t="n">
        <f aca="false">B17</f>
        <v>2</v>
      </c>
      <c r="C35" s="94" t="n">
        <v>0</v>
      </c>
      <c r="D35" s="95" t="n">
        <f aca="false">C35*B35</f>
        <v>0</v>
      </c>
      <c r="E35" s="85"/>
      <c r="F35" s="85"/>
      <c r="G35" s="100"/>
      <c r="H35" s="100"/>
    </row>
    <row r="36" customFormat="false" ht="13.8" hidden="false" customHeight="false" outlineLevel="0" collapsed="false">
      <c r="A36" s="92" t="s">
        <v>133</v>
      </c>
      <c r="B36" s="93" t="n">
        <f aca="false">B18</f>
        <v>0</v>
      </c>
      <c r="C36" s="94" t="n">
        <v>0</v>
      </c>
      <c r="D36" s="95" t="n">
        <f aca="false">C36*B36</f>
        <v>0</v>
      </c>
      <c r="E36" s="85"/>
      <c r="F36" s="85"/>
      <c r="G36" s="100"/>
      <c r="H36" s="100"/>
    </row>
    <row r="37" customFormat="false" ht="13.8" hidden="false" customHeight="false" outlineLevel="0" collapsed="false">
      <c r="A37" s="92" t="s">
        <v>134</v>
      </c>
      <c r="B37" s="93" t="n">
        <f aca="false">B19</f>
        <v>1</v>
      </c>
      <c r="C37" s="94" t="n">
        <v>0</v>
      </c>
      <c r="D37" s="95" t="n">
        <f aca="false">C37*B37</f>
        <v>0</v>
      </c>
      <c r="E37" s="85"/>
      <c r="F37" s="85"/>
      <c r="G37" s="100"/>
      <c r="H37" s="100"/>
    </row>
    <row r="38" customFormat="false" ht="13.8" hidden="false" customHeight="false" outlineLevel="0" collapsed="false">
      <c r="A38" s="92" t="s">
        <v>135</v>
      </c>
      <c r="B38" s="93" t="n">
        <f aca="false">B20</f>
        <v>0</v>
      </c>
      <c r="C38" s="94" t="n">
        <v>0</v>
      </c>
      <c r="D38" s="95" t="n">
        <f aca="false">C38*B38</f>
        <v>0</v>
      </c>
      <c r="E38" s="85"/>
      <c r="F38" s="85"/>
      <c r="G38" s="100"/>
      <c r="H38" s="100"/>
    </row>
    <row r="39" customFormat="false" ht="13.8" hidden="false" customHeight="false" outlineLevel="0" collapsed="false">
      <c r="A39" s="92" t="s">
        <v>136</v>
      </c>
      <c r="B39" s="93" t="n">
        <f aca="false">B21</f>
        <v>6</v>
      </c>
      <c r="C39" s="94" t="n">
        <v>0</v>
      </c>
      <c r="D39" s="95" t="n">
        <f aca="false">C39*B39</f>
        <v>0</v>
      </c>
      <c r="E39" s="85"/>
      <c r="F39" s="85"/>
      <c r="G39" s="100"/>
      <c r="H39" s="102"/>
    </row>
    <row r="40" customFormat="false" ht="13.8" hidden="false" customHeight="false" outlineLevel="0" collapsed="false">
      <c r="A40" s="92" t="s">
        <v>137</v>
      </c>
      <c r="B40" s="93" t="n">
        <f aca="false">B22</f>
        <v>1</v>
      </c>
      <c r="C40" s="94" t="n">
        <v>0</v>
      </c>
      <c r="D40" s="95" t="n">
        <f aca="false">C40*B40</f>
        <v>0</v>
      </c>
      <c r="E40" s="85"/>
      <c r="F40" s="85"/>
      <c r="G40" s="100"/>
      <c r="H40" s="102"/>
    </row>
    <row r="41" customFormat="false" ht="13.8" hidden="false" customHeight="false" outlineLevel="0" collapsed="false">
      <c r="A41" s="103" t="s">
        <v>138</v>
      </c>
      <c r="B41" s="103"/>
      <c r="C41" s="103"/>
      <c r="D41" s="98" t="n">
        <f aca="false">SUM(D26:D40)</f>
        <v>0</v>
      </c>
      <c r="E41" s="85"/>
      <c r="F41" s="85"/>
      <c r="G41" s="85"/>
      <c r="H41" s="85"/>
    </row>
    <row r="42" customFormat="false" ht="15.75" hidden="false" customHeight="true" outlineLevel="0" collapsed="false">
      <c r="A42" s="99" t="s">
        <v>139</v>
      </c>
      <c r="B42" s="99"/>
      <c r="C42" s="99"/>
      <c r="D42" s="99"/>
      <c r="E42" s="89"/>
      <c r="F42" s="89"/>
      <c r="G42" s="89"/>
      <c r="H42" s="89"/>
    </row>
    <row r="43" customFormat="false" ht="13.8" hidden="false" customHeight="false" outlineLevel="0" collapsed="false">
      <c r="A43" s="90" t="s">
        <v>102</v>
      </c>
      <c r="B43" s="90" t="s">
        <v>103</v>
      </c>
      <c r="C43" s="90" t="s">
        <v>104</v>
      </c>
      <c r="D43" s="91" t="s">
        <v>105</v>
      </c>
      <c r="E43" s="85"/>
      <c r="F43" s="85"/>
      <c r="G43" s="85"/>
      <c r="H43" s="85"/>
    </row>
    <row r="44" customFormat="false" ht="13.8" hidden="false" customHeight="false" outlineLevel="0" collapsed="false">
      <c r="A44" s="92" t="s">
        <v>140</v>
      </c>
      <c r="B44" s="93" t="n">
        <f aca="false">B26</f>
        <v>2</v>
      </c>
      <c r="C44" s="94" t="n">
        <v>0</v>
      </c>
      <c r="D44" s="95" t="n">
        <f aca="false">C44*B44</f>
        <v>0</v>
      </c>
      <c r="E44" s="85"/>
      <c r="F44" s="85"/>
      <c r="G44" s="85"/>
      <c r="H44" s="85"/>
    </row>
    <row r="45" customFormat="false" ht="13.8" hidden="false" customHeight="false" outlineLevel="0" collapsed="false">
      <c r="A45" s="92" t="s">
        <v>141</v>
      </c>
      <c r="B45" s="93" t="n">
        <f aca="false">B27</f>
        <v>19</v>
      </c>
      <c r="C45" s="94" t="n">
        <v>0</v>
      </c>
      <c r="D45" s="95" t="n">
        <f aca="false">C45*B45</f>
        <v>0</v>
      </c>
      <c r="E45" s="85"/>
      <c r="F45" s="85"/>
      <c r="G45" s="85"/>
      <c r="H45" s="85"/>
    </row>
    <row r="46" customFormat="false" ht="13.8" hidden="false" customHeight="false" outlineLevel="0" collapsed="false">
      <c r="A46" s="92" t="s">
        <v>142</v>
      </c>
      <c r="B46" s="93" t="n">
        <f aca="false">B28</f>
        <v>3</v>
      </c>
      <c r="C46" s="94" t="n">
        <v>0</v>
      </c>
      <c r="D46" s="95" t="n">
        <f aca="false">C46*B46</f>
        <v>0</v>
      </c>
      <c r="E46" s="85"/>
      <c r="F46" s="85"/>
      <c r="G46" s="85"/>
      <c r="H46" s="85"/>
    </row>
    <row r="47" customFormat="false" ht="13.8" hidden="false" customHeight="false" outlineLevel="0" collapsed="false">
      <c r="A47" s="92" t="s">
        <v>143</v>
      </c>
      <c r="B47" s="93" t="n">
        <f aca="false">B29</f>
        <v>0</v>
      </c>
      <c r="C47" s="94" t="n">
        <v>0</v>
      </c>
      <c r="D47" s="95" t="n">
        <f aca="false">C47*B47</f>
        <v>0</v>
      </c>
      <c r="E47" s="85"/>
      <c r="F47" s="85"/>
      <c r="G47" s="85"/>
      <c r="H47" s="85"/>
    </row>
    <row r="48" customFormat="false" ht="13.8" hidden="false" customHeight="false" outlineLevel="0" collapsed="false">
      <c r="A48" s="92" t="s">
        <v>144</v>
      </c>
      <c r="B48" s="93" t="n">
        <f aca="false">B30</f>
        <v>2</v>
      </c>
      <c r="C48" s="94" t="n">
        <v>0</v>
      </c>
      <c r="D48" s="95" t="n">
        <f aca="false">C48*B48</f>
        <v>0</v>
      </c>
      <c r="E48" s="85"/>
      <c r="F48" s="85"/>
      <c r="G48" s="85"/>
      <c r="H48" s="85"/>
    </row>
    <row r="49" customFormat="false" ht="13.8" hidden="false" customHeight="false" outlineLevel="0" collapsed="false">
      <c r="A49" s="92" t="s">
        <v>145</v>
      </c>
      <c r="B49" s="93" t="n">
        <f aca="false">B31</f>
        <v>8</v>
      </c>
      <c r="C49" s="94" t="n">
        <v>0</v>
      </c>
      <c r="D49" s="95" t="n">
        <f aca="false">C49*B49</f>
        <v>0</v>
      </c>
      <c r="E49" s="85"/>
      <c r="F49" s="85"/>
      <c r="G49" s="85"/>
      <c r="H49" s="85"/>
    </row>
    <row r="50" customFormat="false" ht="13.8" hidden="false" customHeight="false" outlineLevel="0" collapsed="false">
      <c r="A50" s="92" t="s">
        <v>146</v>
      </c>
      <c r="B50" s="93" t="n">
        <f aca="false">B32</f>
        <v>2</v>
      </c>
      <c r="C50" s="94" t="n">
        <v>0</v>
      </c>
      <c r="D50" s="95" t="n">
        <f aca="false">C50*B50</f>
        <v>0</v>
      </c>
      <c r="E50" s="85"/>
      <c r="F50" s="85"/>
      <c r="G50" s="85"/>
      <c r="H50" s="85"/>
    </row>
    <row r="51" customFormat="false" ht="13.8" hidden="false" customHeight="false" outlineLevel="0" collapsed="false">
      <c r="A51" s="92" t="s">
        <v>147</v>
      </c>
      <c r="B51" s="104" t="n">
        <f aca="false">B33</f>
        <v>1</v>
      </c>
      <c r="C51" s="94" t="n">
        <v>0</v>
      </c>
      <c r="D51" s="95" t="n">
        <f aca="false">C51*B51</f>
        <v>0</v>
      </c>
      <c r="E51" s="85"/>
      <c r="F51" s="85"/>
      <c r="G51" s="85"/>
      <c r="H51" s="85"/>
    </row>
    <row r="52" customFormat="false" ht="15.65" hidden="false" customHeight="false" outlineLevel="0" collapsed="false">
      <c r="A52" s="92" t="s">
        <v>148</v>
      </c>
      <c r="B52" s="93" t="n">
        <f aca="false">B34</f>
        <v>1</v>
      </c>
      <c r="C52" s="94" t="n">
        <v>0</v>
      </c>
      <c r="D52" s="95" t="n">
        <f aca="false">C52*B52</f>
        <v>0</v>
      </c>
      <c r="E52" s="85"/>
      <c r="F52" s="85"/>
      <c r="G52" s="85"/>
      <c r="H52" s="85"/>
    </row>
    <row r="53" customFormat="false" ht="13.8" hidden="false" customHeight="false" outlineLevel="0" collapsed="false">
      <c r="A53" s="92" t="s">
        <v>149</v>
      </c>
      <c r="B53" s="93" t="n">
        <f aca="false">B35</f>
        <v>2</v>
      </c>
      <c r="C53" s="94" t="n">
        <v>0</v>
      </c>
      <c r="D53" s="95" t="n">
        <f aca="false">C53*B53</f>
        <v>0</v>
      </c>
      <c r="E53" s="85"/>
      <c r="F53" s="85"/>
      <c r="G53" s="85"/>
      <c r="H53" s="85"/>
    </row>
    <row r="54" customFormat="false" ht="13.8" hidden="false" customHeight="false" outlineLevel="0" collapsed="false">
      <c r="A54" s="92" t="s">
        <v>150</v>
      </c>
      <c r="B54" s="93" t="n">
        <f aca="false">B36</f>
        <v>0</v>
      </c>
      <c r="C54" s="94" t="n">
        <v>0</v>
      </c>
      <c r="D54" s="95" t="n">
        <f aca="false">C54*B54</f>
        <v>0</v>
      </c>
      <c r="E54" s="85"/>
      <c r="F54" s="85"/>
      <c r="G54" s="85"/>
      <c r="H54" s="85"/>
    </row>
    <row r="55" customFormat="false" ht="13.8" hidden="false" customHeight="false" outlineLevel="0" collapsed="false">
      <c r="A55" s="92" t="s">
        <v>151</v>
      </c>
      <c r="B55" s="93" t="n">
        <f aca="false">B37</f>
        <v>1</v>
      </c>
      <c r="C55" s="94" t="n">
        <v>0</v>
      </c>
      <c r="D55" s="95" t="n">
        <f aca="false">C55*B55</f>
        <v>0</v>
      </c>
      <c r="E55" s="85"/>
      <c r="F55" s="85"/>
      <c r="G55" s="85"/>
      <c r="H55" s="85"/>
    </row>
    <row r="56" customFormat="false" ht="13.8" hidden="false" customHeight="false" outlineLevel="0" collapsed="false">
      <c r="A56" s="92" t="s">
        <v>152</v>
      </c>
      <c r="B56" s="93" t="n">
        <f aca="false">B38</f>
        <v>0</v>
      </c>
      <c r="C56" s="94" t="n">
        <v>0</v>
      </c>
      <c r="D56" s="95" t="n">
        <f aca="false">C56*B56</f>
        <v>0</v>
      </c>
      <c r="E56" s="85"/>
      <c r="F56" s="85"/>
      <c r="G56" s="85"/>
      <c r="H56" s="85"/>
    </row>
    <row r="57" customFormat="false" ht="13.8" hidden="false" customHeight="false" outlineLevel="0" collapsed="false">
      <c r="A57" s="92" t="s">
        <v>153</v>
      </c>
      <c r="B57" s="93" t="n">
        <f aca="false">B39</f>
        <v>6</v>
      </c>
      <c r="C57" s="94" t="n">
        <v>0</v>
      </c>
      <c r="D57" s="95" t="n">
        <f aca="false">C57*B57</f>
        <v>0</v>
      </c>
      <c r="E57" s="85"/>
      <c r="F57" s="85"/>
      <c r="G57" s="85"/>
      <c r="H57" s="85"/>
    </row>
    <row r="58" customFormat="false" ht="13.8" hidden="false" customHeight="false" outlineLevel="0" collapsed="false">
      <c r="A58" s="101" t="s">
        <v>154</v>
      </c>
      <c r="B58" s="93" t="n">
        <f aca="false">B40</f>
        <v>1</v>
      </c>
      <c r="C58" s="94" t="n">
        <v>0</v>
      </c>
      <c r="D58" s="95" t="n">
        <f aca="false">C58*B58</f>
        <v>0</v>
      </c>
      <c r="E58" s="85"/>
      <c r="F58" s="85"/>
      <c r="G58" s="85"/>
      <c r="H58" s="85"/>
    </row>
    <row r="59" customFormat="false" ht="13.8" hidden="false" customHeight="false" outlineLevel="0" collapsed="false">
      <c r="A59" s="105" t="s">
        <v>155</v>
      </c>
      <c r="B59" s="105"/>
      <c r="C59" s="105"/>
      <c r="D59" s="106" t="n">
        <f aca="false">SUM(D44:D58)</f>
        <v>0</v>
      </c>
      <c r="E59" s="85"/>
      <c r="F59" s="85"/>
      <c r="G59" s="85"/>
      <c r="H59" s="85"/>
    </row>
    <row r="60" customFormat="false" ht="13.8" hidden="false" customHeight="false" outlineLevel="0" collapsed="false">
      <c r="A60" s="107" t="s">
        <v>156</v>
      </c>
      <c r="B60" s="107"/>
      <c r="C60" s="107"/>
      <c r="D60" s="107"/>
      <c r="E60" s="107"/>
      <c r="F60" s="107"/>
      <c r="G60" s="107"/>
      <c r="H60" s="85"/>
    </row>
    <row r="61" customFormat="false" ht="25.3" hidden="false" customHeight="false" outlineLevel="0" collapsed="false">
      <c r="A61" s="108" t="s">
        <v>102</v>
      </c>
      <c r="B61" s="108" t="s">
        <v>103</v>
      </c>
      <c r="C61" s="109" t="s">
        <v>157</v>
      </c>
      <c r="D61" s="109" t="s">
        <v>158</v>
      </c>
      <c r="E61" s="108" t="s">
        <v>159</v>
      </c>
      <c r="F61" s="110" t="s">
        <v>160</v>
      </c>
      <c r="G61" s="110" t="s">
        <v>161</v>
      </c>
      <c r="H61" s="85"/>
    </row>
    <row r="62" customFormat="false" ht="13.8" hidden="false" customHeight="false" outlineLevel="0" collapsed="false">
      <c r="A62" s="111" t="s">
        <v>162</v>
      </c>
      <c r="B62" s="93" t="n">
        <f aca="false">B44</f>
        <v>2</v>
      </c>
      <c r="C62" s="112" t="n">
        <v>0</v>
      </c>
      <c r="D62" s="113" t="n">
        <f aca="false">B62*C62</f>
        <v>0</v>
      </c>
      <c r="E62" s="94" t="n">
        <v>0</v>
      </c>
      <c r="F62" s="95" t="n">
        <f aca="false">E62*B62</f>
        <v>0</v>
      </c>
      <c r="G62" s="95" t="n">
        <f aca="false">D62+F62</f>
        <v>0</v>
      </c>
      <c r="H62" s="85"/>
    </row>
    <row r="63" customFormat="false" ht="13.8" hidden="false" customHeight="false" outlineLevel="0" collapsed="false">
      <c r="A63" s="111" t="s">
        <v>163</v>
      </c>
      <c r="B63" s="93" t="n">
        <f aca="false">B45</f>
        <v>19</v>
      </c>
      <c r="C63" s="112" t="n">
        <v>0</v>
      </c>
      <c r="D63" s="113" t="n">
        <f aca="false">B63*C63</f>
        <v>0</v>
      </c>
      <c r="E63" s="94" t="n">
        <v>0</v>
      </c>
      <c r="F63" s="95" t="n">
        <f aca="false">E63*B63</f>
        <v>0</v>
      </c>
      <c r="G63" s="95" t="n">
        <f aca="false">D63+F63</f>
        <v>0</v>
      </c>
      <c r="H63" s="85"/>
    </row>
    <row r="64" customFormat="false" ht="13.8" hidden="false" customHeight="false" outlineLevel="0" collapsed="false">
      <c r="A64" s="111" t="s">
        <v>164</v>
      </c>
      <c r="B64" s="93" t="n">
        <f aca="false">B46</f>
        <v>3</v>
      </c>
      <c r="C64" s="112" t="n">
        <v>0</v>
      </c>
      <c r="D64" s="113" t="n">
        <f aca="false">B64*C64</f>
        <v>0</v>
      </c>
      <c r="E64" s="94" t="n">
        <v>0</v>
      </c>
      <c r="F64" s="95" t="n">
        <f aca="false">E64*B64</f>
        <v>0</v>
      </c>
      <c r="G64" s="95" t="n">
        <f aca="false">D64+F64</f>
        <v>0</v>
      </c>
      <c r="H64" s="85"/>
    </row>
    <row r="65" customFormat="false" ht="13.8" hidden="false" customHeight="false" outlineLevel="0" collapsed="false">
      <c r="A65" s="111" t="s">
        <v>165</v>
      </c>
      <c r="B65" s="93" t="n">
        <f aca="false">B47</f>
        <v>0</v>
      </c>
      <c r="C65" s="112" t="n">
        <v>0</v>
      </c>
      <c r="D65" s="113" t="n">
        <f aca="false">B65*C65</f>
        <v>0</v>
      </c>
      <c r="E65" s="94" t="n">
        <v>0</v>
      </c>
      <c r="F65" s="95" t="n">
        <f aca="false">E65*B65</f>
        <v>0</v>
      </c>
      <c r="G65" s="95" t="n">
        <f aca="false">D65+F65</f>
        <v>0</v>
      </c>
      <c r="H65" s="85"/>
    </row>
    <row r="66" customFormat="false" ht="13.8" hidden="false" customHeight="false" outlineLevel="0" collapsed="false">
      <c r="A66" s="111" t="s">
        <v>166</v>
      </c>
      <c r="B66" s="93" t="n">
        <f aca="false">B48</f>
        <v>2</v>
      </c>
      <c r="C66" s="112" t="n">
        <v>0</v>
      </c>
      <c r="D66" s="113" t="n">
        <f aca="false">B66*C66</f>
        <v>0</v>
      </c>
      <c r="E66" s="94" t="n">
        <v>0</v>
      </c>
      <c r="F66" s="95" t="n">
        <f aca="false">E66*B66</f>
        <v>0</v>
      </c>
      <c r="G66" s="95" t="n">
        <f aca="false">D66+F66</f>
        <v>0</v>
      </c>
      <c r="H66" s="85"/>
    </row>
    <row r="67" customFormat="false" ht="13.8" hidden="false" customHeight="false" outlineLevel="0" collapsed="false">
      <c r="A67" s="111" t="s">
        <v>167</v>
      </c>
      <c r="B67" s="93" t="n">
        <f aca="false">B49</f>
        <v>8</v>
      </c>
      <c r="C67" s="112" t="n">
        <v>0</v>
      </c>
      <c r="D67" s="113" t="n">
        <f aca="false">B67*C67</f>
        <v>0</v>
      </c>
      <c r="E67" s="94" t="n">
        <v>0</v>
      </c>
      <c r="F67" s="95" t="n">
        <f aca="false">E67*B67</f>
        <v>0</v>
      </c>
      <c r="G67" s="95" t="n">
        <f aca="false">D67+F67</f>
        <v>0</v>
      </c>
      <c r="H67" s="85"/>
    </row>
    <row r="68" customFormat="false" ht="13.8" hidden="false" customHeight="false" outlineLevel="0" collapsed="false">
      <c r="A68" s="111" t="s">
        <v>168</v>
      </c>
      <c r="B68" s="93" t="n">
        <f aca="false">B50</f>
        <v>2</v>
      </c>
      <c r="C68" s="112" t="n">
        <v>0</v>
      </c>
      <c r="D68" s="113" t="n">
        <f aca="false">B68*C68</f>
        <v>0</v>
      </c>
      <c r="E68" s="94" t="n">
        <v>0</v>
      </c>
      <c r="F68" s="95" t="n">
        <f aca="false">E68*B68</f>
        <v>0</v>
      </c>
      <c r="G68" s="95" t="n">
        <f aca="false">D68+F68</f>
        <v>0</v>
      </c>
      <c r="H68" s="85"/>
    </row>
    <row r="69" customFormat="false" ht="13.8" hidden="false" customHeight="false" outlineLevel="0" collapsed="false">
      <c r="A69" s="111" t="s">
        <v>169</v>
      </c>
      <c r="B69" s="93" t="n">
        <f aca="false">B51</f>
        <v>1</v>
      </c>
      <c r="C69" s="112" t="n">
        <v>0</v>
      </c>
      <c r="D69" s="113" t="n">
        <f aca="false">B69*C69</f>
        <v>0</v>
      </c>
      <c r="E69" s="94" t="n">
        <v>0</v>
      </c>
      <c r="F69" s="95" t="n">
        <f aca="false">E69*B69</f>
        <v>0</v>
      </c>
      <c r="G69" s="95" t="n">
        <f aca="false">D69+F69</f>
        <v>0</v>
      </c>
      <c r="H69" s="85"/>
    </row>
    <row r="70" customFormat="false" ht="13.8" hidden="false" customHeight="false" outlineLevel="0" collapsed="false">
      <c r="A70" s="111" t="s">
        <v>170</v>
      </c>
      <c r="B70" s="93" t="n">
        <f aca="false">B52</f>
        <v>1</v>
      </c>
      <c r="C70" s="112" t="n">
        <v>0</v>
      </c>
      <c r="D70" s="113" t="n">
        <f aca="false">B70*C70</f>
        <v>0</v>
      </c>
      <c r="E70" s="94" t="n">
        <v>0</v>
      </c>
      <c r="F70" s="95" t="n">
        <f aca="false">E70*B70</f>
        <v>0</v>
      </c>
      <c r="G70" s="95" t="n">
        <f aca="false">D70+F70</f>
        <v>0</v>
      </c>
      <c r="H70" s="85"/>
    </row>
    <row r="71" customFormat="false" ht="13.8" hidden="false" customHeight="false" outlineLevel="0" collapsed="false">
      <c r="A71" s="111" t="s">
        <v>171</v>
      </c>
      <c r="B71" s="93" t="n">
        <f aca="false">B53</f>
        <v>2</v>
      </c>
      <c r="C71" s="112" t="n">
        <v>0</v>
      </c>
      <c r="D71" s="113" t="n">
        <f aca="false">B71*C71</f>
        <v>0</v>
      </c>
      <c r="E71" s="94" t="n">
        <v>0</v>
      </c>
      <c r="F71" s="95" t="n">
        <f aca="false">E71*B71</f>
        <v>0</v>
      </c>
      <c r="G71" s="95" t="n">
        <f aca="false">D71+F71</f>
        <v>0</v>
      </c>
      <c r="H71" s="85"/>
    </row>
    <row r="72" customFormat="false" ht="13.8" hidden="false" customHeight="false" outlineLevel="0" collapsed="false">
      <c r="A72" s="111" t="s">
        <v>172</v>
      </c>
      <c r="B72" s="93" t="n">
        <f aca="false">B54</f>
        <v>0</v>
      </c>
      <c r="C72" s="112" t="n">
        <v>0</v>
      </c>
      <c r="D72" s="113" t="n">
        <f aca="false">B72*C72</f>
        <v>0</v>
      </c>
      <c r="E72" s="94" t="n">
        <v>0</v>
      </c>
      <c r="F72" s="95" t="n">
        <f aca="false">E72*B72</f>
        <v>0</v>
      </c>
      <c r="G72" s="95" t="n">
        <f aca="false">D72+F72</f>
        <v>0</v>
      </c>
      <c r="H72" s="85"/>
    </row>
    <row r="73" customFormat="false" ht="13.8" hidden="false" customHeight="false" outlineLevel="0" collapsed="false">
      <c r="A73" s="111" t="s">
        <v>173</v>
      </c>
      <c r="B73" s="93" t="n">
        <f aca="false">B55</f>
        <v>1</v>
      </c>
      <c r="C73" s="112" t="n">
        <v>0</v>
      </c>
      <c r="D73" s="113" t="n">
        <f aca="false">B73*C73</f>
        <v>0</v>
      </c>
      <c r="E73" s="94" t="n">
        <v>0</v>
      </c>
      <c r="F73" s="95" t="n">
        <f aca="false">E73*B73</f>
        <v>0</v>
      </c>
      <c r="G73" s="95" t="n">
        <f aca="false">D73+F73</f>
        <v>0</v>
      </c>
      <c r="H73" s="85"/>
    </row>
    <row r="74" customFormat="false" ht="13.8" hidden="false" customHeight="false" outlineLevel="0" collapsed="false">
      <c r="A74" s="111" t="s">
        <v>174</v>
      </c>
      <c r="B74" s="93" t="n">
        <f aca="false">B56</f>
        <v>0</v>
      </c>
      <c r="C74" s="112" t="n">
        <v>0</v>
      </c>
      <c r="D74" s="113" t="n">
        <f aca="false">B74*C74</f>
        <v>0</v>
      </c>
      <c r="E74" s="94" t="n">
        <v>0</v>
      </c>
      <c r="F74" s="95" t="n">
        <f aca="false">E74*B74</f>
        <v>0</v>
      </c>
      <c r="G74" s="95" t="n">
        <f aca="false">D74+F74</f>
        <v>0</v>
      </c>
      <c r="H74" s="85"/>
    </row>
    <row r="75" customFormat="false" ht="13.8" hidden="false" customHeight="false" outlineLevel="0" collapsed="false">
      <c r="A75" s="111" t="s">
        <v>175</v>
      </c>
      <c r="B75" s="93" t="n">
        <f aca="false">B57</f>
        <v>6</v>
      </c>
      <c r="C75" s="112" t="n">
        <v>0</v>
      </c>
      <c r="D75" s="113" t="n">
        <f aca="false">B75*C75</f>
        <v>0</v>
      </c>
      <c r="E75" s="94" t="n">
        <v>0</v>
      </c>
      <c r="F75" s="95" t="n">
        <f aca="false">E75*B75</f>
        <v>0</v>
      </c>
      <c r="G75" s="95" t="n">
        <f aca="false">D75+F75</f>
        <v>0</v>
      </c>
      <c r="H75" s="85"/>
    </row>
    <row r="76" customFormat="false" ht="13.8" hidden="false" customHeight="false" outlineLevel="0" collapsed="false">
      <c r="A76" s="111" t="s">
        <v>176</v>
      </c>
      <c r="B76" s="93" t="n">
        <f aca="false">B58</f>
        <v>1</v>
      </c>
      <c r="C76" s="112" t="n">
        <v>0</v>
      </c>
      <c r="D76" s="113" t="n">
        <f aca="false">B76*C76</f>
        <v>0</v>
      </c>
      <c r="E76" s="94" t="n">
        <v>0</v>
      </c>
      <c r="F76" s="95" t="n">
        <f aca="false">E76*B76</f>
        <v>0</v>
      </c>
      <c r="G76" s="95" t="n">
        <f aca="false">D76+F76</f>
        <v>0</v>
      </c>
      <c r="H76" s="85"/>
    </row>
    <row r="77" customFormat="false" ht="13.8" hidden="false" customHeight="false" outlineLevel="0" collapsed="false">
      <c r="A77" s="111" t="s">
        <v>177</v>
      </c>
      <c r="B77" s="93" t="n">
        <f aca="false">Localidades!K20</f>
        <v>1</v>
      </c>
      <c r="C77" s="112" t="n">
        <v>0</v>
      </c>
      <c r="D77" s="113" t="n">
        <f aca="false">B77*C77</f>
        <v>0</v>
      </c>
      <c r="E77" s="94" t="n">
        <v>0</v>
      </c>
      <c r="F77" s="95" t="n">
        <f aca="false">E77*B77</f>
        <v>0</v>
      </c>
      <c r="G77" s="95" t="n">
        <f aca="false">D77+F77</f>
        <v>0</v>
      </c>
      <c r="H77" s="85"/>
    </row>
    <row r="78" customFormat="false" ht="29.25" hidden="false" customHeight="true" outlineLevel="0" collapsed="false">
      <c r="A78" s="114" t="s">
        <v>178</v>
      </c>
      <c r="B78" s="114"/>
      <c r="C78" s="115" t="s">
        <v>179</v>
      </c>
      <c r="D78" s="116" t="n">
        <f aca="false">SUM(D62:D77)</f>
        <v>0</v>
      </c>
      <c r="E78" s="117" t="s">
        <v>180</v>
      </c>
      <c r="F78" s="118" t="n">
        <f aca="false">SUM(F62:F77)</f>
        <v>0</v>
      </c>
      <c r="G78" s="119" t="n">
        <f aca="false">SUM(G62:G77)</f>
        <v>0</v>
      </c>
      <c r="H78" s="89"/>
    </row>
    <row r="79" customFormat="false" ht="13.8" hidden="false" customHeight="false" outlineLevel="0" collapsed="false">
      <c r="A79" s="120"/>
      <c r="B79" s="121"/>
      <c r="C79" s="121"/>
      <c r="D79" s="122"/>
      <c r="F79" s="123"/>
      <c r="G79" s="124"/>
      <c r="H79" s="85"/>
    </row>
    <row r="80" customFormat="false" ht="15.75" hidden="false" customHeight="true" outlineLevel="0" collapsed="false">
      <c r="A80" s="125" t="s">
        <v>181</v>
      </c>
      <c r="B80" s="125"/>
      <c r="C80" s="125"/>
      <c r="D80" s="126" t="n">
        <f aca="false">D23+D41+D59+G78</f>
        <v>0</v>
      </c>
      <c r="E80" s="85"/>
      <c r="F80" s="85"/>
      <c r="G80" s="85"/>
      <c r="H80" s="85"/>
    </row>
    <row r="81" customFormat="false" ht="13.8" hidden="false" customHeight="false" outlineLevel="0" collapsed="false">
      <c r="A81" s="127"/>
      <c r="B81" s="127"/>
      <c r="C81" s="127"/>
      <c r="D81" s="128"/>
      <c r="E81" s="85"/>
      <c r="F81" s="85"/>
      <c r="G81" s="85"/>
      <c r="H81" s="85"/>
    </row>
    <row r="82" customFormat="false" ht="17.25" hidden="false" customHeight="true" outlineLevel="0" collapsed="false">
      <c r="A82" s="129" t="s">
        <v>182</v>
      </c>
      <c r="B82" s="129"/>
      <c r="C82" s="129"/>
      <c r="D82" s="129"/>
      <c r="E82" s="85"/>
      <c r="F82" s="85"/>
      <c r="G82" s="85"/>
      <c r="H82" s="85"/>
    </row>
    <row r="83" customFormat="false" ht="15.75" hidden="false" customHeight="true" outlineLevel="0" collapsed="false">
      <c r="A83" s="88" t="s">
        <v>183</v>
      </c>
      <c r="B83" s="88"/>
      <c r="C83" s="88"/>
      <c r="D83" s="88"/>
      <c r="E83" s="89"/>
      <c r="F83" s="89"/>
      <c r="G83" s="89"/>
      <c r="H83" s="89"/>
    </row>
    <row r="84" customFormat="false" ht="13.8" hidden="false" customHeight="false" outlineLevel="0" collapsed="false">
      <c r="A84" s="130" t="s">
        <v>184</v>
      </c>
      <c r="B84" s="130" t="s">
        <v>103</v>
      </c>
      <c r="C84" s="130" t="s">
        <v>104</v>
      </c>
      <c r="D84" s="131" t="s">
        <v>105</v>
      </c>
      <c r="E84" s="85"/>
      <c r="F84" s="85"/>
      <c r="G84" s="85"/>
      <c r="H84" s="85"/>
    </row>
    <row r="85" customFormat="false" ht="13.8" hidden="false" customHeight="false" outlineLevel="0" collapsed="false">
      <c r="A85" s="111" t="s">
        <v>185</v>
      </c>
      <c r="B85" s="93" t="n">
        <f aca="false">Localidades!K23</f>
        <v>25</v>
      </c>
      <c r="C85" s="112" t="n">
        <v>0</v>
      </c>
      <c r="D85" s="95" t="n">
        <f aca="false">C85*B85</f>
        <v>0</v>
      </c>
      <c r="E85" s="85"/>
      <c r="F85" s="85"/>
      <c r="G85" s="85"/>
      <c r="H85" s="85"/>
    </row>
    <row r="86" customFormat="false" ht="13.8" hidden="false" customHeight="false" outlineLevel="0" collapsed="false">
      <c r="A86" s="111" t="s">
        <v>186</v>
      </c>
      <c r="B86" s="93" t="n">
        <f aca="false">Localidades!K24</f>
        <v>4</v>
      </c>
      <c r="C86" s="112" t="n">
        <v>0</v>
      </c>
      <c r="D86" s="95" t="n">
        <f aca="false">C86*B86</f>
        <v>0</v>
      </c>
      <c r="E86" s="85"/>
      <c r="F86" s="85"/>
      <c r="G86" s="85"/>
      <c r="H86" s="85"/>
    </row>
    <row r="87" customFormat="false" ht="13.8" hidden="false" customHeight="false" outlineLevel="0" collapsed="false">
      <c r="A87" s="111" t="s">
        <v>187</v>
      </c>
      <c r="B87" s="93" t="n">
        <f aca="false">Localidades!K25</f>
        <v>6</v>
      </c>
      <c r="C87" s="112" t="n">
        <v>0</v>
      </c>
      <c r="D87" s="95" t="n">
        <f aca="false">C87*B87</f>
        <v>0</v>
      </c>
      <c r="E87" s="85"/>
      <c r="F87" s="85"/>
      <c r="G87" s="85"/>
      <c r="H87" s="85"/>
    </row>
    <row r="88" customFormat="false" ht="13.8" hidden="false" customHeight="false" outlineLevel="0" collapsed="false">
      <c r="A88" s="111" t="s">
        <v>188</v>
      </c>
      <c r="B88" s="93" t="n">
        <f aca="false">Localidades!K26</f>
        <v>1</v>
      </c>
      <c r="C88" s="112" t="n">
        <v>0</v>
      </c>
      <c r="D88" s="95" t="n">
        <f aca="false">C88*B88</f>
        <v>0</v>
      </c>
      <c r="E88" s="85"/>
      <c r="F88" s="85"/>
      <c r="G88" s="85"/>
      <c r="H88" s="85"/>
    </row>
    <row r="89" customFormat="false" ht="13.8" hidden="false" customHeight="false" outlineLevel="0" collapsed="false">
      <c r="A89" s="111" t="s">
        <v>189</v>
      </c>
      <c r="B89" s="93" t="n">
        <f aca="false">Localidades!K27</f>
        <v>3</v>
      </c>
      <c r="C89" s="112" t="n">
        <v>0</v>
      </c>
      <c r="D89" s="95" t="n">
        <f aca="false">C89*B89</f>
        <v>0</v>
      </c>
      <c r="E89" s="85"/>
      <c r="F89" s="85"/>
      <c r="G89" s="85"/>
      <c r="H89" s="85"/>
    </row>
    <row r="90" customFormat="false" ht="13.8" hidden="false" customHeight="false" outlineLevel="0" collapsed="false">
      <c r="A90" s="111" t="s">
        <v>190</v>
      </c>
      <c r="B90" s="93" t="n">
        <f aca="false">Localidades!K28</f>
        <v>1</v>
      </c>
      <c r="C90" s="112" t="n">
        <v>0</v>
      </c>
      <c r="D90" s="95" t="n">
        <f aca="false">C90*B90</f>
        <v>0</v>
      </c>
      <c r="E90" s="85"/>
      <c r="F90" s="85"/>
      <c r="G90" s="85"/>
      <c r="H90" s="85"/>
    </row>
    <row r="91" customFormat="false" ht="13.8" hidden="false" customHeight="false" outlineLevel="0" collapsed="false">
      <c r="A91" s="111" t="s">
        <v>191</v>
      </c>
      <c r="B91" s="93" t="n">
        <f aca="false">Localidades!K29</f>
        <v>3</v>
      </c>
      <c r="C91" s="112" t="n">
        <v>0</v>
      </c>
      <c r="D91" s="95" t="n">
        <f aca="false">C91*B91</f>
        <v>0</v>
      </c>
      <c r="E91" s="85"/>
      <c r="F91" s="85"/>
      <c r="G91" s="85"/>
      <c r="H91" s="85"/>
    </row>
    <row r="92" customFormat="false" ht="13.8" hidden="false" customHeight="false" outlineLevel="0" collapsed="false">
      <c r="A92" s="111" t="s">
        <v>192</v>
      </c>
      <c r="B92" s="93" t="n">
        <f aca="false">Localidades!K30</f>
        <v>1</v>
      </c>
      <c r="C92" s="112" t="n">
        <v>0</v>
      </c>
      <c r="D92" s="95" t="n">
        <f aca="false">C92*B92</f>
        <v>0</v>
      </c>
      <c r="E92" s="85"/>
      <c r="F92" s="85"/>
      <c r="G92" s="85"/>
      <c r="H92" s="85"/>
    </row>
    <row r="93" customFormat="false" ht="13.8" hidden="false" customHeight="false" outlineLevel="0" collapsed="false">
      <c r="A93" s="111" t="s">
        <v>193</v>
      </c>
      <c r="B93" s="93" t="n">
        <f aca="false">Localidades!K31</f>
        <v>1</v>
      </c>
      <c r="C93" s="112" t="n">
        <v>0</v>
      </c>
      <c r="D93" s="95" t="n">
        <f aca="false">C93*B93</f>
        <v>0</v>
      </c>
      <c r="E93" s="85"/>
      <c r="F93" s="85"/>
      <c r="G93" s="85"/>
      <c r="H93" s="85"/>
    </row>
    <row r="94" customFormat="false" ht="13.8" hidden="false" customHeight="false" outlineLevel="0" collapsed="false">
      <c r="A94" s="111" t="s">
        <v>194</v>
      </c>
      <c r="B94" s="93" t="n">
        <f aca="false">Localidades!K32</f>
        <v>1</v>
      </c>
      <c r="C94" s="112" t="n">
        <v>0</v>
      </c>
      <c r="D94" s="95" t="n">
        <f aca="false">C94*B94</f>
        <v>0</v>
      </c>
      <c r="E94" s="85"/>
      <c r="F94" s="85"/>
      <c r="G94" s="85"/>
      <c r="H94" s="85"/>
    </row>
    <row r="95" customFormat="false" ht="13.8" hidden="false" customHeight="false" outlineLevel="0" collapsed="false">
      <c r="A95" s="103" t="s">
        <v>195</v>
      </c>
      <c r="B95" s="103"/>
      <c r="C95" s="103"/>
      <c r="D95" s="98" t="n">
        <f aca="false">SUM(D85:D94)</f>
        <v>0</v>
      </c>
      <c r="E95" s="85"/>
      <c r="F95" s="85"/>
      <c r="G95" s="85"/>
      <c r="H95" s="85"/>
    </row>
    <row r="96" customFormat="false" ht="15.75" hidden="false" customHeight="true" outlineLevel="0" collapsed="false">
      <c r="A96" s="99" t="s">
        <v>196</v>
      </c>
      <c r="B96" s="99"/>
      <c r="C96" s="99"/>
      <c r="D96" s="99"/>
      <c r="E96" s="89"/>
      <c r="F96" s="89"/>
      <c r="G96" s="132"/>
      <c r="H96" s="133"/>
    </row>
    <row r="97" customFormat="false" ht="13.8" hidden="false" customHeight="false" outlineLevel="0" collapsed="false">
      <c r="A97" s="90" t="s">
        <v>184</v>
      </c>
      <c r="B97" s="90" t="s">
        <v>103</v>
      </c>
      <c r="C97" s="90" t="s">
        <v>104</v>
      </c>
      <c r="D97" s="91" t="s">
        <v>105</v>
      </c>
      <c r="E97" s="85"/>
      <c r="F97" s="85"/>
      <c r="G97" s="127"/>
      <c r="H97" s="133"/>
    </row>
    <row r="98" customFormat="false" ht="13.8" hidden="false" customHeight="false" outlineLevel="0" collapsed="false">
      <c r="A98" s="111" t="s">
        <v>197</v>
      </c>
      <c r="B98" s="93" t="n">
        <f aca="false">B85</f>
        <v>25</v>
      </c>
      <c r="C98" s="94" t="n">
        <v>0</v>
      </c>
      <c r="D98" s="95" t="n">
        <f aca="false">C98*B98</f>
        <v>0</v>
      </c>
      <c r="E98" s="85"/>
      <c r="F98" s="85"/>
      <c r="G98" s="127"/>
      <c r="H98" s="133"/>
    </row>
    <row r="99" customFormat="false" ht="13.8" hidden="false" customHeight="false" outlineLevel="0" collapsed="false">
      <c r="A99" s="111" t="s">
        <v>198</v>
      </c>
      <c r="B99" s="93" t="n">
        <f aca="false">B86</f>
        <v>4</v>
      </c>
      <c r="C99" s="94" t="n">
        <v>0</v>
      </c>
      <c r="D99" s="95" t="n">
        <f aca="false">C99*B99</f>
        <v>0</v>
      </c>
      <c r="E99" s="85"/>
      <c r="F99" s="85"/>
      <c r="G99" s="127"/>
      <c r="H99" s="133"/>
    </row>
    <row r="100" customFormat="false" ht="13.8" hidden="false" customHeight="false" outlineLevel="0" collapsed="false">
      <c r="A100" s="111" t="s">
        <v>199</v>
      </c>
      <c r="B100" s="93" t="n">
        <f aca="false">B87</f>
        <v>6</v>
      </c>
      <c r="C100" s="94" t="n">
        <v>0</v>
      </c>
      <c r="D100" s="95" t="n">
        <f aca="false">C100*B100</f>
        <v>0</v>
      </c>
      <c r="E100" s="85"/>
      <c r="F100" s="85"/>
      <c r="G100" s="127"/>
      <c r="H100" s="133"/>
    </row>
    <row r="101" customFormat="false" ht="13.8" hidden="false" customHeight="false" outlineLevel="0" collapsed="false">
      <c r="A101" s="111" t="s">
        <v>200</v>
      </c>
      <c r="B101" s="93" t="n">
        <f aca="false">B88</f>
        <v>1</v>
      </c>
      <c r="C101" s="94" t="n">
        <v>0</v>
      </c>
      <c r="D101" s="95" t="n">
        <f aca="false">C101*B101</f>
        <v>0</v>
      </c>
      <c r="E101" s="85"/>
      <c r="F101" s="85"/>
      <c r="G101" s="127"/>
      <c r="H101" s="133"/>
    </row>
    <row r="102" customFormat="false" ht="13.8" hidden="false" customHeight="false" outlineLevel="0" collapsed="false">
      <c r="A102" s="111" t="s">
        <v>201</v>
      </c>
      <c r="B102" s="93" t="n">
        <f aca="false">B89</f>
        <v>3</v>
      </c>
      <c r="C102" s="94" t="n">
        <v>0</v>
      </c>
      <c r="D102" s="95" t="n">
        <f aca="false">C102*B102</f>
        <v>0</v>
      </c>
      <c r="E102" s="85"/>
      <c r="F102" s="85"/>
      <c r="G102" s="127"/>
      <c r="H102" s="133"/>
    </row>
    <row r="103" customFormat="false" ht="13.8" hidden="false" customHeight="false" outlineLevel="0" collapsed="false">
      <c r="A103" s="111" t="s">
        <v>202</v>
      </c>
      <c r="B103" s="93" t="n">
        <f aca="false">B90</f>
        <v>1</v>
      </c>
      <c r="C103" s="94" t="n">
        <v>0</v>
      </c>
      <c r="D103" s="95" t="n">
        <f aca="false">C103*B103</f>
        <v>0</v>
      </c>
      <c r="E103" s="85"/>
      <c r="F103" s="85"/>
      <c r="G103" s="127"/>
      <c r="H103" s="133"/>
    </row>
    <row r="104" customFormat="false" ht="13.8" hidden="false" customHeight="false" outlineLevel="0" collapsed="false">
      <c r="A104" s="111" t="s">
        <v>203</v>
      </c>
      <c r="B104" s="93" t="n">
        <f aca="false">B91</f>
        <v>3</v>
      </c>
      <c r="C104" s="94" t="n">
        <v>0</v>
      </c>
      <c r="D104" s="95" t="n">
        <f aca="false">C104*B104</f>
        <v>0</v>
      </c>
      <c r="E104" s="85"/>
      <c r="F104" s="85"/>
      <c r="G104" s="127"/>
      <c r="H104" s="133"/>
    </row>
    <row r="105" customFormat="false" ht="13.8" hidden="false" customHeight="false" outlineLevel="0" collapsed="false">
      <c r="A105" s="111" t="s">
        <v>204</v>
      </c>
      <c r="B105" s="93" t="n">
        <f aca="false">B92</f>
        <v>1</v>
      </c>
      <c r="C105" s="94" t="n">
        <v>0</v>
      </c>
      <c r="D105" s="95" t="n">
        <f aca="false">C105*B105</f>
        <v>0</v>
      </c>
      <c r="E105" s="85"/>
      <c r="F105" s="85"/>
      <c r="G105" s="127"/>
      <c r="H105" s="133"/>
    </row>
    <row r="106" customFormat="false" ht="13.8" hidden="false" customHeight="false" outlineLevel="0" collapsed="false">
      <c r="A106" s="111" t="s">
        <v>205</v>
      </c>
      <c r="B106" s="93" t="n">
        <f aca="false">B93</f>
        <v>1</v>
      </c>
      <c r="C106" s="94" t="n">
        <v>0</v>
      </c>
      <c r="D106" s="95" t="n">
        <f aca="false">C106*B106</f>
        <v>0</v>
      </c>
      <c r="E106" s="85"/>
      <c r="F106" s="85"/>
      <c r="G106" s="127"/>
      <c r="H106" s="133"/>
    </row>
    <row r="107" customFormat="false" ht="13.8" hidden="false" customHeight="false" outlineLevel="0" collapsed="false">
      <c r="A107" s="111" t="s">
        <v>206</v>
      </c>
      <c r="B107" s="93" t="n">
        <f aca="false">B94</f>
        <v>1</v>
      </c>
      <c r="C107" s="94" t="n">
        <v>0</v>
      </c>
      <c r="D107" s="95" t="n">
        <f aca="false">C107*B107</f>
        <v>0</v>
      </c>
      <c r="E107" s="85"/>
      <c r="F107" s="85"/>
      <c r="G107" s="127"/>
      <c r="H107" s="133"/>
    </row>
    <row r="108" customFormat="false" ht="13.8" hidden="false" customHeight="false" outlineLevel="0" collapsed="false">
      <c r="A108" s="103" t="s">
        <v>207</v>
      </c>
      <c r="B108" s="103"/>
      <c r="C108" s="103"/>
      <c r="D108" s="98" t="n">
        <f aca="false">SUM(D98:D107)</f>
        <v>0</v>
      </c>
      <c r="E108" s="85"/>
      <c r="F108" s="85"/>
      <c r="G108" s="85"/>
      <c r="H108" s="85"/>
    </row>
    <row r="109" customFormat="false" ht="15.75" hidden="false" customHeight="true" outlineLevel="0" collapsed="false">
      <c r="A109" s="99" t="s">
        <v>208</v>
      </c>
      <c r="B109" s="99"/>
      <c r="C109" s="99"/>
      <c r="D109" s="99"/>
      <c r="E109" s="89"/>
      <c r="F109" s="89"/>
      <c r="G109" s="89"/>
      <c r="H109" s="89"/>
    </row>
    <row r="110" customFormat="false" ht="13.8" hidden="false" customHeight="false" outlineLevel="0" collapsed="false">
      <c r="A110" s="90" t="s">
        <v>184</v>
      </c>
      <c r="B110" s="90" t="s">
        <v>103</v>
      </c>
      <c r="C110" s="90" t="s">
        <v>104</v>
      </c>
      <c r="D110" s="91" t="s">
        <v>105</v>
      </c>
      <c r="E110" s="85"/>
      <c r="F110" s="85"/>
      <c r="G110" s="85"/>
      <c r="H110" s="85"/>
    </row>
    <row r="111" customFormat="false" ht="13.8" hidden="false" customHeight="false" outlineLevel="0" collapsed="false">
      <c r="A111" s="111" t="s">
        <v>209</v>
      </c>
      <c r="B111" s="93" t="n">
        <f aca="false">B98</f>
        <v>25</v>
      </c>
      <c r="C111" s="94" t="n">
        <v>0</v>
      </c>
      <c r="D111" s="95" t="n">
        <f aca="false">B111*C111</f>
        <v>0</v>
      </c>
      <c r="E111" s="85"/>
      <c r="F111" s="85"/>
      <c r="G111" s="85"/>
      <c r="H111" s="85"/>
    </row>
    <row r="112" customFormat="false" ht="13.8" hidden="false" customHeight="false" outlineLevel="0" collapsed="false">
      <c r="A112" s="111" t="s">
        <v>210</v>
      </c>
      <c r="B112" s="93" t="n">
        <f aca="false">B99</f>
        <v>4</v>
      </c>
      <c r="C112" s="94" t="n">
        <v>0</v>
      </c>
      <c r="D112" s="95" t="n">
        <f aca="false">B112*C112</f>
        <v>0</v>
      </c>
      <c r="E112" s="85"/>
      <c r="F112" s="85"/>
      <c r="G112" s="85"/>
      <c r="H112" s="85"/>
    </row>
    <row r="113" customFormat="false" ht="13.8" hidden="false" customHeight="false" outlineLevel="0" collapsed="false">
      <c r="A113" s="111" t="s">
        <v>211</v>
      </c>
      <c r="B113" s="93" t="n">
        <f aca="false">B100</f>
        <v>6</v>
      </c>
      <c r="C113" s="94" t="n">
        <v>0</v>
      </c>
      <c r="D113" s="95" t="n">
        <f aca="false">B113*C113</f>
        <v>0</v>
      </c>
      <c r="E113" s="85"/>
      <c r="F113" s="85"/>
      <c r="G113" s="85"/>
      <c r="H113" s="85"/>
    </row>
    <row r="114" customFormat="false" ht="13.8" hidden="false" customHeight="false" outlineLevel="0" collapsed="false">
      <c r="A114" s="111" t="s">
        <v>212</v>
      </c>
      <c r="B114" s="93" t="n">
        <f aca="false">B101</f>
        <v>1</v>
      </c>
      <c r="C114" s="94" t="n">
        <v>0</v>
      </c>
      <c r="D114" s="95" t="n">
        <f aca="false">B114*C114</f>
        <v>0</v>
      </c>
      <c r="E114" s="85"/>
      <c r="F114" s="85"/>
      <c r="G114" s="85"/>
      <c r="H114" s="85"/>
    </row>
    <row r="115" customFormat="false" ht="13.8" hidden="false" customHeight="false" outlineLevel="0" collapsed="false">
      <c r="A115" s="111" t="s">
        <v>213</v>
      </c>
      <c r="B115" s="93" t="n">
        <f aca="false">B102</f>
        <v>3</v>
      </c>
      <c r="C115" s="94" t="n">
        <v>0</v>
      </c>
      <c r="D115" s="95" t="n">
        <f aca="false">B115*C115</f>
        <v>0</v>
      </c>
      <c r="E115" s="85"/>
      <c r="F115" s="85"/>
      <c r="G115" s="85"/>
      <c r="H115" s="85"/>
    </row>
    <row r="116" customFormat="false" ht="13.8" hidden="false" customHeight="false" outlineLevel="0" collapsed="false">
      <c r="A116" s="111" t="s">
        <v>214</v>
      </c>
      <c r="B116" s="93" t="n">
        <f aca="false">B103</f>
        <v>1</v>
      </c>
      <c r="C116" s="94" t="n">
        <v>0</v>
      </c>
      <c r="D116" s="95" t="n">
        <f aca="false">B116*C116</f>
        <v>0</v>
      </c>
      <c r="E116" s="85"/>
      <c r="F116" s="85"/>
      <c r="G116" s="85"/>
      <c r="H116" s="85"/>
    </row>
    <row r="117" customFormat="false" ht="13.8" hidden="false" customHeight="false" outlineLevel="0" collapsed="false">
      <c r="A117" s="111" t="s">
        <v>215</v>
      </c>
      <c r="B117" s="93" t="n">
        <f aca="false">B104</f>
        <v>3</v>
      </c>
      <c r="C117" s="94" t="n">
        <v>0</v>
      </c>
      <c r="D117" s="95" t="n">
        <f aca="false">B117*C117</f>
        <v>0</v>
      </c>
      <c r="E117" s="85"/>
      <c r="F117" s="85"/>
      <c r="G117" s="85"/>
      <c r="H117" s="85"/>
    </row>
    <row r="118" customFormat="false" ht="13.8" hidden="false" customHeight="false" outlineLevel="0" collapsed="false">
      <c r="A118" s="111" t="s">
        <v>216</v>
      </c>
      <c r="B118" s="93" t="n">
        <f aca="false">B105</f>
        <v>1</v>
      </c>
      <c r="C118" s="94" t="n">
        <v>0</v>
      </c>
      <c r="D118" s="95" t="n">
        <f aca="false">B118*C118</f>
        <v>0</v>
      </c>
      <c r="E118" s="85"/>
      <c r="F118" s="85"/>
      <c r="G118" s="85"/>
      <c r="H118" s="85"/>
    </row>
    <row r="119" customFormat="false" ht="13.8" hidden="false" customHeight="false" outlineLevel="0" collapsed="false">
      <c r="A119" s="111" t="s">
        <v>217</v>
      </c>
      <c r="B119" s="93" t="n">
        <f aca="false">B106</f>
        <v>1</v>
      </c>
      <c r="C119" s="94" t="n">
        <v>0</v>
      </c>
      <c r="D119" s="95" t="n">
        <f aca="false">B119*C119</f>
        <v>0</v>
      </c>
      <c r="E119" s="85"/>
      <c r="F119" s="85"/>
      <c r="G119" s="85"/>
      <c r="H119" s="85"/>
    </row>
    <row r="120" customFormat="false" ht="13.8" hidden="false" customHeight="false" outlineLevel="0" collapsed="false">
      <c r="A120" s="111" t="s">
        <v>218</v>
      </c>
      <c r="B120" s="93" t="n">
        <f aca="false">B107</f>
        <v>1</v>
      </c>
      <c r="C120" s="94" t="n">
        <v>0</v>
      </c>
      <c r="D120" s="95" t="n">
        <f aca="false">B120*C120</f>
        <v>0</v>
      </c>
      <c r="E120" s="85"/>
      <c r="F120" s="85"/>
      <c r="G120" s="85"/>
      <c r="H120" s="85"/>
    </row>
    <row r="121" customFormat="false" ht="13.8" hidden="false" customHeight="false" outlineLevel="0" collapsed="false">
      <c r="A121" s="105" t="s">
        <v>219</v>
      </c>
      <c r="B121" s="105"/>
      <c r="C121" s="105"/>
      <c r="D121" s="106" t="n">
        <f aca="false">SUM(D111:D120)</f>
        <v>0</v>
      </c>
      <c r="E121" s="85"/>
      <c r="F121" s="85"/>
      <c r="G121" s="85"/>
      <c r="H121" s="85"/>
    </row>
    <row r="122" customFormat="false" ht="13.8" hidden="false" customHeight="false" outlineLevel="0" collapsed="false">
      <c r="A122" s="134" t="s">
        <v>220</v>
      </c>
      <c r="B122" s="134"/>
      <c r="C122" s="134"/>
      <c r="D122" s="134"/>
      <c r="E122" s="134"/>
      <c r="F122" s="134"/>
      <c r="G122" s="134"/>
      <c r="H122" s="85"/>
    </row>
    <row r="123" customFormat="false" ht="25.3" hidden="false" customHeight="false" outlineLevel="0" collapsed="false">
      <c r="A123" s="135" t="s">
        <v>184</v>
      </c>
      <c r="B123" s="135" t="s">
        <v>103</v>
      </c>
      <c r="C123" s="136" t="s">
        <v>157</v>
      </c>
      <c r="D123" s="109" t="s">
        <v>158</v>
      </c>
      <c r="E123" s="136" t="s">
        <v>221</v>
      </c>
      <c r="F123" s="110" t="s">
        <v>160</v>
      </c>
      <c r="G123" s="110" t="s">
        <v>161</v>
      </c>
      <c r="H123" s="85"/>
    </row>
    <row r="124" customFormat="false" ht="13.8" hidden="false" customHeight="false" outlineLevel="0" collapsed="false">
      <c r="A124" s="111" t="s">
        <v>222</v>
      </c>
      <c r="B124" s="93" t="n">
        <f aca="false">B111</f>
        <v>25</v>
      </c>
      <c r="C124" s="94" t="n">
        <v>0</v>
      </c>
      <c r="D124" s="113" t="n">
        <f aca="false">B124*C124</f>
        <v>0</v>
      </c>
      <c r="E124" s="94" t="n">
        <v>0</v>
      </c>
      <c r="F124" s="95" t="n">
        <f aca="false">E124*B124</f>
        <v>0</v>
      </c>
      <c r="G124" s="95" t="n">
        <f aca="false">D124+F124</f>
        <v>0</v>
      </c>
      <c r="H124" s="85"/>
    </row>
    <row r="125" customFormat="false" ht="13.8" hidden="false" customHeight="false" outlineLevel="0" collapsed="false">
      <c r="A125" s="111" t="s">
        <v>223</v>
      </c>
      <c r="B125" s="93" t="n">
        <f aca="false">B112</f>
        <v>4</v>
      </c>
      <c r="C125" s="94" t="n">
        <v>0</v>
      </c>
      <c r="D125" s="113" t="n">
        <f aca="false">B125*C125</f>
        <v>0</v>
      </c>
      <c r="E125" s="94" t="n">
        <v>0</v>
      </c>
      <c r="F125" s="95" t="n">
        <f aca="false">E125*B125</f>
        <v>0</v>
      </c>
      <c r="G125" s="95" t="n">
        <f aca="false">D125+F125</f>
        <v>0</v>
      </c>
      <c r="H125" s="85"/>
    </row>
    <row r="126" customFormat="false" ht="13.8" hidden="false" customHeight="false" outlineLevel="0" collapsed="false">
      <c r="A126" s="111" t="s">
        <v>224</v>
      </c>
      <c r="B126" s="93" t="n">
        <f aca="false">B113</f>
        <v>6</v>
      </c>
      <c r="C126" s="94" t="n">
        <v>0</v>
      </c>
      <c r="D126" s="113" t="n">
        <f aca="false">B126*C126</f>
        <v>0</v>
      </c>
      <c r="E126" s="94" t="n">
        <v>0</v>
      </c>
      <c r="F126" s="95" t="n">
        <f aca="false">E126*B126</f>
        <v>0</v>
      </c>
      <c r="G126" s="95" t="n">
        <f aca="false">D126+F126</f>
        <v>0</v>
      </c>
      <c r="H126" s="85"/>
    </row>
    <row r="127" customFormat="false" ht="13.8" hidden="false" customHeight="false" outlineLevel="0" collapsed="false">
      <c r="A127" s="111" t="s">
        <v>225</v>
      </c>
      <c r="B127" s="93" t="n">
        <f aca="false">B114</f>
        <v>1</v>
      </c>
      <c r="C127" s="94" t="n">
        <v>0</v>
      </c>
      <c r="D127" s="113" t="n">
        <f aca="false">B127*C127</f>
        <v>0</v>
      </c>
      <c r="E127" s="94" t="n">
        <v>0</v>
      </c>
      <c r="F127" s="95" t="n">
        <f aca="false">E127*B127</f>
        <v>0</v>
      </c>
      <c r="G127" s="95" t="n">
        <f aca="false">D127+F127</f>
        <v>0</v>
      </c>
      <c r="H127" s="85"/>
    </row>
    <row r="128" customFormat="false" ht="13.8" hidden="false" customHeight="false" outlineLevel="0" collapsed="false">
      <c r="A128" s="111" t="s">
        <v>226</v>
      </c>
      <c r="B128" s="93" t="n">
        <f aca="false">B115</f>
        <v>3</v>
      </c>
      <c r="C128" s="94" t="n">
        <v>0</v>
      </c>
      <c r="D128" s="113" t="n">
        <f aca="false">B128*C128</f>
        <v>0</v>
      </c>
      <c r="E128" s="94" t="n">
        <v>0</v>
      </c>
      <c r="F128" s="95" t="n">
        <f aca="false">E128*B128</f>
        <v>0</v>
      </c>
      <c r="G128" s="95" t="n">
        <f aca="false">D128+F128</f>
        <v>0</v>
      </c>
      <c r="H128" s="85"/>
    </row>
    <row r="129" customFormat="false" ht="13.8" hidden="false" customHeight="false" outlineLevel="0" collapsed="false">
      <c r="A129" s="111" t="s">
        <v>227</v>
      </c>
      <c r="B129" s="93" t="n">
        <f aca="false">B116</f>
        <v>1</v>
      </c>
      <c r="C129" s="94" t="n">
        <v>0</v>
      </c>
      <c r="D129" s="113" t="n">
        <f aca="false">B129*C129</f>
        <v>0</v>
      </c>
      <c r="E129" s="94" t="n">
        <v>0</v>
      </c>
      <c r="F129" s="95" t="n">
        <f aca="false">E129*B129</f>
        <v>0</v>
      </c>
      <c r="G129" s="95" t="n">
        <f aca="false">D129+F129</f>
        <v>0</v>
      </c>
      <c r="H129" s="85"/>
    </row>
    <row r="130" customFormat="false" ht="13.8" hidden="false" customHeight="false" outlineLevel="0" collapsed="false">
      <c r="A130" s="111" t="s">
        <v>228</v>
      </c>
      <c r="B130" s="93" t="n">
        <f aca="false">B117</f>
        <v>3</v>
      </c>
      <c r="C130" s="94" t="n">
        <v>0</v>
      </c>
      <c r="D130" s="113" t="n">
        <f aca="false">B130*C130</f>
        <v>0</v>
      </c>
      <c r="E130" s="94" t="n">
        <v>0</v>
      </c>
      <c r="F130" s="95" t="n">
        <f aca="false">E130*B130</f>
        <v>0</v>
      </c>
      <c r="G130" s="95" t="n">
        <f aca="false">D130+F130</f>
        <v>0</v>
      </c>
      <c r="H130" s="85"/>
    </row>
    <row r="131" customFormat="false" ht="13.8" hidden="false" customHeight="false" outlineLevel="0" collapsed="false">
      <c r="A131" s="111" t="s">
        <v>229</v>
      </c>
      <c r="B131" s="93" t="n">
        <f aca="false">B118</f>
        <v>1</v>
      </c>
      <c r="C131" s="94" t="n">
        <v>0</v>
      </c>
      <c r="D131" s="113" t="n">
        <f aca="false">B131*C131</f>
        <v>0</v>
      </c>
      <c r="E131" s="94" t="n">
        <v>0</v>
      </c>
      <c r="F131" s="95" t="n">
        <f aca="false">E131*B131</f>
        <v>0</v>
      </c>
      <c r="G131" s="95" t="n">
        <f aca="false">D131+F131</f>
        <v>0</v>
      </c>
      <c r="H131" s="85"/>
    </row>
    <row r="132" customFormat="false" ht="13.8" hidden="false" customHeight="false" outlineLevel="0" collapsed="false">
      <c r="A132" s="111" t="s">
        <v>230</v>
      </c>
      <c r="B132" s="93" t="n">
        <f aca="false">B119</f>
        <v>1</v>
      </c>
      <c r="C132" s="94" t="n">
        <v>0</v>
      </c>
      <c r="D132" s="113" t="n">
        <f aca="false">B132*C132</f>
        <v>0</v>
      </c>
      <c r="E132" s="94" t="n">
        <v>0</v>
      </c>
      <c r="F132" s="95" t="n">
        <f aca="false">E132*B132</f>
        <v>0</v>
      </c>
      <c r="G132" s="95" t="n">
        <f aca="false">D132+F132</f>
        <v>0</v>
      </c>
      <c r="H132" s="85"/>
    </row>
    <row r="133" customFormat="false" ht="13.8" hidden="false" customHeight="false" outlineLevel="0" collapsed="false">
      <c r="A133" s="111" t="s">
        <v>231</v>
      </c>
      <c r="B133" s="93" t="n">
        <f aca="false">B120</f>
        <v>1</v>
      </c>
      <c r="C133" s="94" t="n">
        <v>0</v>
      </c>
      <c r="D133" s="113" t="n">
        <f aca="false">B133*C133</f>
        <v>0</v>
      </c>
      <c r="E133" s="94" t="n">
        <v>0</v>
      </c>
      <c r="F133" s="95" t="n">
        <f aca="false">E133*B133</f>
        <v>0</v>
      </c>
      <c r="G133" s="95" t="n">
        <f aca="false">D133+F133</f>
        <v>0</v>
      </c>
      <c r="H133" s="85"/>
    </row>
    <row r="134" customFormat="false" ht="13.8" hidden="false" customHeight="false" outlineLevel="0" collapsed="false">
      <c r="A134" s="111" t="s">
        <v>232</v>
      </c>
      <c r="B134" s="93" t="n">
        <f aca="false">Localidades!K33</f>
        <v>1</v>
      </c>
      <c r="C134" s="94" t="n">
        <v>0</v>
      </c>
      <c r="D134" s="113" t="n">
        <f aca="false">B134*C134</f>
        <v>0</v>
      </c>
      <c r="E134" s="94" t="n">
        <v>0</v>
      </c>
      <c r="F134" s="95" t="n">
        <f aca="false">E134*B134</f>
        <v>0</v>
      </c>
      <c r="G134" s="95" t="n">
        <f aca="false">D134+F134</f>
        <v>0</v>
      </c>
      <c r="H134" s="85"/>
    </row>
    <row r="135" customFormat="false" ht="13.8" hidden="false" customHeight="false" outlineLevel="0" collapsed="false">
      <c r="A135" s="137" t="s">
        <v>233</v>
      </c>
      <c r="B135" s="137"/>
      <c r="C135" s="138" t="s">
        <v>179</v>
      </c>
      <c r="D135" s="139" t="n">
        <f aca="false">SUM(D124:D134)</f>
        <v>0</v>
      </c>
      <c r="E135" s="117" t="s">
        <v>180</v>
      </c>
      <c r="F135" s="118" t="n">
        <f aca="false">SUM(F124:F134)</f>
        <v>0</v>
      </c>
      <c r="G135" s="119" t="n">
        <f aca="false">SUM(G124:G134)</f>
        <v>0</v>
      </c>
      <c r="H135" s="85"/>
    </row>
    <row r="136" customFormat="false" ht="13.8" hidden="false" customHeight="false" outlineLevel="0" collapsed="false">
      <c r="A136" s="140"/>
      <c r="B136" s="140" t="s">
        <v>234</v>
      </c>
      <c r="C136" s="141" t="s">
        <v>235</v>
      </c>
      <c r="D136" s="131" t="s">
        <v>236</v>
      </c>
      <c r="E136" s="127"/>
      <c r="F136" s="127"/>
      <c r="G136" s="128"/>
      <c r="H136" s="85"/>
    </row>
    <row r="137" s="144" customFormat="true" ht="13.8" hidden="false" customHeight="false" outlineLevel="0" collapsed="false">
      <c r="A137" s="111" t="s">
        <v>237</v>
      </c>
      <c r="B137" s="142" t="n">
        <f aca="false">Localidades!K36</f>
        <v>2039</v>
      </c>
      <c r="C137" s="143" t="n">
        <v>0</v>
      </c>
      <c r="D137" s="113" t="n">
        <f aca="false">B137*C137/60</f>
        <v>0</v>
      </c>
      <c r="H137" s="145"/>
    </row>
    <row r="138" customFormat="false" ht="12.75" hidden="false" customHeight="false" outlineLevel="0" collapsed="false">
      <c r="A138" s="146" t="s">
        <v>99</v>
      </c>
      <c r="B138" s="146"/>
      <c r="C138" s="146"/>
      <c r="D138" s="146"/>
      <c r="E138" s="146"/>
      <c r="F138" s="146"/>
      <c r="G138" s="146"/>
    </row>
    <row r="139" customFormat="false" ht="12.75" hidden="false" customHeight="false" outlineLevel="0" collapsed="false">
      <c r="A139" s="146"/>
      <c r="B139" s="146"/>
      <c r="C139" s="146"/>
      <c r="D139" s="146"/>
      <c r="E139" s="146"/>
      <c r="F139" s="146"/>
      <c r="G139" s="146"/>
    </row>
    <row r="141" customFormat="false" ht="45.75" hidden="false" customHeight="true" outlineLevel="0" collapsed="false">
      <c r="A141" s="147" t="s">
        <v>238</v>
      </c>
      <c r="B141" s="147"/>
      <c r="C141" s="148" t="s">
        <v>239</v>
      </c>
      <c r="D141" s="149"/>
      <c r="E141" s="147" t="s">
        <v>240</v>
      </c>
      <c r="F141" s="147"/>
      <c r="G141" s="148" t="s">
        <v>239</v>
      </c>
    </row>
    <row r="142" customFormat="false" ht="13.8" hidden="false" customHeight="false" outlineLevel="0" collapsed="false">
      <c r="A142" s="150" t="s">
        <v>241</v>
      </c>
      <c r="B142" s="150"/>
      <c r="C142" s="151" t="n">
        <v>0.01</v>
      </c>
      <c r="D142" s="152"/>
      <c r="E142" s="150" t="s">
        <v>241</v>
      </c>
      <c r="F142" s="150"/>
      <c r="G142" s="151" t="n">
        <v>0.01</v>
      </c>
    </row>
    <row r="143" customFormat="false" ht="13.8" hidden="false" customHeight="false" outlineLevel="0" collapsed="false">
      <c r="A143" s="150" t="s">
        <v>242</v>
      </c>
      <c r="B143" s="150"/>
      <c r="C143" s="151" t="n">
        <v>0.01</v>
      </c>
      <c r="D143" s="152"/>
      <c r="E143" s="150" t="s">
        <v>242</v>
      </c>
      <c r="F143" s="150"/>
      <c r="G143" s="151" t="n">
        <v>0.01</v>
      </c>
    </row>
    <row r="144" customFormat="false" ht="13.8" hidden="false" customHeight="false" outlineLevel="0" collapsed="false">
      <c r="A144" s="150" t="s">
        <v>243</v>
      </c>
      <c r="B144" s="150"/>
      <c r="C144" s="151" t="n">
        <v>0.01</v>
      </c>
      <c r="D144" s="152"/>
      <c r="E144" s="150" t="s">
        <v>243</v>
      </c>
      <c r="F144" s="150"/>
      <c r="G144" s="151" t="n">
        <v>0.01</v>
      </c>
    </row>
    <row r="145" customFormat="false" ht="13.8" hidden="false" customHeight="false" outlineLevel="0" collapsed="false">
      <c r="A145" s="150" t="s">
        <v>244</v>
      </c>
      <c r="B145" s="150"/>
      <c r="C145" s="151" t="n">
        <v>0.01</v>
      </c>
      <c r="D145" s="152"/>
      <c r="E145" s="150" t="s">
        <v>244</v>
      </c>
      <c r="F145" s="150"/>
      <c r="G145" s="151" t="n">
        <v>0.01</v>
      </c>
    </row>
    <row r="146" customFormat="false" ht="13.8" hidden="false" customHeight="true" outlineLevel="0" collapsed="false">
      <c r="A146" s="153" t="s">
        <v>245</v>
      </c>
      <c r="B146" s="153"/>
      <c r="C146" s="151" t="n">
        <v>0.01</v>
      </c>
      <c r="D146" s="154"/>
      <c r="E146" s="153" t="s">
        <v>245</v>
      </c>
      <c r="F146" s="153"/>
      <c r="G146" s="151" t="n">
        <v>0.01</v>
      </c>
    </row>
    <row r="147" customFormat="false" ht="25.3" hidden="false" customHeight="true" outlineLevel="0" collapsed="false">
      <c r="A147" s="155" t="s">
        <v>246</v>
      </c>
      <c r="B147" s="155"/>
      <c r="C147" s="151" t="n">
        <v>0.01</v>
      </c>
      <c r="D147" s="154"/>
      <c r="E147" s="155" t="s">
        <v>246</v>
      </c>
      <c r="F147" s="155"/>
      <c r="G147" s="151" t="n">
        <v>0.01</v>
      </c>
    </row>
    <row r="148" customFormat="false" ht="13.8" hidden="false" customHeight="true" outlineLevel="0" collapsed="false">
      <c r="A148" s="153" t="s">
        <v>247</v>
      </c>
      <c r="B148" s="153"/>
      <c r="C148" s="151" t="n">
        <v>0.01</v>
      </c>
      <c r="D148" s="154"/>
      <c r="E148" s="153" t="s">
        <v>247</v>
      </c>
      <c r="F148" s="153"/>
      <c r="G148" s="151" t="n">
        <v>0.01</v>
      </c>
    </row>
    <row r="149" customFormat="false" ht="30.75" hidden="false" customHeight="true" outlineLevel="0" collapsed="false">
      <c r="A149" s="153" t="s">
        <v>248</v>
      </c>
      <c r="B149" s="153"/>
      <c r="C149" s="151" t="n">
        <v>0.01</v>
      </c>
      <c r="D149" s="154"/>
      <c r="E149" s="153" t="s">
        <v>248</v>
      </c>
      <c r="F149" s="153"/>
      <c r="G149" s="151" t="n">
        <v>0.01</v>
      </c>
    </row>
    <row r="150" customFormat="false" ht="13.8" hidden="false" customHeight="false" outlineLevel="0" collapsed="false">
      <c r="A150" s="156" t="s">
        <v>249</v>
      </c>
      <c r="B150" s="156"/>
      <c r="C150" s="157" t="n">
        <v>0.01</v>
      </c>
      <c r="D150" s="152"/>
      <c r="E150" s="156" t="s">
        <v>249</v>
      </c>
      <c r="F150" s="156"/>
      <c r="G150" s="157" t="n">
        <v>0.01</v>
      </c>
    </row>
    <row r="151" customFormat="false" ht="13.8" hidden="false" customHeight="false" outlineLevel="0" collapsed="false">
      <c r="A151" s="158" t="s">
        <v>250</v>
      </c>
      <c r="B151" s="158"/>
      <c r="C151" s="159" t="n">
        <f aca="false">(((1+(C142+C144+C145))*(1+C143)*(1+C150))/(1-(C146+C147+C148+C149)))-1</f>
        <v>0.0944822916666666</v>
      </c>
      <c r="D151" s="149"/>
      <c r="E151" s="158" t="s">
        <v>250</v>
      </c>
      <c r="F151" s="158"/>
      <c r="G151" s="159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0"/>
      <c r="B152" s="161"/>
      <c r="C152" s="162"/>
      <c r="D152" s="85"/>
      <c r="E152" s="163"/>
      <c r="F152" s="164"/>
      <c r="G152" s="165"/>
    </row>
    <row r="153" s="28" customFormat="true" ht="84.75" hidden="false" customHeight="true" outlineLevel="0" collapsed="false">
      <c r="A153" s="166" t="s">
        <v>251</v>
      </c>
      <c r="B153" s="166"/>
      <c r="C153" s="167" t="n">
        <f aca="false">(D23+D95)*(1+C151)</f>
        <v>0</v>
      </c>
      <c r="D153" s="168"/>
      <c r="E153" s="169" t="s">
        <v>252</v>
      </c>
      <c r="F153" s="169"/>
      <c r="G153" s="170" t="n">
        <f aca="false">(D59+D121)*(1+G151)</f>
        <v>0</v>
      </c>
    </row>
    <row r="154" s="28" customFormat="true" ht="33" hidden="false" customHeight="true" outlineLevel="0" collapsed="false">
      <c r="D154" s="168"/>
      <c r="E154" s="166" t="s">
        <v>253</v>
      </c>
      <c r="F154" s="166"/>
      <c r="G154" s="171" t="n">
        <f aca="false">(D41+G78+D108+G135+D137)*(1+G151)</f>
        <v>0</v>
      </c>
    </row>
    <row r="156" customFormat="false" ht="16.15" hidden="false" customHeight="false" outlineLevel="0" collapsed="false">
      <c r="A156" s="172" t="s">
        <v>254</v>
      </c>
      <c r="B156" s="172"/>
      <c r="C156" s="172"/>
      <c r="D156" s="172"/>
      <c r="E156" s="173"/>
      <c r="F156" s="85"/>
      <c r="G156" s="85"/>
    </row>
    <row r="157" customFormat="false" ht="15" hidden="false" customHeight="true" outlineLevel="0" collapsed="false">
      <c r="A157" s="174" t="s">
        <v>255</v>
      </c>
      <c r="B157" s="174"/>
      <c r="C157" s="175" t="s">
        <v>256</v>
      </c>
      <c r="D157" s="175" t="s">
        <v>257</v>
      </c>
      <c r="E157" s="176"/>
      <c r="F157" s="85"/>
      <c r="G157" s="85"/>
    </row>
    <row r="158" customFormat="false" ht="47.25" hidden="false" customHeight="true" outlineLevel="0" collapsed="false">
      <c r="A158" s="166" t="s">
        <v>258</v>
      </c>
      <c r="B158" s="166"/>
      <c r="C158" s="177" t="n">
        <f aca="false">C153+G154</f>
        <v>0</v>
      </c>
      <c r="D158" s="178" t="n">
        <f aca="false">C158*12</f>
        <v>0</v>
      </c>
      <c r="E158" s="179"/>
      <c r="F158" s="85"/>
      <c r="G158" s="85"/>
    </row>
    <row r="159" customFormat="false" ht="53.25" hidden="false" customHeight="true" outlineLevel="0" collapsed="false">
      <c r="A159" s="166" t="s">
        <v>259</v>
      </c>
      <c r="B159" s="166"/>
      <c r="C159" s="177" t="n">
        <f aca="false">C153+G153+G154</f>
        <v>0</v>
      </c>
      <c r="D159" s="180" t="n">
        <f aca="false">C159*48</f>
        <v>0</v>
      </c>
      <c r="E159" s="179"/>
      <c r="F159" s="85"/>
      <c r="G159" s="85"/>
    </row>
    <row r="160" customFormat="false" ht="36" hidden="false" customHeight="true" outlineLevel="0" collapsed="false">
      <c r="A160" s="166" t="s">
        <v>260</v>
      </c>
      <c r="B160" s="166"/>
      <c r="C160" s="177"/>
      <c r="D160" s="178" t="n">
        <f aca="false">D158+D159</f>
        <v>0</v>
      </c>
      <c r="E160" s="179"/>
      <c r="F160" s="85"/>
      <c r="G160" s="85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10" activePane="bottomLeft" state="frozen"/>
      <selection pane="topLeft" activeCell="A1" activeCellId="0" sqref="A1"/>
      <selection pane="bottomLeft" activeCell="A21" activeCellId="0" sqref="A21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39.85"/>
    <col collapsed="false" customWidth="true" hidden="false" outlineLevel="0" max="3" min="3" style="0" width="7.15"/>
    <col collapsed="false" customWidth="true" hidden="false" outlineLevel="0" max="4" min="4" style="0" width="37.15"/>
    <col collapsed="false" customWidth="true" hidden="false" outlineLevel="0" max="5" min="5" style="0" width="39.85"/>
    <col collapsed="false" customWidth="true" hidden="false" outlineLevel="0" max="6" min="6" style="0" width="6.85"/>
    <col collapsed="false" customWidth="true" hidden="false" outlineLevel="0" max="7" min="7" style="0" width="37.15"/>
    <col collapsed="false" customWidth="true" hidden="false" outlineLevel="0" max="8" min="8" style="0" width="39.85"/>
    <col collapsed="false" customWidth="true" hidden="false" outlineLevel="0" max="9" min="9" style="0" width="6.43"/>
    <col collapsed="false" customWidth="true" hidden="false" outlineLevel="0" max="10" min="10" style="0" width="37"/>
    <col collapsed="false" customWidth="true" hidden="false" outlineLevel="0" max="11" min="11" style="0" width="40"/>
    <col collapsed="false" customWidth="true" hidden="false" outlineLevel="0" max="12" min="12" style="0" width="6.43"/>
    <col collapsed="false" customWidth="true" hidden="false" outlineLevel="0" max="13" min="13" style="0" width="37"/>
    <col collapsed="false" customWidth="true" hidden="false" outlineLevel="0" max="14" min="14" style="0" width="40"/>
    <col collapsed="false" customWidth="true" hidden="false" outlineLevel="0" max="15" min="15" style="0" width="6.43"/>
    <col collapsed="false" customWidth="true" hidden="false" outlineLevel="0" max="16" min="16" style="0" width="37"/>
    <col collapsed="false" customWidth="true" hidden="false" outlineLevel="0" max="17" min="17" style="0" width="40"/>
    <col collapsed="false" customWidth="true" hidden="false" outlineLevel="0" max="18" min="18" style="0" width="8.15"/>
    <col collapsed="false" customWidth="true" hidden="false" outlineLevel="0" max="19" min="19" style="0" width="37"/>
    <col collapsed="false" customWidth="true" hidden="false" outlineLevel="0" max="20" min="20" style="0" width="40"/>
    <col collapsed="false" customWidth="true" hidden="false" outlineLevel="0" max="21" min="21" style="0" width="8.71"/>
    <col collapsed="false" customWidth="true" hidden="false" outlineLevel="0" max="22" min="22" style="0" width="37"/>
    <col collapsed="false" customWidth="true" hidden="false" outlineLevel="0" max="23" min="23" style="0" width="40"/>
    <col collapsed="false" customWidth="true" hidden="false" outlineLevel="0" max="24" min="24" style="0" width="7.29"/>
    <col collapsed="false" customWidth="true" hidden="false" outlineLevel="0" max="25" min="25" style="0" width="37"/>
    <col collapsed="false" customWidth="true" hidden="false" outlineLevel="0" max="26" min="26" style="0" width="42.57"/>
    <col collapsed="false" customWidth="true" hidden="false" outlineLevel="0" max="27" min="27" style="0" width="7.71"/>
    <col collapsed="false" customWidth="true" hidden="false" outlineLevel="0" max="28" min="28" style="0" width="37"/>
    <col collapsed="false" customWidth="true" hidden="false" outlineLevel="0" max="29" min="29" style="0" width="40"/>
    <col collapsed="false" customWidth="true" hidden="false" outlineLevel="0" max="30" min="30" style="0" width="8.42"/>
    <col collapsed="false" customWidth="true" hidden="false" outlineLevel="0" max="31" min="31" style="0" width="37"/>
    <col collapsed="false" customWidth="true" hidden="false" outlineLevel="0" max="32" min="32" style="0" width="40"/>
    <col collapsed="false" customWidth="true" hidden="false" outlineLevel="0" max="33" min="33" style="0" width="6.85"/>
    <col collapsed="false" customWidth="true" hidden="false" outlineLevel="0" max="34" min="34" style="0" width="37"/>
    <col collapsed="false" customWidth="true" hidden="false" outlineLevel="0" max="35" min="35" style="0" width="40"/>
    <col collapsed="false" customWidth="true" hidden="false" outlineLevel="0" max="36" min="36" style="0" width="16.43"/>
    <col collapsed="false" customWidth="true" hidden="false" outlineLevel="0" max="37" min="37" style="0" width="37"/>
    <col collapsed="false" customWidth="true" hidden="false" outlineLevel="0" max="38" min="38" style="0" width="40"/>
    <col collapsed="false" customWidth="true" hidden="false" outlineLevel="0" max="39" min="39" style="0" width="16.43"/>
    <col collapsed="false" customWidth="true" hidden="false" outlineLevel="0" max="40" min="40" style="0" width="37"/>
    <col collapsed="false" customWidth="true" hidden="false" outlineLevel="0" max="41" min="41" style="0" width="40"/>
    <col collapsed="false" customWidth="true" hidden="false" outlineLevel="0" max="42" min="42" style="0" width="16.43"/>
    <col collapsed="false" customWidth="true" hidden="false" outlineLevel="0" max="43" min="43" style="0" width="37"/>
    <col collapsed="false" customWidth="true" hidden="false" outlineLevel="0" max="44" min="44" style="0" width="40"/>
    <col collapsed="false" customWidth="true" hidden="false" outlineLevel="0" max="45" min="45" style="0" width="16.43"/>
    <col collapsed="false" customWidth="true" hidden="false" outlineLevel="0" max="46" min="46" style="0" width="37"/>
    <col collapsed="false" customWidth="true" hidden="false" outlineLevel="0" max="47" min="47" style="0" width="40"/>
    <col collapsed="false" customWidth="true" hidden="false" outlineLevel="0" max="48" min="48" style="0" width="16.43"/>
    <col collapsed="false" customWidth="true" hidden="false" outlineLevel="0" max="49" min="49" style="0" width="37"/>
    <col collapsed="false" customWidth="true" hidden="false" outlineLevel="0" max="50" min="50" style="0" width="40"/>
    <col collapsed="false" customWidth="true" hidden="false" outlineLevel="0" max="51" min="51" style="0" width="16.43"/>
    <col collapsed="false" customWidth="true" hidden="false" outlineLevel="0" max="52" min="52" style="0" width="37"/>
    <col collapsed="false" customWidth="true" hidden="false" outlineLevel="0" max="53" min="53" style="0" width="40"/>
    <col collapsed="false" customWidth="true" hidden="false" outlineLevel="0" max="54" min="54" style="0" width="16.43"/>
    <col collapsed="false" customWidth="true" hidden="false" outlineLevel="0" max="55" min="55" style="0" width="37"/>
    <col collapsed="false" customWidth="true" hidden="false" outlineLevel="0" max="56" min="56" style="0" width="40"/>
    <col collapsed="false" customWidth="true" hidden="false" outlineLevel="0" max="57" min="57" style="0" width="16.43"/>
    <col collapsed="false" customWidth="true" hidden="false" outlineLevel="0" max="58" min="58" style="0" width="37"/>
    <col collapsed="false" customWidth="true" hidden="false" outlineLevel="0" max="59" min="59" style="0" width="40"/>
    <col collapsed="false" customWidth="true" hidden="false" outlineLevel="0" max="60" min="60" style="0" width="16.43"/>
    <col collapsed="false" customWidth="true" hidden="false" outlineLevel="0" max="61" min="61" style="0" width="37"/>
    <col collapsed="false" customWidth="true" hidden="false" outlineLevel="0" max="62" min="62" style="0" width="40"/>
    <col collapsed="false" customWidth="true" hidden="false" outlineLevel="0" max="63" min="63" style="0" width="16.43"/>
    <col collapsed="false" customWidth="true" hidden="false" outlineLevel="0" max="64" min="64" style="0" width="37"/>
    <col collapsed="false" customWidth="true" hidden="false" outlineLevel="0" max="65" min="65" style="0" width="40"/>
    <col collapsed="false" customWidth="true" hidden="false" outlineLevel="0" max="66" min="66" style="0" width="16.43"/>
    <col collapsed="false" customWidth="true" hidden="false" outlineLevel="0" max="67" min="67" style="0" width="37"/>
    <col collapsed="false" customWidth="true" hidden="false" outlineLevel="0" max="68" min="68" style="0" width="40"/>
    <col collapsed="false" customWidth="true" hidden="false" outlineLevel="0" max="69" min="69" style="0" width="16.43"/>
    <col collapsed="false" customWidth="true" hidden="false" outlineLevel="0" max="70" min="70" style="0" width="37"/>
    <col collapsed="false" customWidth="true" hidden="false" outlineLevel="0" max="71" min="71" style="0" width="40"/>
    <col collapsed="false" customWidth="true" hidden="false" outlineLevel="0" max="72" min="72" style="0" width="16.43"/>
    <col collapsed="false" customWidth="true" hidden="false" outlineLevel="0" max="73" min="73" style="0" width="37"/>
    <col collapsed="false" customWidth="true" hidden="false" outlineLevel="0" max="74" min="74" style="0" width="40"/>
    <col collapsed="false" customWidth="true" hidden="false" outlineLevel="0" max="75" min="75" style="0" width="16.43"/>
    <col collapsed="false" customWidth="true" hidden="false" outlineLevel="0" max="76" min="76" style="0" width="37"/>
    <col collapsed="false" customWidth="true" hidden="false" outlineLevel="0" max="77" min="77" style="0" width="40"/>
    <col collapsed="false" customWidth="true" hidden="false" outlineLevel="0" max="78" min="78" style="0" width="16.43"/>
    <col collapsed="false" customWidth="true" hidden="false" outlineLevel="0" max="79" min="79" style="0" width="37"/>
    <col collapsed="false" customWidth="true" hidden="false" outlineLevel="0" max="80" min="80" style="0" width="40"/>
    <col collapsed="false" customWidth="true" hidden="false" outlineLevel="0" max="81" min="81" style="0" width="16.43"/>
    <col collapsed="false" customWidth="true" hidden="false" outlineLevel="0" max="82" min="82" style="0" width="37"/>
    <col collapsed="false" customWidth="true" hidden="false" outlineLevel="0" max="83" min="83" style="0" width="40"/>
    <col collapsed="false" customWidth="true" hidden="false" outlineLevel="0" max="84" min="84" style="0" width="16.43"/>
  </cols>
  <sheetData>
    <row r="1" s="182" customFormat="true" ht="15" hidden="false" customHeight="true" outlineLevel="0" collapsed="false">
      <c r="A1" s="181" t="s">
        <v>261</v>
      </c>
      <c r="B1" s="181"/>
      <c r="D1" s="183" t="s">
        <v>262</v>
      </c>
      <c r="E1" s="183"/>
      <c r="G1" s="183" t="s">
        <v>263</v>
      </c>
      <c r="H1" s="183"/>
      <c r="J1" s="183" t="s">
        <v>264</v>
      </c>
      <c r="K1" s="183"/>
      <c r="M1" s="183" t="s">
        <v>265</v>
      </c>
      <c r="N1" s="183"/>
      <c r="O1" s="184"/>
      <c r="P1" s="183" t="s">
        <v>266</v>
      </c>
      <c r="Q1" s="183"/>
      <c r="S1" s="183" t="s">
        <v>267</v>
      </c>
      <c r="T1" s="183"/>
      <c r="V1" s="183" t="s">
        <v>268</v>
      </c>
      <c r="W1" s="183"/>
      <c r="Y1" s="183" t="s">
        <v>269</v>
      </c>
      <c r="Z1" s="183"/>
      <c r="AB1" s="183" t="s">
        <v>270</v>
      </c>
      <c r="AC1" s="183"/>
      <c r="AE1" s="183" t="s">
        <v>271</v>
      </c>
      <c r="AF1" s="183"/>
      <c r="AH1" s="183" t="s">
        <v>272</v>
      </c>
      <c r="AI1" s="183"/>
      <c r="AK1" s="183" t="s">
        <v>273</v>
      </c>
      <c r="AL1" s="183"/>
      <c r="AN1" s="183" t="s">
        <v>274</v>
      </c>
      <c r="AO1" s="183"/>
      <c r="AQ1" s="183" t="s">
        <v>275</v>
      </c>
      <c r="AR1" s="183"/>
      <c r="AT1" s="183" t="s">
        <v>276</v>
      </c>
      <c r="AU1" s="183"/>
      <c r="AW1" s="183" t="s">
        <v>277</v>
      </c>
      <c r="AX1" s="183"/>
      <c r="AZ1" s="183" t="s">
        <v>278</v>
      </c>
      <c r="BA1" s="183"/>
      <c r="BC1" s="183" t="s">
        <v>279</v>
      </c>
      <c r="BD1" s="183"/>
      <c r="BF1" s="183" t="s">
        <v>280</v>
      </c>
      <c r="BG1" s="183"/>
      <c r="BI1" s="183" t="s">
        <v>281</v>
      </c>
      <c r="BJ1" s="183"/>
      <c r="BL1" s="183" t="s">
        <v>282</v>
      </c>
      <c r="BM1" s="183"/>
      <c r="BO1" s="183" t="s">
        <v>283</v>
      </c>
      <c r="BP1" s="183"/>
      <c r="BR1" s="183" t="s">
        <v>284</v>
      </c>
      <c r="BS1" s="183"/>
      <c r="BU1" s="183" t="s">
        <v>285</v>
      </c>
      <c r="BV1" s="183"/>
      <c r="BX1" s="183" t="s">
        <v>286</v>
      </c>
      <c r="BY1" s="183"/>
      <c r="CA1" s="183" t="s">
        <v>287</v>
      </c>
      <c r="CB1" s="183"/>
      <c r="CD1" s="183" t="s">
        <v>288</v>
      </c>
      <c r="CE1" s="183"/>
      <c r="CG1" s="185" t="s">
        <v>289</v>
      </c>
    </row>
    <row r="2" s="187" customFormat="true" ht="38.25" hidden="false" customHeight="true" outlineLevel="0" collapsed="false">
      <c r="A2" s="186" t="s">
        <v>290</v>
      </c>
      <c r="B2" s="186"/>
      <c r="D2" s="188" t="s">
        <v>291</v>
      </c>
      <c r="E2" s="188"/>
      <c r="G2" s="188" t="s">
        <v>292</v>
      </c>
      <c r="H2" s="188"/>
      <c r="J2" s="186" t="s">
        <v>293</v>
      </c>
      <c r="K2" s="186"/>
      <c r="M2" s="186" t="s">
        <v>294</v>
      </c>
      <c r="N2" s="186"/>
      <c r="O2" s="189"/>
      <c r="P2" s="186" t="s">
        <v>294</v>
      </c>
      <c r="Q2" s="186"/>
      <c r="S2" s="186" t="s">
        <v>295</v>
      </c>
      <c r="T2" s="186"/>
      <c r="V2" s="186" t="s">
        <v>295</v>
      </c>
      <c r="W2" s="186"/>
      <c r="Y2" s="186" t="s">
        <v>295</v>
      </c>
      <c r="Z2" s="186"/>
      <c r="AB2" s="190" t="s">
        <v>295</v>
      </c>
      <c r="AC2" s="190"/>
      <c r="AE2" s="186" t="s">
        <v>295</v>
      </c>
      <c r="AF2" s="186"/>
      <c r="AH2" s="186" t="s">
        <v>295</v>
      </c>
      <c r="AI2" s="186"/>
      <c r="AK2" s="186" t="s">
        <v>295</v>
      </c>
      <c r="AL2" s="186"/>
      <c r="AN2" s="186" t="s">
        <v>295</v>
      </c>
      <c r="AO2" s="186"/>
      <c r="AQ2" s="186" t="s">
        <v>294</v>
      </c>
      <c r="AR2" s="186"/>
      <c r="AT2" s="186" t="s">
        <v>295</v>
      </c>
      <c r="AU2" s="186"/>
      <c r="AW2" s="186" t="s">
        <v>295</v>
      </c>
      <c r="AX2" s="186"/>
      <c r="AZ2" s="186" t="s">
        <v>295</v>
      </c>
      <c r="BA2" s="186"/>
      <c r="BC2" s="186" t="s">
        <v>295</v>
      </c>
      <c r="BD2" s="186"/>
      <c r="BF2" s="186" t="s">
        <v>294</v>
      </c>
      <c r="BG2" s="186"/>
      <c r="BI2" s="186" t="s">
        <v>295</v>
      </c>
      <c r="BJ2" s="186"/>
      <c r="BL2" s="186" t="s">
        <v>295</v>
      </c>
      <c r="BM2" s="186"/>
      <c r="BO2" s="186" t="s">
        <v>295</v>
      </c>
      <c r="BP2" s="186"/>
      <c r="BR2" s="186" t="s">
        <v>295</v>
      </c>
      <c r="BS2" s="186"/>
      <c r="BU2" s="186" t="s">
        <v>295</v>
      </c>
      <c r="BV2" s="186"/>
      <c r="BX2" s="186" t="s">
        <v>295</v>
      </c>
      <c r="BY2" s="186"/>
      <c r="CA2" s="186" t="s">
        <v>295</v>
      </c>
      <c r="CB2" s="186"/>
      <c r="CD2" s="186" t="s">
        <v>295</v>
      </c>
      <c r="CE2" s="186"/>
      <c r="CG2" s="191"/>
    </row>
    <row r="3" s="182" customFormat="true" ht="15" hidden="false" customHeight="true" outlineLevel="0" collapsed="false">
      <c r="A3" s="192" t="s">
        <v>296</v>
      </c>
      <c r="B3" s="192"/>
      <c r="D3" s="192" t="s">
        <v>296</v>
      </c>
      <c r="E3" s="192"/>
      <c r="G3" s="192" t="s">
        <v>296</v>
      </c>
      <c r="H3" s="192"/>
      <c r="J3" s="192" t="s">
        <v>296</v>
      </c>
      <c r="K3" s="192"/>
      <c r="M3" s="192" t="s">
        <v>296</v>
      </c>
      <c r="N3" s="192"/>
      <c r="O3" s="184"/>
      <c r="P3" s="192" t="s">
        <v>296</v>
      </c>
      <c r="Q3" s="192"/>
      <c r="S3" s="192" t="s">
        <v>296</v>
      </c>
      <c r="T3" s="192"/>
      <c r="V3" s="192" t="s">
        <v>296</v>
      </c>
      <c r="W3" s="192"/>
      <c r="Y3" s="192" t="s">
        <v>296</v>
      </c>
      <c r="Z3" s="192"/>
      <c r="AB3" s="192" t="s">
        <v>296</v>
      </c>
      <c r="AC3" s="192"/>
      <c r="AE3" s="192" t="s">
        <v>296</v>
      </c>
      <c r="AF3" s="192"/>
      <c r="AH3" s="192" t="s">
        <v>296</v>
      </c>
      <c r="AI3" s="192"/>
      <c r="AK3" s="192" t="s">
        <v>296</v>
      </c>
      <c r="AL3" s="192"/>
      <c r="AN3" s="192" t="s">
        <v>296</v>
      </c>
      <c r="AO3" s="192"/>
      <c r="AQ3" s="192" t="s">
        <v>296</v>
      </c>
      <c r="AR3" s="192"/>
      <c r="AT3" s="192" t="s">
        <v>296</v>
      </c>
      <c r="AU3" s="192"/>
      <c r="AW3" s="192" t="s">
        <v>296</v>
      </c>
      <c r="AX3" s="192"/>
      <c r="AZ3" s="192" t="s">
        <v>296</v>
      </c>
      <c r="BA3" s="192"/>
      <c r="BC3" s="192" t="s">
        <v>296</v>
      </c>
      <c r="BD3" s="192"/>
      <c r="BF3" s="192" t="s">
        <v>296</v>
      </c>
      <c r="BG3" s="192"/>
      <c r="BI3" s="192" t="s">
        <v>296</v>
      </c>
      <c r="BJ3" s="192"/>
      <c r="BL3" s="192" t="s">
        <v>296</v>
      </c>
      <c r="BM3" s="192"/>
      <c r="BO3" s="192" t="s">
        <v>296</v>
      </c>
      <c r="BP3" s="192"/>
      <c r="BR3" s="192" t="s">
        <v>296</v>
      </c>
      <c r="BS3" s="192"/>
      <c r="BU3" s="192" t="s">
        <v>296</v>
      </c>
      <c r="BV3" s="192"/>
      <c r="BX3" s="192" t="s">
        <v>296</v>
      </c>
      <c r="BY3" s="192"/>
      <c r="CA3" s="192" t="s">
        <v>296</v>
      </c>
      <c r="CB3" s="192"/>
      <c r="CD3" s="192" t="s">
        <v>296</v>
      </c>
      <c r="CE3" s="192"/>
      <c r="CG3" s="193"/>
    </row>
    <row r="4" s="182" customFormat="true" ht="15" hidden="false" customHeight="true" outlineLevel="0" collapsed="false">
      <c r="A4" s="194" t="s">
        <v>102</v>
      </c>
      <c r="B4" s="195" t="s">
        <v>297</v>
      </c>
      <c r="D4" s="195" t="s">
        <v>102</v>
      </c>
      <c r="E4" s="195" t="s">
        <v>297</v>
      </c>
      <c r="G4" s="195" t="s">
        <v>102</v>
      </c>
      <c r="H4" s="195" t="s">
        <v>297</v>
      </c>
      <c r="J4" s="195" t="s">
        <v>102</v>
      </c>
      <c r="K4" s="195" t="s">
        <v>297</v>
      </c>
      <c r="M4" s="195" t="s">
        <v>102</v>
      </c>
      <c r="N4" s="195" t="s">
        <v>297</v>
      </c>
      <c r="O4" s="196"/>
      <c r="P4" s="195" t="s">
        <v>102</v>
      </c>
      <c r="Q4" s="195" t="s">
        <v>297</v>
      </c>
      <c r="S4" s="195" t="s">
        <v>102</v>
      </c>
      <c r="T4" s="195" t="s">
        <v>297</v>
      </c>
      <c r="V4" s="195" t="s">
        <v>102</v>
      </c>
      <c r="W4" s="195" t="s">
        <v>297</v>
      </c>
      <c r="Y4" s="195" t="s">
        <v>102</v>
      </c>
      <c r="Z4" s="195" t="s">
        <v>297</v>
      </c>
      <c r="AB4" s="195" t="s">
        <v>102</v>
      </c>
      <c r="AC4" s="195" t="s">
        <v>297</v>
      </c>
      <c r="AE4" s="195" t="s">
        <v>102</v>
      </c>
      <c r="AF4" s="195" t="s">
        <v>297</v>
      </c>
      <c r="AH4" s="195" t="s">
        <v>102</v>
      </c>
      <c r="AI4" s="195" t="s">
        <v>297</v>
      </c>
      <c r="AK4" s="195" t="s">
        <v>102</v>
      </c>
      <c r="AL4" s="195" t="s">
        <v>297</v>
      </c>
      <c r="AN4" s="195" t="s">
        <v>102</v>
      </c>
      <c r="AO4" s="195" t="s">
        <v>297</v>
      </c>
      <c r="AQ4" s="195" t="s">
        <v>102</v>
      </c>
      <c r="AR4" s="195" t="s">
        <v>297</v>
      </c>
      <c r="AT4" s="195" t="s">
        <v>102</v>
      </c>
      <c r="AU4" s="195" t="s">
        <v>297</v>
      </c>
      <c r="AW4" s="195" t="s">
        <v>102</v>
      </c>
      <c r="AX4" s="195" t="s">
        <v>297</v>
      </c>
      <c r="AZ4" s="195" t="s">
        <v>102</v>
      </c>
      <c r="BA4" s="195" t="s">
        <v>297</v>
      </c>
      <c r="BC4" s="195" t="s">
        <v>102</v>
      </c>
      <c r="BD4" s="195" t="s">
        <v>297</v>
      </c>
      <c r="BF4" s="195" t="s">
        <v>102</v>
      </c>
      <c r="BG4" s="195" t="s">
        <v>297</v>
      </c>
      <c r="BI4" s="195" t="s">
        <v>102</v>
      </c>
      <c r="BJ4" s="195" t="s">
        <v>297</v>
      </c>
      <c r="BL4" s="195" t="s">
        <v>102</v>
      </c>
      <c r="BM4" s="195" t="s">
        <v>297</v>
      </c>
      <c r="BO4" s="195" t="s">
        <v>102</v>
      </c>
      <c r="BP4" s="195" t="s">
        <v>297</v>
      </c>
      <c r="BR4" s="195" t="s">
        <v>102</v>
      </c>
      <c r="BS4" s="195" t="s">
        <v>297</v>
      </c>
      <c r="BU4" s="195" t="s">
        <v>102</v>
      </c>
      <c r="BV4" s="195" t="s">
        <v>297</v>
      </c>
      <c r="BX4" s="195" t="s">
        <v>102</v>
      </c>
      <c r="BY4" s="195" t="s">
        <v>297</v>
      </c>
      <c r="CA4" s="195" t="s">
        <v>102</v>
      </c>
      <c r="CB4" s="195" t="s">
        <v>297</v>
      </c>
      <c r="CD4" s="195" t="s">
        <v>102</v>
      </c>
      <c r="CE4" s="195" t="s">
        <v>297</v>
      </c>
      <c r="CG4" s="193"/>
    </row>
    <row r="5" s="182" customFormat="true" ht="15" hidden="false" customHeight="true" outlineLevel="0" collapsed="false">
      <c r="A5" s="197" t="s">
        <v>298</v>
      </c>
      <c r="B5" s="198" t="n">
        <v>2</v>
      </c>
      <c r="D5" s="197" t="s">
        <v>298</v>
      </c>
      <c r="E5" s="198" t="n">
        <v>2</v>
      </c>
      <c r="G5" s="197" t="s">
        <v>298</v>
      </c>
      <c r="H5" s="198" t="n">
        <v>2</v>
      </c>
      <c r="J5" s="197" t="s">
        <v>298</v>
      </c>
      <c r="K5" s="198" t="n">
        <v>2</v>
      </c>
      <c r="M5" s="197" t="s">
        <v>298</v>
      </c>
      <c r="N5" s="199" t="n">
        <v>0</v>
      </c>
      <c r="O5" s="200"/>
      <c r="P5" s="197" t="s">
        <v>298</v>
      </c>
      <c r="Q5" s="199" t="n">
        <v>0</v>
      </c>
      <c r="S5" s="197" t="s">
        <v>298</v>
      </c>
      <c r="T5" s="199" t="n">
        <v>0</v>
      </c>
      <c r="V5" s="197" t="s">
        <v>298</v>
      </c>
      <c r="W5" s="199" t="n">
        <v>0</v>
      </c>
      <c r="Y5" s="197" t="s">
        <v>298</v>
      </c>
      <c r="Z5" s="199" t="n">
        <v>0</v>
      </c>
      <c r="AB5" s="197" t="s">
        <v>298</v>
      </c>
      <c r="AC5" s="199" t="n">
        <v>0</v>
      </c>
      <c r="AE5" s="197" t="s">
        <v>298</v>
      </c>
      <c r="AF5" s="199" t="n">
        <v>0</v>
      </c>
      <c r="AH5" s="197" t="s">
        <v>298</v>
      </c>
      <c r="AI5" s="199" t="n">
        <v>0</v>
      </c>
      <c r="AK5" s="197" t="s">
        <v>298</v>
      </c>
      <c r="AL5" s="199" t="n">
        <v>0</v>
      </c>
      <c r="AN5" s="197" t="s">
        <v>298</v>
      </c>
      <c r="AO5" s="199" t="n">
        <v>0</v>
      </c>
      <c r="AQ5" s="197" t="s">
        <v>298</v>
      </c>
      <c r="AR5" s="199" t="n">
        <v>0</v>
      </c>
      <c r="AT5" s="197" t="s">
        <v>298</v>
      </c>
      <c r="AU5" s="199" t="n">
        <v>0</v>
      </c>
      <c r="AW5" s="197" t="s">
        <v>298</v>
      </c>
      <c r="AX5" s="199" t="n">
        <v>0</v>
      </c>
      <c r="AZ5" s="197" t="s">
        <v>298</v>
      </c>
      <c r="BA5" s="199" t="n">
        <v>0</v>
      </c>
      <c r="BC5" s="197" t="s">
        <v>298</v>
      </c>
      <c r="BD5" s="199" t="n">
        <v>0</v>
      </c>
      <c r="BF5" s="197" t="s">
        <v>298</v>
      </c>
      <c r="BG5" s="199" t="n">
        <v>0</v>
      </c>
      <c r="BI5" s="197" t="s">
        <v>298</v>
      </c>
      <c r="BJ5" s="199" t="n">
        <v>0</v>
      </c>
      <c r="BL5" s="197" t="s">
        <v>298</v>
      </c>
      <c r="BM5" s="199" t="n">
        <v>0</v>
      </c>
      <c r="BO5" s="197" t="s">
        <v>298</v>
      </c>
      <c r="BP5" s="199" t="n">
        <v>0</v>
      </c>
      <c r="BR5" s="197" t="s">
        <v>298</v>
      </c>
      <c r="BS5" s="199" t="n">
        <v>0</v>
      </c>
      <c r="BU5" s="197" t="s">
        <v>298</v>
      </c>
      <c r="BV5" s="199" t="n">
        <v>0</v>
      </c>
      <c r="BX5" s="197" t="s">
        <v>298</v>
      </c>
      <c r="BY5" s="199" t="n">
        <v>0</v>
      </c>
      <c r="CA5" s="197" t="s">
        <v>298</v>
      </c>
      <c r="CB5" s="199" t="n">
        <v>0</v>
      </c>
      <c r="CD5" s="197" t="s">
        <v>298</v>
      </c>
      <c r="CE5" s="199" t="n">
        <v>0</v>
      </c>
      <c r="CG5" s="201" t="n">
        <f aca="false">B5+E5+H5+K5+N5+Q5+T5+W5+Z5+AC5+AF5+AI5+AL5+AO5+AR5+AU5+AX5+BA5+BD5+BG5+BJ5+BM5+BP5+BS5+BV5+BY5+CB5+CE5</f>
        <v>8</v>
      </c>
    </row>
    <row r="6" s="182" customFormat="true" ht="15" hidden="false" customHeight="true" outlineLevel="0" collapsed="false">
      <c r="A6" s="202" t="s">
        <v>299</v>
      </c>
      <c r="B6" s="203" t="n">
        <v>91</v>
      </c>
      <c r="D6" s="202" t="s">
        <v>299</v>
      </c>
      <c r="E6" s="203" t="n">
        <v>70</v>
      </c>
      <c r="G6" s="202" t="s">
        <v>299</v>
      </c>
      <c r="H6" s="203" t="n">
        <v>33</v>
      </c>
      <c r="J6" s="202" t="s">
        <v>299</v>
      </c>
      <c r="K6" s="203" t="n">
        <v>19</v>
      </c>
      <c r="M6" s="202" t="s">
        <v>299</v>
      </c>
      <c r="N6" s="199" t="n">
        <v>0</v>
      </c>
      <c r="O6" s="200"/>
      <c r="P6" s="202" t="s">
        <v>299</v>
      </c>
      <c r="Q6" s="199" t="n">
        <v>0</v>
      </c>
      <c r="S6" s="202" t="s">
        <v>299</v>
      </c>
      <c r="T6" s="199" t="n">
        <v>0</v>
      </c>
      <c r="V6" s="202" t="s">
        <v>299</v>
      </c>
      <c r="W6" s="199" t="n">
        <v>0</v>
      </c>
      <c r="Y6" s="202" t="s">
        <v>299</v>
      </c>
      <c r="Z6" s="199" t="n">
        <v>0</v>
      </c>
      <c r="AB6" s="202" t="s">
        <v>299</v>
      </c>
      <c r="AC6" s="199" t="n">
        <v>0</v>
      </c>
      <c r="AE6" s="202" t="s">
        <v>299</v>
      </c>
      <c r="AF6" s="199" t="n">
        <v>0</v>
      </c>
      <c r="AH6" s="202" t="s">
        <v>299</v>
      </c>
      <c r="AI6" s="199" t="n">
        <v>0</v>
      </c>
      <c r="AK6" s="202" t="s">
        <v>299</v>
      </c>
      <c r="AL6" s="199" t="n">
        <v>0</v>
      </c>
      <c r="AN6" s="202" t="s">
        <v>299</v>
      </c>
      <c r="AO6" s="199" t="n">
        <v>0</v>
      </c>
      <c r="AQ6" s="202" t="s">
        <v>299</v>
      </c>
      <c r="AR6" s="199" t="n">
        <v>0</v>
      </c>
      <c r="AT6" s="202" t="s">
        <v>299</v>
      </c>
      <c r="AU6" s="199" t="n">
        <v>0</v>
      </c>
      <c r="AW6" s="202" t="s">
        <v>299</v>
      </c>
      <c r="AX6" s="199" t="n">
        <v>0</v>
      </c>
      <c r="AZ6" s="202" t="s">
        <v>299</v>
      </c>
      <c r="BA6" s="199" t="n">
        <v>0</v>
      </c>
      <c r="BC6" s="202" t="s">
        <v>299</v>
      </c>
      <c r="BD6" s="199" t="n">
        <v>0</v>
      </c>
      <c r="BF6" s="202" t="s">
        <v>299</v>
      </c>
      <c r="BG6" s="199" t="n">
        <v>0</v>
      </c>
      <c r="BI6" s="202" t="s">
        <v>299</v>
      </c>
      <c r="BJ6" s="199" t="n">
        <v>0</v>
      </c>
      <c r="BL6" s="202" t="s">
        <v>300</v>
      </c>
      <c r="BM6" s="199" t="n">
        <v>0</v>
      </c>
      <c r="BO6" s="202" t="s">
        <v>300</v>
      </c>
      <c r="BP6" s="199" t="n">
        <v>0</v>
      </c>
      <c r="BR6" s="202" t="s">
        <v>300</v>
      </c>
      <c r="BS6" s="199" t="n">
        <v>0</v>
      </c>
      <c r="BU6" s="202" t="s">
        <v>300</v>
      </c>
      <c r="BV6" s="199" t="n">
        <v>0</v>
      </c>
      <c r="BX6" s="202" t="s">
        <v>300</v>
      </c>
      <c r="BY6" s="199" t="n">
        <v>0</v>
      </c>
      <c r="CA6" s="202" t="s">
        <v>300</v>
      </c>
      <c r="CB6" s="199" t="n">
        <v>0</v>
      </c>
      <c r="CD6" s="202" t="s">
        <v>300</v>
      </c>
      <c r="CE6" s="199" t="n">
        <v>0</v>
      </c>
      <c r="CG6" s="201" t="n">
        <f aca="false">B6+E6+H6+K6+N6+Q6+T6+W6+Z6+AC6+AF6+AI6+AL6+AO6+AR6+AU6+AX6+BA6+BD6+BG6+BJ6+BM6+BP6+BS6+BV6+BY6+CB6+CE6</f>
        <v>213</v>
      </c>
    </row>
    <row r="7" s="182" customFormat="true" ht="15" hidden="false" customHeight="true" outlineLevel="0" collapsed="false">
      <c r="A7" s="202" t="s">
        <v>301</v>
      </c>
      <c r="B7" s="203" t="n">
        <v>5</v>
      </c>
      <c r="D7" s="202" t="s">
        <v>301</v>
      </c>
      <c r="E7" s="203" t="n">
        <v>32</v>
      </c>
      <c r="G7" s="202" t="s">
        <v>301</v>
      </c>
      <c r="H7" s="203" t="n">
        <v>2</v>
      </c>
      <c r="J7" s="202" t="s">
        <v>301</v>
      </c>
      <c r="K7" s="203" t="n">
        <v>3</v>
      </c>
      <c r="M7" s="202" t="s">
        <v>301</v>
      </c>
      <c r="N7" s="199" t="n">
        <v>0</v>
      </c>
      <c r="O7" s="200"/>
      <c r="P7" s="202" t="s">
        <v>301</v>
      </c>
      <c r="Q7" s="199" t="n">
        <v>0</v>
      </c>
      <c r="S7" s="202" t="s">
        <v>301</v>
      </c>
      <c r="T7" s="199" t="n">
        <v>0</v>
      </c>
      <c r="V7" s="202" t="s">
        <v>301</v>
      </c>
      <c r="W7" s="199" t="n">
        <v>0</v>
      </c>
      <c r="Y7" s="202" t="s">
        <v>301</v>
      </c>
      <c r="Z7" s="199" t="n">
        <v>0</v>
      </c>
      <c r="AB7" s="202" t="s">
        <v>301</v>
      </c>
      <c r="AC7" s="199" t="n">
        <v>0</v>
      </c>
      <c r="AE7" s="202" t="s">
        <v>301</v>
      </c>
      <c r="AF7" s="199" t="n">
        <v>0</v>
      </c>
      <c r="AH7" s="202" t="s">
        <v>301</v>
      </c>
      <c r="AI7" s="199" t="n">
        <v>0</v>
      </c>
      <c r="AK7" s="202" t="s">
        <v>301</v>
      </c>
      <c r="AL7" s="199" t="n">
        <v>0</v>
      </c>
      <c r="AN7" s="202" t="s">
        <v>301</v>
      </c>
      <c r="AO7" s="199" t="n">
        <v>0</v>
      </c>
      <c r="AQ7" s="202" t="s">
        <v>301</v>
      </c>
      <c r="AR7" s="199" t="n">
        <v>0</v>
      </c>
      <c r="AT7" s="202" t="s">
        <v>301</v>
      </c>
      <c r="AU7" s="199" t="n">
        <v>0</v>
      </c>
      <c r="AW7" s="202" t="s">
        <v>301</v>
      </c>
      <c r="AX7" s="199" t="n">
        <v>0</v>
      </c>
      <c r="AZ7" s="202" t="s">
        <v>301</v>
      </c>
      <c r="BA7" s="199" t="n">
        <v>0</v>
      </c>
      <c r="BC7" s="202" t="s">
        <v>301</v>
      </c>
      <c r="BD7" s="199" t="n">
        <v>0</v>
      </c>
      <c r="BF7" s="202" t="s">
        <v>301</v>
      </c>
      <c r="BG7" s="199" t="n">
        <v>0</v>
      </c>
      <c r="BI7" s="202" t="s">
        <v>301</v>
      </c>
      <c r="BJ7" s="199" t="n">
        <v>0</v>
      </c>
      <c r="BL7" s="202" t="s">
        <v>302</v>
      </c>
      <c r="BM7" s="199" t="n">
        <v>0</v>
      </c>
      <c r="BO7" s="202" t="s">
        <v>302</v>
      </c>
      <c r="BP7" s="199" t="n">
        <v>0</v>
      </c>
      <c r="BR7" s="202" t="s">
        <v>302</v>
      </c>
      <c r="BS7" s="199" t="n">
        <v>0</v>
      </c>
      <c r="BU7" s="202" t="s">
        <v>302</v>
      </c>
      <c r="BV7" s="199" t="n">
        <v>0</v>
      </c>
      <c r="BX7" s="202" t="s">
        <v>302</v>
      </c>
      <c r="BY7" s="199" t="n">
        <v>0</v>
      </c>
      <c r="CA7" s="202" t="s">
        <v>302</v>
      </c>
      <c r="CB7" s="199" t="n">
        <v>0</v>
      </c>
      <c r="CD7" s="202" t="s">
        <v>302</v>
      </c>
      <c r="CE7" s="199" t="n">
        <v>0</v>
      </c>
      <c r="CG7" s="201" t="n">
        <f aca="false">B7+E7+H7+K7+N7+Q7+T7+W7+Z7+AC7+AF7+AI7+AL7+AO7+AR7+AU7+AX7+BA7+BD7+BG7+BJ7+BM7+BP7+BS7+BV7+BY7+CB7+CE7</f>
        <v>42</v>
      </c>
    </row>
    <row r="8" s="182" customFormat="true" ht="15" hidden="false" customHeight="true" outlineLevel="0" collapsed="false">
      <c r="A8" s="202" t="s">
        <v>303</v>
      </c>
      <c r="B8" s="198" t="n">
        <v>5</v>
      </c>
      <c r="D8" s="202" t="s">
        <v>303</v>
      </c>
      <c r="E8" s="198" t="n">
        <v>0</v>
      </c>
      <c r="G8" s="202" t="s">
        <v>303</v>
      </c>
      <c r="H8" s="198" t="n">
        <v>1</v>
      </c>
      <c r="J8" s="202" t="s">
        <v>303</v>
      </c>
      <c r="K8" s="198" t="n">
        <v>0</v>
      </c>
      <c r="M8" s="202" t="s">
        <v>303</v>
      </c>
      <c r="N8" s="199" t="n">
        <v>0</v>
      </c>
      <c r="O8" s="200"/>
      <c r="P8" s="202" t="s">
        <v>303</v>
      </c>
      <c r="Q8" s="199" t="n">
        <v>0</v>
      </c>
      <c r="S8" s="202" t="s">
        <v>303</v>
      </c>
      <c r="T8" s="199" t="n">
        <v>0</v>
      </c>
      <c r="V8" s="202" t="s">
        <v>303</v>
      </c>
      <c r="W8" s="199" t="n">
        <v>0</v>
      </c>
      <c r="Y8" s="202" t="s">
        <v>303</v>
      </c>
      <c r="Z8" s="199" t="n">
        <v>0</v>
      </c>
      <c r="AB8" s="202" t="s">
        <v>303</v>
      </c>
      <c r="AC8" s="199" t="n">
        <v>0</v>
      </c>
      <c r="AE8" s="202" t="s">
        <v>303</v>
      </c>
      <c r="AF8" s="199" t="n">
        <v>0</v>
      </c>
      <c r="AH8" s="202" t="s">
        <v>303</v>
      </c>
      <c r="AI8" s="199" t="n">
        <v>0</v>
      </c>
      <c r="AK8" s="202" t="s">
        <v>303</v>
      </c>
      <c r="AL8" s="199" t="n">
        <v>0</v>
      </c>
      <c r="AN8" s="202" t="s">
        <v>303</v>
      </c>
      <c r="AO8" s="199" t="n">
        <v>0</v>
      </c>
      <c r="AQ8" s="202" t="s">
        <v>303</v>
      </c>
      <c r="AR8" s="199" t="n">
        <v>0</v>
      </c>
      <c r="AT8" s="202" t="s">
        <v>303</v>
      </c>
      <c r="AU8" s="199" t="n">
        <v>0</v>
      </c>
      <c r="AW8" s="202" t="s">
        <v>303</v>
      </c>
      <c r="AX8" s="199" t="n">
        <v>0</v>
      </c>
      <c r="AZ8" s="202" t="s">
        <v>303</v>
      </c>
      <c r="BA8" s="199" t="n">
        <v>0</v>
      </c>
      <c r="BC8" s="202" t="s">
        <v>303</v>
      </c>
      <c r="BD8" s="199" t="n">
        <v>0</v>
      </c>
      <c r="BF8" s="202" t="s">
        <v>303</v>
      </c>
      <c r="BG8" s="199" t="n">
        <v>0</v>
      </c>
      <c r="BI8" s="202" t="s">
        <v>303</v>
      </c>
      <c r="BJ8" s="199" t="n">
        <v>0</v>
      </c>
      <c r="BL8" s="202" t="s">
        <v>304</v>
      </c>
      <c r="BM8" s="199" t="n">
        <v>0</v>
      </c>
      <c r="BO8" s="202" t="s">
        <v>304</v>
      </c>
      <c r="BP8" s="199" t="n">
        <v>0</v>
      </c>
      <c r="BR8" s="202" t="s">
        <v>304</v>
      </c>
      <c r="BS8" s="199" t="n">
        <v>0</v>
      </c>
      <c r="BU8" s="202" t="s">
        <v>304</v>
      </c>
      <c r="BV8" s="199" t="n">
        <v>0</v>
      </c>
      <c r="BX8" s="202" t="s">
        <v>304</v>
      </c>
      <c r="BY8" s="199" t="n">
        <v>0</v>
      </c>
      <c r="CA8" s="202" t="s">
        <v>304</v>
      </c>
      <c r="CB8" s="199" t="n">
        <v>0</v>
      </c>
      <c r="CD8" s="202" t="s">
        <v>304</v>
      </c>
      <c r="CE8" s="199" t="n">
        <v>0</v>
      </c>
      <c r="CG8" s="201" t="n">
        <f aca="false">B8+E8+H8+K8+N8+Q8+T8+W8+Z8+AC8+AF8+AI8+AL8+AO8+AR8+AU8+AX8+BA8+BD8+BG8+BJ8+BM8+BP8+BS8+BV8+BY8+CB8+CE8</f>
        <v>6</v>
      </c>
    </row>
    <row r="9" s="182" customFormat="true" ht="15" hidden="false" customHeight="true" outlineLevel="0" collapsed="false">
      <c r="A9" s="197" t="s">
        <v>305</v>
      </c>
      <c r="B9" s="199" t="n">
        <v>7</v>
      </c>
      <c r="C9" s="204"/>
      <c r="D9" s="205" t="s">
        <v>305</v>
      </c>
      <c r="E9" s="199" t="n">
        <v>7</v>
      </c>
      <c r="F9" s="204"/>
      <c r="G9" s="205" t="s">
        <v>305</v>
      </c>
      <c r="H9" s="199" t="n">
        <v>3</v>
      </c>
      <c r="I9" s="204"/>
      <c r="J9" s="205" t="s">
        <v>305</v>
      </c>
      <c r="K9" s="199" t="n">
        <v>2</v>
      </c>
      <c r="L9" s="204"/>
      <c r="M9" s="205" t="s">
        <v>305</v>
      </c>
      <c r="N9" s="206" t="n">
        <f aca="false">ROUNDUP((N5+N6+N7+N8+N10)/16,0)</f>
        <v>0</v>
      </c>
      <c r="O9" s="204"/>
      <c r="P9" s="205" t="s">
        <v>305</v>
      </c>
      <c r="Q9" s="206" t="n">
        <f aca="false">ROUNDUP((Q5+Q6+Q7+Q8+Q10)/16,0)</f>
        <v>0</v>
      </c>
      <c r="R9" s="204"/>
      <c r="S9" s="205" t="s">
        <v>305</v>
      </c>
      <c r="T9" s="206" t="n">
        <f aca="false">ROUNDUP((T5+T6+T7+T8+T10)/16,0)</f>
        <v>0</v>
      </c>
      <c r="U9" s="204"/>
      <c r="V9" s="205" t="s">
        <v>305</v>
      </c>
      <c r="W9" s="206" t="n">
        <f aca="false">ROUNDUP((W5+W6+W7+W8+W10)/16,0)</f>
        <v>0</v>
      </c>
      <c r="X9" s="204"/>
      <c r="Y9" s="205" t="s">
        <v>305</v>
      </c>
      <c r="Z9" s="206" t="n">
        <f aca="false">ROUNDUP((Z5+Z6+Z7+Z8+Z10)/16,0)</f>
        <v>0</v>
      </c>
      <c r="AA9" s="204"/>
      <c r="AB9" s="205" t="s">
        <v>305</v>
      </c>
      <c r="AC9" s="206" t="n">
        <f aca="false">ROUNDUP((AC5+AC6+AC7+AC8+AC10)/16,0)</f>
        <v>0</v>
      </c>
      <c r="AD9" s="204"/>
      <c r="AE9" s="205" t="s">
        <v>305</v>
      </c>
      <c r="AF9" s="206" t="n">
        <f aca="false">ROUNDUP((AF5+AF6+AF7+AF8+AF10)/16,0)</f>
        <v>0</v>
      </c>
      <c r="AG9" s="204"/>
      <c r="AH9" s="205" t="s">
        <v>305</v>
      </c>
      <c r="AI9" s="206" t="n">
        <f aca="false">ROUNDUP((AI5+AI6+AI7+AI8+AI10)/16,0)</f>
        <v>0</v>
      </c>
      <c r="AJ9" s="204"/>
      <c r="AK9" s="205" t="s">
        <v>305</v>
      </c>
      <c r="AL9" s="206" t="n">
        <f aca="false">ROUNDUP((AL5+AL6+AL7+AL8+AL10)/16,0)</f>
        <v>0</v>
      </c>
      <c r="AM9" s="204"/>
      <c r="AN9" s="205" t="s">
        <v>305</v>
      </c>
      <c r="AO9" s="206" t="n">
        <f aca="false">ROUNDUP((AO5+AO6+AO7+AO8+AO10)/16,0)</f>
        <v>0</v>
      </c>
      <c r="AP9" s="204"/>
      <c r="AQ9" s="205" t="s">
        <v>305</v>
      </c>
      <c r="AR9" s="206" t="n">
        <f aca="false">ROUNDUP((AR5+AR6+AR7+AR8+AR10)/16,0)</f>
        <v>0</v>
      </c>
      <c r="AS9" s="204"/>
      <c r="AT9" s="205" t="s">
        <v>305</v>
      </c>
      <c r="AU9" s="206" t="n">
        <f aca="false">ROUNDUP((AU5+AU6+AU7+AU8+AU10)/16,0)</f>
        <v>0</v>
      </c>
      <c r="AV9" s="204"/>
      <c r="AW9" s="205" t="s">
        <v>305</v>
      </c>
      <c r="AX9" s="206" t="n">
        <f aca="false">ROUNDUP((AX5+AX6+AX7+AX8+AX10)/16,0)</f>
        <v>0</v>
      </c>
      <c r="AY9" s="204"/>
      <c r="AZ9" s="205" t="s">
        <v>305</v>
      </c>
      <c r="BA9" s="206" t="n">
        <f aca="false">ROUNDUP((BA5+BA6+BA7+BA8+BA10)/16,0)</f>
        <v>0</v>
      </c>
      <c r="BB9" s="204"/>
      <c r="BC9" s="205" t="s">
        <v>305</v>
      </c>
      <c r="BD9" s="206" t="n">
        <f aca="false">ROUNDUP((BD5+BD6+BD7+BD8+BD10)/16,0)</f>
        <v>0</v>
      </c>
      <c r="BE9" s="204"/>
      <c r="BF9" s="205" t="s">
        <v>305</v>
      </c>
      <c r="BG9" s="206" t="n">
        <f aca="false">ROUNDUP((BG5+BG6+BG7+BG8+BG10)/16,0)</f>
        <v>0</v>
      </c>
      <c r="BH9" s="204"/>
      <c r="BI9" s="205" t="s">
        <v>305</v>
      </c>
      <c r="BJ9" s="206" t="n">
        <f aca="false">ROUNDUP((BJ5+BJ6+BJ7+BJ8+BJ10)/16,0)</f>
        <v>0</v>
      </c>
      <c r="BK9" s="204"/>
      <c r="BL9" s="205" t="s">
        <v>305</v>
      </c>
      <c r="BM9" s="206" t="n">
        <f aca="false">ROUNDUP((BM5+BM6+BM7+BM8+BM10)/16,0)</f>
        <v>0</v>
      </c>
      <c r="BN9" s="204"/>
      <c r="BO9" s="205" t="s">
        <v>305</v>
      </c>
      <c r="BP9" s="206" t="n">
        <f aca="false">ROUNDUP((BP5+BP6+BP7+BP8+BP10)/16,0)</f>
        <v>0</v>
      </c>
      <c r="BQ9" s="204"/>
      <c r="BR9" s="205" t="s">
        <v>305</v>
      </c>
      <c r="BS9" s="206" t="n">
        <f aca="false">ROUNDUP((BS5+BS6+BS7+BS8+BS10)/16,0)</f>
        <v>0</v>
      </c>
      <c r="BT9" s="204"/>
      <c r="BU9" s="205" t="s">
        <v>305</v>
      </c>
      <c r="BV9" s="206" t="n">
        <f aca="false">ROUNDUP((BV5+BV6+BV7+BV8+BV10)/16,0)</f>
        <v>0</v>
      </c>
      <c r="BW9" s="204"/>
      <c r="BX9" s="205" t="s">
        <v>305</v>
      </c>
      <c r="BY9" s="206" t="n">
        <f aca="false">ROUNDUP((BY5+BY6+BY7+BY8+BY10)/16,0)</f>
        <v>0</v>
      </c>
      <c r="BZ9" s="204"/>
      <c r="CA9" s="205" t="s">
        <v>305</v>
      </c>
      <c r="CB9" s="206" t="n">
        <f aca="false">ROUNDUP((CB5+CB6+CB7+CB8+CB10)/16,0)</f>
        <v>0</v>
      </c>
      <c r="CC9" s="204"/>
      <c r="CD9" s="205" t="s">
        <v>305</v>
      </c>
      <c r="CE9" s="199" t="n">
        <f aca="false">ROUNDUP((CE5+CE6+CE7+CE8+CE10)/16,0)</f>
        <v>0</v>
      </c>
      <c r="CF9" s="207"/>
      <c r="CG9" s="201" t="n">
        <f aca="false">B9+E9+H9+K9+N9+Q9+T9+W9+Z9+AC9+AF9+AI9+AL9+AO9+AR9+AU9+AX9+BA9+BD9+BG9+BJ9+BM9+BP9+BS9+BV9+BY9+CB9+CE9</f>
        <v>19</v>
      </c>
    </row>
    <row r="10" s="182" customFormat="true" ht="15" hidden="false" customHeight="true" outlineLevel="0" collapsed="false">
      <c r="A10" s="197" t="s">
        <v>306</v>
      </c>
      <c r="B10" s="208" t="n">
        <v>8</v>
      </c>
      <c r="D10" s="197" t="s">
        <v>306</v>
      </c>
      <c r="E10" s="208" t="n">
        <v>8</v>
      </c>
      <c r="G10" s="197" t="s">
        <v>306</v>
      </c>
      <c r="H10" s="208" t="n">
        <v>8</v>
      </c>
      <c r="J10" s="197" t="s">
        <v>306</v>
      </c>
      <c r="K10" s="208" t="n">
        <v>8</v>
      </c>
      <c r="M10" s="197" t="s">
        <v>307</v>
      </c>
      <c r="N10" s="199" t="n">
        <v>0</v>
      </c>
      <c r="O10" s="200"/>
      <c r="P10" s="197" t="s">
        <v>306</v>
      </c>
      <c r="Q10" s="199" t="n">
        <v>0</v>
      </c>
      <c r="S10" s="197" t="s">
        <v>306</v>
      </c>
      <c r="T10" s="199" t="n">
        <v>0</v>
      </c>
      <c r="V10" s="197" t="s">
        <v>306</v>
      </c>
      <c r="W10" s="199" t="n">
        <v>0</v>
      </c>
      <c r="Y10" s="197" t="s">
        <v>308</v>
      </c>
      <c r="Z10" s="199" t="n">
        <v>0</v>
      </c>
      <c r="AB10" s="197" t="s">
        <v>306</v>
      </c>
      <c r="AC10" s="199" t="n">
        <v>0</v>
      </c>
      <c r="AE10" s="197" t="s">
        <v>306</v>
      </c>
      <c r="AF10" s="199" t="n">
        <v>0</v>
      </c>
      <c r="AH10" s="197" t="s">
        <v>306</v>
      </c>
      <c r="AI10" s="199" t="n">
        <v>0</v>
      </c>
      <c r="AK10" s="197" t="s">
        <v>306</v>
      </c>
      <c r="AL10" s="199" t="n">
        <v>0</v>
      </c>
      <c r="AN10" s="197" t="s">
        <v>306</v>
      </c>
      <c r="AO10" s="199" t="n">
        <v>0</v>
      </c>
      <c r="AQ10" s="197" t="s">
        <v>306</v>
      </c>
      <c r="AR10" s="199" t="n">
        <v>0</v>
      </c>
      <c r="AT10" s="197" t="s">
        <v>306</v>
      </c>
      <c r="AU10" s="199" t="n">
        <v>0</v>
      </c>
      <c r="AW10" s="197" t="s">
        <v>306</v>
      </c>
      <c r="AX10" s="199" t="n">
        <v>0</v>
      </c>
      <c r="AZ10" s="197" t="s">
        <v>306</v>
      </c>
      <c r="BA10" s="199" t="n">
        <v>0</v>
      </c>
      <c r="BC10" s="197" t="s">
        <v>306</v>
      </c>
      <c r="BD10" s="199" t="n">
        <v>0</v>
      </c>
      <c r="BF10" s="197" t="s">
        <v>306</v>
      </c>
      <c r="BG10" s="199" t="n">
        <v>0</v>
      </c>
      <c r="BI10" s="197" t="s">
        <v>306</v>
      </c>
      <c r="BJ10" s="199" t="n">
        <v>0</v>
      </c>
      <c r="BL10" s="197" t="s">
        <v>306</v>
      </c>
      <c r="BM10" s="199" t="n">
        <v>0</v>
      </c>
      <c r="BO10" s="197" t="s">
        <v>306</v>
      </c>
      <c r="BP10" s="199" t="n">
        <v>0</v>
      </c>
      <c r="BR10" s="197" t="s">
        <v>306</v>
      </c>
      <c r="BS10" s="199" t="n">
        <v>0</v>
      </c>
      <c r="BU10" s="197" t="s">
        <v>306</v>
      </c>
      <c r="BV10" s="199" t="n">
        <v>0</v>
      </c>
      <c r="BX10" s="197" t="s">
        <v>306</v>
      </c>
      <c r="BY10" s="199" t="n">
        <v>0</v>
      </c>
      <c r="CA10" s="197" t="s">
        <v>306</v>
      </c>
      <c r="CB10" s="199" t="n">
        <v>0</v>
      </c>
      <c r="CD10" s="197" t="s">
        <v>306</v>
      </c>
      <c r="CE10" s="199" t="n">
        <v>0</v>
      </c>
      <c r="CG10" s="201" t="n">
        <f aca="false">B10+E10+H10+K10+N10+Q10+T10+W10+Z10+AC10+AF10+AI10+AL10+AO10+AR10+AU10+AX10+BA10+BD10+BG10+BJ10+BM10+BP10+BS10+BV10+BY10+CB10+CE10</f>
        <v>32</v>
      </c>
    </row>
    <row r="11" s="182" customFormat="true" ht="15" hidden="false" customHeight="true" outlineLevel="0" collapsed="false">
      <c r="A11" s="197" t="s">
        <v>309</v>
      </c>
      <c r="B11" s="199" t="n">
        <v>7</v>
      </c>
      <c r="D11" s="197" t="s">
        <v>309</v>
      </c>
      <c r="E11" s="199" t="n">
        <v>7</v>
      </c>
      <c r="G11" s="197" t="s">
        <v>309</v>
      </c>
      <c r="H11" s="199" t="n">
        <v>3</v>
      </c>
      <c r="J11" s="197" t="s">
        <v>309</v>
      </c>
      <c r="K11" s="199" t="n">
        <v>2</v>
      </c>
      <c r="M11" s="197" t="s">
        <v>309</v>
      </c>
      <c r="N11" s="199" t="n">
        <f aca="false">N9</f>
        <v>0</v>
      </c>
      <c r="O11" s="200"/>
      <c r="P11" s="197" t="s">
        <v>309</v>
      </c>
      <c r="Q11" s="199" t="n">
        <f aca="false">Q9</f>
        <v>0</v>
      </c>
      <c r="S11" s="197" t="s">
        <v>309</v>
      </c>
      <c r="T11" s="199" t="n">
        <f aca="false">T9</f>
        <v>0</v>
      </c>
      <c r="V11" s="197" t="s">
        <v>309</v>
      </c>
      <c r="W11" s="199" t="n">
        <f aca="false">W9</f>
        <v>0</v>
      </c>
      <c r="Y11" s="197" t="s">
        <v>309</v>
      </c>
      <c r="Z11" s="199" t="n">
        <f aca="false">Z9</f>
        <v>0</v>
      </c>
      <c r="AB11" s="197" t="s">
        <v>309</v>
      </c>
      <c r="AC11" s="199" t="n">
        <f aca="false">AC9</f>
        <v>0</v>
      </c>
      <c r="AE11" s="197" t="s">
        <v>309</v>
      </c>
      <c r="AF11" s="199" t="n">
        <f aca="false">AF9</f>
        <v>0</v>
      </c>
      <c r="AH11" s="197" t="s">
        <v>309</v>
      </c>
      <c r="AI11" s="199" t="n">
        <f aca="false">AI9</f>
        <v>0</v>
      </c>
      <c r="AK11" s="197" t="s">
        <v>309</v>
      </c>
      <c r="AL11" s="199" t="n">
        <f aca="false">AL9</f>
        <v>0</v>
      </c>
      <c r="AN11" s="197" t="s">
        <v>309</v>
      </c>
      <c r="AO11" s="199" t="n">
        <f aca="false">AO9</f>
        <v>0</v>
      </c>
      <c r="AQ11" s="197" t="s">
        <v>309</v>
      </c>
      <c r="AR11" s="199" t="n">
        <f aca="false">AR9</f>
        <v>0</v>
      </c>
      <c r="AT11" s="197" t="s">
        <v>309</v>
      </c>
      <c r="AU11" s="199" t="n">
        <f aca="false">AU9</f>
        <v>0</v>
      </c>
      <c r="AW11" s="197" t="s">
        <v>309</v>
      </c>
      <c r="AX11" s="199" t="n">
        <f aca="false">AX9</f>
        <v>0</v>
      </c>
      <c r="AZ11" s="197" t="s">
        <v>309</v>
      </c>
      <c r="BA11" s="199" t="n">
        <f aca="false">BA9</f>
        <v>0</v>
      </c>
      <c r="BC11" s="197" t="s">
        <v>309</v>
      </c>
      <c r="BD11" s="199" t="n">
        <f aca="false">BD9</f>
        <v>0</v>
      </c>
      <c r="BF11" s="197" t="s">
        <v>309</v>
      </c>
      <c r="BG11" s="199" t="n">
        <f aca="false">BG9</f>
        <v>0</v>
      </c>
      <c r="BI11" s="197" t="s">
        <v>309</v>
      </c>
      <c r="BJ11" s="199" t="n">
        <f aca="false">BJ9</f>
        <v>0</v>
      </c>
      <c r="BL11" s="197" t="s">
        <v>309</v>
      </c>
      <c r="BM11" s="199" t="n">
        <f aca="false">BM9</f>
        <v>0</v>
      </c>
      <c r="BO11" s="197" t="s">
        <v>309</v>
      </c>
      <c r="BP11" s="199" t="n">
        <f aca="false">BP9</f>
        <v>0</v>
      </c>
      <c r="BR11" s="197" t="s">
        <v>309</v>
      </c>
      <c r="BS11" s="199" t="n">
        <f aca="false">BS9</f>
        <v>0</v>
      </c>
      <c r="BU11" s="197" t="s">
        <v>309</v>
      </c>
      <c r="BV11" s="199" t="n">
        <f aca="false">BV9</f>
        <v>0</v>
      </c>
      <c r="BX11" s="197" t="s">
        <v>309</v>
      </c>
      <c r="BY11" s="199" t="n">
        <f aca="false">BY9</f>
        <v>0</v>
      </c>
      <c r="CA11" s="197" t="s">
        <v>309</v>
      </c>
      <c r="CB11" s="199" t="n">
        <f aca="false">CB9</f>
        <v>0</v>
      </c>
      <c r="CD11" s="197" t="s">
        <v>309</v>
      </c>
      <c r="CE11" s="199" t="n">
        <f aca="false">CE9</f>
        <v>0</v>
      </c>
      <c r="CG11" s="201" t="n">
        <f aca="false">B11+E11+H11+K11+N11+Q11+T11+W11+Z11+AC11+AF11+AI11+AL11+AO11+AR11+AU11+AX11+BA11+BD11+BG11+BJ11+BM11+BP11+BS11+BV11+BY11+CB11+CE11</f>
        <v>19</v>
      </c>
    </row>
    <row r="12" s="182" customFormat="true" ht="15" hidden="false" customHeight="true" outlineLevel="0" collapsed="false">
      <c r="A12" s="197" t="s">
        <v>310</v>
      </c>
      <c r="B12" s="199" t="n">
        <v>2</v>
      </c>
      <c r="D12" s="197" t="s">
        <v>310</v>
      </c>
      <c r="E12" s="199" t="n">
        <v>2</v>
      </c>
      <c r="G12" s="197" t="s">
        <v>310</v>
      </c>
      <c r="H12" s="199" t="n">
        <v>1</v>
      </c>
      <c r="J12" s="197" t="s">
        <v>310</v>
      </c>
      <c r="K12" s="199" t="n">
        <v>1</v>
      </c>
      <c r="M12" s="197" t="s">
        <v>310</v>
      </c>
      <c r="N12" s="199" t="str">
        <f aca="false">IF(N9&gt;1, "1","0")</f>
        <v>0</v>
      </c>
      <c r="O12" s="200"/>
      <c r="P12" s="197" t="s">
        <v>310</v>
      </c>
      <c r="Q12" s="199" t="str">
        <f aca="false">IF(Q9&gt;1, "1","0")</f>
        <v>0</v>
      </c>
      <c r="S12" s="197" t="s">
        <v>310</v>
      </c>
      <c r="T12" s="199" t="str">
        <f aca="false">IF(T9&gt;1, "1","0")</f>
        <v>0</v>
      </c>
      <c r="V12" s="197" t="s">
        <v>310</v>
      </c>
      <c r="W12" s="199" t="str">
        <f aca="false">IF(W9&gt;1, "1","0")</f>
        <v>0</v>
      </c>
      <c r="Y12" s="197" t="s">
        <v>310</v>
      </c>
      <c r="Z12" s="199" t="str">
        <f aca="false">IF(Z9&gt;1, "1","0")</f>
        <v>0</v>
      </c>
      <c r="AB12" s="197" t="s">
        <v>310</v>
      </c>
      <c r="AC12" s="199" t="str">
        <f aca="false">IF(AC9&gt;1, "1","0")</f>
        <v>0</v>
      </c>
      <c r="AE12" s="197" t="s">
        <v>310</v>
      </c>
      <c r="AF12" s="199" t="str">
        <f aca="false">IF(AF9&gt;1, "1","0")</f>
        <v>0</v>
      </c>
      <c r="AH12" s="197" t="s">
        <v>310</v>
      </c>
      <c r="AI12" s="199" t="str">
        <f aca="false">IF(AI9&gt;1, "1","0")</f>
        <v>0</v>
      </c>
      <c r="AK12" s="197" t="s">
        <v>310</v>
      </c>
      <c r="AL12" s="199" t="str">
        <f aca="false">IF(AL9&gt;1, "1","0")</f>
        <v>0</v>
      </c>
      <c r="AN12" s="197" t="s">
        <v>310</v>
      </c>
      <c r="AO12" s="199" t="str">
        <f aca="false">IF(AO9&gt;1, "1","0")</f>
        <v>0</v>
      </c>
      <c r="AQ12" s="197" t="s">
        <v>310</v>
      </c>
      <c r="AR12" s="199" t="str">
        <f aca="false">IF(AR9&gt;1, "1","0")</f>
        <v>0</v>
      </c>
      <c r="AT12" s="197" t="s">
        <v>310</v>
      </c>
      <c r="AU12" s="199" t="str">
        <f aca="false">IF(AU9&gt;1, "1","0")</f>
        <v>0</v>
      </c>
      <c r="AW12" s="197" t="s">
        <v>310</v>
      </c>
      <c r="AX12" s="199" t="str">
        <f aca="false">IF(AX9&gt;1, "1","0")</f>
        <v>0</v>
      </c>
      <c r="AZ12" s="197" t="s">
        <v>310</v>
      </c>
      <c r="BA12" s="199" t="str">
        <f aca="false">IF(BA9&gt;1, "1","0")</f>
        <v>0</v>
      </c>
      <c r="BC12" s="197" t="s">
        <v>310</v>
      </c>
      <c r="BD12" s="199" t="str">
        <f aca="false">IF(BD9&gt;1, "1","0")</f>
        <v>0</v>
      </c>
      <c r="BF12" s="197" t="s">
        <v>310</v>
      </c>
      <c r="BG12" s="199" t="str">
        <f aca="false">IF(BG9&gt;1, "1","0")</f>
        <v>0</v>
      </c>
      <c r="BI12" s="197" t="s">
        <v>310</v>
      </c>
      <c r="BJ12" s="199" t="str">
        <f aca="false">IF(BJ9&gt;1, "1","0")</f>
        <v>0</v>
      </c>
      <c r="BL12" s="197" t="s">
        <v>310</v>
      </c>
      <c r="BM12" s="199" t="str">
        <f aca="false">IF(BM9&gt;1, "1","0")</f>
        <v>0</v>
      </c>
      <c r="BO12" s="197" t="s">
        <v>310</v>
      </c>
      <c r="BP12" s="199" t="str">
        <f aca="false">IF(BP9&gt;1, "1","0")</f>
        <v>0</v>
      </c>
      <c r="BR12" s="197" t="s">
        <v>310</v>
      </c>
      <c r="BS12" s="199" t="str">
        <f aca="false">IF(BS9&gt;1, "1","0")</f>
        <v>0</v>
      </c>
      <c r="BU12" s="197" t="s">
        <v>310</v>
      </c>
      <c r="BV12" s="199" t="str">
        <f aca="false">IF(BV9&gt;1, "1","0")</f>
        <v>0</v>
      </c>
      <c r="BX12" s="197" t="s">
        <v>310</v>
      </c>
      <c r="BY12" s="199" t="str">
        <f aca="false">IF(BY9&gt;1, "1","0")</f>
        <v>0</v>
      </c>
      <c r="CA12" s="197" t="s">
        <v>310</v>
      </c>
      <c r="CB12" s="199" t="str">
        <f aca="false">IF(CB9&gt;1, "1","0")</f>
        <v>0</v>
      </c>
      <c r="CD12" s="197" t="s">
        <v>310</v>
      </c>
      <c r="CE12" s="199" t="str">
        <f aca="false">IF(CE9&gt;1, "1","0")</f>
        <v>0</v>
      </c>
      <c r="CG12" s="201" t="n">
        <f aca="false">B12+E12+H12+K12+N12+Q12+T12+W12+Z12+AC12+AF12+AI12+AL12+AO12+AR12+AU12+AX12+BA12+BD12+BG12+BJ12+BM12+BP12+BS12+BV12+BY12+CB12+CE12</f>
        <v>6</v>
      </c>
    </row>
    <row r="13" s="182" customFormat="true" ht="15" hidden="false" customHeight="true" outlineLevel="0" collapsed="false">
      <c r="A13" s="197" t="s">
        <v>311</v>
      </c>
      <c r="B13" s="199" t="n">
        <v>2</v>
      </c>
      <c r="D13" s="197" t="s">
        <v>311</v>
      </c>
      <c r="E13" s="199" t="n">
        <v>2</v>
      </c>
      <c r="G13" s="197" t="s">
        <v>311</v>
      </c>
      <c r="H13" s="199" t="n">
        <v>1</v>
      </c>
      <c r="J13" s="197" t="s">
        <v>311</v>
      </c>
      <c r="K13" s="199" t="n">
        <v>1</v>
      </c>
      <c r="M13" s="197" t="s">
        <v>311</v>
      </c>
      <c r="N13" s="199" t="n">
        <f aca="false">ROUNDUP((N9)/4,0)</f>
        <v>0</v>
      </c>
      <c r="O13" s="200"/>
      <c r="P13" s="197" t="s">
        <v>311</v>
      </c>
      <c r="Q13" s="199" t="n">
        <f aca="false">ROUNDUP((Q9)/4,0)</f>
        <v>0</v>
      </c>
      <c r="S13" s="197" t="s">
        <v>311</v>
      </c>
      <c r="T13" s="199" t="n">
        <f aca="false">ROUNDUP((T9)/4,0)</f>
        <v>0</v>
      </c>
      <c r="V13" s="197" t="s">
        <v>311</v>
      </c>
      <c r="W13" s="199" t="n">
        <f aca="false">ROUNDUP((W9)/4,0)</f>
        <v>0</v>
      </c>
      <c r="Y13" s="197" t="s">
        <v>311</v>
      </c>
      <c r="Z13" s="199" t="n">
        <f aca="false">ROUNDUP((Z9)/4,0)</f>
        <v>0</v>
      </c>
      <c r="AB13" s="197" t="s">
        <v>311</v>
      </c>
      <c r="AC13" s="199" t="n">
        <f aca="false">ROUNDUP((AC9)/4,0)</f>
        <v>0</v>
      </c>
      <c r="AE13" s="197" t="s">
        <v>311</v>
      </c>
      <c r="AF13" s="199" t="n">
        <f aca="false">ROUNDUP((AF9)/4,0)</f>
        <v>0</v>
      </c>
      <c r="AH13" s="197" t="s">
        <v>311</v>
      </c>
      <c r="AI13" s="199" t="n">
        <f aca="false">ROUNDUP((AI9)/4,0)</f>
        <v>0</v>
      </c>
      <c r="AK13" s="197" t="s">
        <v>311</v>
      </c>
      <c r="AL13" s="199" t="n">
        <f aca="false">ROUNDUP((AL9)/4,0)</f>
        <v>0</v>
      </c>
      <c r="AN13" s="197" t="s">
        <v>311</v>
      </c>
      <c r="AO13" s="199" t="n">
        <f aca="false">ROUNDUP((AO9)/4,0)</f>
        <v>0</v>
      </c>
      <c r="AQ13" s="197" t="s">
        <v>311</v>
      </c>
      <c r="AR13" s="199" t="n">
        <f aca="false">ROUNDUP((AR9)/4,0)</f>
        <v>0</v>
      </c>
      <c r="AT13" s="197" t="s">
        <v>311</v>
      </c>
      <c r="AU13" s="199" t="n">
        <f aca="false">ROUNDUP((AU9)/4,0)</f>
        <v>0</v>
      </c>
      <c r="AW13" s="197" t="s">
        <v>311</v>
      </c>
      <c r="AX13" s="199" t="n">
        <f aca="false">ROUNDUP((AX9)/4,0)</f>
        <v>0</v>
      </c>
      <c r="AZ13" s="197" t="s">
        <v>311</v>
      </c>
      <c r="BA13" s="199" t="n">
        <f aca="false">ROUNDUP((BA9)/4,0)</f>
        <v>0</v>
      </c>
      <c r="BC13" s="197" t="s">
        <v>311</v>
      </c>
      <c r="BD13" s="199" t="n">
        <f aca="false">ROUNDUP((BD9)/4,0)</f>
        <v>0</v>
      </c>
      <c r="BF13" s="197" t="s">
        <v>311</v>
      </c>
      <c r="BG13" s="199" t="n">
        <f aca="false">ROUNDUP((BG9)/4,0)</f>
        <v>0</v>
      </c>
      <c r="BI13" s="197" t="s">
        <v>311</v>
      </c>
      <c r="BJ13" s="199" t="n">
        <f aca="false">ROUNDUP((BJ9)/4,0)</f>
        <v>0</v>
      </c>
      <c r="BL13" s="197" t="s">
        <v>311</v>
      </c>
      <c r="BM13" s="199" t="n">
        <f aca="false">ROUNDUP((BM9)/4,0)</f>
        <v>0</v>
      </c>
      <c r="BO13" s="197" t="s">
        <v>311</v>
      </c>
      <c r="BP13" s="199" t="n">
        <f aca="false">ROUNDUP((BP9)/4,0)</f>
        <v>0</v>
      </c>
      <c r="BR13" s="197" t="s">
        <v>311</v>
      </c>
      <c r="BS13" s="199" t="n">
        <f aca="false">ROUNDUP((BS9)/4,0)</f>
        <v>0</v>
      </c>
      <c r="BU13" s="197" t="s">
        <v>311</v>
      </c>
      <c r="BV13" s="199" t="n">
        <f aca="false">ROUNDUP((BV9)/4,0)</f>
        <v>0</v>
      </c>
      <c r="BX13" s="197" t="s">
        <v>311</v>
      </c>
      <c r="BY13" s="199" t="n">
        <f aca="false">ROUNDUP((BY9)/4,0)</f>
        <v>0</v>
      </c>
      <c r="CA13" s="197" t="s">
        <v>311</v>
      </c>
      <c r="CB13" s="199" t="n">
        <f aca="false">ROUNDUP((CB9)/4,0)</f>
        <v>0</v>
      </c>
      <c r="CD13" s="197" t="s">
        <v>311</v>
      </c>
      <c r="CE13" s="199" t="n">
        <f aca="false">ROUNDUP((CE9)/4,0)</f>
        <v>0</v>
      </c>
      <c r="CG13" s="201" t="n">
        <f aca="false">B13+E13+H13+K13+N13+Q13+T13+W13+Z13+AC13+AF13+AI13+AL13+AO13+AR13+AU13+AX13+BA13+BD13+BG13+BJ13+BM13+BP13+BS13+BV13+BY13+CB13+CE13</f>
        <v>6</v>
      </c>
    </row>
    <row r="14" s="182" customFormat="true" ht="15" hidden="false" customHeight="true" outlineLevel="0" collapsed="false">
      <c r="A14" s="197" t="s">
        <v>312</v>
      </c>
      <c r="B14" s="199" t="n">
        <v>7</v>
      </c>
      <c r="D14" s="197" t="s">
        <v>312</v>
      </c>
      <c r="E14" s="199" t="n">
        <v>7</v>
      </c>
      <c r="G14" s="197" t="s">
        <v>312</v>
      </c>
      <c r="H14" s="199" t="n">
        <v>3</v>
      </c>
      <c r="J14" s="197" t="s">
        <v>312</v>
      </c>
      <c r="K14" s="199" t="n">
        <v>2</v>
      </c>
      <c r="M14" s="197" t="s">
        <v>312</v>
      </c>
      <c r="N14" s="199" t="n">
        <f aca="false">N9</f>
        <v>0</v>
      </c>
      <c r="O14" s="200"/>
      <c r="P14" s="197" t="s">
        <v>312</v>
      </c>
      <c r="Q14" s="199" t="n">
        <f aca="false">Q9</f>
        <v>0</v>
      </c>
      <c r="S14" s="197" t="s">
        <v>312</v>
      </c>
      <c r="T14" s="199" t="n">
        <f aca="false">T9</f>
        <v>0</v>
      </c>
      <c r="V14" s="197" t="s">
        <v>312</v>
      </c>
      <c r="W14" s="199" t="n">
        <f aca="false">W9</f>
        <v>0</v>
      </c>
      <c r="Y14" s="197" t="s">
        <v>312</v>
      </c>
      <c r="Z14" s="199" t="n">
        <f aca="false">Z9</f>
        <v>0</v>
      </c>
      <c r="AB14" s="197" t="s">
        <v>312</v>
      </c>
      <c r="AC14" s="199" t="n">
        <f aca="false">AC9</f>
        <v>0</v>
      </c>
      <c r="AE14" s="197" t="s">
        <v>312</v>
      </c>
      <c r="AF14" s="199" t="n">
        <f aca="false">AF9</f>
        <v>0</v>
      </c>
      <c r="AH14" s="197" t="s">
        <v>312</v>
      </c>
      <c r="AI14" s="199" t="n">
        <f aca="false">AI9</f>
        <v>0</v>
      </c>
      <c r="AK14" s="197" t="s">
        <v>312</v>
      </c>
      <c r="AL14" s="199" t="n">
        <f aca="false">AL9</f>
        <v>0</v>
      </c>
      <c r="AN14" s="197" t="s">
        <v>312</v>
      </c>
      <c r="AO14" s="199" t="n">
        <f aca="false">AO9</f>
        <v>0</v>
      </c>
      <c r="AQ14" s="197" t="s">
        <v>312</v>
      </c>
      <c r="AR14" s="199" t="n">
        <f aca="false">AR9</f>
        <v>0</v>
      </c>
      <c r="AT14" s="197" t="s">
        <v>312</v>
      </c>
      <c r="AU14" s="199" t="n">
        <f aca="false">AU9</f>
        <v>0</v>
      </c>
      <c r="AW14" s="197" t="s">
        <v>312</v>
      </c>
      <c r="AX14" s="199" t="n">
        <f aca="false">AX9</f>
        <v>0</v>
      </c>
      <c r="AZ14" s="197" t="s">
        <v>312</v>
      </c>
      <c r="BA14" s="199" t="n">
        <f aca="false">BA9</f>
        <v>0</v>
      </c>
      <c r="BC14" s="197" t="s">
        <v>312</v>
      </c>
      <c r="BD14" s="199" t="n">
        <f aca="false">BD9</f>
        <v>0</v>
      </c>
      <c r="BF14" s="197" t="s">
        <v>312</v>
      </c>
      <c r="BG14" s="199" t="n">
        <f aca="false">BG9</f>
        <v>0</v>
      </c>
      <c r="BI14" s="197" t="s">
        <v>312</v>
      </c>
      <c r="BJ14" s="199" t="n">
        <f aca="false">BJ9</f>
        <v>0</v>
      </c>
      <c r="BL14" s="197" t="s">
        <v>312</v>
      </c>
      <c r="BM14" s="199" t="n">
        <f aca="false">BM9</f>
        <v>0</v>
      </c>
      <c r="BO14" s="197" t="s">
        <v>312</v>
      </c>
      <c r="BP14" s="199" t="n">
        <f aca="false">BP9</f>
        <v>0</v>
      </c>
      <c r="BR14" s="197" t="s">
        <v>312</v>
      </c>
      <c r="BS14" s="199" t="n">
        <f aca="false">BS9</f>
        <v>0</v>
      </c>
      <c r="BU14" s="197" t="s">
        <v>312</v>
      </c>
      <c r="BV14" s="199" t="n">
        <f aca="false">BV9</f>
        <v>0</v>
      </c>
      <c r="BX14" s="197" t="s">
        <v>312</v>
      </c>
      <c r="BY14" s="199" t="n">
        <f aca="false">BY9</f>
        <v>0</v>
      </c>
      <c r="CA14" s="197" t="s">
        <v>312</v>
      </c>
      <c r="CB14" s="199" t="n">
        <f aca="false">CB9</f>
        <v>0</v>
      </c>
      <c r="CD14" s="197" t="s">
        <v>312</v>
      </c>
      <c r="CE14" s="199" t="n">
        <f aca="false">CE9</f>
        <v>0</v>
      </c>
      <c r="CG14" s="201" t="n">
        <f aca="false">B14+E14+H14+K14+N14+Q14+T14+W14+Z14+AC14+AF14+AI14+AL14+AO14+AR14+AU14+AX14+BA14+BD14+BG14+BJ14+BM14+BP14+BS14+BV14+BY14+CB14+CE14</f>
        <v>19</v>
      </c>
    </row>
    <row r="15" s="182" customFormat="true" ht="15" hidden="false" customHeight="true" outlineLevel="0" collapsed="false">
      <c r="A15" s="197" t="s">
        <v>313</v>
      </c>
      <c r="B15" s="199" t="n">
        <v>0</v>
      </c>
      <c r="D15" s="197" t="s">
        <v>313</v>
      </c>
      <c r="E15" s="199" t="n">
        <v>0</v>
      </c>
      <c r="G15" s="197" t="s">
        <v>313</v>
      </c>
      <c r="H15" s="199" t="n">
        <v>0</v>
      </c>
      <c r="J15" s="197" t="s">
        <v>313</v>
      </c>
      <c r="K15" s="199" t="n">
        <v>0</v>
      </c>
      <c r="M15" s="197" t="s">
        <v>313</v>
      </c>
      <c r="N15" s="199" t="str">
        <f aca="false">IF(N9=1, "1","0")</f>
        <v>0</v>
      </c>
      <c r="O15" s="200"/>
      <c r="P15" s="197" t="s">
        <v>313</v>
      </c>
      <c r="Q15" s="199" t="str">
        <f aca="false">IF(Q9=1, "1","0")</f>
        <v>0</v>
      </c>
      <c r="S15" s="197" t="s">
        <v>313</v>
      </c>
      <c r="T15" s="199" t="str">
        <f aca="false">IF(T9=1, "1","0")</f>
        <v>0</v>
      </c>
      <c r="V15" s="197" t="s">
        <v>313</v>
      </c>
      <c r="W15" s="199" t="str">
        <f aca="false">IF(W9=1, "1","0")</f>
        <v>0</v>
      </c>
      <c r="Y15" s="197" t="s">
        <v>313</v>
      </c>
      <c r="Z15" s="199" t="str">
        <f aca="false">IF(Z9=1, "1","0")</f>
        <v>0</v>
      </c>
      <c r="AB15" s="197" t="s">
        <v>313</v>
      </c>
      <c r="AC15" s="199" t="str">
        <f aca="false">IF(AC9=1, "1","0")</f>
        <v>0</v>
      </c>
      <c r="AE15" s="197" t="s">
        <v>313</v>
      </c>
      <c r="AF15" s="199" t="str">
        <f aca="false">IF(AF9=1, "1","0")</f>
        <v>0</v>
      </c>
      <c r="AH15" s="197" t="s">
        <v>313</v>
      </c>
      <c r="AI15" s="199" t="str">
        <f aca="false">IF(AI9=1, "1","0")</f>
        <v>0</v>
      </c>
      <c r="AK15" s="197" t="s">
        <v>313</v>
      </c>
      <c r="AL15" s="199" t="str">
        <f aca="false">IF(AL9=1, "1","0")</f>
        <v>0</v>
      </c>
      <c r="AN15" s="197" t="s">
        <v>313</v>
      </c>
      <c r="AO15" s="199" t="str">
        <f aca="false">IF(AO9=1, "1","0")</f>
        <v>0</v>
      </c>
      <c r="AQ15" s="197" t="s">
        <v>313</v>
      </c>
      <c r="AR15" s="199" t="str">
        <f aca="false">IF(AR9=1, "1","0")</f>
        <v>0</v>
      </c>
      <c r="AT15" s="197" t="s">
        <v>313</v>
      </c>
      <c r="AU15" s="199" t="str">
        <f aca="false">IF(AU9=1, "1","0")</f>
        <v>0</v>
      </c>
      <c r="AW15" s="197" t="s">
        <v>313</v>
      </c>
      <c r="AX15" s="199" t="str">
        <f aca="false">IF(AX9=1, "1","0")</f>
        <v>0</v>
      </c>
      <c r="AZ15" s="197" t="s">
        <v>313</v>
      </c>
      <c r="BA15" s="199" t="str">
        <f aca="false">IF(BA9=1, "1","0")</f>
        <v>0</v>
      </c>
      <c r="BC15" s="197" t="s">
        <v>313</v>
      </c>
      <c r="BD15" s="199" t="str">
        <f aca="false">IF(BD9=1, "1","0")</f>
        <v>0</v>
      </c>
      <c r="BF15" s="197" t="s">
        <v>313</v>
      </c>
      <c r="BG15" s="199" t="str">
        <f aca="false">IF(BG9=1, "1","0")</f>
        <v>0</v>
      </c>
      <c r="BI15" s="197" t="s">
        <v>313</v>
      </c>
      <c r="BJ15" s="199" t="str">
        <f aca="false">IF(BJ9=1, "1","0")</f>
        <v>0</v>
      </c>
      <c r="BL15" s="197" t="s">
        <v>313</v>
      </c>
      <c r="BM15" s="199" t="str">
        <f aca="false">IF(BM9=1, "1","0")</f>
        <v>0</v>
      </c>
      <c r="BO15" s="197" t="s">
        <v>313</v>
      </c>
      <c r="BP15" s="199" t="str">
        <f aca="false">IF(BP9=1, "1","0")</f>
        <v>0</v>
      </c>
      <c r="BR15" s="197" t="s">
        <v>313</v>
      </c>
      <c r="BS15" s="199" t="str">
        <f aca="false">IF(BS9=1, "1","0")</f>
        <v>0</v>
      </c>
      <c r="BU15" s="197" t="s">
        <v>313</v>
      </c>
      <c r="BV15" s="199" t="str">
        <f aca="false">IF(BV9=1, "1","0")</f>
        <v>0</v>
      </c>
      <c r="BX15" s="197" t="s">
        <v>313</v>
      </c>
      <c r="BY15" s="199" t="str">
        <f aca="false">IF(BY9=1, "1","0")</f>
        <v>0</v>
      </c>
      <c r="CA15" s="197" t="s">
        <v>313</v>
      </c>
      <c r="CB15" s="199" t="str">
        <f aca="false">IF(CB9=1, "1","0")</f>
        <v>0</v>
      </c>
      <c r="CD15" s="197" t="s">
        <v>313</v>
      </c>
      <c r="CE15" s="199" t="str">
        <f aca="false">IF(CE9=1, "1","0")</f>
        <v>0</v>
      </c>
      <c r="CG15" s="201" t="n">
        <f aca="false">B15+E15+H15+K15+N15+Q15+T15+W15+Z15+AC15+AF15+AI15+AL15+AO15+AR15+AU15+AX15+BA15+BD15+BG15+BJ15+BM15+BP15+BS15+BV15+BY15+CB15+CE15</f>
        <v>0</v>
      </c>
    </row>
    <row r="16" s="182" customFormat="true" ht="15" hidden="false" customHeight="true" outlineLevel="0" collapsed="false">
      <c r="A16" s="197" t="s">
        <v>314</v>
      </c>
      <c r="B16" s="199" t="n">
        <v>0</v>
      </c>
      <c r="D16" s="197" t="s">
        <v>314</v>
      </c>
      <c r="E16" s="199" t="n">
        <v>0</v>
      </c>
      <c r="G16" s="197" t="s">
        <v>314</v>
      </c>
      <c r="H16" s="199" t="n">
        <v>1</v>
      </c>
      <c r="J16" s="197" t="s">
        <v>314</v>
      </c>
      <c r="K16" s="199" t="n">
        <v>1</v>
      </c>
      <c r="M16" s="197" t="s">
        <v>314</v>
      </c>
      <c r="N16" s="199" t="str">
        <f aca="false">IF(N9=2, "1","0")</f>
        <v>0</v>
      </c>
      <c r="O16" s="200"/>
      <c r="P16" s="197" t="s">
        <v>314</v>
      </c>
      <c r="Q16" s="199" t="str">
        <f aca="false">IF(Q9=2, "1","0")</f>
        <v>0</v>
      </c>
      <c r="S16" s="197" t="s">
        <v>314</v>
      </c>
      <c r="T16" s="199" t="str">
        <f aca="false">IF(T9=2, "1","0")</f>
        <v>0</v>
      </c>
      <c r="V16" s="197" t="s">
        <v>314</v>
      </c>
      <c r="W16" s="199" t="str">
        <f aca="false">IF(W9=2, "1","0")</f>
        <v>0</v>
      </c>
      <c r="Y16" s="197" t="s">
        <v>314</v>
      </c>
      <c r="Z16" s="199" t="str">
        <f aca="false">IF(Z9=2, "1","0")</f>
        <v>0</v>
      </c>
      <c r="AB16" s="197" t="s">
        <v>314</v>
      </c>
      <c r="AC16" s="199" t="str">
        <f aca="false">IF(AC9=2, "1","0")</f>
        <v>0</v>
      </c>
      <c r="AE16" s="197" t="s">
        <v>314</v>
      </c>
      <c r="AF16" s="199" t="str">
        <f aca="false">IF(AF9=2, "1","0")</f>
        <v>0</v>
      </c>
      <c r="AH16" s="197" t="s">
        <v>314</v>
      </c>
      <c r="AI16" s="199" t="str">
        <f aca="false">IF(AI9=2, "1","0")</f>
        <v>0</v>
      </c>
      <c r="AK16" s="197" t="s">
        <v>314</v>
      </c>
      <c r="AL16" s="199" t="str">
        <f aca="false">IF(AL9=2, "1","0")</f>
        <v>0</v>
      </c>
      <c r="AN16" s="197" t="s">
        <v>314</v>
      </c>
      <c r="AO16" s="199" t="str">
        <f aca="false">IF(AO9=2, "1","0")</f>
        <v>0</v>
      </c>
      <c r="AQ16" s="197" t="s">
        <v>314</v>
      </c>
      <c r="AR16" s="199" t="str">
        <f aca="false">IF(AR9=2, "1","0")</f>
        <v>0</v>
      </c>
      <c r="AT16" s="197" t="s">
        <v>314</v>
      </c>
      <c r="AU16" s="199" t="str">
        <f aca="false">IF(AU9=2, "1","0")</f>
        <v>0</v>
      </c>
      <c r="AW16" s="197" t="s">
        <v>314</v>
      </c>
      <c r="AX16" s="199" t="str">
        <f aca="false">IF(AX9=2, "1","0")</f>
        <v>0</v>
      </c>
      <c r="AZ16" s="197" t="s">
        <v>314</v>
      </c>
      <c r="BA16" s="199" t="str">
        <f aca="false">IF(BA9=2, "1","0")</f>
        <v>0</v>
      </c>
      <c r="BC16" s="197" t="s">
        <v>314</v>
      </c>
      <c r="BD16" s="199" t="str">
        <f aca="false">IF(BD9=2, "1","0")</f>
        <v>0</v>
      </c>
      <c r="BF16" s="197" t="s">
        <v>314</v>
      </c>
      <c r="BG16" s="199" t="str">
        <f aca="false">IF(BG9=2, "1","0")</f>
        <v>0</v>
      </c>
      <c r="BI16" s="197" t="s">
        <v>314</v>
      </c>
      <c r="BJ16" s="199" t="str">
        <f aca="false">IF(BJ9=2, "1","0")</f>
        <v>0</v>
      </c>
      <c r="BL16" s="197" t="s">
        <v>314</v>
      </c>
      <c r="BM16" s="199" t="str">
        <f aca="false">IF(BM9=2, "1","0")</f>
        <v>0</v>
      </c>
      <c r="BO16" s="197" t="s">
        <v>314</v>
      </c>
      <c r="BP16" s="199" t="str">
        <f aca="false">IF(BP9=2, "1","0")</f>
        <v>0</v>
      </c>
      <c r="BR16" s="197" t="s">
        <v>314</v>
      </c>
      <c r="BS16" s="199" t="str">
        <f aca="false">IF(BS9=2, "1","0")</f>
        <v>0</v>
      </c>
      <c r="BU16" s="197" t="s">
        <v>314</v>
      </c>
      <c r="BV16" s="199" t="str">
        <f aca="false">IF(BV9=2, "1","0")</f>
        <v>0</v>
      </c>
      <c r="BX16" s="197" t="s">
        <v>314</v>
      </c>
      <c r="BY16" s="199" t="str">
        <f aca="false">IF(BY9=2, "1","0")</f>
        <v>0</v>
      </c>
      <c r="CA16" s="197" t="s">
        <v>314</v>
      </c>
      <c r="CB16" s="199" t="str">
        <f aca="false">IF(CB9=2, "1","0")</f>
        <v>0</v>
      </c>
      <c r="CD16" s="197" t="s">
        <v>314</v>
      </c>
      <c r="CE16" s="199" t="str">
        <f aca="false">IF(CE9=2, "1","0")</f>
        <v>0</v>
      </c>
      <c r="CG16" s="201" t="n">
        <f aca="false">B16+E16+H16+K16+N16+Q16+T16+W16+Z16+AC16+AF16+AI16+AL16+AO16+AR16+AU16+AX16+BA16+BD16+BG16+BJ16+BM16+BP16+BS16+BV16+BY16+CB16+CE16</f>
        <v>2</v>
      </c>
    </row>
    <row r="17" s="182" customFormat="true" ht="15" hidden="false" customHeight="true" outlineLevel="0" collapsed="false">
      <c r="A17" s="197" t="s">
        <v>315</v>
      </c>
      <c r="B17" s="199" t="n">
        <v>2</v>
      </c>
      <c r="D17" s="197" t="s">
        <v>315</v>
      </c>
      <c r="E17" s="199" t="n">
        <v>2</v>
      </c>
      <c r="G17" s="197" t="s">
        <v>315</v>
      </c>
      <c r="H17" s="199" t="n">
        <v>0</v>
      </c>
      <c r="J17" s="197" t="s">
        <v>315</v>
      </c>
      <c r="K17" s="199" t="n">
        <v>0</v>
      </c>
      <c r="M17" s="197" t="s">
        <v>315</v>
      </c>
      <c r="N17" s="199" t="str">
        <f aca="false">IF(N9&gt;=3, "1","0")</f>
        <v>0</v>
      </c>
      <c r="P17" s="197" t="s">
        <v>315</v>
      </c>
      <c r="Q17" s="199" t="str">
        <f aca="false">IF(Q9&gt;=3, "1","0")</f>
        <v>0</v>
      </c>
      <c r="S17" s="197" t="s">
        <v>315</v>
      </c>
      <c r="T17" s="199" t="str">
        <f aca="false">IF(T9&gt;=3, "1","0")</f>
        <v>0</v>
      </c>
      <c r="V17" s="197" t="s">
        <v>315</v>
      </c>
      <c r="W17" s="199" t="str">
        <f aca="false">IF(W9&gt;=3, "1","0")</f>
        <v>0</v>
      </c>
      <c r="Y17" s="197" t="s">
        <v>315</v>
      </c>
      <c r="Z17" s="199" t="str">
        <f aca="false">IF(Z9&gt;=3, "1","0")</f>
        <v>0</v>
      </c>
      <c r="AB17" s="197" t="s">
        <v>315</v>
      </c>
      <c r="AC17" s="199" t="str">
        <f aca="false">IF(AC9&gt;=3, "1","0")</f>
        <v>0</v>
      </c>
      <c r="AE17" s="197" t="s">
        <v>315</v>
      </c>
      <c r="AF17" s="199" t="str">
        <f aca="false">IF(AF9&gt;=3, "1","0")</f>
        <v>0</v>
      </c>
      <c r="AH17" s="197" t="s">
        <v>315</v>
      </c>
      <c r="AI17" s="199" t="str">
        <f aca="false">IF(AI9&gt;=3, "1","0")</f>
        <v>0</v>
      </c>
      <c r="AK17" s="197" t="s">
        <v>315</v>
      </c>
      <c r="AL17" s="199" t="str">
        <f aca="false">IF(AL9&gt;=3, "1","0")</f>
        <v>0</v>
      </c>
      <c r="AN17" s="197" t="s">
        <v>315</v>
      </c>
      <c r="AO17" s="199" t="str">
        <f aca="false">IF(AO9&gt;=3, "1","0")</f>
        <v>0</v>
      </c>
      <c r="AQ17" s="197" t="s">
        <v>315</v>
      </c>
      <c r="AR17" s="199" t="str">
        <f aca="false">IF(AR9&gt;=3, "1","0")</f>
        <v>0</v>
      </c>
      <c r="AT17" s="197" t="s">
        <v>315</v>
      </c>
      <c r="AU17" s="199" t="str">
        <f aca="false">IF(AU9&gt;=3, "1","0")</f>
        <v>0</v>
      </c>
      <c r="AW17" s="197" t="s">
        <v>315</v>
      </c>
      <c r="AX17" s="199" t="str">
        <f aca="false">IF(AX9&gt;=3, "1","0")</f>
        <v>0</v>
      </c>
      <c r="AZ17" s="197" t="s">
        <v>315</v>
      </c>
      <c r="BA17" s="199" t="str">
        <f aca="false">IF(BA9&gt;=3, "1","0")</f>
        <v>0</v>
      </c>
      <c r="BC17" s="197" t="s">
        <v>315</v>
      </c>
      <c r="BD17" s="199" t="str">
        <f aca="false">IF(BD9&gt;=3, "1","0")</f>
        <v>0</v>
      </c>
      <c r="BF17" s="197" t="s">
        <v>315</v>
      </c>
      <c r="BG17" s="199" t="str">
        <f aca="false">IF(BG9&gt;=3, "1","0")</f>
        <v>0</v>
      </c>
      <c r="BI17" s="197" t="s">
        <v>315</v>
      </c>
      <c r="BJ17" s="199" t="str">
        <f aca="false">IF(BJ9&gt;=3, "1","0")</f>
        <v>0</v>
      </c>
      <c r="BL17" s="197" t="s">
        <v>315</v>
      </c>
      <c r="BM17" s="199" t="str">
        <f aca="false">IF(BM9&gt;=3, "1","0")</f>
        <v>0</v>
      </c>
      <c r="BO17" s="197" t="s">
        <v>315</v>
      </c>
      <c r="BP17" s="199" t="str">
        <f aca="false">IF(BP9&gt;=3, "1","0")</f>
        <v>0</v>
      </c>
      <c r="BR17" s="197" t="s">
        <v>315</v>
      </c>
      <c r="BS17" s="199" t="str">
        <f aca="false">IF(BS9&gt;=3, "1","0")</f>
        <v>0</v>
      </c>
      <c r="BU17" s="197" t="s">
        <v>315</v>
      </c>
      <c r="BV17" s="199" t="str">
        <f aca="false">IF(BV9&gt;=3, "1","0")</f>
        <v>0</v>
      </c>
      <c r="BX17" s="197" t="s">
        <v>315</v>
      </c>
      <c r="BY17" s="199" t="str">
        <f aca="false">IF(BY9&gt;=3, "1","0")</f>
        <v>0</v>
      </c>
      <c r="CA17" s="197" t="s">
        <v>315</v>
      </c>
      <c r="CB17" s="199" t="str">
        <f aca="false">IF(CB9&gt;=3, "1","0")</f>
        <v>0</v>
      </c>
      <c r="CD17" s="197" t="s">
        <v>315</v>
      </c>
      <c r="CE17" s="199" t="str">
        <f aca="false">IF(CE9&gt;=3, "1","0")</f>
        <v>0</v>
      </c>
      <c r="CG17" s="201" t="n">
        <f aca="false">B17+E17+H17+K17+N17+Q17+T17+W17+Z17+AC17+AF17+AI17+AL17+AO17+AR17+AU17+AX17+BA17+BD17+BG17+BJ17+BM17+BP17+BS17+BV17+BY17+CB17+CE17</f>
        <v>4</v>
      </c>
    </row>
    <row r="18" s="182" customFormat="true" ht="15" hidden="false" customHeight="true" outlineLevel="0" collapsed="false">
      <c r="A18" s="197" t="s">
        <v>316</v>
      </c>
      <c r="B18" s="209" t="n">
        <v>17</v>
      </c>
      <c r="D18" s="197" t="s">
        <v>316</v>
      </c>
      <c r="E18" s="209" t="n">
        <v>16</v>
      </c>
      <c r="G18" s="197" t="s">
        <v>316</v>
      </c>
      <c r="H18" s="209" t="n">
        <v>7</v>
      </c>
      <c r="J18" s="197" t="s">
        <v>316</v>
      </c>
      <c r="K18" s="209" t="n">
        <v>6</v>
      </c>
      <c r="M18" s="197" t="s">
        <v>316</v>
      </c>
      <c r="N18" s="199" t="n">
        <v>0</v>
      </c>
      <c r="O18" s="200"/>
      <c r="P18" s="197" t="s">
        <v>316</v>
      </c>
      <c r="Q18" s="199" t="n">
        <v>0</v>
      </c>
      <c r="S18" s="197" t="s">
        <v>316</v>
      </c>
      <c r="T18" s="199" t="n">
        <v>0</v>
      </c>
      <c r="V18" s="197" t="s">
        <v>316</v>
      </c>
      <c r="W18" s="199" t="n">
        <v>0</v>
      </c>
      <c r="Y18" s="197" t="s">
        <v>316</v>
      </c>
      <c r="Z18" s="199" t="n">
        <v>0</v>
      </c>
      <c r="AB18" s="197" t="s">
        <v>316</v>
      </c>
      <c r="AC18" s="199" t="n">
        <v>0</v>
      </c>
      <c r="AE18" s="197" t="s">
        <v>316</v>
      </c>
      <c r="AF18" s="199" t="n">
        <v>0</v>
      </c>
      <c r="AH18" s="197" t="s">
        <v>316</v>
      </c>
      <c r="AI18" s="199" t="n">
        <v>0</v>
      </c>
      <c r="AK18" s="197" t="s">
        <v>316</v>
      </c>
      <c r="AL18" s="199" t="n">
        <v>0</v>
      </c>
      <c r="AN18" s="197" t="s">
        <v>316</v>
      </c>
      <c r="AO18" s="199" t="n">
        <v>0</v>
      </c>
      <c r="AQ18" s="197" t="s">
        <v>316</v>
      </c>
      <c r="AR18" s="199" t="n">
        <v>0</v>
      </c>
      <c r="AT18" s="197" t="s">
        <v>316</v>
      </c>
      <c r="AU18" s="199" t="n">
        <v>0</v>
      </c>
      <c r="AW18" s="197" t="s">
        <v>316</v>
      </c>
      <c r="AX18" s="199" t="n">
        <v>0</v>
      </c>
      <c r="AZ18" s="197" t="s">
        <v>316</v>
      </c>
      <c r="BA18" s="199" t="n">
        <v>0</v>
      </c>
      <c r="BC18" s="197" t="s">
        <v>316</v>
      </c>
      <c r="BD18" s="199" t="n">
        <v>0</v>
      </c>
      <c r="BF18" s="197" t="s">
        <v>316</v>
      </c>
      <c r="BG18" s="199" t="n">
        <v>0</v>
      </c>
      <c r="BI18" s="197" t="s">
        <v>316</v>
      </c>
      <c r="BJ18" s="199" t="n">
        <v>0</v>
      </c>
      <c r="BL18" s="197" t="s">
        <v>316</v>
      </c>
      <c r="BM18" s="199" t="n">
        <v>0</v>
      </c>
      <c r="BO18" s="197" t="s">
        <v>316</v>
      </c>
      <c r="BP18" s="199" t="n">
        <v>0</v>
      </c>
      <c r="BR18" s="197" t="s">
        <v>316</v>
      </c>
      <c r="BS18" s="199" t="n">
        <v>0</v>
      </c>
      <c r="BU18" s="197" t="s">
        <v>316</v>
      </c>
      <c r="BV18" s="199" t="n">
        <v>0</v>
      </c>
      <c r="BX18" s="197" t="s">
        <v>316</v>
      </c>
      <c r="BY18" s="199" t="n">
        <v>0</v>
      </c>
      <c r="CA18" s="197" t="s">
        <v>316</v>
      </c>
      <c r="CB18" s="199" t="n">
        <v>0</v>
      </c>
      <c r="CD18" s="197" t="s">
        <v>316</v>
      </c>
      <c r="CE18" s="199" t="n">
        <v>0</v>
      </c>
      <c r="CG18" s="201" t="n">
        <f aca="false">B18+E18+H18+K18+N18+Q18+T18+W18+Z18+AC18+AF18+AI18+AL18+AO18+AR18+AU18+AX18+BA18+BD18+BG18+BJ18+BM18+BP18+BS18+BV18+BY18+CB18+CE18</f>
        <v>46</v>
      </c>
    </row>
    <row r="19" s="182" customFormat="true" ht="15" hidden="false" customHeight="true" outlineLevel="0" collapsed="false">
      <c r="A19" s="197" t="s">
        <v>317</v>
      </c>
      <c r="B19" s="199" t="n">
        <v>1</v>
      </c>
      <c r="D19" s="197" t="s">
        <v>317</v>
      </c>
      <c r="E19" s="199" t="n">
        <v>1</v>
      </c>
      <c r="G19" s="197" t="s">
        <v>317</v>
      </c>
      <c r="H19" s="199" t="n">
        <v>1</v>
      </c>
      <c r="J19" s="197" t="s">
        <v>317</v>
      </c>
      <c r="K19" s="199" t="n">
        <v>1</v>
      </c>
      <c r="M19" s="197" t="s">
        <v>317</v>
      </c>
      <c r="N19" s="199" t="n">
        <v>0</v>
      </c>
      <c r="O19" s="200"/>
      <c r="P19" s="197" t="s">
        <v>317</v>
      </c>
      <c r="Q19" s="199" t="n">
        <v>0</v>
      </c>
      <c r="S19" s="197" t="s">
        <v>317</v>
      </c>
      <c r="T19" s="199" t="n">
        <v>0</v>
      </c>
      <c r="V19" s="197" t="s">
        <v>317</v>
      </c>
      <c r="W19" s="199" t="n">
        <v>0</v>
      </c>
      <c r="Y19" s="197" t="s">
        <v>317</v>
      </c>
      <c r="Z19" s="199" t="n">
        <v>0</v>
      </c>
      <c r="AB19" s="197" t="s">
        <v>317</v>
      </c>
      <c r="AC19" s="199" t="n">
        <v>0</v>
      </c>
      <c r="AE19" s="197" t="s">
        <v>317</v>
      </c>
      <c r="AF19" s="199" t="n">
        <v>0</v>
      </c>
      <c r="AH19" s="197" t="s">
        <v>317</v>
      </c>
      <c r="AI19" s="199" t="n">
        <v>0</v>
      </c>
      <c r="AK19" s="197" t="s">
        <v>317</v>
      </c>
      <c r="AL19" s="199" t="n">
        <v>0</v>
      </c>
      <c r="AN19" s="197" t="s">
        <v>317</v>
      </c>
      <c r="AO19" s="199" t="n">
        <v>0</v>
      </c>
      <c r="AQ19" s="197" t="s">
        <v>317</v>
      </c>
      <c r="AR19" s="199" t="n">
        <v>0</v>
      </c>
      <c r="AT19" s="197" t="s">
        <v>317</v>
      </c>
      <c r="AU19" s="199" t="n">
        <v>0</v>
      </c>
      <c r="AW19" s="197" t="s">
        <v>317</v>
      </c>
      <c r="AX19" s="199" t="n">
        <v>0</v>
      </c>
      <c r="AZ19" s="197" t="s">
        <v>317</v>
      </c>
      <c r="BA19" s="199" t="n">
        <v>0</v>
      </c>
      <c r="BC19" s="197" t="s">
        <v>317</v>
      </c>
      <c r="BD19" s="199" t="n">
        <v>0</v>
      </c>
      <c r="BF19" s="197" t="s">
        <v>317</v>
      </c>
      <c r="BG19" s="199" t="n">
        <v>0</v>
      </c>
      <c r="BI19" s="197" t="s">
        <v>317</v>
      </c>
      <c r="BJ19" s="199" t="n">
        <v>0</v>
      </c>
      <c r="BL19" s="197" t="s">
        <v>317</v>
      </c>
      <c r="BM19" s="199" t="n">
        <v>0</v>
      </c>
      <c r="BO19" s="197" t="s">
        <v>317</v>
      </c>
      <c r="BP19" s="199" t="n">
        <v>0</v>
      </c>
      <c r="BR19" s="197" t="s">
        <v>317</v>
      </c>
      <c r="BS19" s="199" t="n">
        <v>0</v>
      </c>
      <c r="BU19" s="197" t="s">
        <v>317</v>
      </c>
      <c r="BV19" s="199" t="n">
        <v>0</v>
      </c>
      <c r="BX19" s="197" t="s">
        <v>317</v>
      </c>
      <c r="BY19" s="199" t="n">
        <v>0</v>
      </c>
      <c r="CA19" s="197" t="s">
        <v>317</v>
      </c>
      <c r="CB19" s="199" t="n">
        <v>0</v>
      </c>
      <c r="CD19" s="197" t="s">
        <v>317</v>
      </c>
      <c r="CE19" s="199" t="n">
        <v>0</v>
      </c>
      <c r="CG19" s="201" t="n">
        <f aca="false">B19+E19+H19+K19+N19+Q19+T19+W19+Z19+AC19+AF19+AI19+AL19+AO19+AR19+AU19+AX19+BA19+BD19+BG19+BJ19+BM19+BP19+BS19+BV19+BY19+CB19+CE19</f>
        <v>4</v>
      </c>
    </row>
    <row r="20" s="182" customFormat="true" ht="15" hidden="false" customHeight="true" outlineLevel="0" collapsed="false">
      <c r="A20" s="197" t="s">
        <v>318</v>
      </c>
      <c r="B20" s="199" t="n">
        <v>1</v>
      </c>
      <c r="D20" s="197" t="s">
        <v>318</v>
      </c>
      <c r="E20" s="199" t="n">
        <v>1</v>
      </c>
      <c r="G20" s="197" t="s">
        <v>318</v>
      </c>
      <c r="H20" s="199" t="n">
        <v>1</v>
      </c>
      <c r="J20" s="197" t="s">
        <v>318</v>
      </c>
      <c r="K20" s="199" t="n">
        <v>1</v>
      </c>
      <c r="M20" s="197" t="s">
        <v>319</v>
      </c>
      <c r="N20" s="199" t="n">
        <v>0</v>
      </c>
      <c r="O20" s="200"/>
      <c r="P20" s="197" t="s">
        <v>319</v>
      </c>
      <c r="Q20" s="199" t="n">
        <v>0</v>
      </c>
      <c r="S20" s="197" t="s">
        <v>319</v>
      </c>
      <c r="T20" s="199" t="n">
        <v>0</v>
      </c>
      <c r="V20" s="197" t="s">
        <v>319</v>
      </c>
      <c r="W20" s="199" t="n">
        <v>0</v>
      </c>
      <c r="Y20" s="197" t="s">
        <v>319</v>
      </c>
      <c r="Z20" s="199" t="n">
        <v>0</v>
      </c>
      <c r="AB20" s="197" t="s">
        <v>319</v>
      </c>
      <c r="AC20" s="199" t="n">
        <v>0</v>
      </c>
      <c r="AE20" s="197" t="s">
        <v>319</v>
      </c>
      <c r="AF20" s="199" t="n">
        <v>0</v>
      </c>
      <c r="AH20" s="197" t="s">
        <v>319</v>
      </c>
      <c r="AI20" s="199" t="n">
        <v>0</v>
      </c>
      <c r="AK20" s="197" t="s">
        <v>319</v>
      </c>
      <c r="AL20" s="199" t="n">
        <v>0</v>
      </c>
      <c r="AN20" s="197" t="s">
        <v>319</v>
      </c>
      <c r="AO20" s="199" t="n">
        <v>0</v>
      </c>
      <c r="AQ20" s="197" t="s">
        <v>320</v>
      </c>
      <c r="AR20" s="199" t="n">
        <v>0</v>
      </c>
      <c r="AT20" s="197" t="s">
        <v>320</v>
      </c>
      <c r="AU20" s="199" t="n">
        <v>0</v>
      </c>
      <c r="AW20" s="197" t="s">
        <v>320</v>
      </c>
      <c r="AX20" s="199" t="n">
        <v>0</v>
      </c>
      <c r="AZ20" s="197" t="s">
        <v>320</v>
      </c>
      <c r="BA20" s="199" t="n">
        <v>0</v>
      </c>
      <c r="BC20" s="197" t="s">
        <v>320</v>
      </c>
      <c r="BD20" s="199" t="n">
        <v>0</v>
      </c>
      <c r="BF20" s="197" t="s">
        <v>320</v>
      </c>
      <c r="BG20" s="199" t="n">
        <v>0</v>
      </c>
      <c r="BI20" s="197" t="s">
        <v>320</v>
      </c>
      <c r="BJ20" s="199" t="n">
        <v>0</v>
      </c>
      <c r="BL20" s="197" t="s">
        <v>320</v>
      </c>
      <c r="BM20" s="199" t="n">
        <v>0</v>
      </c>
      <c r="BO20" s="197" t="s">
        <v>320</v>
      </c>
      <c r="BP20" s="199" t="n">
        <v>0</v>
      </c>
      <c r="BR20" s="197" t="s">
        <v>320</v>
      </c>
      <c r="BS20" s="199" t="n">
        <v>0</v>
      </c>
      <c r="BU20" s="197" t="s">
        <v>320</v>
      </c>
      <c r="BV20" s="199" t="n">
        <v>0</v>
      </c>
      <c r="BX20" s="197" t="s">
        <v>320</v>
      </c>
      <c r="BY20" s="199" t="n">
        <v>0</v>
      </c>
      <c r="CA20" s="197" t="s">
        <v>320</v>
      </c>
      <c r="CB20" s="199" t="n">
        <v>0</v>
      </c>
      <c r="CD20" s="197" t="s">
        <v>320</v>
      </c>
      <c r="CE20" s="199" t="n">
        <v>0</v>
      </c>
      <c r="CG20" s="201" t="n">
        <v>0</v>
      </c>
    </row>
    <row r="21" s="182" customFormat="true" ht="15" hidden="false" customHeight="true" outlineLevel="0" collapsed="false">
      <c r="O21" s="200"/>
      <c r="CG21" s="210"/>
    </row>
    <row r="22" s="182" customFormat="true" ht="14.25" hidden="false" customHeight="true" outlineLevel="0" collapsed="false">
      <c r="A22" s="192" t="s">
        <v>321</v>
      </c>
      <c r="B22" s="192"/>
      <c r="D22" s="192" t="s">
        <v>321</v>
      </c>
      <c r="E22" s="192"/>
      <c r="G22" s="192" t="s">
        <v>321</v>
      </c>
      <c r="H22" s="192"/>
      <c r="J22" s="192" t="s">
        <v>321</v>
      </c>
      <c r="K22" s="192"/>
      <c r="M22" s="192" t="s">
        <v>321</v>
      </c>
      <c r="N22" s="192"/>
      <c r="P22" s="192" t="s">
        <v>321</v>
      </c>
      <c r="Q22" s="192"/>
      <c r="S22" s="192" t="s">
        <v>321</v>
      </c>
      <c r="T22" s="192"/>
      <c r="V22" s="192" t="s">
        <v>321</v>
      </c>
      <c r="W22" s="192"/>
      <c r="Y22" s="192" t="s">
        <v>321</v>
      </c>
      <c r="Z22" s="192"/>
      <c r="AB22" s="192" t="s">
        <v>321</v>
      </c>
      <c r="AC22" s="192"/>
      <c r="AE22" s="192" t="s">
        <v>321</v>
      </c>
      <c r="AF22" s="192"/>
      <c r="AH22" s="192" t="s">
        <v>321</v>
      </c>
      <c r="AI22" s="192"/>
      <c r="AK22" s="192" t="s">
        <v>321</v>
      </c>
      <c r="AL22" s="192"/>
      <c r="AN22" s="192" t="s">
        <v>321</v>
      </c>
      <c r="AO22" s="192"/>
      <c r="AQ22" s="192" t="s">
        <v>321</v>
      </c>
      <c r="AR22" s="192"/>
      <c r="AT22" s="192" t="s">
        <v>321</v>
      </c>
      <c r="AU22" s="192"/>
      <c r="AW22" s="192" t="s">
        <v>321</v>
      </c>
      <c r="AX22" s="192"/>
      <c r="AZ22" s="192" t="s">
        <v>321</v>
      </c>
      <c r="BA22" s="192"/>
      <c r="BC22" s="192" t="s">
        <v>321</v>
      </c>
      <c r="BD22" s="192"/>
      <c r="BF22" s="192" t="s">
        <v>321</v>
      </c>
      <c r="BG22" s="192"/>
      <c r="BI22" s="192" t="s">
        <v>321</v>
      </c>
      <c r="BJ22" s="192"/>
      <c r="BL22" s="192" t="s">
        <v>321</v>
      </c>
      <c r="BM22" s="192"/>
      <c r="BO22" s="192" t="s">
        <v>321</v>
      </c>
      <c r="BP22" s="192"/>
      <c r="BR22" s="192" t="s">
        <v>321</v>
      </c>
      <c r="BS22" s="192"/>
      <c r="BU22" s="192" t="s">
        <v>321</v>
      </c>
      <c r="BV22" s="192"/>
      <c r="BX22" s="192" t="s">
        <v>321</v>
      </c>
      <c r="BY22" s="192"/>
      <c r="CA22" s="192" t="s">
        <v>321</v>
      </c>
      <c r="CB22" s="192"/>
      <c r="CD22" s="192" t="s">
        <v>321</v>
      </c>
      <c r="CE22" s="192"/>
    </row>
    <row r="23" s="182" customFormat="true" ht="14.25" hidden="false" customHeight="true" outlineLevel="0" collapsed="false">
      <c r="A23" s="197" t="s">
        <v>322</v>
      </c>
      <c r="B23" s="203" t="n">
        <v>55</v>
      </c>
      <c r="D23" s="197" t="s">
        <v>322</v>
      </c>
      <c r="E23" s="203" t="n">
        <v>80</v>
      </c>
      <c r="G23" s="197" t="s">
        <v>322</v>
      </c>
      <c r="H23" s="203" t="n">
        <v>24</v>
      </c>
      <c r="J23" s="197" t="s">
        <v>322</v>
      </c>
      <c r="K23" s="203" t="n">
        <v>25</v>
      </c>
      <c r="M23" s="197" t="s">
        <v>322</v>
      </c>
      <c r="N23" s="199" t="n">
        <v>0</v>
      </c>
      <c r="O23" s="200" t="n">
        <f aca="false">29-16</f>
        <v>13</v>
      </c>
      <c r="P23" s="197" t="s">
        <v>322</v>
      </c>
      <c r="Q23" s="199" t="n">
        <v>0</v>
      </c>
      <c r="S23" s="197" t="s">
        <v>322</v>
      </c>
      <c r="T23" s="199" t="n">
        <v>0</v>
      </c>
      <c r="V23" s="197" t="s">
        <v>322</v>
      </c>
      <c r="W23" s="199" t="n">
        <v>0</v>
      </c>
      <c r="Y23" s="197" t="s">
        <v>322</v>
      </c>
      <c r="Z23" s="199" t="n">
        <v>0</v>
      </c>
      <c r="AB23" s="197" t="s">
        <v>322</v>
      </c>
      <c r="AC23" s="199" t="n">
        <v>0</v>
      </c>
      <c r="AE23" s="197" t="s">
        <v>322</v>
      </c>
      <c r="AF23" s="199" t="n">
        <v>0</v>
      </c>
      <c r="AH23" s="197" t="s">
        <v>322</v>
      </c>
      <c r="AI23" s="199" t="n">
        <v>0</v>
      </c>
      <c r="AK23" s="197" t="s">
        <v>322</v>
      </c>
      <c r="AL23" s="199" t="n">
        <v>0</v>
      </c>
      <c r="AN23" s="197" t="s">
        <v>322</v>
      </c>
      <c r="AO23" s="199" t="n">
        <v>0</v>
      </c>
      <c r="AQ23" s="197" t="s">
        <v>322</v>
      </c>
      <c r="AR23" s="199" t="n">
        <v>0</v>
      </c>
      <c r="AT23" s="197" t="s">
        <v>322</v>
      </c>
      <c r="AU23" s="199" t="n">
        <v>0</v>
      </c>
      <c r="AW23" s="197" t="s">
        <v>322</v>
      </c>
      <c r="AX23" s="199" t="n">
        <v>0</v>
      </c>
      <c r="AZ23" s="197" t="s">
        <v>322</v>
      </c>
      <c r="BA23" s="199" t="n">
        <v>0</v>
      </c>
      <c r="BC23" s="197" t="s">
        <v>322</v>
      </c>
      <c r="BD23" s="199" t="n">
        <v>0</v>
      </c>
      <c r="BF23" s="197" t="s">
        <v>322</v>
      </c>
      <c r="BG23" s="199" t="n">
        <v>0</v>
      </c>
      <c r="BI23" s="197" t="s">
        <v>322</v>
      </c>
      <c r="BJ23" s="199" t="n">
        <v>0</v>
      </c>
      <c r="BL23" s="197" t="s">
        <v>322</v>
      </c>
      <c r="BM23" s="199" t="n">
        <v>0</v>
      </c>
      <c r="BO23" s="197" t="s">
        <v>322</v>
      </c>
      <c r="BP23" s="199" t="n">
        <v>0</v>
      </c>
      <c r="BR23" s="197" t="s">
        <v>322</v>
      </c>
      <c r="BS23" s="199" t="n">
        <v>0</v>
      </c>
      <c r="BU23" s="197" t="s">
        <v>322</v>
      </c>
      <c r="BV23" s="199" t="n">
        <v>0</v>
      </c>
      <c r="BX23" s="197" t="s">
        <v>322</v>
      </c>
      <c r="BY23" s="199" t="n">
        <v>0</v>
      </c>
      <c r="CA23" s="197" t="s">
        <v>322</v>
      </c>
      <c r="CB23" s="199" t="n">
        <v>0</v>
      </c>
      <c r="CD23" s="197" t="s">
        <v>322</v>
      </c>
      <c r="CE23" s="199" t="n">
        <v>0</v>
      </c>
      <c r="CG23" s="201" t="n">
        <f aca="false">B23+E23+H23+K23+N23+Q23+T23+W23+Z23+AC23+AF23+AI23+AL23+AO23+AR23+AU23+AX23+BA23+BD23+BG23+BJ23+BM23+BP23+BS23+BV23+BY23+CB23+CE23</f>
        <v>184</v>
      </c>
    </row>
    <row r="24" s="182" customFormat="true" ht="15" hidden="false" customHeight="true" outlineLevel="0" collapsed="false">
      <c r="A24" s="197" t="s">
        <v>323</v>
      </c>
      <c r="B24" s="203" t="n">
        <v>3</v>
      </c>
      <c r="D24" s="197" t="s">
        <v>323</v>
      </c>
      <c r="E24" s="203" t="n">
        <v>0</v>
      </c>
      <c r="G24" s="197" t="s">
        <v>323</v>
      </c>
      <c r="H24" s="203" t="n">
        <v>16</v>
      </c>
      <c r="J24" s="197" t="s">
        <v>323</v>
      </c>
      <c r="K24" s="203" t="n">
        <v>4</v>
      </c>
      <c r="M24" s="197" t="s">
        <v>323</v>
      </c>
      <c r="N24" s="199" t="n">
        <v>0</v>
      </c>
      <c r="O24" s="200"/>
      <c r="P24" s="197" t="s">
        <v>323</v>
      </c>
      <c r="Q24" s="199" t="n">
        <v>0</v>
      </c>
      <c r="S24" s="197" t="s">
        <v>323</v>
      </c>
      <c r="T24" s="199" t="n">
        <v>0</v>
      </c>
      <c r="V24" s="197" t="s">
        <v>323</v>
      </c>
      <c r="W24" s="199" t="n">
        <v>0</v>
      </c>
      <c r="Y24" s="197" t="s">
        <v>323</v>
      </c>
      <c r="Z24" s="199" t="n">
        <v>0</v>
      </c>
      <c r="AB24" s="197" t="s">
        <v>323</v>
      </c>
      <c r="AC24" s="199" t="n">
        <v>0</v>
      </c>
      <c r="AE24" s="197" t="s">
        <v>323</v>
      </c>
      <c r="AF24" s="199" t="n">
        <v>0</v>
      </c>
      <c r="AH24" s="197" t="s">
        <v>323</v>
      </c>
      <c r="AI24" s="199" t="n">
        <v>0</v>
      </c>
      <c r="AK24" s="197" t="s">
        <v>323</v>
      </c>
      <c r="AL24" s="199" t="n">
        <v>0</v>
      </c>
      <c r="AN24" s="197" t="s">
        <v>323</v>
      </c>
      <c r="AO24" s="199" t="n">
        <v>0</v>
      </c>
      <c r="AQ24" s="197" t="s">
        <v>323</v>
      </c>
      <c r="AR24" s="199" t="n">
        <v>0</v>
      </c>
      <c r="AT24" s="197" t="s">
        <v>323</v>
      </c>
      <c r="AU24" s="199" t="n">
        <v>0</v>
      </c>
      <c r="AW24" s="197" t="s">
        <v>323</v>
      </c>
      <c r="AX24" s="199" t="n">
        <v>0</v>
      </c>
      <c r="AZ24" s="197" t="s">
        <v>323</v>
      </c>
      <c r="BA24" s="199" t="n">
        <v>0</v>
      </c>
      <c r="BC24" s="197" t="s">
        <v>323</v>
      </c>
      <c r="BD24" s="199" t="n">
        <v>0</v>
      </c>
      <c r="BF24" s="197" t="s">
        <v>323</v>
      </c>
      <c r="BG24" s="199" t="n">
        <v>0</v>
      </c>
      <c r="BI24" s="197" t="s">
        <v>323</v>
      </c>
      <c r="BJ24" s="199" t="n">
        <v>0</v>
      </c>
      <c r="BL24" s="197" t="s">
        <v>323</v>
      </c>
      <c r="BM24" s="199" t="n">
        <v>0</v>
      </c>
      <c r="BO24" s="197" t="s">
        <v>323</v>
      </c>
      <c r="BP24" s="199" t="n">
        <v>0</v>
      </c>
      <c r="BR24" s="197" t="s">
        <v>323</v>
      </c>
      <c r="BS24" s="199" t="n">
        <v>0</v>
      </c>
      <c r="BU24" s="197" t="s">
        <v>323</v>
      </c>
      <c r="BV24" s="199" t="n">
        <v>0</v>
      </c>
      <c r="BX24" s="197" t="s">
        <v>323</v>
      </c>
      <c r="BY24" s="199" t="n">
        <v>0</v>
      </c>
      <c r="CA24" s="197" t="s">
        <v>323</v>
      </c>
      <c r="CB24" s="199" t="n">
        <v>0</v>
      </c>
      <c r="CD24" s="197" t="s">
        <v>323</v>
      </c>
      <c r="CE24" s="199" t="n">
        <v>0</v>
      </c>
      <c r="CG24" s="201" t="n">
        <f aca="false">B24+E24+H24+K24+N24+Q24+T24+W24+Z24+AC24+AF24+AI24+AL24+AO24+AR24+AU24+AX24+BA24+BD24+BG24+BJ24+BM24+BP24+BS24+BV24+BY24+CB24+CE24</f>
        <v>23</v>
      </c>
    </row>
    <row r="25" s="182" customFormat="true" ht="15" hidden="false" customHeight="true" outlineLevel="0" collapsed="false">
      <c r="A25" s="197" t="s">
        <v>324</v>
      </c>
      <c r="B25" s="203" t="n">
        <v>7</v>
      </c>
      <c r="D25" s="197" t="s">
        <v>324</v>
      </c>
      <c r="E25" s="203" t="n">
        <v>32</v>
      </c>
      <c r="G25" s="197" t="s">
        <v>324</v>
      </c>
      <c r="H25" s="203" t="n">
        <v>13</v>
      </c>
      <c r="J25" s="197" t="s">
        <v>324</v>
      </c>
      <c r="K25" s="203" t="n">
        <v>6</v>
      </c>
      <c r="M25" s="197" t="s">
        <v>324</v>
      </c>
      <c r="N25" s="199" t="n">
        <v>0</v>
      </c>
      <c r="O25" s="200"/>
      <c r="P25" s="197" t="s">
        <v>324</v>
      </c>
      <c r="Q25" s="199" t="n">
        <v>0</v>
      </c>
      <c r="S25" s="197" t="s">
        <v>324</v>
      </c>
      <c r="T25" s="199" t="n">
        <v>0</v>
      </c>
      <c r="V25" s="197" t="s">
        <v>324</v>
      </c>
      <c r="W25" s="199" t="n">
        <v>0</v>
      </c>
      <c r="Y25" s="197" t="s">
        <v>324</v>
      </c>
      <c r="Z25" s="199" t="n">
        <v>0</v>
      </c>
      <c r="AB25" s="197" t="s">
        <v>324</v>
      </c>
      <c r="AC25" s="199" t="n">
        <v>0</v>
      </c>
      <c r="AE25" s="197" t="s">
        <v>324</v>
      </c>
      <c r="AF25" s="199" t="n">
        <v>0</v>
      </c>
      <c r="AH25" s="197" t="s">
        <v>324</v>
      </c>
      <c r="AI25" s="199" t="n">
        <v>0</v>
      </c>
      <c r="AK25" s="197" t="s">
        <v>324</v>
      </c>
      <c r="AL25" s="199" t="n">
        <v>0</v>
      </c>
      <c r="AN25" s="197" t="s">
        <v>324</v>
      </c>
      <c r="AO25" s="199" t="n">
        <v>0</v>
      </c>
      <c r="AQ25" s="197" t="s">
        <v>324</v>
      </c>
      <c r="AR25" s="199" t="n">
        <v>0</v>
      </c>
      <c r="AT25" s="197" t="s">
        <v>324</v>
      </c>
      <c r="AU25" s="199" t="n">
        <v>0</v>
      </c>
      <c r="AW25" s="197" t="s">
        <v>324</v>
      </c>
      <c r="AX25" s="199" t="n">
        <v>0</v>
      </c>
      <c r="AZ25" s="197" t="s">
        <v>324</v>
      </c>
      <c r="BA25" s="199" t="n">
        <v>0</v>
      </c>
      <c r="BC25" s="197" t="s">
        <v>324</v>
      </c>
      <c r="BD25" s="199" t="n">
        <v>0</v>
      </c>
      <c r="BF25" s="197" t="s">
        <v>324</v>
      </c>
      <c r="BG25" s="199" t="n">
        <v>0</v>
      </c>
      <c r="BI25" s="197" t="s">
        <v>324</v>
      </c>
      <c r="BJ25" s="199" t="n">
        <v>0</v>
      </c>
      <c r="BL25" s="197" t="s">
        <v>324</v>
      </c>
      <c r="BM25" s="199" t="n">
        <v>0</v>
      </c>
      <c r="BO25" s="197" t="s">
        <v>324</v>
      </c>
      <c r="BP25" s="199" t="n">
        <v>0</v>
      </c>
      <c r="BR25" s="197" t="s">
        <v>324</v>
      </c>
      <c r="BS25" s="199" t="n">
        <v>0</v>
      </c>
      <c r="BU25" s="197" t="s">
        <v>324</v>
      </c>
      <c r="BV25" s="199" t="n">
        <v>0</v>
      </c>
      <c r="BX25" s="197" t="s">
        <v>324</v>
      </c>
      <c r="BY25" s="199" t="n">
        <v>0</v>
      </c>
      <c r="CA25" s="197" t="s">
        <v>324</v>
      </c>
      <c r="CB25" s="199" t="n">
        <v>0</v>
      </c>
      <c r="CD25" s="197" t="s">
        <v>324</v>
      </c>
      <c r="CE25" s="199" t="n">
        <v>0</v>
      </c>
      <c r="CG25" s="201" t="n">
        <f aca="false">B25+E25+H25+K25+N25+Q25+T25+W25+Z25+AC25+AF25+AI25+AL25+AO25+AR25+AU25+AX25+BA25+BD25+BG25+BJ25+BM25+BP25+BS25+BV25+BY25+CB25+CE25</f>
        <v>58</v>
      </c>
    </row>
    <row r="26" s="182" customFormat="true" ht="15" hidden="false" customHeight="true" outlineLevel="0" collapsed="false">
      <c r="A26" s="202" t="s">
        <v>325</v>
      </c>
      <c r="B26" s="199" t="n">
        <v>2</v>
      </c>
      <c r="D26" s="202" t="s">
        <v>325</v>
      </c>
      <c r="E26" s="199" t="n">
        <v>2</v>
      </c>
      <c r="F26" s="204"/>
      <c r="G26" s="211" t="s">
        <v>325</v>
      </c>
      <c r="H26" s="199" t="n">
        <v>1</v>
      </c>
      <c r="I26" s="204"/>
      <c r="J26" s="211" t="s">
        <v>325</v>
      </c>
      <c r="K26" s="199" t="n">
        <v>1</v>
      </c>
      <c r="L26" s="204"/>
      <c r="M26" s="211" t="s">
        <v>325</v>
      </c>
      <c r="N26" s="206" t="n">
        <f aca="false">N30</f>
        <v>0</v>
      </c>
      <c r="O26" s="204"/>
      <c r="P26" s="211" t="s">
        <v>325</v>
      </c>
      <c r="Q26" s="206" t="n">
        <f aca="false">Q30</f>
        <v>0</v>
      </c>
      <c r="R26" s="204"/>
      <c r="S26" s="211" t="s">
        <v>325</v>
      </c>
      <c r="T26" s="206" t="n">
        <f aca="false">T30</f>
        <v>0</v>
      </c>
      <c r="U26" s="204"/>
      <c r="V26" s="211" t="s">
        <v>325</v>
      </c>
      <c r="W26" s="206" t="n">
        <f aca="false">W30</f>
        <v>0</v>
      </c>
      <c r="X26" s="204"/>
      <c r="Y26" s="211" t="s">
        <v>325</v>
      </c>
      <c r="Z26" s="206" t="n">
        <f aca="false">Z30</f>
        <v>0</v>
      </c>
      <c r="AA26" s="204"/>
      <c r="AB26" s="211" t="s">
        <v>325</v>
      </c>
      <c r="AC26" s="206" t="n">
        <f aca="false">AC30</f>
        <v>0</v>
      </c>
      <c r="AD26" s="204"/>
      <c r="AE26" s="211" t="s">
        <v>325</v>
      </c>
      <c r="AF26" s="206" t="n">
        <f aca="false">AF30</f>
        <v>0</v>
      </c>
      <c r="AG26" s="204"/>
      <c r="AH26" s="211" t="s">
        <v>325</v>
      </c>
      <c r="AI26" s="206" t="n">
        <f aca="false">AI30</f>
        <v>0</v>
      </c>
      <c r="AJ26" s="204"/>
      <c r="AK26" s="211" t="s">
        <v>325</v>
      </c>
      <c r="AL26" s="206" t="n">
        <f aca="false">AL30</f>
        <v>0</v>
      </c>
      <c r="AM26" s="204"/>
      <c r="AN26" s="211" t="s">
        <v>325</v>
      </c>
      <c r="AO26" s="206" t="n">
        <f aca="false">AO30</f>
        <v>0</v>
      </c>
      <c r="AP26" s="204"/>
      <c r="AQ26" s="211" t="s">
        <v>325</v>
      </c>
      <c r="AR26" s="206" t="n">
        <f aca="false">AR30</f>
        <v>0</v>
      </c>
      <c r="AS26" s="204"/>
      <c r="AT26" s="211" t="s">
        <v>325</v>
      </c>
      <c r="AU26" s="206" t="n">
        <f aca="false">AU30</f>
        <v>0</v>
      </c>
      <c r="AV26" s="204"/>
      <c r="AW26" s="211" t="s">
        <v>325</v>
      </c>
      <c r="AX26" s="206" t="n">
        <f aca="false">AX30</f>
        <v>0</v>
      </c>
      <c r="AY26" s="204"/>
      <c r="AZ26" s="211" t="s">
        <v>325</v>
      </c>
      <c r="BA26" s="206" t="n">
        <f aca="false">BA30</f>
        <v>0</v>
      </c>
      <c r="BB26" s="204"/>
      <c r="BC26" s="211" t="s">
        <v>325</v>
      </c>
      <c r="BD26" s="206" t="n">
        <f aca="false">BD30</f>
        <v>0</v>
      </c>
      <c r="BE26" s="204"/>
      <c r="BF26" s="211" t="s">
        <v>325</v>
      </c>
      <c r="BG26" s="206" t="n">
        <f aca="false">BG30</f>
        <v>0</v>
      </c>
      <c r="BH26" s="204"/>
      <c r="BI26" s="211" t="s">
        <v>325</v>
      </c>
      <c r="BJ26" s="206" t="n">
        <f aca="false">BJ30</f>
        <v>0</v>
      </c>
      <c r="BK26" s="204"/>
      <c r="BL26" s="211" t="s">
        <v>325</v>
      </c>
      <c r="BM26" s="206" t="n">
        <f aca="false">BM30</f>
        <v>0</v>
      </c>
      <c r="BN26" s="204"/>
      <c r="BO26" s="211" t="s">
        <v>325</v>
      </c>
      <c r="BP26" s="206" t="n">
        <f aca="false">BP30</f>
        <v>0</v>
      </c>
      <c r="BQ26" s="204"/>
      <c r="BR26" s="211" t="s">
        <v>325</v>
      </c>
      <c r="BS26" s="206" t="n">
        <f aca="false">BS30</f>
        <v>0</v>
      </c>
      <c r="BT26" s="204"/>
      <c r="BU26" s="211" t="s">
        <v>325</v>
      </c>
      <c r="BV26" s="206" t="n">
        <f aca="false">BV30</f>
        <v>0</v>
      </c>
      <c r="BW26" s="204"/>
      <c r="BX26" s="211" t="s">
        <v>325</v>
      </c>
      <c r="BY26" s="206" t="n">
        <f aca="false">BY30</f>
        <v>0</v>
      </c>
      <c r="BZ26" s="204"/>
      <c r="CA26" s="211" t="s">
        <v>325</v>
      </c>
      <c r="CB26" s="206" t="n">
        <f aca="false">CB30</f>
        <v>0</v>
      </c>
      <c r="CC26" s="204"/>
      <c r="CD26" s="211" t="s">
        <v>325</v>
      </c>
      <c r="CE26" s="199" t="n">
        <f aca="false">CE30</f>
        <v>0</v>
      </c>
      <c r="CG26" s="201" t="n">
        <f aca="false">B26+E26+H26+K26+N26+Q26+T26+W26+Z26+AC26+AF26+AI26+AL26+AO26+AR26+AU26+AX26+BA26+BD26+BG26+BJ26+BM26+BP26+BS26+BV26+BY26+CB26+CE26</f>
        <v>6</v>
      </c>
    </row>
    <row r="27" s="182" customFormat="true" ht="15" hidden="false" customHeight="true" outlineLevel="0" collapsed="false">
      <c r="A27" s="202" t="s">
        <v>326</v>
      </c>
      <c r="B27" s="212" t="n">
        <v>5</v>
      </c>
      <c r="C27" s="208"/>
      <c r="D27" s="202" t="s">
        <v>326</v>
      </c>
      <c r="E27" s="199" t="n">
        <v>10</v>
      </c>
      <c r="F27" s="208"/>
      <c r="G27" s="202" t="s">
        <v>326</v>
      </c>
      <c r="H27" s="199" t="n">
        <v>5</v>
      </c>
      <c r="I27" s="208"/>
      <c r="J27" s="202" t="s">
        <v>326</v>
      </c>
      <c r="K27" s="199" t="n">
        <v>3</v>
      </c>
      <c r="L27" s="208"/>
      <c r="M27" s="202" t="s">
        <v>326</v>
      </c>
      <c r="N27" s="199" t="n">
        <f aca="false">IF((N23+N24+N25)&gt;16,ROUNDUP((N23+N24+N25-16)/8,0),0)</f>
        <v>0</v>
      </c>
      <c r="O27" s="208"/>
      <c r="P27" s="202" t="s">
        <v>326</v>
      </c>
      <c r="Q27" s="199" t="n">
        <f aca="false">IF((Q23+Q24+Q25)&gt;16,ROUNDUP((Q23+Q24+Q25-16)/8,0),0)</f>
        <v>0</v>
      </c>
      <c r="R27" s="208"/>
      <c r="S27" s="202" t="s">
        <v>326</v>
      </c>
      <c r="T27" s="199" t="n">
        <f aca="false">IF((T23+T24+T25)&gt;16,ROUNDUP((T23+T24+T25-16)/8,0),0)</f>
        <v>0</v>
      </c>
      <c r="U27" s="208"/>
      <c r="V27" s="202" t="s">
        <v>326</v>
      </c>
      <c r="W27" s="199" t="n">
        <f aca="false">IF((W23+W24+W25)&gt;16,ROUNDUP((W23+W24+W25-16)/8,0),0)</f>
        <v>0</v>
      </c>
      <c r="X27" s="208"/>
      <c r="Y27" s="202" t="s">
        <v>326</v>
      </c>
      <c r="Z27" s="199" t="n">
        <f aca="false">IF((Z23+Z24+Z25)&gt;16,ROUNDUP((Z23+Z24+Z25-16)/8,0),0)</f>
        <v>0</v>
      </c>
      <c r="AA27" s="208"/>
      <c r="AB27" s="202" t="s">
        <v>326</v>
      </c>
      <c r="AC27" s="199" t="n">
        <f aca="false">IF((AC23+AC24+AC25)&gt;16,ROUNDUP((AC23+AC24+AC25-16)/8,0),0)</f>
        <v>0</v>
      </c>
      <c r="AD27" s="208"/>
      <c r="AE27" s="202" t="s">
        <v>326</v>
      </c>
      <c r="AF27" s="199" t="n">
        <f aca="false">IF((AF23+AF24+AF25)&gt;16,ROUNDUP((AF23+AF24+AF25-16)/8,0),0)</f>
        <v>0</v>
      </c>
      <c r="AG27" s="208"/>
      <c r="AH27" s="202" t="s">
        <v>326</v>
      </c>
      <c r="AI27" s="199" t="n">
        <f aca="false">IF((AI23+AI24+AI25)&gt;16,ROUNDUP((AI23+AI24+AI25-16)/8,0),0)</f>
        <v>0</v>
      </c>
      <c r="AJ27" s="208"/>
      <c r="AK27" s="202" t="s">
        <v>326</v>
      </c>
      <c r="AL27" s="199" t="n">
        <f aca="false">IF((AL23+AL24+AL25)&gt;16,ROUNDUP((AL23+AL24+AL25-16)/8,0),0)</f>
        <v>0</v>
      </c>
      <c r="AM27" s="208"/>
      <c r="AN27" s="202" t="s">
        <v>326</v>
      </c>
      <c r="AO27" s="199" t="n">
        <f aca="false">IF((AO23+AO24+AO25)&gt;16,ROUNDUP((AO23+AO24+AO25-16)/8,0),0)</f>
        <v>0</v>
      </c>
      <c r="AP27" s="208"/>
      <c r="AQ27" s="202" t="s">
        <v>326</v>
      </c>
      <c r="AR27" s="199" t="n">
        <f aca="false">IF((AR23+AR24+AR25)&gt;16,ROUNDUP((AR23+AR24+AR25-16)/8,0),0)</f>
        <v>0</v>
      </c>
      <c r="AS27" s="208"/>
      <c r="AT27" s="202" t="s">
        <v>326</v>
      </c>
      <c r="AU27" s="199" t="n">
        <f aca="false">IF((AU23+AU24+AU25)&gt;16,ROUNDUP((AU23+AU24+AU25-16)/8,0),0)</f>
        <v>0</v>
      </c>
      <c r="AV27" s="208"/>
      <c r="AW27" s="202" t="s">
        <v>326</v>
      </c>
      <c r="AX27" s="199" t="n">
        <f aca="false">IF((AX23+AX24+AX25)&gt;16,ROUNDUP((AX23+AX24+AX25-16)/8,0),0)</f>
        <v>0</v>
      </c>
      <c r="AY27" s="208"/>
      <c r="AZ27" s="202" t="s">
        <v>326</v>
      </c>
      <c r="BA27" s="199" t="n">
        <f aca="false">IF((BA23+BA24+BA25)&gt;16,ROUNDUP((BA23+BA24+BA25-16)/8,0),0)</f>
        <v>0</v>
      </c>
      <c r="BB27" s="208"/>
      <c r="BC27" s="202" t="s">
        <v>326</v>
      </c>
      <c r="BD27" s="199" t="n">
        <f aca="false">IF((BD23+BD24+BD25)&gt;16,ROUNDUP((BD23+BD24+BD25-16)/8,0),0)</f>
        <v>0</v>
      </c>
      <c r="BE27" s="208"/>
      <c r="BF27" s="202" t="s">
        <v>326</v>
      </c>
      <c r="BG27" s="199" t="n">
        <f aca="false">IF((BG23+BG24+BG25)&gt;16,ROUNDUP((BG23+BG24+BG25-16)/8,0),0)</f>
        <v>0</v>
      </c>
      <c r="BH27" s="208"/>
      <c r="BI27" s="202" t="s">
        <v>326</v>
      </c>
      <c r="BJ27" s="199" t="n">
        <f aca="false">IF((BJ23+BJ24+BJ25)&gt;16,ROUNDUP((BJ23+BJ24+BJ25-16)/8,0),0)</f>
        <v>0</v>
      </c>
      <c r="BK27" s="208"/>
      <c r="BL27" s="202" t="s">
        <v>326</v>
      </c>
      <c r="BM27" s="199" t="n">
        <f aca="false">IF((BM23+BM24+BM25)&gt;16,ROUNDUP((BM23+BM24+BM25-16)/8,0),0)</f>
        <v>0</v>
      </c>
      <c r="BN27" s="208"/>
      <c r="BO27" s="202" t="s">
        <v>326</v>
      </c>
      <c r="BP27" s="199" t="n">
        <f aca="false">IF((BP23+BP24+BP25)&gt;16,ROUNDUP((BP23+BP24+BP25-16)/8,0),0)</f>
        <v>0</v>
      </c>
      <c r="BQ27" s="208"/>
      <c r="BR27" s="202" t="s">
        <v>326</v>
      </c>
      <c r="BS27" s="199" t="n">
        <f aca="false">IF((BS23+BS24+BS25)&gt;16,ROUNDUP((BS23+BS24+BS25-16)/8,0),0)</f>
        <v>0</v>
      </c>
      <c r="BT27" s="208"/>
      <c r="BU27" s="202" t="s">
        <v>326</v>
      </c>
      <c r="BV27" s="199" t="n">
        <f aca="false">IF((BV23+BV24+BV25)&gt;16,ROUNDUP((BV23+BV24+BV25-16)/8,0),0)</f>
        <v>0</v>
      </c>
      <c r="BW27" s="208"/>
      <c r="BX27" s="202" t="s">
        <v>326</v>
      </c>
      <c r="BY27" s="199" t="n">
        <f aca="false">IF((BY23+BY24+BY25)&gt;16,ROUNDUP((BY23+BY24+BY25-16)/8,0),0)</f>
        <v>0</v>
      </c>
      <c r="BZ27" s="208"/>
      <c r="CA27" s="202" t="s">
        <v>326</v>
      </c>
      <c r="CB27" s="199" t="n">
        <f aca="false">IF((CB23+CB24+CB25)&gt;16,ROUNDUP((CB23+CB24+CB25-16)/8,0),0)</f>
        <v>0</v>
      </c>
      <c r="CC27" s="208"/>
      <c r="CD27" s="202" t="s">
        <v>326</v>
      </c>
      <c r="CE27" s="199" t="n">
        <f aca="false">IF((CE23+CE24+CE25)&gt;16,ROUNDUP((CE23+CE24+CE25-16)/8,0),0)</f>
        <v>0</v>
      </c>
      <c r="CF27" s="213"/>
      <c r="CG27" s="201" t="n">
        <f aca="false">B27+E27+H27+K27+N27+Q27+T27+W27+Z27+AC27+AF27+AI27+AL27+AO27+AR27+AU27+AX27+BA27+BD27+BG27+BJ27+BM27+BP27+BS27+BV27+BY27+CB27+CE27</f>
        <v>23</v>
      </c>
    </row>
    <row r="28" s="182" customFormat="true" ht="15" hidden="false" customHeight="true" outlineLevel="0" collapsed="false">
      <c r="A28" s="202" t="s">
        <v>327</v>
      </c>
      <c r="B28" s="199" t="n">
        <v>2</v>
      </c>
      <c r="D28" s="202" t="s">
        <v>327</v>
      </c>
      <c r="E28" s="199" t="n">
        <v>2</v>
      </c>
      <c r="G28" s="202" t="s">
        <v>327</v>
      </c>
      <c r="H28" s="199" t="n">
        <v>1</v>
      </c>
      <c r="J28" s="202" t="s">
        <v>327</v>
      </c>
      <c r="K28" s="199" t="n">
        <v>1</v>
      </c>
      <c r="M28" s="202" t="s">
        <v>327</v>
      </c>
      <c r="N28" s="199" t="n">
        <f aca="false">N26</f>
        <v>0</v>
      </c>
      <c r="O28" s="200"/>
      <c r="P28" s="202" t="s">
        <v>327</v>
      </c>
      <c r="Q28" s="199" t="n">
        <f aca="false">Q26</f>
        <v>0</v>
      </c>
      <c r="S28" s="202" t="s">
        <v>327</v>
      </c>
      <c r="T28" s="199" t="n">
        <f aca="false">T26</f>
        <v>0</v>
      </c>
      <c r="V28" s="202" t="s">
        <v>327</v>
      </c>
      <c r="W28" s="199" t="n">
        <f aca="false">W26</f>
        <v>0</v>
      </c>
      <c r="Y28" s="202" t="s">
        <v>327</v>
      </c>
      <c r="Z28" s="199" t="n">
        <f aca="false">Z26</f>
        <v>0</v>
      </c>
      <c r="AB28" s="202" t="s">
        <v>327</v>
      </c>
      <c r="AC28" s="199" t="n">
        <f aca="false">AC26</f>
        <v>0</v>
      </c>
      <c r="AE28" s="202" t="s">
        <v>327</v>
      </c>
      <c r="AF28" s="199" t="n">
        <f aca="false">AF26</f>
        <v>0</v>
      </c>
      <c r="AH28" s="202" t="s">
        <v>327</v>
      </c>
      <c r="AI28" s="199" t="n">
        <f aca="false">AI26</f>
        <v>0</v>
      </c>
      <c r="AK28" s="202" t="s">
        <v>327</v>
      </c>
      <c r="AL28" s="199" t="n">
        <f aca="false">AL26</f>
        <v>0</v>
      </c>
      <c r="AN28" s="202" t="s">
        <v>327</v>
      </c>
      <c r="AO28" s="199" t="n">
        <f aca="false">AO26</f>
        <v>0</v>
      </c>
      <c r="AQ28" s="202" t="s">
        <v>327</v>
      </c>
      <c r="AR28" s="199" t="n">
        <f aca="false">AR26</f>
        <v>0</v>
      </c>
      <c r="AT28" s="202" t="s">
        <v>327</v>
      </c>
      <c r="AU28" s="199" t="n">
        <f aca="false">AU26</f>
        <v>0</v>
      </c>
      <c r="AW28" s="202" t="s">
        <v>327</v>
      </c>
      <c r="AX28" s="199" t="n">
        <f aca="false">AX26</f>
        <v>0</v>
      </c>
      <c r="AZ28" s="202" t="s">
        <v>327</v>
      </c>
      <c r="BA28" s="199" t="n">
        <f aca="false">BA26</f>
        <v>0</v>
      </c>
      <c r="BC28" s="202" t="s">
        <v>327</v>
      </c>
      <c r="BD28" s="199" t="n">
        <f aca="false">BD26</f>
        <v>0</v>
      </c>
      <c r="BF28" s="202" t="s">
        <v>327</v>
      </c>
      <c r="BG28" s="199" t="n">
        <f aca="false">BG26</f>
        <v>0</v>
      </c>
      <c r="BI28" s="202" t="s">
        <v>327</v>
      </c>
      <c r="BJ28" s="199" t="n">
        <f aca="false">BJ26</f>
        <v>0</v>
      </c>
      <c r="BL28" s="202" t="s">
        <v>327</v>
      </c>
      <c r="BM28" s="199" t="n">
        <f aca="false">BM26</f>
        <v>0</v>
      </c>
      <c r="BO28" s="202" t="s">
        <v>327</v>
      </c>
      <c r="BP28" s="199" t="n">
        <f aca="false">BP26</f>
        <v>0</v>
      </c>
      <c r="BR28" s="202" t="s">
        <v>327</v>
      </c>
      <c r="BS28" s="199" t="n">
        <f aca="false">BS26</f>
        <v>0</v>
      </c>
      <c r="BU28" s="202" t="s">
        <v>327</v>
      </c>
      <c r="BV28" s="199" t="n">
        <f aca="false">BV26</f>
        <v>0</v>
      </c>
      <c r="BX28" s="202" t="s">
        <v>327</v>
      </c>
      <c r="BY28" s="199" t="n">
        <f aca="false">BY26</f>
        <v>0</v>
      </c>
      <c r="CA28" s="202" t="s">
        <v>327</v>
      </c>
      <c r="CB28" s="199" t="n">
        <f aca="false">CB26</f>
        <v>0</v>
      </c>
      <c r="CD28" s="202" t="s">
        <v>327</v>
      </c>
      <c r="CE28" s="199" t="n">
        <f aca="false">CE26</f>
        <v>0</v>
      </c>
      <c r="CG28" s="201" t="n">
        <f aca="false">B28+E28+H28+K28+N28+Q28+T28+W28+Z28+AC28+AF28+AI28+AL28+AO28+AR28+AU28+AX28+BA28+BD28+BG28+BJ28+BM28+BP28+BS28+BV28+BY28+CB28+CE28</f>
        <v>6</v>
      </c>
    </row>
    <row r="29" s="182" customFormat="true" ht="15" hidden="false" customHeight="true" outlineLevel="0" collapsed="false">
      <c r="A29" s="197" t="s">
        <v>328</v>
      </c>
      <c r="B29" s="209" t="n">
        <v>7</v>
      </c>
      <c r="D29" s="197" t="s">
        <v>328</v>
      </c>
      <c r="E29" s="209" t="n">
        <v>7</v>
      </c>
      <c r="G29" s="197" t="s">
        <v>328</v>
      </c>
      <c r="H29" s="209" t="n">
        <v>2</v>
      </c>
      <c r="J29" s="197" t="s">
        <v>328</v>
      </c>
      <c r="K29" s="209" t="n">
        <v>3</v>
      </c>
      <c r="M29" s="197" t="s">
        <v>328</v>
      </c>
      <c r="N29" s="199" t="n">
        <v>0</v>
      </c>
      <c r="O29" s="200"/>
      <c r="P29" s="197" t="s">
        <v>328</v>
      </c>
      <c r="Q29" s="199" t="n">
        <v>0</v>
      </c>
      <c r="S29" s="197" t="s">
        <v>328</v>
      </c>
      <c r="T29" s="199" t="n">
        <v>0</v>
      </c>
      <c r="V29" s="197" t="s">
        <v>328</v>
      </c>
      <c r="W29" s="199" t="n">
        <v>0</v>
      </c>
      <c r="Y29" s="197" t="s">
        <v>328</v>
      </c>
      <c r="Z29" s="199" t="n">
        <v>0</v>
      </c>
      <c r="AB29" s="197" t="s">
        <v>328</v>
      </c>
      <c r="AC29" s="199" t="n">
        <v>0</v>
      </c>
      <c r="AE29" s="197" t="s">
        <v>328</v>
      </c>
      <c r="AF29" s="199" t="n">
        <v>0</v>
      </c>
      <c r="AH29" s="197" t="s">
        <v>328</v>
      </c>
      <c r="AI29" s="199" t="n">
        <v>0</v>
      </c>
      <c r="AK29" s="197" t="s">
        <v>328</v>
      </c>
      <c r="AL29" s="199" t="n">
        <v>0</v>
      </c>
      <c r="AN29" s="197" t="s">
        <v>328</v>
      </c>
      <c r="AO29" s="199" t="n">
        <v>0</v>
      </c>
      <c r="AQ29" s="197" t="s">
        <v>328</v>
      </c>
      <c r="AR29" s="199" t="n">
        <v>0</v>
      </c>
      <c r="AT29" s="197" t="s">
        <v>328</v>
      </c>
      <c r="AU29" s="199" t="n">
        <v>0</v>
      </c>
      <c r="AW29" s="197" t="s">
        <v>328</v>
      </c>
      <c r="AX29" s="199" t="n">
        <v>0</v>
      </c>
      <c r="AZ29" s="197" t="s">
        <v>328</v>
      </c>
      <c r="BA29" s="199" t="n">
        <v>0</v>
      </c>
      <c r="BC29" s="197" t="s">
        <v>328</v>
      </c>
      <c r="BD29" s="199" t="n">
        <v>0</v>
      </c>
      <c r="BF29" s="197" t="s">
        <v>328</v>
      </c>
      <c r="BG29" s="199" t="n">
        <v>0</v>
      </c>
      <c r="BI29" s="197" t="s">
        <v>328</v>
      </c>
      <c r="BJ29" s="199" t="n">
        <v>0</v>
      </c>
      <c r="BL29" s="197" t="s">
        <v>328</v>
      </c>
      <c r="BM29" s="199" t="n">
        <v>0</v>
      </c>
      <c r="BO29" s="197" t="s">
        <v>328</v>
      </c>
      <c r="BP29" s="199" t="n">
        <v>0</v>
      </c>
      <c r="BR29" s="197" t="s">
        <v>328</v>
      </c>
      <c r="BS29" s="199" t="n">
        <v>0</v>
      </c>
      <c r="BU29" s="197" t="s">
        <v>328</v>
      </c>
      <c r="BV29" s="199" t="n">
        <v>0</v>
      </c>
      <c r="BX29" s="197" t="s">
        <v>328</v>
      </c>
      <c r="BY29" s="199" t="n">
        <v>0</v>
      </c>
      <c r="CA29" s="197" t="s">
        <v>328</v>
      </c>
      <c r="CB29" s="199" t="n">
        <v>0</v>
      </c>
      <c r="CD29" s="197" t="s">
        <v>328</v>
      </c>
      <c r="CE29" s="199" t="n">
        <v>0</v>
      </c>
      <c r="CG29" s="201" t="n">
        <f aca="false">B29+E29+H29+K29+N29+Q29+T29+W29+Z29+AC29+AF29+AI29+AL29+AO29+AR29+AU29+AX29+BA29+BD29+BG29+BJ29+BM29+BP29+BS29+BV29+BY29+CB29+CE29</f>
        <v>19</v>
      </c>
    </row>
    <row r="30" s="182" customFormat="true" ht="15" hidden="false" customHeight="true" outlineLevel="0" collapsed="false">
      <c r="A30" s="197" t="s">
        <v>329</v>
      </c>
      <c r="B30" s="199" t="n">
        <v>2</v>
      </c>
      <c r="D30" s="197" t="s">
        <v>329</v>
      </c>
      <c r="E30" s="199" t="n">
        <v>2</v>
      </c>
      <c r="G30" s="197" t="s">
        <v>329</v>
      </c>
      <c r="H30" s="199" t="n">
        <v>1</v>
      </c>
      <c r="J30" s="197" t="s">
        <v>329</v>
      </c>
      <c r="K30" s="199" t="n">
        <v>1</v>
      </c>
      <c r="M30" s="197" t="s">
        <v>329</v>
      </c>
      <c r="N30" s="199" t="n">
        <v>0</v>
      </c>
      <c r="O30" s="200"/>
      <c r="P30" s="197" t="s">
        <v>329</v>
      </c>
      <c r="Q30" s="199" t="n">
        <v>0</v>
      </c>
      <c r="S30" s="197" t="s">
        <v>329</v>
      </c>
      <c r="T30" s="199" t="n">
        <v>0</v>
      </c>
      <c r="V30" s="197" t="s">
        <v>329</v>
      </c>
      <c r="W30" s="199" t="n">
        <v>0</v>
      </c>
      <c r="Y30" s="197" t="s">
        <v>329</v>
      </c>
      <c r="Z30" s="199" t="n">
        <v>0</v>
      </c>
      <c r="AB30" s="197" t="s">
        <v>329</v>
      </c>
      <c r="AC30" s="199" t="n">
        <v>0</v>
      </c>
      <c r="AE30" s="197" t="s">
        <v>329</v>
      </c>
      <c r="AF30" s="199" t="n">
        <v>0</v>
      </c>
      <c r="AH30" s="197" t="s">
        <v>329</v>
      </c>
      <c r="AI30" s="199" t="n">
        <v>0</v>
      </c>
      <c r="AK30" s="197" t="s">
        <v>329</v>
      </c>
      <c r="AL30" s="199" t="n">
        <v>0</v>
      </c>
      <c r="AN30" s="197" t="s">
        <v>329</v>
      </c>
      <c r="AO30" s="199" t="n">
        <v>0</v>
      </c>
      <c r="AQ30" s="197" t="s">
        <v>329</v>
      </c>
      <c r="AR30" s="199" t="n">
        <v>0</v>
      </c>
      <c r="AT30" s="197" t="s">
        <v>329</v>
      </c>
      <c r="AU30" s="199" t="n">
        <v>0</v>
      </c>
      <c r="AW30" s="197" t="s">
        <v>329</v>
      </c>
      <c r="AX30" s="199" t="n">
        <v>0</v>
      </c>
      <c r="AZ30" s="197" t="s">
        <v>329</v>
      </c>
      <c r="BA30" s="199" t="n">
        <v>0</v>
      </c>
      <c r="BC30" s="197" t="s">
        <v>329</v>
      </c>
      <c r="BD30" s="199" t="n">
        <v>0</v>
      </c>
      <c r="BF30" s="197" t="s">
        <v>329</v>
      </c>
      <c r="BG30" s="199" t="n">
        <v>0</v>
      </c>
      <c r="BI30" s="197" t="s">
        <v>329</v>
      </c>
      <c r="BJ30" s="199" t="n">
        <v>0</v>
      </c>
      <c r="BL30" s="197" t="s">
        <v>329</v>
      </c>
      <c r="BM30" s="199" t="n">
        <v>0</v>
      </c>
      <c r="BO30" s="197" t="s">
        <v>329</v>
      </c>
      <c r="BP30" s="199" t="n">
        <v>0</v>
      </c>
      <c r="BR30" s="197" t="s">
        <v>329</v>
      </c>
      <c r="BS30" s="199" t="n">
        <v>0</v>
      </c>
      <c r="BU30" s="197" t="s">
        <v>329</v>
      </c>
      <c r="BV30" s="199" t="n">
        <v>0</v>
      </c>
      <c r="BX30" s="197" t="s">
        <v>329</v>
      </c>
      <c r="BY30" s="199" t="n">
        <v>0</v>
      </c>
      <c r="CA30" s="197" t="s">
        <v>329</v>
      </c>
      <c r="CB30" s="199" t="n">
        <v>0</v>
      </c>
      <c r="CD30" s="197" t="s">
        <v>329</v>
      </c>
      <c r="CE30" s="199" t="n">
        <v>0</v>
      </c>
      <c r="CG30" s="201" t="n">
        <f aca="false">B30+E30+H30+K30+N30+Q30+T30+W30+Z30+AC30+AF30+AI30+AL30+AO30+AR30+AU30+AX30+BA30+BD30+BG30+BJ30+BM30+BP30+BS30+BV30+BY30+CB30+CE30</f>
        <v>6</v>
      </c>
    </row>
    <row r="31" s="182" customFormat="true" ht="15" hidden="false" customHeight="true" outlineLevel="0" collapsed="false">
      <c r="A31" s="197" t="s">
        <v>330</v>
      </c>
      <c r="B31" s="199" t="n">
        <v>2</v>
      </c>
      <c r="D31" s="197" t="s">
        <v>330</v>
      </c>
      <c r="E31" s="199" t="n">
        <v>2</v>
      </c>
      <c r="G31" s="197" t="s">
        <v>330</v>
      </c>
      <c r="H31" s="199" t="n">
        <v>1</v>
      </c>
      <c r="J31" s="197" t="s">
        <v>330</v>
      </c>
      <c r="K31" s="199" t="n">
        <v>1</v>
      </c>
      <c r="M31" s="197" t="s">
        <v>330</v>
      </c>
      <c r="N31" s="199" t="n">
        <f aca="false">N30</f>
        <v>0</v>
      </c>
      <c r="O31" s="200"/>
      <c r="P31" s="197" t="s">
        <v>330</v>
      </c>
      <c r="Q31" s="199" t="n">
        <f aca="false">Q30</f>
        <v>0</v>
      </c>
      <c r="S31" s="197" t="s">
        <v>330</v>
      </c>
      <c r="T31" s="199" t="n">
        <f aca="false">T30</f>
        <v>0</v>
      </c>
      <c r="V31" s="197" t="s">
        <v>330</v>
      </c>
      <c r="W31" s="199" t="n">
        <f aca="false">W30</f>
        <v>0</v>
      </c>
      <c r="Y31" s="197" t="s">
        <v>330</v>
      </c>
      <c r="Z31" s="199" t="n">
        <f aca="false">Z30</f>
        <v>0</v>
      </c>
      <c r="AB31" s="197" t="s">
        <v>330</v>
      </c>
      <c r="AC31" s="199" t="n">
        <f aca="false">AC30</f>
        <v>0</v>
      </c>
      <c r="AE31" s="197" t="s">
        <v>330</v>
      </c>
      <c r="AF31" s="199" t="n">
        <f aca="false">AF30</f>
        <v>0</v>
      </c>
      <c r="AH31" s="197" t="s">
        <v>330</v>
      </c>
      <c r="AI31" s="199" t="n">
        <f aca="false">AI30</f>
        <v>0</v>
      </c>
      <c r="AK31" s="197" t="s">
        <v>330</v>
      </c>
      <c r="AL31" s="199" t="n">
        <f aca="false">AL30</f>
        <v>0</v>
      </c>
      <c r="AN31" s="197" t="s">
        <v>330</v>
      </c>
      <c r="AO31" s="199" t="n">
        <f aca="false">AO30</f>
        <v>0</v>
      </c>
      <c r="AQ31" s="197" t="s">
        <v>330</v>
      </c>
      <c r="AR31" s="199" t="n">
        <f aca="false">AR30</f>
        <v>0</v>
      </c>
      <c r="AT31" s="197" t="s">
        <v>330</v>
      </c>
      <c r="AU31" s="199" t="n">
        <f aca="false">AU30</f>
        <v>0</v>
      </c>
      <c r="AW31" s="197" t="s">
        <v>330</v>
      </c>
      <c r="AX31" s="199" t="n">
        <f aca="false">AX30</f>
        <v>0</v>
      </c>
      <c r="AZ31" s="197" t="s">
        <v>330</v>
      </c>
      <c r="BA31" s="199" t="n">
        <f aca="false">BA30</f>
        <v>0</v>
      </c>
      <c r="BC31" s="197" t="s">
        <v>330</v>
      </c>
      <c r="BD31" s="199" t="n">
        <f aca="false">BD30</f>
        <v>0</v>
      </c>
      <c r="BF31" s="197" t="s">
        <v>330</v>
      </c>
      <c r="BG31" s="199" t="n">
        <f aca="false">BG30</f>
        <v>0</v>
      </c>
      <c r="BI31" s="197" t="s">
        <v>330</v>
      </c>
      <c r="BJ31" s="199" t="n">
        <f aca="false">BJ30</f>
        <v>0</v>
      </c>
      <c r="BL31" s="197" t="s">
        <v>330</v>
      </c>
      <c r="BM31" s="199" t="n">
        <f aca="false">BM30</f>
        <v>0</v>
      </c>
      <c r="BO31" s="197" t="s">
        <v>330</v>
      </c>
      <c r="BP31" s="199" t="n">
        <f aca="false">BP30</f>
        <v>0</v>
      </c>
      <c r="BR31" s="197" t="s">
        <v>330</v>
      </c>
      <c r="BS31" s="199" t="n">
        <f aca="false">BS30</f>
        <v>0</v>
      </c>
      <c r="BU31" s="197" t="s">
        <v>330</v>
      </c>
      <c r="BV31" s="199" t="n">
        <f aca="false">BV30</f>
        <v>0</v>
      </c>
      <c r="BX31" s="197" t="s">
        <v>330</v>
      </c>
      <c r="BY31" s="199" t="n">
        <f aca="false">BY30</f>
        <v>0</v>
      </c>
      <c r="CA31" s="197" t="s">
        <v>330</v>
      </c>
      <c r="CB31" s="199" t="n">
        <f aca="false">CB30</f>
        <v>0</v>
      </c>
      <c r="CD31" s="197" t="s">
        <v>330</v>
      </c>
      <c r="CE31" s="199" t="n">
        <f aca="false">CE30</f>
        <v>0</v>
      </c>
      <c r="CG31" s="201" t="n">
        <f aca="false">B31+E31+H31+K31+N31+Q31+T31+W31+Z31+AC31+AF31+AI31+AL31+AO31+AR31+AU31+AX31+BA31+BD31+BG31+BJ31+BM31+BP31+BS31+BV31+BY31+CB31+CE31</f>
        <v>6</v>
      </c>
    </row>
    <row r="32" s="182" customFormat="true" ht="15" hidden="false" customHeight="true" outlineLevel="0" collapsed="false">
      <c r="A32" s="197" t="s">
        <v>331</v>
      </c>
      <c r="B32" s="199" t="n">
        <v>1</v>
      </c>
      <c r="D32" s="197" t="s">
        <v>331</v>
      </c>
      <c r="E32" s="199" t="n">
        <v>1</v>
      </c>
      <c r="G32" s="197" t="s">
        <v>331</v>
      </c>
      <c r="H32" s="199" t="n">
        <v>1</v>
      </c>
      <c r="J32" s="197" t="s">
        <v>331</v>
      </c>
      <c r="K32" s="199" t="n">
        <v>1</v>
      </c>
      <c r="M32" s="197" t="s">
        <v>331</v>
      </c>
      <c r="N32" s="199" t="n">
        <f aca="false">N30</f>
        <v>0</v>
      </c>
      <c r="O32" s="200"/>
      <c r="P32" s="197" t="s">
        <v>331</v>
      </c>
      <c r="Q32" s="199" t="n">
        <f aca="false">Q30</f>
        <v>0</v>
      </c>
      <c r="S32" s="197" t="s">
        <v>331</v>
      </c>
      <c r="T32" s="199" t="n">
        <f aca="false">T30</f>
        <v>0</v>
      </c>
      <c r="V32" s="197" t="s">
        <v>331</v>
      </c>
      <c r="W32" s="199" t="n">
        <f aca="false">W30</f>
        <v>0</v>
      </c>
      <c r="Y32" s="197" t="s">
        <v>331</v>
      </c>
      <c r="Z32" s="199" t="n">
        <f aca="false">Z30</f>
        <v>0</v>
      </c>
      <c r="AB32" s="197" t="s">
        <v>331</v>
      </c>
      <c r="AC32" s="199" t="n">
        <f aca="false">AC30</f>
        <v>0</v>
      </c>
      <c r="AE32" s="214" t="s">
        <v>331</v>
      </c>
      <c r="AF32" s="199" t="n">
        <f aca="false">AF30</f>
        <v>0</v>
      </c>
      <c r="AH32" s="197" t="s">
        <v>331</v>
      </c>
      <c r="AI32" s="199" t="n">
        <f aca="false">AI30</f>
        <v>0</v>
      </c>
      <c r="AK32" s="197" t="s">
        <v>331</v>
      </c>
      <c r="AL32" s="199" t="n">
        <f aca="false">AL30</f>
        <v>0</v>
      </c>
      <c r="AN32" s="197" t="s">
        <v>331</v>
      </c>
      <c r="AO32" s="199" t="n">
        <f aca="false">AO30</f>
        <v>0</v>
      </c>
      <c r="AQ32" s="197" t="s">
        <v>331</v>
      </c>
      <c r="AR32" s="199" t="n">
        <f aca="false">AR30</f>
        <v>0</v>
      </c>
      <c r="AT32" s="197" t="s">
        <v>331</v>
      </c>
      <c r="AU32" s="199" t="n">
        <f aca="false">AU30</f>
        <v>0</v>
      </c>
      <c r="AW32" s="197" t="s">
        <v>331</v>
      </c>
      <c r="AX32" s="199" t="n">
        <f aca="false">AX30</f>
        <v>0</v>
      </c>
      <c r="AZ32" s="197" t="s">
        <v>331</v>
      </c>
      <c r="BA32" s="199" t="n">
        <f aca="false">BA30</f>
        <v>0</v>
      </c>
      <c r="BC32" s="197" t="s">
        <v>331</v>
      </c>
      <c r="BD32" s="199" t="n">
        <f aca="false">BD30</f>
        <v>0</v>
      </c>
      <c r="BF32" s="197" t="s">
        <v>331</v>
      </c>
      <c r="BG32" s="199" t="n">
        <f aca="false">BG30</f>
        <v>0</v>
      </c>
      <c r="BI32" s="197" t="s">
        <v>331</v>
      </c>
      <c r="BJ32" s="199" t="n">
        <f aca="false">BJ30</f>
        <v>0</v>
      </c>
      <c r="BL32" s="197" t="s">
        <v>331</v>
      </c>
      <c r="BM32" s="199" t="n">
        <f aca="false">BM30</f>
        <v>0</v>
      </c>
      <c r="BO32" s="197" t="s">
        <v>331</v>
      </c>
      <c r="BP32" s="199" t="n">
        <f aca="false">BP30</f>
        <v>0</v>
      </c>
      <c r="BR32" s="197" t="s">
        <v>331</v>
      </c>
      <c r="BS32" s="199" t="n">
        <f aca="false">BS30</f>
        <v>0</v>
      </c>
      <c r="BU32" s="197" t="s">
        <v>331</v>
      </c>
      <c r="BV32" s="199" t="n">
        <f aca="false">BV30</f>
        <v>0</v>
      </c>
      <c r="BX32" s="197" t="s">
        <v>331</v>
      </c>
      <c r="BY32" s="199" t="n">
        <f aca="false">BY30</f>
        <v>0</v>
      </c>
      <c r="CA32" s="197" t="s">
        <v>331</v>
      </c>
      <c r="CB32" s="199" t="n">
        <f aca="false">CB30</f>
        <v>0</v>
      </c>
      <c r="CD32" s="197" t="s">
        <v>331</v>
      </c>
      <c r="CE32" s="199" t="n">
        <f aca="false">CE30</f>
        <v>0</v>
      </c>
      <c r="CG32" s="201" t="n">
        <f aca="false">B32+E32+H32+K32+N32+Q32+T32+W32+Z32+AC32+AF32+AI32+AL32+AO32+AR32+AU32+AX32+BA32+BD32+BG32+BJ32+BM32+BP32+BS32+BV32+BY32+CB32+CE32</f>
        <v>4</v>
      </c>
    </row>
    <row r="33" s="182" customFormat="true" ht="15" hidden="false" customHeight="true" outlineLevel="0" collapsed="false">
      <c r="A33" s="197" t="s">
        <v>332</v>
      </c>
      <c r="B33" s="199" t="n">
        <v>1</v>
      </c>
      <c r="D33" s="197" t="s">
        <v>332</v>
      </c>
      <c r="E33" s="199" t="n">
        <v>1</v>
      </c>
      <c r="G33" s="197" t="s">
        <v>332</v>
      </c>
      <c r="H33" s="199" t="n">
        <v>1</v>
      </c>
      <c r="J33" s="197" t="s">
        <v>332</v>
      </c>
      <c r="K33" s="199" t="n">
        <v>1</v>
      </c>
      <c r="M33" s="197" t="s">
        <v>333</v>
      </c>
      <c r="N33" s="199" t="n">
        <v>0</v>
      </c>
      <c r="O33" s="200"/>
      <c r="P33" s="197" t="s">
        <v>333</v>
      </c>
      <c r="Q33" s="199" t="n">
        <v>0</v>
      </c>
      <c r="S33" s="197" t="s">
        <v>333</v>
      </c>
      <c r="T33" s="199" t="n">
        <v>0</v>
      </c>
      <c r="V33" s="197" t="s">
        <v>333</v>
      </c>
      <c r="W33" s="199" t="n">
        <v>0</v>
      </c>
      <c r="Y33" s="197" t="s">
        <v>333</v>
      </c>
      <c r="Z33" s="199" t="n">
        <v>0</v>
      </c>
      <c r="AB33" s="197" t="s">
        <v>333</v>
      </c>
      <c r="AC33" s="199" t="n">
        <v>0</v>
      </c>
      <c r="AE33" s="214" t="s">
        <v>333</v>
      </c>
      <c r="AF33" s="199" t="n">
        <v>0</v>
      </c>
      <c r="AH33" s="197" t="s">
        <v>333</v>
      </c>
      <c r="AI33" s="199" t="n">
        <v>0</v>
      </c>
      <c r="AK33" s="197" t="s">
        <v>333</v>
      </c>
      <c r="AL33" s="199" t="n">
        <v>0</v>
      </c>
      <c r="AN33" s="197" t="s">
        <v>333</v>
      </c>
      <c r="AO33" s="199" t="n">
        <v>0</v>
      </c>
      <c r="AQ33" s="197" t="s">
        <v>333</v>
      </c>
      <c r="AR33" s="199" t="n">
        <v>0</v>
      </c>
      <c r="AT33" s="197" t="s">
        <v>333</v>
      </c>
      <c r="AU33" s="199" t="n">
        <v>0</v>
      </c>
      <c r="AW33" s="197" t="s">
        <v>333</v>
      </c>
      <c r="AX33" s="199" t="n">
        <v>0</v>
      </c>
      <c r="AZ33" s="197" t="s">
        <v>333</v>
      </c>
      <c r="BA33" s="199" t="n">
        <v>0</v>
      </c>
      <c r="BC33" s="197" t="s">
        <v>333</v>
      </c>
      <c r="BD33" s="199" t="n">
        <v>0</v>
      </c>
      <c r="BF33" s="197" t="s">
        <v>333</v>
      </c>
      <c r="BG33" s="199" t="n">
        <v>0</v>
      </c>
      <c r="BI33" s="197" t="s">
        <v>333</v>
      </c>
      <c r="BJ33" s="199" t="n">
        <v>0</v>
      </c>
      <c r="BL33" s="197" t="s">
        <v>333</v>
      </c>
      <c r="BM33" s="199" t="n">
        <v>0</v>
      </c>
      <c r="BO33" s="197" t="s">
        <v>333</v>
      </c>
      <c r="BP33" s="199" t="n">
        <v>0</v>
      </c>
      <c r="BR33" s="197" t="s">
        <v>333</v>
      </c>
      <c r="BS33" s="199" t="n">
        <v>0</v>
      </c>
      <c r="BU33" s="197" t="s">
        <v>333</v>
      </c>
      <c r="BV33" s="199" t="n">
        <v>0</v>
      </c>
      <c r="BX33" s="197" t="s">
        <v>333</v>
      </c>
      <c r="BY33" s="199" t="n">
        <v>0</v>
      </c>
      <c r="CA33" s="197" t="s">
        <v>333</v>
      </c>
      <c r="CB33" s="199" t="n">
        <v>0</v>
      </c>
      <c r="CD33" s="197" t="s">
        <v>333</v>
      </c>
      <c r="CE33" s="199" t="n">
        <v>0</v>
      </c>
      <c r="CG33" s="201" t="n">
        <v>0</v>
      </c>
    </row>
    <row r="34" s="182" customFormat="true" ht="15" hidden="false" customHeight="true" outlineLevel="0" collapsed="false">
      <c r="B34" s="208"/>
      <c r="E34" s="208"/>
      <c r="H34" s="208"/>
      <c r="K34" s="208"/>
      <c r="N34" s="208"/>
      <c r="O34" s="200"/>
      <c r="Q34" s="208"/>
      <c r="T34" s="208"/>
      <c r="W34" s="208"/>
      <c r="Z34" s="208"/>
      <c r="AC34" s="208"/>
      <c r="AF34" s="208"/>
      <c r="AI34" s="208"/>
      <c r="AL34" s="208"/>
      <c r="AO34" s="208"/>
      <c r="AR34" s="208"/>
      <c r="AU34" s="208"/>
      <c r="AX34" s="208"/>
      <c r="BA34" s="208"/>
      <c r="BD34" s="208"/>
      <c r="BG34" s="208"/>
      <c r="BJ34" s="208"/>
      <c r="BM34" s="208"/>
      <c r="BP34" s="208"/>
      <c r="BS34" s="208"/>
      <c r="BV34" s="208"/>
      <c r="BY34" s="208"/>
      <c r="CB34" s="208"/>
      <c r="CE34" s="208"/>
    </row>
    <row r="35" s="182" customFormat="true" ht="12.75" hidden="false" customHeight="false" outlineLevel="0" collapsed="false">
      <c r="A35" s="202" t="s">
        <v>334</v>
      </c>
      <c r="B35" s="215" t="n">
        <v>1</v>
      </c>
      <c r="D35" s="202" t="s">
        <v>334</v>
      </c>
      <c r="E35" s="215" t="n">
        <v>1</v>
      </c>
      <c r="G35" s="202" t="s">
        <v>334</v>
      </c>
      <c r="H35" s="215" t="n">
        <v>1</v>
      </c>
      <c r="J35" s="202" t="s">
        <v>334</v>
      </c>
      <c r="K35" s="215" t="n">
        <v>1</v>
      </c>
      <c r="M35" s="202" t="s">
        <v>334</v>
      </c>
      <c r="N35" s="215"/>
      <c r="P35" s="202" t="s">
        <v>334</v>
      </c>
      <c r="Q35" s="215" t="n">
        <v>0</v>
      </c>
      <c r="S35" s="202" t="s">
        <v>334</v>
      </c>
      <c r="T35" s="215" t="n">
        <v>0</v>
      </c>
      <c r="V35" s="202" t="s">
        <v>334</v>
      </c>
      <c r="W35" s="215" t="n">
        <v>0</v>
      </c>
      <c r="Y35" s="202" t="s">
        <v>334</v>
      </c>
      <c r="Z35" s="215" t="n">
        <v>0</v>
      </c>
      <c r="AB35" s="202" t="s">
        <v>334</v>
      </c>
      <c r="AC35" s="215" t="n">
        <v>0</v>
      </c>
      <c r="AE35" s="202" t="s">
        <v>334</v>
      </c>
      <c r="AF35" s="215" t="n">
        <v>0</v>
      </c>
      <c r="AH35" s="202" t="s">
        <v>334</v>
      </c>
      <c r="AI35" s="215" t="n">
        <v>0</v>
      </c>
      <c r="AK35" s="202" t="s">
        <v>334</v>
      </c>
      <c r="AL35" s="215" t="n">
        <v>0</v>
      </c>
      <c r="AN35" s="202" t="s">
        <v>334</v>
      </c>
      <c r="AO35" s="215" t="n">
        <v>0</v>
      </c>
      <c r="AQ35" s="202" t="s">
        <v>334</v>
      </c>
      <c r="AR35" s="215" t="n">
        <v>0</v>
      </c>
      <c r="AT35" s="202" t="s">
        <v>334</v>
      </c>
      <c r="AU35" s="215" t="n">
        <v>0</v>
      </c>
      <c r="AW35" s="202" t="s">
        <v>334</v>
      </c>
      <c r="AX35" s="215" t="n">
        <v>0</v>
      </c>
      <c r="AZ35" s="202" t="s">
        <v>334</v>
      </c>
      <c r="BA35" s="215" t="n">
        <v>0</v>
      </c>
      <c r="BC35" s="202" t="s">
        <v>334</v>
      </c>
      <c r="BD35" s="215" t="n">
        <v>0</v>
      </c>
      <c r="BF35" s="202" t="s">
        <v>334</v>
      </c>
      <c r="BG35" s="215" t="n">
        <v>0</v>
      </c>
      <c r="BI35" s="202" t="s">
        <v>334</v>
      </c>
      <c r="BJ35" s="215" t="n">
        <v>0</v>
      </c>
      <c r="BL35" s="202" t="s">
        <v>334</v>
      </c>
      <c r="BM35" s="215" t="n">
        <v>0</v>
      </c>
      <c r="BO35" s="202" t="s">
        <v>334</v>
      </c>
      <c r="BP35" s="215" t="n">
        <v>0</v>
      </c>
      <c r="BR35" s="202" t="s">
        <v>334</v>
      </c>
      <c r="BS35" s="215" t="n">
        <v>0</v>
      </c>
      <c r="BU35" s="202" t="s">
        <v>334</v>
      </c>
      <c r="BV35" s="215" t="n">
        <v>0</v>
      </c>
      <c r="BX35" s="202" t="s">
        <v>334</v>
      </c>
      <c r="BY35" s="215" t="n">
        <v>0</v>
      </c>
      <c r="CA35" s="202" t="s">
        <v>334</v>
      </c>
      <c r="CB35" s="215" t="n">
        <v>0</v>
      </c>
      <c r="CD35" s="202" t="s">
        <v>334</v>
      </c>
      <c r="CE35" s="215" t="n">
        <v>0</v>
      </c>
      <c r="CG35" s="201" t="n">
        <f aca="false">B35+E35+H35+K35+N35+Q35+T35+W35+Z35+AC35+AF35+AI35+AL35+AO35+AR35+AU35+AX35+BA35+BD35+BG35+BJ35+BM35+BP35+BS35+BV35+BY35+CB35+CE35</f>
        <v>4</v>
      </c>
    </row>
    <row r="36" s="182" customFormat="true" ht="24.05" hidden="false" customHeight="false" outlineLevel="0" collapsed="false">
      <c r="A36" s="216" t="s">
        <v>335</v>
      </c>
      <c r="B36" s="217" t="n">
        <v>15040</v>
      </c>
      <c r="D36" s="216" t="s">
        <v>335</v>
      </c>
      <c r="E36" s="217" t="n">
        <v>8174.24</v>
      </c>
      <c r="G36" s="216" t="s">
        <v>335</v>
      </c>
      <c r="H36" s="217" t="n">
        <v>6155</v>
      </c>
      <c r="J36" s="216" t="s">
        <v>335</v>
      </c>
      <c r="K36" s="217" t="n">
        <v>2039</v>
      </c>
      <c r="M36" s="216" t="s">
        <v>335</v>
      </c>
      <c r="N36" s="218"/>
      <c r="P36" s="216" t="s">
        <v>335</v>
      </c>
      <c r="Q36" s="218"/>
      <c r="S36" s="216" t="s">
        <v>335</v>
      </c>
      <c r="T36" s="218"/>
      <c r="V36" s="216" t="s">
        <v>335</v>
      </c>
      <c r="W36" s="218"/>
      <c r="Y36" s="216" t="s">
        <v>335</v>
      </c>
      <c r="Z36" s="218"/>
      <c r="AB36" s="216" t="s">
        <v>335</v>
      </c>
      <c r="AC36" s="218"/>
      <c r="AE36" s="216" t="s">
        <v>335</v>
      </c>
      <c r="AF36" s="218"/>
      <c r="AH36" s="216" t="s">
        <v>335</v>
      </c>
      <c r="AI36" s="218"/>
      <c r="AK36" s="216" t="s">
        <v>335</v>
      </c>
      <c r="AL36" s="218"/>
      <c r="AN36" s="216" t="s">
        <v>335</v>
      </c>
      <c r="AO36" s="218"/>
      <c r="AQ36" s="216" t="s">
        <v>335</v>
      </c>
      <c r="AR36" s="218"/>
      <c r="AT36" s="216" t="s">
        <v>335</v>
      </c>
      <c r="AU36" s="218"/>
      <c r="AW36" s="216" t="s">
        <v>335</v>
      </c>
      <c r="AX36" s="218"/>
      <c r="AZ36" s="216" t="s">
        <v>335</v>
      </c>
      <c r="BA36" s="218"/>
      <c r="BC36" s="216" t="s">
        <v>335</v>
      </c>
      <c r="BD36" s="218"/>
      <c r="BF36" s="216" t="s">
        <v>335</v>
      </c>
      <c r="BG36" s="218"/>
      <c r="BI36" s="216" t="s">
        <v>335</v>
      </c>
      <c r="BJ36" s="218"/>
      <c r="BL36" s="216" t="s">
        <v>335</v>
      </c>
      <c r="BM36" s="218"/>
      <c r="BO36" s="216" t="s">
        <v>335</v>
      </c>
      <c r="BP36" s="218"/>
      <c r="BR36" s="216" t="s">
        <v>335</v>
      </c>
      <c r="BS36" s="218"/>
      <c r="BU36" s="216" t="s">
        <v>335</v>
      </c>
      <c r="BV36" s="218"/>
      <c r="BX36" s="216" t="s">
        <v>335</v>
      </c>
      <c r="BY36" s="218"/>
      <c r="CA36" s="216" t="s">
        <v>335</v>
      </c>
      <c r="CB36" s="218"/>
      <c r="CD36" s="216" t="s">
        <v>335</v>
      </c>
      <c r="CE36" s="218"/>
    </row>
    <row r="37" s="182" customFormat="true" ht="12.75" hidden="false" customHeight="false" outlineLevel="0" collapsed="false"/>
    <row r="38" s="182" customFormat="true" ht="24.05" hidden="false" customHeight="false" outlineLevel="0" collapsed="false">
      <c r="AJ38" s="219"/>
      <c r="AM38" s="219"/>
      <c r="AP38" s="219"/>
      <c r="AS38" s="219"/>
      <c r="AV38" s="219"/>
      <c r="AY38" s="219"/>
      <c r="BB38" s="219"/>
      <c r="BE38" s="219"/>
      <c r="BH38" s="219"/>
      <c r="BK38" s="219"/>
      <c r="BN38" s="219"/>
      <c r="BQ38" s="219"/>
      <c r="BT38" s="219"/>
      <c r="BW38" s="219"/>
      <c r="BZ38" s="219"/>
      <c r="CC38" s="219"/>
      <c r="CF38" s="220" t="s">
        <v>336</v>
      </c>
      <c r="CG38" s="221" t="n">
        <f aca="false">SUM(CG5:CG19)+SUM(CG23:CG32)</f>
        <v>761</v>
      </c>
    </row>
    <row r="39" s="182" customFormat="true" ht="12.75" hidden="false" customHeight="false" outlineLevel="0" collapsed="false">
      <c r="A39" s="182" t="s">
        <v>337</v>
      </c>
      <c r="B39" s="182" t="s">
        <v>338</v>
      </c>
    </row>
    <row r="40" s="182" customFormat="true" ht="12.75" hidden="false" customHeight="false" outlineLevel="0" collapsed="false">
      <c r="A40" s="182" t="s">
        <v>339</v>
      </c>
      <c r="B40" s="182" t="s">
        <v>340</v>
      </c>
    </row>
    <row r="41" s="182" customFormat="true" ht="12.75" hidden="false" customHeight="false" outlineLevel="0" collapsed="false">
      <c r="A41" s="182" t="s">
        <v>341</v>
      </c>
      <c r="B41" s="182" t="s">
        <v>342</v>
      </c>
    </row>
  </sheetData>
  <mergeCells count="112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K1:AL1"/>
    <mergeCell ref="AN1:AO1"/>
    <mergeCell ref="AQ1:AR1"/>
    <mergeCell ref="AT1:AU1"/>
    <mergeCell ref="AW1:AX1"/>
    <mergeCell ref="AZ1:BA1"/>
    <mergeCell ref="BC1:BD1"/>
    <mergeCell ref="BF1:BG1"/>
    <mergeCell ref="BI1:BJ1"/>
    <mergeCell ref="BL1:BM1"/>
    <mergeCell ref="BO1:BP1"/>
    <mergeCell ref="BR1:BS1"/>
    <mergeCell ref="BU1:BV1"/>
    <mergeCell ref="BX1:BY1"/>
    <mergeCell ref="CA1:CB1"/>
    <mergeCell ref="CD1:CE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  <mergeCell ref="AQ2:AR2"/>
    <mergeCell ref="AT2:AU2"/>
    <mergeCell ref="AW2:AX2"/>
    <mergeCell ref="AZ2:BA2"/>
    <mergeCell ref="BC2:BD2"/>
    <mergeCell ref="BF2:BG2"/>
    <mergeCell ref="BI2:BJ2"/>
    <mergeCell ref="BL2:BM2"/>
    <mergeCell ref="BO2:BP2"/>
    <mergeCell ref="BR2:BS2"/>
    <mergeCell ref="BU2:BV2"/>
    <mergeCell ref="BX2:BY2"/>
    <mergeCell ref="CA2:CB2"/>
    <mergeCell ref="CD2:CE2"/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C3"/>
    <mergeCell ref="AE3:AF3"/>
    <mergeCell ref="AH3:AI3"/>
    <mergeCell ref="AK3:AL3"/>
    <mergeCell ref="AN3:AO3"/>
    <mergeCell ref="AQ3:AR3"/>
    <mergeCell ref="AT3:AU3"/>
    <mergeCell ref="AW3:AX3"/>
    <mergeCell ref="AZ3:BA3"/>
    <mergeCell ref="BC3:BD3"/>
    <mergeCell ref="BF3:BG3"/>
    <mergeCell ref="BI3:BJ3"/>
    <mergeCell ref="BL3:BM3"/>
    <mergeCell ref="BO3:BP3"/>
    <mergeCell ref="BR3:BS3"/>
    <mergeCell ref="BU3:BV3"/>
    <mergeCell ref="BX3:BY3"/>
    <mergeCell ref="CA3:CB3"/>
    <mergeCell ref="CD3:CE3"/>
    <mergeCell ref="A22:B22"/>
    <mergeCell ref="D22:E22"/>
    <mergeCell ref="G22:H22"/>
    <mergeCell ref="J22:K22"/>
    <mergeCell ref="M22:N22"/>
    <mergeCell ref="P22:Q22"/>
    <mergeCell ref="S22:T22"/>
    <mergeCell ref="V22:W22"/>
    <mergeCell ref="Y22:Z22"/>
    <mergeCell ref="AB22:AC22"/>
    <mergeCell ref="AE22:AF22"/>
    <mergeCell ref="AH22:AI22"/>
    <mergeCell ref="AK22:AL22"/>
    <mergeCell ref="AN22:AO22"/>
    <mergeCell ref="AQ22:AR22"/>
    <mergeCell ref="AT22:AU22"/>
    <mergeCell ref="AW22:AX22"/>
    <mergeCell ref="AZ22:BA22"/>
    <mergeCell ref="BC22:BD22"/>
    <mergeCell ref="BF22:BG22"/>
    <mergeCell ref="BI22:BJ22"/>
    <mergeCell ref="BL22:BM22"/>
    <mergeCell ref="BO22:BP22"/>
    <mergeCell ref="BR22:BS22"/>
    <mergeCell ref="BU22:BV22"/>
    <mergeCell ref="BX22:BY22"/>
    <mergeCell ref="CA22:CB22"/>
    <mergeCell ref="CD22:CE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2017-07-10T13:11:51Z</dcterms:created>
  <dc:creator>Paula</dc:creator>
  <dc:description/>
  <dc:language>pt-BR</dc:language>
  <cp:lastModifiedBy>Glauco Utiyama</cp:lastModifiedBy>
  <dcterms:modified xsi:type="dcterms:W3CDTF">2025-06-28T18:11:00Z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