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ntético Não desonerado" sheetId="1" state="visible" r:id="rId2"/>
  </sheets>
  <externalReferences>
    <externalReference r:id="rId3"/>
  </externalReferences>
  <definedNames>
    <definedName function="false" hidden="false" localSheetId="0" name="_xlnm.Print_Titles" vbProcedure="false">'[1]repeated header'!$A$4:$xfd$4</definedName>
  </definedNames>
  <calcPr iterateCount="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<sst xmlns="http://schemas.openxmlformats.org/spreadsheetml/2006/main" count="126" uniqueCount="102">
  <si>
    <t xml:space="preserve">Obra</t>
  </si>
  <si>
    <t xml:space="preserve">Bancos</t>
  </si>
  <si>
    <t xml:space="preserve">B.D.I.</t>
  </si>
  <si>
    <t xml:space="preserve">Encargos Sociais</t>
  </si>
  <si>
    <t xml:space="preserve">Modernização elevador bloco K</t>
  </si>
  <si>
    <t xml:space="preserve">SINAPI - 04/2025 - Distrito Federal
AGETOP CIVIL - 02/2025 - Goiás
</t>
  </si>
  <si>
    <t xml:space="preserve">Não Desonerado:</t>
  </si>
  <si>
    <t xml:space="preserve">Orçamento Sintético</t>
  </si>
  <si>
    <t xml:space="preserve">Item</t>
  </si>
  <si>
    <t xml:space="preserve">Código</t>
  </si>
  <si>
    <t xml:space="preserve">Banco</t>
  </si>
  <si>
    <t xml:space="preserve">Descrição</t>
  </si>
  <si>
    <t xml:space="preserve">Und</t>
  </si>
  <si>
    <t xml:space="preserve">Quant.</t>
  </si>
  <si>
    <t xml:space="preserve">Valor Unit</t>
  </si>
  <si>
    <t xml:space="preserve">Valor Unit com BDI</t>
  </si>
  <si>
    <t xml:space="preserve">Total</t>
  </si>
  <si>
    <t xml:space="preserve">Peso (%)</t>
  </si>
  <si>
    <t xml:space="preserve"> 1 </t>
  </si>
  <si>
    <t xml:space="preserve">Serviços Preliminares</t>
  </si>
  <si>
    <t xml:space="preserve"> 1.1 </t>
  </si>
  <si>
    <t xml:space="preserve"> elevi008 </t>
  </si>
  <si>
    <t xml:space="preserve">Próprio</t>
  </si>
  <si>
    <t xml:space="preserve">ART por profissional de engenharia</t>
  </si>
  <si>
    <t xml:space="preserve">un</t>
  </si>
  <si>
    <t xml:space="preserve"> 1.2 </t>
  </si>
  <si>
    <t xml:space="preserve"> 103689 </t>
  </si>
  <si>
    <t xml:space="preserve">SINAPI</t>
  </si>
  <si>
    <t xml:space="preserve">FORNECIMENTO E INSTALAÇÃO DE PLACA DE OBRA COM CHAPA GALVANIZADA E ESTRUTURA DE MADEIRA. AF_03/2022_PS</t>
  </si>
  <si>
    <t xml:space="preserve">m²</t>
  </si>
  <si>
    <t xml:space="preserve"> 2 </t>
  </si>
  <si>
    <t xml:space="preserve">Elevadores Novos</t>
  </si>
  <si>
    <t xml:space="preserve"> 2.1 </t>
  </si>
  <si>
    <t xml:space="preserve"> elevc005 </t>
  </si>
  <si>
    <t xml:space="preserve">Fornecimento e instalação completa de elevador 01 e 02 Bloco K</t>
  </si>
  <si>
    <t xml:space="preserve"> 2.2 </t>
  </si>
  <si>
    <t xml:space="preserve"> elevc006 </t>
  </si>
  <si>
    <t xml:space="preserve">Fornecimento e instalação elevador 03 BL K</t>
  </si>
  <si>
    <t xml:space="preserve"> 3 </t>
  </si>
  <si>
    <t xml:space="preserve">Serviços Complementares</t>
  </si>
  <si>
    <t xml:space="preserve"> 3.1 </t>
  </si>
  <si>
    <t xml:space="preserve"> 97631 </t>
  </si>
  <si>
    <t xml:space="preserve">DEMOLIÇÃO DE ARGAMASSAS, DE FORMA MANUAL, SEM REAPROVEITAMENTO. AF_09/2023</t>
  </si>
  <si>
    <t xml:space="preserve"> 3.2 </t>
  </si>
  <si>
    <t xml:space="preserve"> 87530 </t>
  </si>
  <si>
    <t xml:space="preserve">MASSA ÚNICA, EM ARGAMASSA TRAÇO 1:2:8, PREPARO MANUAL, APLICADA MANUALMENTE EM PAREDES INTERNAS DE AMBIENTES COM ÁREA ENTRE 5M² E 10M², E = 17,5MM, COM TALISCAS. AF_03/2024</t>
  </si>
  <si>
    <t xml:space="preserve"> 3.3 </t>
  </si>
  <si>
    <t xml:space="preserve"> 88497 </t>
  </si>
  <si>
    <t xml:space="preserve">EMASSAMENTO COM MASSA LÁTEX, APLICAÇÃO EM PAREDE, DUAS DEMÃOS, LIXAMENTO MANUAL. AF_04/2023</t>
  </si>
  <si>
    <t xml:space="preserve"> 3.4 </t>
  </si>
  <si>
    <t xml:space="preserve"> 88489 </t>
  </si>
  <si>
    <t xml:space="preserve">PINTURA LÁTEX ACRÍLICA PREMIUM, APLICAÇÃO MANUAL EM PAREDES, DUAS DEMÃOS. AF_04/2023</t>
  </si>
  <si>
    <t xml:space="preserve"> 3.5 </t>
  </si>
  <si>
    <t xml:space="preserve"> 102491 </t>
  </si>
  <si>
    <t xml:space="preserve">PINTURA DE PISO COM TINTA ACRÍLICA, APLICAÇÃO MANUAL, 2 DEMÃOS, INCLUSO FUNDO PREPARADOR. AF_05/2021</t>
  </si>
  <si>
    <t xml:space="preserve"> 3.6 </t>
  </si>
  <si>
    <t xml:space="preserve"> 98556 </t>
  </si>
  <si>
    <t xml:space="preserve">IMPERMEABILIZAÇÃO DE SUPERFÍCIE COM ARGAMASSA POLIMÉRICA / MEMBRANA ACRÍLICA, 4 DEMÃOS, REFORÇADA COM VÉU DE POLIÉSTER (MAV). AF_09/2023</t>
  </si>
  <si>
    <t xml:space="preserve"> 3.9 </t>
  </si>
  <si>
    <t xml:space="preserve"> 99855 </t>
  </si>
  <si>
    <t xml:space="preserve">CORRIMÃO SIMPLES, DIÂMETRO EXTERNO = 1 1/2", EM AÇO GALVANIZADO. AF_04/2019_PS</t>
  </si>
  <si>
    <t xml:space="preserve">M</t>
  </si>
  <si>
    <t xml:space="preserve"> 3.10 </t>
  </si>
  <si>
    <t xml:space="preserve"> 101906 </t>
  </si>
  <si>
    <t xml:space="preserve">EXTINTOR DE INCÊNDIO PORTÁTIL COM CARGA DE CO2 DE 4 KG, CLASSE BC - FORNECIMENTO E INSTALAÇÃO. AF_10/2020_PE</t>
  </si>
  <si>
    <t xml:space="preserve">UN</t>
  </si>
  <si>
    <t xml:space="preserve"> 5 </t>
  </si>
  <si>
    <t xml:space="preserve">Manutenção preventiva (18 meses)</t>
  </si>
  <si>
    <t xml:space="preserve"> 5.1 </t>
  </si>
  <si>
    <t xml:space="preserve">90778 A</t>
  </si>
  <si>
    <t xml:space="preserve">ENGENHEIRO MECÂNICO PLENO COM ENCARGOS COMPLEMENTARES</t>
  </si>
  <si>
    <t xml:space="preserve">H</t>
  </si>
  <si>
    <t xml:space="preserve"> 5.2 </t>
  </si>
  <si>
    <t xml:space="preserve"> 88279 </t>
  </si>
  <si>
    <t xml:space="preserve">MONTADOR ELETROMECÃNICO COM ENCARGOS COMPLEMENTARES</t>
  </si>
  <si>
    <t xml:space="preserve"> 5.3 </t>
  </si>
  <si>
    <t xml:space="preserve"> 88250 </t>
  </si>
  <si>
    <t xml:space="preserve">AUXILIAR DE MECÂNICO COM ENCARGOS COMPLEMENTARES</t>
  </si>
  <si>
    <t xml:space="preserve"> 5.4 </t>
  </si>
  <si>
    <t xml:space="preserve"> elevc007 </t>
  </si>
  <si>
    <t xml:space="preserve">Insumos manutenção elevador</t>
  </si>
  <si>
    <t xml:space="preserve">mês</t>
  </si>
  <si>
    <t xml:space="preserve">Total sem BDI</t>
  </si>
  <si>
    <t xml:space="preserve">Total do BDI</t>
  </si>
  <si>
    <t xml:space="preserve">Total Geral</t>
  </si>
  <si>
    <t xml:space="preserve">BDI ESTIMADO</t>
  </si>
  <si>
    <t xml:space="preserve">NÃO DESONERADO</t>
  </si>
  <si>
    <t xml:space="preserve">BDI</t>
  </si>
  <si>
    <t xml:space="preserve">GERAL</t>
  </si>
  <si>
    <t xml:space="preserve">Despesas Indiretas e Lucro</t>
  </si>
  <si>
    <t xml:space="preserve">Taxa de Administração Central (AC)</t>
  </si>
  <si>
    <t xml:space="preserve">Taxa de Despesas Financeiras (DF)</t>
  </si>
  <si>
    <t xml:space="preserve">Taxa de Seguros (S)</t>
  </si>
  <si>
    <t xml:space="preserve">Taxa de Riscos (R) </t>
  </si>
  <si>
    <t xml:space="preserve">Taxa de Garantias (G) (incluída no seguro)</t>
  </si>
  <si>
    <t xml:space="preserve">Taxa de Lucro/Remuneração (L)</t>
  </si>
  <si>
    <t xml:space="preserve">Impostos Diretos (I)</t>
  </si>
  <si>
    <t xml:space="preserve">COFINS</t>
  </si>
  <si>
    <t xml:space="preserve">PIS</t>
  </si>
  <si>
    <t xml:space="preserve">ISSQN</t>
  </si>
  <si>
    <t xml:space="preserve">CPRB</t>
  </si>
  <si>
    <t xml:space="preserve">BDI CALCULADO MÁXIMO TCU 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</si>
</sst>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#,##0.00\ %"/>
    <numFmt numFmtId="167" formatCode="General"/>
    <numFmt numFmtId="168" formatCode="0.00%"/>
    <numFmt numFmtId="169" formatCode="0.0%"/>
  </numFmts>
  <fonts count="14">
    <font>
      <sz val="11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1"/>
      <charset val="1"/>
    </font>
    <font>
      <b val="true"/>
      <sz val="1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sz val="10"/>
      <color rgb="FF000000"/>
      <name val="Arial"/>
      <family val="1"/>
      <charset val="1"/>
    </font>
    <font>
      <sz val="10"/>
      <name val="Arial"/>
      <family val="1"/>
      <charset val="1"/>
    </font>
    <font>
      <b val="true"/>
      <sz val="14"/>
      <color rgb="FFFFFFFF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7F3DF"/>
      </patternFill>
    </fill>
    <fill>
      <patternFill patternType="solid">
        <fgColor rgb="FFD8ECF6"/>
        <bgColor rgb="FFDFF0D8"/>
      </patternFill>
    </fill>
    <fill>
      <patternFill patternType="solid">
        <fgColor rgb="FFF7F3DF"/>
        <bgColor rgb="FFDFF0D8"/>
      </patternFill>
    </fill>
    <fill>
      <patternFill patternType="solid">
        <fgColor rgb="FFDFF0D8"/>
        <bgColor rgb="FFD8ECF6"/>
      </patternFill>
    </fill>
    <fill>
      <patternFill patternType="solid">
        <fgColor rgb="FF666666"/>
        <bgColor rgb="FF808080"/>
      </patternFill>
    </fill>
    <fill>
      <patternFill patternType="solid">
        <fgColor rgb="FFD3D3D3"/>
        <bgColor rgb="FFCCCCCC"/>
      </patternFill>
    </fill>
    <fill>
      <patternFill patternType="solid">
        <fgColor rgb="FFDCDCDC"/>
        <bgColor rgb="FFD3D3D3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5" fontId="6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7" fillId="4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7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7" fillId="5" borderId="1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right" vertical="top" textRotation="0" wrapText="true" indent="0" shrinkToFit="false"/>
      <protection locked="true" hidden="false"/>
    </xf>
    <xf numFmtId="165" fontId="5" fillId="2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9" fillId="6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1" fillId="7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13" fillId="2" borderId="3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8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true">
      <alignment horizontal="left" vertical="center" textRotation="0" wrapText="false" indent="2" shrinkToFit="false"/>
      <protection locked="true" hidden="false"/>
    </xf>
    <xf numFmtId="164" fontId="12" fillId="8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2" fillId="8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7F3DF"/>
      <rgbColor rgb="FFD8ECF6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DCDC"/>
      <rgbColor rgb="FFDFF0D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556920</xdr:colOff>
      <xdr:row>0</xdr:row>
      <xdr:rowOff>188640</xdr:rowOff>
    </xdr:to>
    <xdr:pic>
      <xdr:nvPicPr>
        <xdr:cNvPr id="0" name="" descr=""/>
        <xdr:cNvPicPr/>
      </xdr:nvPicPr>
      <xdr:blipFill>
        <a:blip r:embed="rId1"/>
        <a:stretch/>
      </xdr:blipFill>
      <xdr:spPr>
        <a:xfrm>
          <a:off x="0" y="0"/>
          <a:ext cx="1330920" cy="18864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repeated%20header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eated header"/>
    </sheetNames>
    <sheetDataSet>
      <sheetData sheetId="0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A3" activeCellId="0" sqref="A3"/>
    </sheetView>
  </sheetViews>
  <sheetFormatPr defaultColWidth="8.6171875" defaultRowHeight="18" zeroHeight="false" outlineLevelRow="0" outlineLevelCol="0"/>
  <cols>
    <col collapsed="false" customWidth="true" hidden="false" outlineLevel="0" max="2" min="1" style="1" width="10"/>
    <col collapsed="false" customWidth="true" hidden="false" outlineLevel="0" max="3" min="3" style="1" width="13.25"/>
    <col collapsed="false" customWidth="true" hidden="false" outlineLevel="0" max="4" min="4" style="1" width="60"/>
    <col collapsed="false" customWidth="true" hidden="false" outlineLevel="0" max="5" min="5" style="1" width="8"/>
    <col collapsed="false" customWidth="true" hidden="false" outlineLevel="0" max="10" min="6" style="1" width="13"/>
  </cols>
  <sheetData>
    <row r="1" customFormat="false" ht="18" hidden="false" customHeight="true" outlineLevel="0" collapsed="false">
      <c r="A1" s="2"/>
      <c r="B1" s="2"/>
      <c r="C1" s="2"/>
      <c r="D1" s="2" t="s">
        <v>0</v>
      </c>
      <c r="E1" s="3" t="s">
        <v>1</v>
      </c>
      <c r="F1" s="3"/>
      <c r="G1" s="3" t="s">
        <v>2</v>
      </c>
      <c r="H1" s="3"/>
      <c r="I1" s="3" t="s">
        <v>3</v>
      </c>
      <c r="J1" s="3"/>
    </row>
    <row r="2" customFormat="false" ht="79.5" hidden="false" customHeight="true" outlineLevel="0" collapsed="false">
      <c r="A2" s="4"/>
      <c r="B2" s="4"/>
      <c r="C2" s="4"/>
      <c r="D2" s="4" t="s">
        <v>4</v>
      </c>
      <c r="E2" s="5" t="s">
        <v>5</v>
      </c>
      <c r="F2" s="5"/>
      <c r="G2" s="5" t="n">
        <f aca="false">E47</f>
        <v>0</v>
      </c>
      <c r="H2" s="5"/>
      <c r="I2" s="5" t="s">
        <v>6</v>
      </c>
      <c r="J2" s="5"/>
    </row>
    <row r="3" customFormat="false" ht="18" hidden="false" customHeight="true" outlineLevel="0" collapsed="false">
      <c r="A3" s="6" t="s">
        <v>7</v>
      </c>
      <c r="B3" s="6"/>
      <c r="C3" s="6"/>
      <c r="D3" s="6"/>
      <c r="E3" s="6"/>
      <c r="F3" s="6"/>
      <c r="G3" s="6"/>
      <c r="H3" s="6"/>
      <c r="I3" s="6"/>
      <c r="J3" s="6"/>
    </row>
    <row r="4" customFormat="false" ht="30" hidden="false" customHeight="true" outlineLevel="0" collapsed="false">
      <c r="A4" s="7" t="s">
        <v>8</v>
      </c>
      <c r="B4" s="8" t="s">
        <v>9</v>
      </c>
      <c r="C4" s="7" t="s">
        <v>10</v>
      </c>
      <c r="D4" s="7" t="s">
        <v>11</v>
      </c>
      <c r="E4" s="9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</row>
    <row r="5" customFormat="false" ht="24" hidden="false" customHeight="true" outlineLevel="0" collapsed="false">
      <c r="A5" s="10" t="s">
        <v>18</v>
      </c>
      <c r="B5" s="10"/>
      <c r="C5" s="10"/>
      <c r="D5" s="10" t="s">
        <v>19</v>
      </c>
      <c r="E5" s="10"/>
      <c r="F5" s="11"/>
      <c r="G5" s="10"/>
      <c r="H5" s="10"/>
      <c r="I5" s="12"/>
      <c r="J5" s="13"/>
    </row>
    <row r="6" customFormat="false" ht="24" hidden="false" customHeight="true" outlineLevel="0" collapsed="false">
      <c r="A6" s="14" t="s">
        <v>20</v>
      </c>
      <c r="B6" s="15" t="s">
        <v>21</v>
      </c>
      <c r="C6" s="14" t="s">
        <v>22</v>
      </c>
      <c r="D6" s="14" t="s">
        <v>23</v>
      </c>
      <c r="E6" s="16" t="s">
        <v>24</v>
      </c>
      <c r="F6" s="15" t="n">
        <v>3</v>
      </c>
      <c r="G6" s="17"/>
      <c r="H6" s="17"/>
      <c r="I6" s="17"/>
      <c r="J6" s="18"/>
    </row>
    <row r="7" customFormat="false" ht="39" hidden="false" customHeight="true" outlineLevel="0" collapsed="false">
      <c r="A7" s="19" t="s">
        <v>25</v>
      </c>
      <c r="B7" s="20" t="s">
        <v>26</v>
      </c>
      <c r="C7" s="19" t="s">
        <v>27</v>
      </c>
      <c r="D7" s="19" t="s">
        <v>28</v>
      </c>
      <c r="E7" s="21" t="s">
        <v>29</v>
      </c>
      <c r="F7" s="20" t="n">
        <v>2</v>
      </c>
      <c r="G7" s="22"/>
      <c r="H7" s="22"/>
      <c r="I7" s="22"/>
      <c r="J7" s="23"/>
    </row>
    <row r="8" customFormat="false" ht="24" hidden="false" customHeight="true" outlineLevel="0" collapsed="false">
      <c r="A8" s="10" t="s">
        <v>30</v>
      </c>
      <c r="B8" s="10"/>
      <c r="C8" s="10"/>
      <c r="D8" s="10" t="s">
        <v>31</v>
      </c>
      <c r="E8" s="10"/>
      <c r="F8" s="11"/>
      <c r="G8" s="10"/>
      <c r="H8" s="10"/>
      <c r="I8" s="12"/>
      <c r="J8" s="13"/>
    </row>
    <row r="9" customFormat="false" ht="25.5" hidden="false" customHeight="true" outlineLevel="0" collapsed="false">
      <c r="A9" s="19" t="s">
        <v>32</v>
      </c>
      <c r="B9" s="20" t="s">
        <v>33</v>
      </c>
      <c r="C9" s="19" t="s">
        <v>22</v>
      </c>
      <c r="D9" s="19" t="s">
        <v>34</v>
      </c>
      <c r="E9" s="21" t="s">
        <v>24</v>
      </c>
      <c r="F9" s="20" t="n">
        <v>2</v>
      </c>
      <c r="G9" s="22"/>
      <c r="H9" s="22"/>
      <c r="I9" s="22"/>
      <c r="J9" s="23"/>
    </row>
    <row r="10" customFormat="false" ht="24" hidden="false" customHeight="true" outlineLevel="0" collapsed="false">
      <c r="A10" s="19" t="s">
        <v>35</v>
      </c>
      <c r="B10" s="20" t="s">
        <v>36</v>
      </c>
      <c r="C10" s="19" t="s">
        <v>22</v>
      </c>
      <c r="D10" s="19" t="s">
        <v>37</v>
      </c>
      <c r="E10" s="21" t="s">
        <v>24</v>
      </c>
      <c r="F10" s="20" t="n">
        <v>1</v>
      </c>
      <c r="G10" s="22"/>
      <c r="H10" s="22"/>
      <c r="I10" s="22"/>
      <c r="J10" s="23"/>
    </row>
    <row r="11" customFormat="false" ht="24" hidden="false" customHeight="true" outlineLevel="0" collapsed="false">
      <c r="A11" s="10" t="s">
        <v>38</v>
      </c>
      <c r="B11" s="10"/>
      <c r="C11" s="10"/>
      <c r="D11" s="10" t="s">
        <v>39</v>
      </c>
      <c r="E11" s="10"/>
      <c r="F11" s="11"/>
      <c r="G11" s="10"/>
      <c r="H11" s="10"/>
      <c r="I11" s="12"/>
      <c r="J11" s="13"/>
    </row>
    <row r="12" customFormat="false" ht="25.5" hidden="false" customHeight="true" outlineLevel="0" collapsed="false">
      <c r="A12" s="19" t="s">
        <v>40</v>
      </c>
      <c r="B12" s="20" t="s">
        <v>41</v>
      </c>
      <c r="C12" s="19" t="s">
        <v>27</v>
      </c>
      <c r="D12" s="19" t="s">
        <v>42</v>
      </c>
      <c r="E12" s="21" t="s">
        <v>29</v>
      </c>
      <c r="F12" s="20" t="n">
        <v>43</v>
      </c>
      <c r="G12" s="22"/>
      <c r="H12" s="22"/>
      <c r="I12" s="22"/>
      <c r="J12" s="23"/>
    </row>
    <row r="13" customFormat="false" ht="51.75" hidden="false" customHeight="true" outlineLevel="0" collapsed="false">
      <c r="A13" s="19" t="s">
        <v>43</v>
      </c>
      <c r="B13" s="20" t="s">
        <v>44</v>
      </c>
      <c r="C13" s="19" t="s">
        <v>27</v>
      </c>
      <c r="D13" s="19" t="s">
        <v>45</v>
      </c>
      <c r="E13" s="21" t="s">
        <v>29</v>
      </c>
      <c r="F13" s="20" t="n">
        <v>43</v>
      </c>
      <c r="G13" s="22"/>
      <c r="H13" s="22"/>
      <c r="I13" s="22"/>
      <c r="J13" s="23"/>
    </row>
    <row r="14" customFormat="false" ht="25.5" hidden="false" customHeight="true" outlineLevel="0" collapsed="false">
      <c r="A14" s="19" t="s">
        <v>46</v>
      </c>
      <c r="B14" s="20" t="s">
        <v>47</v>
      </c>
      <c r="C14" s="19" t="s">
        <v>27</v>
      </c>
      <c r="D14" s="19" t="s">
        <v>48</v>
      </c>
      <c r="E14" s="21" t="s">
        <v>29</v>
      </c>
      <c r="F14" s="20" t="n">
        <v>535.8</v>
      </c>
      <c r="G14" s="22"/>
      <c r="H14" s="22"/>
      <c r="I14" s="22"/>
      <c r="J14" s="23"/>
    </row>
    <row r="15" customFormat="false" ht="25.5" hidden="false" customHeight="true" outlineLevel="0" collapsed="false">
      <c r="A15" s="19" t="s">
        <v>49</v>
      </c>
      <c r="B15" s="20" t="s">
        <v>50</v>
      </c>
      <c r="C15" s="19" t="s">
        <v>27</v>
      </c>
      <c r="D15" s="19" t="s">
        <v>51</v>
      </c>
      <c r="E15" s="21" t="s">
        <v>29</v>
      </c>
      <c r="F15" s="20" t="n">
        <v>535.8</v>
      </c>
      <c r="G15" s="22"/>
      <c r="H15" s="22"/>
      <c r="I15" s="22"/>
      <c r="J15" s="23"/>
    </row>
    <row r="16" customFormat="false" ht="39" hidden="false" customHeight="true" outlineLevel="0" collapsed="false">
      <c r="A16" s="19" t="s">
        <v>52</v>
      </c>
      <c r="B16" s="20" t="s">
        <v>53</v>
      </c>
      <c r="C16" s="19" t="s">
        <v>27</v>
      </c>
      <c r="D16" s="19" t="s">
        <v>54</v>
      </c>
      <c r="E16" s="21" t="s">
        <v>29</v>
      </c>
      <c r="F16" s="20" t="n">
        <v>83.7</v>
      </c>
      <c r="G16" s="22"/>
      <c r="H16" s="22"/>
      <c r="I16" s="22"/>
      <c r="J16" s="23"/>
    </row>
    <row r="17" customFormat="false" ht="39" hidden="false" customHeight="true" outlineLevel="0" collapsed="false">
      <c r="A17" s="19" t="s">
        <v>55</v>
      </c>
      <c r="B17" s="20" t="s">
        <v>56</v>
      </c>
      <c r="C17" s="19" t="s">
        <v>27</v>
      </c>
      <c r="D17" s="19" t="s">
        <v>57</v>
      </c>
      <c r="E17" s="21" t="s">
        <v>29</v>
      </c>
      <c r="F17" s="20" t="n">
        <v>40.7</v>
      </c>
      <c r="G17" s="22"/>
      <c r="H17" s="22"/>
      <c r="I17" s="22"/>
      <c r="J17" s="23"/>
    </row>
    <row r="18" customFormat="false" ht="25.5" hidden="false" customHeight="true" outlineLevel="0" collapsed="false">
      <c r="A18" s="19" t="s">
        <v>58</v>
      </c>
      <c r="B18" s="20" t="s">
        <v>59</v>
      </c>
      <c r="C18" s="19" t="s">
        <v>27</v>
      </c>
      <c r="D18" s="19" t="s">
        <v>60</v>
      </c>
      <c r="E18" s="21" t="s">
        <v>61</v>
      </c>
      <c r="F18" s="20" t="n">
        <v>2</v>
      </c>
      <c r="G18" s="22"/>
      <c r="H18" s="22"/>
      <c r="I18" s="22"/>
      <c r="J18" s="23"/>
    </row>
    <row r="19" customFormat="false" ht="39" hidden="false" customHeight="true" outlineLevel="0" collapsed="false">
      <c r="A19" s="19" t="s">
        <v>62</v>
      </c>
      <c r="B19" s="20" t="s">
        <v>63</v>
      </c>
      <c r="C19" s="19" t="s">
        <v>27</v>
      </c>
      <c r="D19" s="19" t="s">
        <v>64</v>
      </c>
      <c r="E19" s="21" t="s">
        <v>65</v>
      </c>
      <c r="F19" s="20" t="n">
        <v>1</v>
      </c>
      <c r="G19" s="22"/>
      <c r="H19" s="22"/>
      <c r="I19" s="22"/>
      <c r="J19" s="23"/>
    </row>
    <row r="20" customFormat="false" ht="24" hidden="false" customHeight="true" outlineLevel="0" collapsed="false">
      <c r="A20" s="10" t="s">
        <v>66</v>
      </c>
      <c r="B20" s="10"/>
      <c r="C20" s="10"/>
      <c r="D20" s="10" t="s">
        <v>67</v>
      </c>
      <c r="E20" s="10"/>
      <c r="F20" s="11"/>
      <c r="G20" s="10"/>
      <c r="H20" s="10"/>
      <c r="I20" s="12"/>
      <c r="J20" s="13"/>
    </row>
    <row r="21" customFormat="false" ht="25.5" hidden="false" customHeight="true" outlineLevel="0" collapsed="false">
      <c r="A21" s="19" t="s">
        <v>68</v>
      </c>
      <c r="B21" s="20" t="s">
        <v>69</v>
      </c>
      <c r="C21" s="19" t="s">
        <v>27</v>
      </c>
      <c r="D21" s="19" t="s">
        <v>70</v>
      </c>
      <c r="E21" s="21" t="s">
        <v>71</v>
      </c>
      <c r="F21" s="20" t="n">
        <v>108</v>
      </c>
      <c r="G21" s="22"/>
      <c r="H21" s="22"/>
      <c r="I21" s="22"/>
      <c r="J21" s="23"/>
    </row>
    <row r="22" customFormat="false" ht="25.5" hidden="false" customHeight="true" outlineLevel="0" collapsed="false">
      <c r="A22" s="19" t="s">
        <v>72</v>
      </c>
      <c r="B22" s="20" t="s">
        <v>73</v>
      </c>
      <c r="C22" s="19" t="s">
        <v>27</v>
      </c>
      <c r="D22" s="19" t="s">
        <v>74</v>
      </c>
      <c r="E22" s="21" t="s">
        <v>71</v>
      </c>
      <c r="F22" s="20" t="n">
        <v>397.26</v>
      </c>
      <c r="G22" s="22"/>
      <c r="H22" s="22"/>
      <c r="I22" s="22"/>
      <c r="J22" s="23"/>
    </row>
    <row r="23" customFormat="false" ht="24" hidden="false" customHeight="true" outlineLevel="0" collapsed="false">
      <c r="A23" s="19" t="s">
        <v>75</v>
      </c>
      <c r="B23" s="20" t="s">
        <v>76</v>
      </c>
      <c r="C23" s="19" t="s">
        <v>27</v>
      </c>
      <c r="D23" s="19" t="s">
        <v>77</v>
      </c>
      <c r="E23" s="21" t="s">
        <v>71</v>
      </c>
      <c r="F23" s="20" t="n">
        <v>397.26</v>
      </c>
      <c r="G23" s="22"/>
      <c r="H23" s="22"/>
      <c r="I23" s="22"/>
      <c r="J23" s="23"/>
    </row>
    <row r="24" customFormat="false" ht="24" hidden="false" customHeight="true" outlineLevel="0" collapsed="false">
      <c r="A24" s="19" t="s">
        <v>78</v>
      </c>
      <c r="B24" s="20" t="s">
        <v>79</v>
      </c>
      <c r="C24" s="19" t="s">
        <v>22</v>
      </c>
      <c r="D24" s="19" t="s">
        <v>80</v>
      </c>
      <c r="E24" s="21" t="s">
        <v>81</v>
      </c>
      <c r="F24" s="20" t="n">
        <v>36</v>
      </c>
      <c r="G24" s="22"/>
      <c r="H24" s="22"/>
      <c r="I24" s="22"/>
      <c r="J24" s="23"/>
    </row>
    <row r="25" customFormat="false" ht="18" hidden="false" customHeight="false" outlineLevel="0" collapsed="false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customFormat="false" ht="18" hidden="false" customHeight="true" outlineLevel="0" collapsed="false">
      <c r="A26" s="25"/>
      <c r="B26" s="25"/>
      <c r="C26" s="25"/>
      <c r="D26" s="26"/>
      <c r="E26" s="27"/>
      <c r="F26" s="5" t="s">
        <v>82</v>
      </c>
      <c r="G26" s="5"/>
      <c r="H26" s="28"/>
      <c r="I26" s="28"/>
      <c r="J26" s="28"/>
    </row>
    <row r="27" customFormat="false" ht="18" hidden="false" customHeight="true" outlineLevel="0" collapsed="false">
      <c r="A27" s="25"/>
      <c r="B27" s="25"/>
      <c r="C27" s="25"/>
      <c r="D27" s="26"/>
      <c r="E27" s="27"/>
      <c r="F27" s="5" t="s">
        <v>83</v>
      </c>
      <c r="G27" s="5"/>
      <c r="H27" s="28"/>
      <c r="I27" s="28"/>
      <c r="J27" s="28"/>
    </row>
    <row r="28" customFormat="false" ht="18" hidden="false" customHeight="true" outlineLevel="0" collapsed="false">
      <c r="A28" s="25"/>
      <c r="B28" s="25"/>
      <c r="C28" s="25"/>
      <c r="D28" s="26"/>
      <c r="E28" s="27"/>
      <c r="F28" s="5" t="s">
        <v>84</v>
      </c>
      <c r="G28" s="5"/>
      <c r="H28" s="28"/>
      <c r="I28" s="28"/>
      <c r="J28" s="28"/>
    </row>
    <row r="29" customFormat="false" ht="12.8" hidden="false" customHeight="false" outlineLevel="0" collapsed="false">
      <c r="A29" s="29"/>
      <c r="B29" s="29"/>
      <c r="C29" s="29"/>
      <c r="D29" s="29"/>
      <c r="E29" s="29"/>
      <c r="F29" s="29"/>
      <c r="G29" s="29"/>
      <c r="H29" s="29"/>
      <c r="I29" s="29"/>
      <c r="J29" s="29"/>
    </row>
    <row r="30" customFormat="false" ht="12.8" hidden="false" customHeight="false" outlineLevel="0" collapsed="false">
      <c r="A30" s="29"/>
      <c r="B30" s="29"/>
      <c r="C30" s="29"/>
      <c r="D30" s="29"/>
      <c r="E30" s="29"/>
      <c r="F30" s="29"/>
      <c r="G30" s="29"/>
      <c r="H30" s="29"/>
      <c r="I30" s="29"/>
      <c r="J30" s="29"/>
    </row>
    <row r="31" customFormat="false" ht="17.35" hidden="false" customHeight="false" outlineLevel="0" collapsed="false">
      <c r="A31" s="29"/>
      <c r="B31" s="29"/>
      <c r="C31" s="30" t="s">
        <v>85</v>
      </c>
      <c r="D31" s="30"/>
      <c r="E31" s="30"/>
      <c r="F31" s="30"/>
      <c r="G31" s="30"/>
      <c r="H31" s="30"/>
      <c r="I31" s="29"/>
      <c r="J31" s="29"/>
    </row>
    <row r="32" customFormat="false" ht="13.8" hidden="false" customHeight="false" outlineLevel="0" collapsed="false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customFormat="false" ht="15" hidden="false" customHeight="false" outlineLevel="0" collapsed="false">
      <c r="A33" s="29"/>
      <c r="B33" s="29"/>
      <c r="C33" s="29"/>
      <c r="D33" s="29"/>
      <c r="E33" s="31" t="s">
        <v>86</v>
      </c>
      <c r="F33" s="31"/>
      <c r="G33" s="29"/>
      <c r="H33" s="29"/>
      <c r="I33" s="29"/>
      <c r="J33" s="29"/>
    </row>
    <row r="34" customFormat="false" ht="15" hidden="false" customHeight="false" outlineLevel="0" collapsed="false">
      <c r="A34" s="29"/>
      <c r="B34" s="29"/>
      <c r="C34" s="32" t="n">
        <v>1</v>
      </c>
      <c r="D34" s="33" t="s">
        <v>87</v>
      </c>
      <c r="E34" s="34" t="s">
        <v>88</v>
      </c>
      <c r="F34" s="34"/>
      <c r="G34" s="29"/>
      <c r="H34" s="29"/>
      <c r="I34" s="29"/>
      <c r="J34" s="29"/>
    </row>
    <row r="35" customFormat="false" ht="13.8" hidden="false" customHeight="false" outlineLevel="0" collapsed="false">
      <c r="A35" s="29"/>
      <c r="B35" s="29"/>
      <c r="C35" s="35" t="str">
        <f aca="false">C34&amp;".1"</f>
        <v>1.1</v>
      </c>
      <c r="D35" s="36" t="s">
        <v>89</v>
      </c>
      <c r="E35" s="36"/>
      <c r="F35" s="36"/>
      <c r="G35" s="29"/>
      <c r="H35" s="29"/>
      <c r="I35" s="29"/>
      <c r="J35" s="29"/>
    </row>
    <row r="36" customFormat="false" ht="13.8" hidden="false" customHeight="false" outlineLevel="0" collapsed="false">
      <c r="A36" s="29"/>
      <c r="B36" s="29"/>
      <c r="C36" s="35" t="str">
        <f aca="false">C$7&amp;".1"</f>
        <v>SINAPI.1</v>
      </c>
      <c r="D36" s="37" t="s">
        <v>90</v>
      </c>
      <c r="E36" s="38"/>
      <c r="F36" s="38"/>
      <c r="G36" s="29"/>
      <c r="H36" s="29"/>
      <c r="I36" s="29"/>
      <c r="J36" s="29"/>
    </row>
    <row r="37" customFormat="false" ht="13.8" hidden="false" customHeight="false" outlineLevel="0" collapsed="false">
      <c r="A37" s="29"/>
      <c r="B37" s="29"/>
      <c r="C37" s="35" t="str">
        <f aca="false">C$7&amp;".2"</f>
        <v>SINAPI.2</v>
      </c>
      <c r="D37" s="37" t="s">
        <v>91</v>
      </c>
      <c r="E37" s="38"/>
      <c r="F37" s="38"/>
      <c r="G37" s="29"/>
      <c r="H37" s="29"/>
      <c r="I37" s="29"/>
      <c r="J37" s="29"/>
    </row>
    <row r="38" customFormat="false" ht="13.8" hidden="false" customHeight="false" outlineLevel="0" collapsed="false">
      <c r="A38" s="29"/>
      <c r="B38" s="29"/>
      <c r="C38" s="35" t="str">
        <f aca="false">C$7&amp;".3"</f>
        <v>SINAPI.3</v>
      </c>
      <c r="D38" s="37" t="s">
        <v>92</v>
      </c>
      <c r="E38" s="38"/>
      <c r="F38" s="38"/>
      <c r="G38" s="29"/>
      <c r="H38" s="29"/>
      <c r="I38" s="29"/>
      <c r="J38" s="29"/>
    </row>
    <row r="39" customFormat="false" ht="13.8" hidden="false" customHeight="false" outlineLevel="0" collapsed="false">
      <c r="A39" s="29"/>
      <c r="B39" s="29"/>
      <c r="C39" s="35" t="str">
        <f aca="false">C$7&amp;".4"</f>
        <v>SINAPI.4</v>
      </c>
      <c r="D39" s="37" t="s">
        <v>93</v>
      </c>
      <c r="E39" s="38"/>
      <c r="F39" s="38"/>
      <c r="G39" s="29"/>
      <c r="H39" s="29"/>
      <c r="I39" s="29"/>
      <c r="J39" s="29"/>
    </row>
    <row r="40" customFormat="false" ht="13.8" hidden="false" customHeight="false" outlineLevel="0" collapsed="false">
      <c r="A40" s="29"/>
      <c r="B40" s="29"/>
      <c r="C40" s="35" t="str">
        <f aca="false">C$7&amp;".5"</f>
        <v>SINAPI.5</v>
      </c>
      <c r="D40" s="37" t="s">
        <v>94</v>
      </c>
      <c r="E40" s="38"/>
      <c r="F40" s="38"/>
      <c r="G40" s="29"/>
      <c r="H40" s="29"/>
      <c r="I40" s="29"/>
      <c r="J40" s="29"/>
    </row>
    <row r="41" customFormat="false" ht="13.8" hidden="false" customHeight="false" outlineLevel="0" collapsed="false">
      <c r="A41" s="29"/>
      <c r="B41" s="29"/>
      <c r="C41" s="35" t="str">
        <f aca="false">C$7&amp;".6"</f>
        <v>SINAPI.6</v>
      </c>
      <c r="D41" s="37" t="s">
        <v>95</v>
      </c>
      <c r="E41" s="38"/>
      <c r="F41" s="38"/>
      <c r="G41" s="29"/>
      <c r="H41" s="29"/>
      <c r="I41" s="29"/>
      <c r="J41" s="29"/>
    </row>
    <row r="42" customFormat="false" ht="13.8" hidden="false" customHeight="false" outlineLevel="0" collapsed="false">
      <c r="A42" s="29"/>
      <c r="B42" s="29"/>
      <c r="C42" s="35" t="str">
        <f aca="false">C34&amp;".2"</f>
        <v>1.2</v>
      </c>
      <c r="D42" s="39" t="s">
        <v>96</v>
      </c>
      <c r="E42" s="38"/>
      <c r="F42" s="38"/>
      <c r="G42" s="29"/>
      <c r="H42" s="29"/>
      <c r="I42" s="29"/>
      <c r="J42" s="29"/>
    </row>
    <row r="43" customFormat="false" ht="13.8" hidden="false" customHeight="false" outlineLevel="0" collapsed="false">
      <c r="A43" s="29"/>
      <c r="B43" s="29"/>
      <c r="C43" s="35" t="str">
        <f aca="false">C$14&amp;".1"</f>
        <v>SINAPI.1</v>
      </c>
      <c r="D43" s="37" t="s">
        <v>97</v>
      </c>
      <c r="E43" s="38"/>
      <c r="F43" s="38"/>
      <c r="G43" s="29"/>
      <c r="H43" s="29"/>
      <c r="I43" s="29"/>
      <c r="J43" s="29"/>
    </row>
    <row r="44" customFormat="false" ht="13.8" hidden="false" customHeight="false" outlineLevel="0" collapsed="false">
      <c r="A44" s="29"/>
      <c r="B44" s="29"/>
      <c r="C44" s="35" t="str">
        <f aca="false">C$14&amp;".2"</f>
        <v>SINAPI.2</v>
      </c>
      <c r="D44" s="37" t="s">
        <v>98</v>
      </c>
      <c r="E44" s="38"/>
      <c r="F44" s="38"/>
      <c r="G44" s="29"/>
      <c r="H44" s="29"/>
      <c r="I44" s="29"/>
      <c r="J44" s="29"/>
    </row>
    <row r="45" customFormat="false" ht="13.8" hidden="false" customHeight="false" outlineLevel="0" collapsed="false">
      <c r="A45" s="29"/>
      <c r="B45" s="29"/>
      <c r="C45" s="35" t="str">
        <f aca="false">C$14&amp;".3"</f>
        <v>SINAPI.3</v>
      </c>
      <c r="D45" s="37" t="s">
        <v>99</v>
      </c>
      <c r="E45" s="38"/>
      <c r="F45" s="38"/>
      <c r="G45" s="29"/>
      <c r="H45" s="29"/>
      <c r="I45" s="29"/>
      <c r="J45" s="29"/>
    </row>
    <row r="46" customFormat="false" ht="13.8" hidden="false" customHeight="false" outlineLevel="0" collapsed="false">
      <c r="A46" s="29"/>
      <c r="B46" s="29"/>
      <c r="C46" s="35" t="str">
        <f aca="false">C$14&amp;".4"</f>
        <v>SINAPI.4</v>
      </c>
      <c r="D46" s="37" t="s">
        <v>100</v>
      </c>
      <c r="E46" s="38"/>
      <c r="F46" s="38"/>
      <c r="G46" s="29"/>
      <c r="H46" s="29"/>
      <c r="I46" s="29"/>
      <c r="J46" s="29"/>
    </row>
    <row r="47" customFormat="false" ht="13.8" hidden="false" customHeight="false" outlineLevel="0" collapsed="false">
      <c r="A47" s="29"/>
      <c r="B47" s="29"/>
      <c r="C47" s="40" t="s">
        <v>101</v>
      </c>
      <c r="D47" s="40"/>
      <c r="E47" s="41" t="n">
        <f aca="false">TRUNC((1+E36+E38+E39+E40)*(1+E37)*(1+E41)/(1-SUM(E43:E46))-1,3)</f>
        <v>0</v>
      </c>
      <c r="F47" s="41"/>
      <c r="G47" s="29"/>
      <c r="H47" s="29"/>
      <c r="I47" s="29"/>
      <c r="J47" s="29"/>
    </row>
    <row r="48" customFormat="false" ht="60" hidden="false" customHeight="true" outlineLevel="0" collapsed="false">
      <c r="A48" s="29"/>
      <c r="B48" s="29"/>
      <c r="C48" s="29"/>
      <c r="D48" s="29"/>
      <c r="E48" s="29"/>
      <c r="F48" s="29"/>
      <c r="G48" s="29"/>
      <c r="H48" s="29"/>
      <c r="I48" s="29"/>
      <c r="J48" s="29"/>
    </row>
    <row r="49" customFormat="false" ht="13.8" hidden="false" customHeight="false" outlineLevel="0" collapsed="false">
      <c r="A49" s="29"/>
      <c r="B49" s="29"/>
      <c r="C49" s="29"/>
      <c r="D49" s="29"/>
      <c r="E49" s="29"/>
      <c r="F49" s="29"/>
      <c r="G49" s="29"/>
      <c r="H49" s="29"/>
      <c r="I49" s="29"/>
      <c r="J49" s="29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3">
    <mergeCell ref="E1:F1"/>
    <mergeCell ref="G1:H1"/>
    <mergeCell ref="I1:J1"/>
    <mergeCell ref="E2:F2"/>
    <mergeCell ref="G2:H2"/>
    <mergeCell ref="I2:J2"/>
    <mergeCell ref="A3:J3"/>
    <mergeCell ref="A26:C26"/>
    <mergeCell ref="F26:G26"/>
    <mergeCell ref="H26:J26"/>
    <mergeCell ref="A27:C27"/>
    <mergeCell ref="F27:G27"/>
    <mergeCell ref="H27:J27"/>
    <mergeCell ref="A28:C28"/>
    <mergeCell ref="F28:G28"/>
    <mergeCell ref="H28:J28"/>
    <mergeCell ref="C31:H31"/>
    <mergeCell ref="E33:F33"/>
    <mergeCell ref="E34:F34"/>
    <mergeCell ref="D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C47:D47"/>
    <mergeCell ref="E47:F47"/>
  </mergeCells>
  <printOptions headings="false" gridLines="false" gridLinesSet="true" horizontalCentered="false" verticalCentered="false"/>
  <pageMargins left="0.5" right="0.5" top="1" bottom="1" header="0.5" footer="0.5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 &amp;CInstituto Nacional do Seguro Social - INSS
CNPJ: 29.979.036/0908-91</oddHeader>
    <oddFooter>&amp;L &amp;CSetor de Autarquias Sul, Quadra 02 Bloco O - Asa Sul - Brasília / DF
(61)999999999 / sheila.massuda@inss.gov.br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2025-05-20T16:22:22Z</dcterms:created>
  <dc:creator>axlsx</dc:creator>
  <dc:description/>
  <dc:language>pt-BR</dc:language>
  <cp:lastModifiedBy/>
  <dcterms:modified xsi:type="dcterms:W3CDTF">2025-05-22T16:42:17Z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