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F:\Users\vanessa.marques\Documents\Documentos de licitações e contratos\Elevadores AC\"/>
    </mc:Choice>
  </mc:AlternateContent>
  <xr:revisionPtr revIDLastSave="0" documentId="8_{198F2AC8-55F3-451F-888B-81CD890D7EF0}" xr6:coauthVersionLast="47" xr6:coauthVersionMax="47" xr10:uidLastSave="{00000000-0000-0000-0000-000000000000}"/>
  <bookViews>
    <workbookView xWindow="5280" yWindow="2295" windowWidth="21600" windowHeight="11265" tabRatio="962" xr2:uid="{00000000-000D-0000-FFFF-FFFF00000000}"/>
  </bookViews>
  <sheets>
    <sheet name="PLANILHA CONSOLIDADA" sheetId="1" r:id="rId1"/>
    <sheet name="ORÇAMENTO SINTÉTICO" sheetId="2" r:id="rId2"/>
    <sheet name="ORÇAMENTO ANALÍTICO" sheetId="3" r:id="rId3"/>
  </sheets>
  <definedNames>
    <definedName name="_xlnm._FilterDatabase" localSheetId="2">'ORÇAMENTO ANALÍTICO'!$D$2:$H$9</definedName>
    <definedName name="_xlnm._FilterDatabase" localSheetId="1">'ORÇAMENTO SINTÉTICO'!$D$2:$H$8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3" l="1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0" i="3"/>
  <c r="H39" i="3"/>
  <c r="H38" i="3"/>
  <c r="H37" i="3"/>
  <c r="H36" i="3"/>
  <c r="H35" i="3"/>
  <c r="H31" i="3"/>
  <c r="H30" i="3"/>
  <c r="H29" i="3"/>
  <c r="H28" i="3"/>
  <c r="H27" i="3"/>
  <c r="H26" i="3"/>
  <c r="F23" i="3" s="1"/>
  <c r="F6" i="2" s="1"/>
  <c r="H6" i="2" s="1"/>
  <c r="H25" i="3"/>
  <c r="H24" i="3"/>
  <c r="H20" i="3"/>
  <c r="H19" i="3"/>
  <c r="H18" i="3"/>
  <c r="H17" i="3"/>
  <c r="H16" i="3"/>
  <c r="H15" i="3"/>
  <c r="H14" i="3"/>
  <c r="H13" i="3"/>
  <c r="F12" i="3" s="1"/>
  <c r="F5" i="2" s="1"/>
  <c r="H5" i="2" s="1"/>
  <c r="H9" i="3"/>
  <c r="H8" i="3"/>
  <c r="H7" i="3"/>
  <c r="H6" i="3"/>
  <c r="H5" i="3"/>
  <c r="H4" i="3"/>
  <c r="C30" i="1"/>
  <c r="F43" i="3" l="1"/>
  <c r="F8" i="2" s="1"/>
  <c r="H8" i="2" s="1"/>
  <c r="F3" i="3"/>
  <c r="F4" i="2" s="1"/>
  <c r="H4" i="2" s="1"/>
  <c r="F34" i="3"/>
  <c r="F7" i="2" s="1"/>
  <c r="H7" i="2" s="1"/>
  <c r="I8" i="2"/>
  <c r="J8" i="2" s="1"/>
  <c r="I7" i="2"/>
  <c r="I6" i="2"/>
  <c r="I5" i="2"/>
  <c r="J5" i="2" s="1"/>
  <c r="I4" i="2"/>
  <c r="J4" i="2" s="1"/>
  <c r="J6" i="2"/>
  <c r="J7" i="2" l="1"/>
  <c r="J3" i="2"/>
  <c r="E6" i="1" l="1"/>
  <c r="F6" i="1" s="1"/>
  <c r="E4" i="1"/>
  <c r="F4" i="1" s="1"/>
  <c r="E5" i="1"/>
  <c r="F5" i="1" s="1"/>
  <c r="F8" i="1" l="1"/>
  <c r="F10" i="1" s="1"/>
</calcChain>
</file>

<file path=xl/sharedStrings.xml><?xml version="1.0" encoding="utf-8"?>
<sst xmlns="http://schemas.openxmlformats.org/spreadsheetml/2006/main" count="456" uniqueCount="143">
  <si>
    <t>ID</t>
  </si>
  <si>
    <t>DESCRIÇÃO</t>
  </si>
  <si>
    <t>UNIDADE</t>
  </si>
  <si>
    <t>QUANTIDADE</t>
  </si>
  <si>
    <t>ELEVADOR SOCIAL – THYSSENKRUP – 11 PARADAS – 16 PASSAGEIROS (1.200KG)</t>
  </si>
  <si>
    <t>UN</t>
  </si>
  <si>
    <t>ELEVADOR PRIVATIVO – THYSSENKRUP – 12 PARADAS – 12 PASSAGEIROS (900KG)</t>
  </si>
  <si>
    <t>ELEVADOR DE SERVIÇO – THYSSENKRUP – 12 PARADAS – 12 PASSAGEIROS (900KG)</t>
  </si>
  <si>
    <t>BDI UTILIZADO</t>
  </si>
  <si>
    <t>CONSIDERANDO A DESONERAÇÃO DA FOLHA DE PAGAMENTO</t>
  </si>
  <si>
    <t>ITEM</t>
  </si>
  <si>
    <t>DESCRIÇÃO</t>
  </si>
  <si>
    <t>%</t>
  </si>
  <si>
    <t>A</t>
  </si>
  <si>
    <t>CUSTOS INDIRETOS</t>
  </si>
  <si>
    <t>A.1</t>
  </si>
  <si>
    <t>Administração Central (AC)</t>
  </si>
  <si>
    <t>A.2</t>
  </si>
  <si>
    <t>Despesas Financeiras (DF)</t>
  </si>
  <si>
    <t>A.3</t>
  </si>
  <si>
    <t>Riscos e Garantias (R);</t>
  </si>
  <si>
    <t>B</t>
  </si>
  <si>
    <t>LUCRO (L)</t>
  </si>
  <si>
    <t>C</t>
  </si>
  <si>
    <t>TRIBUTOS</t>
  </si>
  <si>
    <t>C.1</t>
  </si>
  <si>
    <t>FEDERAIS</t>
  </si>
  <si>
    <t>C.1.1</t>
  </si>
  <si>
    <t>PIS</t>
  </si>
  <si>
    <t>C.1.2</t>
  </si>
  <si>
    <t>COFINS</t>
  </si>
  <si>
    <t>C.1.3</t>
  </si>
  <si>
    <r>
      <t xml:space="preserve">CPRB
</t>
    </r>
    <r>
      <rPr>
        <sz val="12"/>
        <color rgb="FFFF0000"/>
        <rFont val="Times New Roman"/>
        <family val="1"/>
      </rPr>
      <t xml:space="preserve">0% - Regime Onerado
4,5% - Regime Desonerado
</t>
    </r>
  </si>
  <si>
    <t>C.2</t>
  </si>
  <si>
    <t>ESTADUAIS</t>
  </si>
  <si>
    <t>C.3</t>
  </si>
  <si>
    <t>MUNICIPAIS</t>
  </si>
  <si>
    <t>C.3.1</t>
  </si>
  <si>
    <t>ISS</t>
  </si>
  <si>
    <t>BDI</t>
  </si>
  <si>
    <r>
      <t xml:space="preserve">PLANILHA ORÇAMENTÁRIA
</t>
    </r>
    <r>
      <rPr>
        <sz val="12"/>
        <color rgb="FF000000"/>
        <rFont val="Times New Roman"/>
        <family val="1"/>
      </rPr>
      <t>ORÇAMENTO SINTÉTICO</t>
    </r>
  </si>
  <si>
    <t>BASE</t>
  </si>
  <si>
    <t>REF.</t>
  </si>
  <si>
    <t>TIPO</t>
  </si>
  <si>
    <t>CUSTO UNITÁRIO
(R$)</t>
  </si>
  <si>
    <t>TOTAL</t>
  </si>
  <si>
    <t>VALOR MENSAL POR ELEVADOR</t>
  </si>
  <si>
    <t>MANUTENÇÃO MENSAL DE ELEVADOR /  THYSSENKUPP, 11 - 12 PARADAS / 900 - 1200 KG</t>
  </si>
  <si>
    <t>SINAPI ADAPTADO</t>
  </si>
  <si>
    <t>COMPOSIÇÃO</t>
  </si>
  <si>
    <t>ENGENHEIRO MECÂNICO</t>
  </si>
  <si>
    <t>H</t>
  </si>
  <si>
    <t>88279</t>
  </si>
  <si>
    <t>ELETROMECÂNICO DE MANUTENÇÃO DE ELEVADORES</t>
  </si>
  <si>
    <t>AUXILIAR MECÂNICO</t>
  </si>
  <si>
    <t>PRÓPRIA</t>
  </si>
  <si>
    <t>-</t>
  </si>
  <si>
    <t>MATERIAIS DE CONSUMO (ESTIMATIVA MENSAL)</t>
  </si>
  <si>
    <t>PEÇAS DE REPOSIÇÃO (ESTIMATIVA MENSAL)</t>
  </si>
  <si>
    <r>
      <t xml:space="preserve">PLANILHA ORÇAMENTÁRIA
</t>
    </r>
    <r>
      <rPr>
        <sz val="12"/>
        <color rgb="FF000000"/>
        <rFont val="Times New Roman"/>
        <family val="1"/>
      </rPr>
      <t>ORÇAMENTO ANALÍTICO</t>
    </r>
  </si>
  <si>
    <t>COMPOSICAO</t>
  </si>
  <si>
    <t>SINAPI</t>
  </si>
  <si>
    <t>INSUMO</t>
  </si>
  <si>
    <t>ENGENHEIRO CIVIL DE OBRA JUNIOR</t>
  </si>
  <si>
    <t>EXAMES - HORISTA (COLETADO CAIXA)</t>
  </si>
  <si>
    <t>SEGURO - HORISTA (COLETADO CAIXA)</t>
  </si>
  <si>
    <t>FERRAMENTAS - FAMILIA ENGENHEIRO CIVIL - HORISTA (ENCARGOS COMPLEMENTARES - COLETADO CAIXA)</t>
  </si>
  <si>
    <t>EPI - FAMILIA ENGENHEIRO CIVIL - HORISTA (ENCARGOS COMPLEMENTARES - COLETADO CAIXA)</t>
  </si>
  <si>
    <t>CURSO DE CAPACITAÇÃO PARA ENGENHEIRO CIVIL DE OBRA JÚNIOR (ENCARGOS COMPLEMENTARES) - HORISTA</t>
  </si>
  <si>
    <t>2437</t>
  </si>
  <si>
    <t>MONTADOR DE MAQUINAS</t>
  </si>
  <si>
    <t>37370</t>
  </si>
  <si>
    <t>ALIMENTACAO - HORISTA (COLETADO CAIXA)</t>
  </si>
  <si>
    <t>37371</t>
  </si>
  <si>
    <t>TRANSPORTE - HORISTA (COLETADO CAIXA)</t>
  </si>
  <si>
    <t>37372</t>
  </si>
  <si>
    <t>37373</t>
  </si>
  <si>
    <t>43460</t>
  </si>
  <si>
    <t>FERRAMENTAS - FAMILIA ELETRICISTA - HORISTA (ENCARGOS COMPLEMENTARES - COLETADO CAIXA)</t>
  </si>
  <si>
    <t>43484</t>
  </si>
  <si>
    <t>EPI - FAMILIA ELETRICISTA - HORISTA (ENCARGOS COMPLEMENTARES - COLETADO CAIXA)</t>
  </si>
  <si>
    <t>95345</t>
  </si>
  <si>
    <t>CURSO DE CAPACITAÇÃO PARA MONTADOR ELETROMECÂNICO (ENCARGOS COMPLEMENTARES) - HORISTA</t>
  </si>
  <si>
    <t>251</t>
  </si>
  <si>
    <t>AUXILIAR DE MECANICO</t>
  </si>
  <si>
    <t>43464</t>
  </si>
  <si>
    <t>FERRAMENTAS - FAMILIA OPERADOR ESCAVADEIRA - HORISTA (ENCARGOS COMPLEMENTARES - COLETADO CAIXA)</t>
  </si>
  <si>
    <t>43488</t>
  </si>
  <si>
    <t>EPI - FAMILIA OPERADOR ESCAVADEIRA - HORISTA (ENCARGOS COMPLEMENTARES - COLETADO CAIXA)</t>
  </si>
  <si>
    <t>95319</t>
  </si>
  <si>
    <t>CURSO DE CAPACITAÇÃO PARA AUXILIAR DE MECÂNICO (ENCARGOS COMPLEMENTARES) - HORISTA</t>
  </si>
  <si>
    <t>GRAXA LUBRIFICANTE</t>
  </si>
  <si>
    <t>KG</t>
  </si>
  <si>
    <t>ESTOPA</t>
  </si>
  <si>
    <t>FITA ISOLANTE ADESIVA ANTICHAMA, USO ATE 750 V, EM ROLO DE 19 MM X 5 M</t>
  </si>
  <si>
    <t>TERMINAL A COMPRESSAO EM COBRE ESTANHADO PARA CABO 2,5 MM2, 1 FURO E 1 COMPRESSAO, PARA PARAFUSO DE FIXACAO M5</t>
  </si>
  <si>
    <t>ABRACADEIRA DE NYLON PARA AMARRACAO DE CABOS, COMPRIMENTO DE 100 X 2,5 MM</t>
  </si>
  <si>
    <t>!EM PROCESSO DE DESATIVACAO! PASTA DESENGRAXANTE PARA MAOS</t>
  </si>
  <si>
    <t>COMPOSIÇÃO PRÓPRIA</t>
  </si>
  <si>
    <t>SOQUETE DUPLO</t>
  </si>
  <si>
    <t>LÂMPADA FLUORESCENTE 16 W</t>
  </si>
  <si>
    <t>LÂMPADA FLUORESCENTE 20 W</t>
  </si>
  <si>
    <t>CORREDIÇA DE NYLON</t>
  </si>
  <si>
    <t>ROLETE DE PORTA</t>
  </si>
  <si>
    <t>REATOR 2 X 20 W</t>
  </si>
  <si>
    <t>BLOCO DE CONTATO LA1 KN22</t>
  </si>
  <si>
    <r>
      <t xml:space="preserve">LÂMPADA DE EMERGÊNCIA </t>
    </r>
    <r>
      <rPr>
        <sz val="10"/>
        <color rgb="FF000000"/>
        <rFont val="Times New Roman"/>
        <family val="1"/>
      </rPr>
      <t>DE LED</t>
    </r>
  </si>
  <si>
    <t>CORREDIÇA PADRONIZADA P/</t>
  </si>
  <si>
    <t>REATOR 2 X 16 W</t>
  </si>
  <si>
    <t>CONTATO DE PORTA</t>
  </si>
  <si>
    <t>PAINEL DE PREÇOS</t>
  </si>
  <si>
    <t>BATERIA SELADA 12V 7AH</t>
  </si>
  <si>
    <t>CHAVE FIM CURSO</t>
  </si>
  <si>
    <t>MEMÓRIA EPROM 27C512 120</t>
  </si>
  <si>
    <t>MÓDULO TACENC1 COM RABICHO</t>
  </si>
  <si>
    <t>MOLAS</t>
  </si>
  <si>
    <t>FONTE CHAVEADA</t>
  </si>
  <si>
    <t>MÓDULO INT6S COMPRADO</t>
  </si>
  <si>
    <t>RESISTOR DE POTÊNCIA 7,5R 1KW 5%</t>
  </si>
  <si>
    <t>MÓDULO M4RS</t>
  </si>
  <si>
    <t>MINI CONTATOR 24V DC/6A AC3, 3P-1NF</t>
  </si>
  <si>
    <t>MÓDULO RESC</t>
  </si>
  <si>
    <t>CORREIA SINCRONIZADORA</t>
  </si>
  <si>
    <t>GONGO</t>
  </si>
  <si>
    <t>TECLADO GIC COM MOLDURA PRETA</t>
  </si>
  <si>
    <t>CONJUNTO ROLETE</t>
  </si>
  <si>
    <t>INVERSOR DE FREQ. 3,25A 200-240V</t>
  </si>
  <si>
    <t>RB MÓDULO MACB FDN/FDG/A</t>
  </si>
  <si>
    <t>MÓDULO CPU TK300 SF2</t>
  </si>
  <si>
    <t>MÓDULO VOX4 FABRICADO P/</t>
  </si>
  <si>
    <t>MÓDULO GERENCIADOR DE REDUÇÕES 24VCC</t>
  </si>
  <si>
    <t>CJ AMPLIFICADOR PARA CAB</t>
  </si>
  <si>
    <t>RELÓGIO DIGITAL TKE</t>
  </si>
  <si>
    <t>DISPLAY LCD 320x240</t>
  </si>
  <si>
    <t>MÓDULO GIC2 LCD LED FABRICADO</t>
  </si>
  <si>
    <t>MÓDULO MCINV6S FABRICADO</t>
  </si>
  <si>
    <t>MÓDULO MCINV4</t>
  </si>
  <si>
    <t>PIP DUPLO DE CABINA</t>
  </si>
  <si>
    <r>
      <t xml:space="preserve">ANEXO II DO EDITAL - PLANILHA DE CUSTOS E FORMAÇÃO DE PREÇOS
</t>
    </r>
    <r>
      <rPr>
        <sz val="12"/>
        <color rgb="FF000000"/>
        <rFont val="Times New Roman"/>
        <family val="1"/>
      </rPr>
      <t>PLANILHA CONSOLIDADA / ORÇAMENTO SINTÉTICO</t>
    </r>
  </si>
  <si>
    <t>VALOR MENSAL</t>
  </si>
  <si>
    <t xml:space="preserve">VALOR TOTAL </t>
  </si>
  <si>
    <t>VALOR UNITÁRIO POR ELEVADOR</t>
  </si>
  <si>
    <t>VALOR GLOBAL (12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</si>
</sst>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,##0.000"/>
    <numFmt numFmtId="166" formatCode="0.000"/>
  </numFmts>
  <fonts count="8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Alignment="1"/>
    <xf numFmtId="0" fontId="6" fillId="0" borderId="0" xfId="0" applyFont="1"/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165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048576"/>
  <sheetViews>
    <sheetView tabSelected="1" zoomScale="75" zoomScaleNormal="75" workbookViewId="0">
      <selection activeCell="M8" sqref="M8"/>
    </sheetView>
  </sheetViews>
  <sheetFormatPr defaultRowHeight="15.75" x14ac:dyDescent="0.2"/>
  <cols>
    <col min="1" max="1" width="7.28515625" style="1"/>
    <col min="2" max="2" width="64.42578125" style="1"/>
    <col min="3" max="3" width="12.140625" style="2"/>
    <col min="4" max="4" width="19.140625" style="2"/>
    <col min="5" max="6" width="23.42578125" style="1"/>
    <col min="7" max="7" width="13.7109375" style="1"/>
    <col min="8" max="24" width="7" style="1"/>
    <col min="25" max="64" width="14.42578125" style="1"/>
    <col min="65" max="1022" width="14.42578125"/>
    <col min="1023" max="1025" width="11.5703125"/>
  </cols>
  <sheetData>
    <row r="1" spans="1:64" ht="38.1" customHeight="1" x14ac:dyDescent="0.2">
      <c r="A1" s="82" t="s">
        <v>138</v>
      </c>
      <c r="B1" s="82"/>
      <c r="C1" s="82"/>
      <c r="D1" s="82"/>
      <c r="E1" s="82"/>
      <c r="F1" s="82"/>
    </row>
    <row r="2" spans="1:64" ht="18.600000000000001" customHeight="1" x14ac:dyDescent="0.2"/>
    <row r="3" spans="1:64" ht="61.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141</v>
      </c>
      <c r="F3" s="3" t="s">
        <v>140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32.65" customHeight="1" x14ac:dyDescent="0.2">
      <c r="A4" s="5">
        <v>1</v>
      </c>
      <c r="B4" s="6" t="s">
        <v>4</v>
      </c>
      <c r="C4" s="5" t="s">
        <v>5</v>
      </c>
      <c r="D4" s="5">
        <v>4</v>
      </c>
      <c r="E4" s="7">
        <f>'ORÇAMENTO SINTÉTICO'!J3</f>
        <v>0</v>
      </c>
      <c r="F4" s="7">
        <f>E4*D4</f>
        <v>0</v>
      </c>
    </row>
    <row r="5" spans="1:64" ht="32.65" customHeight="1" x14ac:dyDescent="0.2">
      <c r="A5" s="5">
        <v>2</v>
      </c>
      <c r="B5" s="6" t="s">
        <v>6</v>
      </c>
      <c r="C5" s="5" t="s">
        <v>5</v>
      </c>
      <c r="D5" s="5">
        <v>1</v>
      </c>
      <c r="E5" s="7">
        <f>'ORÇAMENTO SINTÉTICO'!J3</f>
        <v>0</v>
      </c>
      <c r="F5" s="7">
        <f>E5*D5</f>
        <v>0</v>
      </c>
    </row>
    <row r="6" spans="1:64" ht="32.65" customHeight="1" x14ac:dyDescent="0.2">
      <c r="A6" s="5">
        <v>3</v>
      </c>
      <c r="B6" s="6" t="s">
        <v>7</v>
      </c>
      <c r="C6" s="5" t="s">
        <v>5</v>
      </c>
      <c r="D6" s="5">
        <v>1</v>
      </c>
      <c r="E6" s="7">
        <f>'ORÇAMENTO SINTÉTICO'!J3</f>
        <v>0</v>
      </c>
      <c r="F6" s="7">
        <f>E6*D6</f>
        <v>0</v>
      </c>
    </row>
    <row r="7" spans="1:64" ht="12" customHeight="1" x14ac:dyDescent="0.2"/>
    <row r="8" spans="1:64" ht="27" customHeight="1" x14ac:dyDescent="0.2">
      <c r="A8" s="83" t="s">
        <v>139</v>
      </c>
      <c r="B8" s="83"/>
      <c r="C8" s="83"/>
      <c r="D8" s="83"/>
      <c r="E8" s="83"/>
      <c r="F8" s="8">
        <f>SUM(F4:F6)</f>
        <v>0</v>
      </c>
    </row>
    <row r="9" spans="1:64" ht="12" customHeight="1" x14ac:dyDescent="0.2"/>
    <row r="10" spans="1:64" ht="27" customHeight="1" x14ac:dyDescent="0.2">
      <c r="A10" s="83" t="s">
        <v>142</v>
      </c>
      <c r="B10" s="83"/>
      <c r="C10" s="83"/>
      <c r="D10" s="83"/>
      <c r="E10" s="83"/>
      <c r="F10" s="8">
        <f>F8*12</f>
        <v>0</v>
      </c>
    </row>
    <row r="11" spans="1:64" ht="12" customHeight="1" x14ac:dyDescent="0.2"/>
    <row r="12" spans="1:64" ht="12" customHeight="1" x14ac:dyDescent="0.2"/>
    <row r="13" spans="1:64" ht="12" customHeight="1" x14ac:dyDescent="0.2"/>
    <row r="14" spans="1:64" ht="33.950000000000003" customHeight="1" x14ac:dyDescent="0.2">
      <c r="A14" s="84" t="s">
        <v>8</v>
      </c>
      <c r="B14" s="84"/>
      <c r="C14" s="84"/>
      <c r="D14" s="9"/>
    </row>
    <row r="15" spans="1:64" ht="33.950000000000003" customHeight="1" x14ac:dyDescent="0.2">
      <c r="A15" s="85" t="s">
        <v>9</v>
      </c>
      <c r="B15" s="85"/>
      <c r="C15" s="85"/>
      <c r="D15" s="9"/>
    </row>
    <row r="16" spans="1:64" ht="41.45" customHeight="1" x14ac:dyDescent="0.2">
      <c r="A16" s="10" t="s">
        <v>10</v>
      </c>
      <c r="B16" s="10" t="s">
        <v>11</v>
      </c>
      <c r="C16" s="10" t="s">
        <v>12</v>
      </c>
      <c r="D16" s="11"/>
    </row>
    <row r="17" spans="1:7" ht="22.35" customHeight="1" x14ac:dyDescent="0.2">
      <c r="A17" s="12" t="s">
        <v>13</v>
      </c>
      <c r="B17" s="12" t="s">
        <v>14</v>
      </c>
      <c r="C17" s="13"/>
      <c r="D17" s="14"/>
    </row>
    <row r="18" spans="1:7" ht="22.35" customHeight="1" x14ac:dyDescent="0.2">
      <c r="A18" s="15" t="s">
        <v>15</v>
      </c>
      <c r="B18" s="15" t="s">
        <v>16</v>
      </c>
      <c r="C18" s="16">
        <v>0</v>
      </c>
      <c r="D18" s="17"/>
      <c r="F18" s="18"/>
      <c r="G18" s="18"/>
    </row>
    <row r="19" spans="1:7" ht="22.35" customHeight="1" x14ac:dyDescent="0.2">
      <c r="A19" s="15" t="s">
        <v>17</v>
      </c>
      <c r="B19" s="15" t="s">
        <v>18</v>
      </c>
      <c r="C19" s="16">
        <v>0</v>
      </c>
      <c r="D19" s="17"/>
      <c r="F19" s="18"/>
      <c r="G19" s="18"/>
    </row>
    <row r="20" spans="1:7" ht="22.35" customHeight="1" x14ac:dyDescent="0.2">
      <c r="A20" s="15" t="s">
        <v>19</v>
      </c>
      <c r="B20" s="15" t="s">
        <v>20</v>
      </c>
      <c r="C20" s="16">
        <v>0</v>
      </c>
      <c r="D20" s="17"/>
      <c r="F20" s="18"/>
      <c r="G20" s="18"/>
    </row>
    <row r="21" spans="1:7" ht="22.35" customHeight="1" x14ac:dyDescent="0.2">
      <c r="A21" s="12" t="s">
        <v>21</v>
      </c>
      <c r="B21" s="12" t="s">
        <v>22</v>
      </c>
      <c r="C21" s="13">
        <v>0</v>
      </c>
      <c r="D21" s="14"/>
      <c r="F21" s="19"/>
      <c r="G21" s="19"/>
    </row>
    <row r="22" spans="1:7" ht="22.35" customHeight="1" x14ac:dyDescent="0.2">
      <c r="A22" s="12" t="s">
        <v>23</v>
      </c>
      <c r="B22" s="12" t="s">
        <v>24</v>
      </c>
      <c r="C22" s="13"/>
      <c r="D22" s="14"/>
      <c r="F22" s="19"/>
      <c r="G22" s="19"/>
    </row>
    <row r="23" spans="1:7" ht="22.35" customHeight="1" x14ac:dyDescent="0.2">
      <c r="A23" s="15" t="s">
        <v>25</v>
      </c>
      <c r="B23" s="15" t="s">
        <v>26</v>
      </c>
      <c r="C23" s="16"/>
      <c r="D23" s="17"/>
      <c r="F23" s="18"/>
      <c r="G23" s="18"/>
    </row>
    <row r="24" spans="1:7" ht="22.35" customHeight="1" x14ac:dyDescent="0.2">
      <c r="A24" s="15" t="s">
        <v>27</v>
      </c>
      <c r="B24" s="15" t="s">
        <v>28</v>
      </c>
      <c r="C24" s="16">
        <v>0</v>
      </c>
      <c r="D24" s="17"/>
      <c r="F24" s="18"/>
      <c r="G24" s="18"/>
    </row>
    <row r="25" spans="1:7" ht="22.35" customHeight="1" x14ac:dyDescent="0.2">
      <c r="A25" s="15" t="s">
        <v>29</v>
      </c>
      <c r="B25" s="15" t="s">
        <v>30</v>
      </c>
      <c r="C25" s="16">
        <v>0</v>
      </c>
      <c r="D25" s="17"/>
      <c r="F25" s="18"/>
      <c r="G25" s="18"/>
    </row>
    <row r="26" spans="1:7" ht="63" x14ac:dyDescent="0.2">
      <c r="A26" s="15" t="s">
        <v>31</v>
      </c>
      <c r="B26" s="20" t="s">
        <v>32</v>
      </c>
      <c r="C26" s="16">
        <v>0</v>
      </c>
      <c r="D26" s="17"/>
      <c r="F26" s="18"/>
      <c r="G26" s="18"/>
    </row>
    <row r="27" spans="1:7" ht="22.35" customHeight="1" x14ac:dyDescent="0.2">
      <c r="A27" s="15" t="s">
        <v>33</v>
      </c>
      <c r="B27" s="15" t="s">
        <v>34</v>
      </c>
      <c r="C27" s="16">
        <v>0</v>
      </c>
      <c r="D27" s="17"/>
      <c r="F27" s="18"/>
      <c r="G27" s="18"/>
    </row>
    <row r="28" spans="1:7" ht="22.35" customHeight="1" x14ac:dyDescent="0.2">
      <c r="A28" s="15" t="s">
        <v>35</v>
      </c>
      <c r="B28" s="15" t="s">
        <v>36</v>
      </c>
      <c r="C28" s="16"/>
      <c r="D28" s="17"/>
      <c r="F28" s="18"/>
      <c r="G28" s="18"/>
    </row>
    <row r="29" spans="1:7" ht="22.35" customHeight="1" x14ac:dyDescent="0.2">
      <c r="A29" s="15" t="s">
        <v>37</v>
      </c>
      <c r="B29" s="15" t="s">
        <v>38</v>
      </c>
      <c r="C29" s="16">
        <v>0</v>
      </c>
      <c r="D29" s="17"/>
      <c r="F29" s="18"/>
      <c r="G29" s="18"/>
    </row>
    <row r="30" spans="1:7" ht="22.35" customHeight="1" x14ac:dyDescent="0.2">
      <c r="A30" s="81" t="s">
        <v>39</v>
      </c>
      <c r="B30" s="81"/>
      <c r="C30" s="13">
        <f>((1+(C18+C20))*(1+C19)*(1+C21))/(1-C24-C25-C26-C27-C29)-1</f>
        <v>0</v>
      </c>
      <c r="D30" s="14"/>
      <c r="F30" s="19"/>
      <c r="G30" s="19"/>
    </row>
    <row r="31" spans="1:7" ht="12" customHeight="1" x14ac:dyDescent="0.2"/>
    <row r="32" spans="1:7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1048547" ht="12.75" customHeight="1" x14ac:dyDescent="0.2"/>
    <row r="1048548" ht="12.75" customHeight="1" x14ac:dyDescent="0.2"/>
    <row r="1048549" ht="12.75" customHeight="1" x14ac:dyDescent="0.2"/>
    <row r="1048550" ht="12.75" customHeight="1" x14ac:dyDescent="0.2"/>
    <row r="1048551" ht="12.75" customHeight="1" x14ac:dyDescent="0.2"/>
    <row r="1048552" ht="12.75" customHeight="1" x14ac:dyDescent="0.2"/>
    <row r="1048553" ht="12.75" customHeight="1" x14ac:dyDescent="0.2"/>
    <row r="1048554" ht="12.75" customHeight="1" x14ac:dyDescent="0.2"/>
    <row r="1048555" ht="12.75" customHeight="1" x14ac:dyDescent="0.2"/>
    <row r="1048556" ht="12.75" customHeight="1" x14ac:dyDescent="0.2"/>
    <row r="1048557" ht="12.75" customHeight="1" x14ac:dyDescent="0.2"/>
    <row r="1048558" ht="12.75" customHeight="1" x14ac:dyDescent="0.2"/>
    <row r="1048559" ht="12.75" customHeight="1" x14ac:dyDescent="0.2"/>
    <row r="1048560" ht="12.75" customHeight="1" x14ac:dyDescent="0.2"/>
    <row r="1048561" ht="12.75" customHeight="1" x14ac:dyDescent="0.2"/>
    <row r="1048562" ht="12.75" customHeight="1" x14ac:dyDescent="0.2"/>
    <row r="1048563" ht="12.75" customHeight="1" x14ac:dyDescent="0.2"/>
    <row r="1048564" ht="12.75" customHeight="1" x14ac:dyDescent="0.2"/>
    <row r="1048565" ht="12.75" customHeight="1" x14ac:dyDescent="0.2"/>
    <row r="1048566" ht="12.75" customHeight="1" x14ac:dyDescent="0.2"/>
    <row r="1048567" ht="12.75" customHeight="1" x14ac:dyDescent="0.2"/>
    <row r="1048568" ht="12.75" customHeight="1" x14ac:dyDescent="0.2"/>
    <row r="1048569" ht="12.75" customHeight="1" x14ac:dyDescent="0.2"/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mergeCells count="6">
    <mergeCell ref="A30:B30"/>
    <mergeCell ref="A1:F1"/>
    <mergeCell ref="A8:E8"/>
    <mergeCell ref="A10:E10"/>
    <mergeCell ref="A14:C14"/>
    <mergeCell ref="A15:C15"/>
  </mergeCells>
  <pageMargins left="0.70866141732283472" right="0.70866141732283472" top="0.74803149606299213" bottom="0.74803149606299213" header="0.51181102362204722" footer="0.51181102362204722"/>
  <pageSetup paperSize="9" scale="85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048576"/>
  <sheetViews>
    <sheetView zoomScale="75" zoomScaleNormal="75" workbookViewId="0">
      <selection activeCell="M14" sqref="M14"/>
    </sheetView>
  </sheetViews>
  <sheetFormatPr defaultRowHeight="15.75" x14ac:dyDescent="0.25"/>
  <cols>
    <col min="1" max="1" width="19.42578125" style="21"/>
    <col min="2" max="2" width="12.42578125" style="2"/>
    <col min="3" max="3" width="16" style="2"/>
    <col min="4" max="4" width="64.85546875" style="1"/>
    <col min="5" max="5" width="14.28515625" style="2"/>
    <col min="6" max="6" width="15.28515625" style="22"/>
    <col min="7" max="7" width="16" style="2"/>
    <col min="8" max="9" width="14.28515625" style="2"/>
    <col min="10" max="10" width="18.28515625" style="2"/>
    <col min="11" max="28" width="9" style="23"/>
    <col min="29" max="63" width="14.42578125" style="23"/>
    <col min="64" max="1023" width="14.42578125"/>
    <col min="1024" max="1025" width="11.5703125"/>
  </cols>
  <sheetData>
    <row r="1" spans="1:63" ht="39.75" customHeight="1" x14ac:dyDescent="0.25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63" ht="49.35" customHeight="1" x14ac:dyDescent="0.2">
      <c r="A2" s="3" t="s">
        <v>41</v>
      </c>
      <c r="B2" s="3" t="s">
        <v>42</v>
      </c>
      <c r="C2" s="3" t="s">
        <v>43</v>
      </c>
      <c r="D2" s="3" t="s">
        <v>1</v>
      </c>
      <c r="E2" s="3" t="s">
        <v>2</v>
      </c>
      <c r="F2" s="3" t="s">
        <v>44</v>
      </c>
      <c r="G2" s="3" t="s">
        <v>3</v>
      </c>
      <c r="H2" s="25" t="s">
        <v>45</v>
      </c>
      <c r="I2" s="25" t="s">
        <v>39</v>
      </c>
      <c r="J2" s="25" t="s">
        <v>46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36.4" customHeight="1" x14ac:dyDescent="0.2">
      <c r="A3" s="26"/>
      <c r="B3" s="26"/>
      <c r="C3" s="26"/>
      <c r="D3" s="27" t="s">
        <v>47</v>
      </c>
      <c r="E3" s="26"/>
      <c r="F3" s="28"/>
      <c r="G3" s="26"/>
      <c r="H3" s="28"/>
      <c r="I3" s="28"/>
      <c r="J3" s="28">
        <f>SUM(J4:J8)</f>
        <v>0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</row>
    <row r="4" spans="1:63" ht="36.4" customHeight="1" x14ac:dyDescent="0.2">
      <c r="A4" s="30" t="s">
        <v>48</v>
      </c>
      <c r="B4" s="30">
        <v>90777</v>
      </c>
      <c r="C4" s="30" t="s">
        <v>49</v>
      </c>
      <c r="D4" s="31" t="s">
        <v>50</v>
      </c>
      <c r="E4" s="5" t="s">
        <v>51</v>
      </c>
      <c r="F4" s="32">
        <f>'ORÇAMENTO ANALÍTICO'!F3</f>
        <v>0</v>
      </c>
      <c r="G4" s="33">
        <v>0.89</v>
      </c>
      <c r="H4" s="32">
        <f>G4*F4</f>
        <v>0</v>
      </c>
      <c r="I4" s="34">
        <f>'PLANILHA CONSOLIDADA'!C30</f>
        <v>0</v>
      </c>
      <c r="J4" s="32">
        <f>H4*(1+I4)</f>
        <v>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ht="36.4" customHeight="1" x14ac:dyDescent="0.2">
      <c r="A5" s="30" t="s">
        <v>48</v>
      </c>
      <c r="B5" s="30" t="s">
        <v>52</v>
      </c>
      <c r="C5" s="30" t="s">
        <v>49</v>
      </c>
      <c r="D5" s="6" t="s">
        <v>53</v>
      </c>
      <c r="E5" s="5" t="s">
        <v>51</v>
      </c>
      <c r="F5" s="32">
        <f>'ORÇAMENTO ANALÍTICO'!F12</f>
        <v>0</v>
      </c>
      <c r="G5" s="33">
        <v>2.67</v>
      </c>
      <c r="H5" s="32">
        <f>G5*F5</f>
        <v>0</v>
      </c>
      <c r="I5" s="34">
        <f>'PLANILHA CONSOLIDADA'!C30</f>
        <v>0</v>
      </c>
      <c r="J5" s="32">
        <f>H5*(1+I5)</f>
        <v>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ht="36.4" customHeight="1" x14ac:dyDescent="0.2">
      <c r="A6" s="30" t="s">
        <v>48</v>
      </c>
      <c r="B6" s="30">
        <v>88250</v>
      </c>
      <c r="C6" s="30" t="s">
        <v>49</v>
      </c>
      <c r="D6" s="31" t="s">
        <v>54</v>
      </c>
      <c r="E6" s="5" t="s">
        <v>51</v>
      </c>
      <c r="F6" s="32">
        <f>'ORÇAMENTO ANALÍTICO'!F23</f>
        <v>0</v>
      </c>
      <c r="G6" s="33">
        <v>2.67</v>
      </c>
      <c r="H6" s="32">
        <f>G6*F6</f>
        <v>0</v>
      </c>
      <c r="I6" s="34">
        <f>'PLANILHA CONSOLIDADA'!C30</f>
        <v>0</v>
      </c>
      <c r="J6" s="32">
        <f>H6*(1+I6)</f>
        <v>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63" ht="31.5" x14ac:dyDescent="0.25">
      <c r="A7" s="35" t="s">
        <v>55</v>
      </c>
      <c r="B7" s="36" t="s">
        <v>56</v>
      </c>
      <c r="C7" s="30" t="s">
        <v>49</v>
      </c>
      <c r="D7" s="37" t="s">
        <v>57</v>
      </c>
      <c r="E7" s="36" t="s">
        <v>5</v>
      </c>
      <c r="F7" s="38">
        <f>'ORÇAMENTO ANALÍTICO'!F34</f>
        <v>0</v>
      </c>
      <c r="G7" s="33">
        <v>1</v>
      </c>
      <c r="H7" s="32">
        <f>G7*F7</f>
        <v>0</v>
      </c>
      <c r="I7" s="34">
        <f>'PLANILHA CONSOLIDADA'!C30</f>
        <v>0</v>
      </c>
      <c r="J7" s="32">
        <f>H7*(1+I7)</f>
        <v>0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</row>
    <row r="8" spans="1:63" ht="31.5" x14ac:dyDescent="0.2">
      <c r="A8" s="35" t="s">
        <v>55</v>
      </c>
      <c r="B8" s="5" t="s">
        <v>56</v>
      </c>
      <c r="C8" s="30" t="s">
        <v>49</v>
      </c>
      <c r="D8" s="31" t="s">
        <v>58</v>
      </c>
      <c r="E8" s="36" t="s">
        <v>5</v>
      </c>
      <c r="F8" s="32">
        <f>'ORÇAMENTO ANALÍTICO'!F43</f>
        <v>0</v>
      </c>
      <c r="G8" s="33">
        <v>1</v>
      </c>
      <c r="H8" s="32">
        <f>G8*F8</f>
        <v>0</v>
      </c>
      <c r="I8" s="34">
        <f>'PLANILHA CONSOLIDADA'!C30</f>
        <v>0</v>
      </c>
      <c r="J8" s="32">
        <f>H8*(1+I8)</f>
        <v>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</row>
    <row r="10" spans="1:63" ht="15.75" customHeight="1" x14ac:dyDescent="0.25"/>
    <row r="11" spans="1:63" ht="15.75" customHeight="1" x14ac:dyDescent="0.25"/>
    <row r="12" spans="1:63" ht="15.75" customHeight="1" x14ac:dyDescent="0.25"/>
    <row r="13" spans="1:63" ht="15.75" customHeight="1" x14ac:dyDescent="0.25"/>
    <row r="14" spans="1:63" ht="15.75" customHeight="1" x14ac:dyDescent="0.25"/>
    <row r="15" spans="1:63" ht="15.75" customHeight="1" x14ac:dyDescent="0.25"/>
    <row r="16" spans="1:6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1048478" ht="12.75" customHeight="1" x14ac:dyDescent="0.25"/>
    <row r="1048479" ht="12.75" customHeight="1" x14ac:dyDescent="0.25"/>
    <row r="1048480" ht="12.75" customHeight="1" x14ac:dyDescent="0.25"/>
    <row r="1048481" ht="12.75" customHeight="1" x14ac:dyDescent="0.25"/>
    <row r="1048482" ht="12.75" customHeight="1" x14ac:dyDescent="0.25"/>
    <row r="1048483" ht="12.75" customHeight="1" x14ac:dyDescent="0.25"/>
    <row r="1048484" ht="12.75" customHeight="1" x14ac:dyDescent="0.25"/>
    <row r="1048485" ht="12.75" customHeight="1" x14ac:dyDescent="0.25"/>
    <row r="1048486" ht="12.75" customHeight="1" x14ac:dyDescent="0.25"/>
    <row r="1048487" ht="12.75" customHeight="1" x14ac:dyDescent="0.25"/>
    <row r="1048488" ht="12.75" customHeight="1" x14ac:dyDescent="0.25"/>
    <row r="1048489" ht="12.75" customHeight="1" x14ac:dyDescent="0.25"/>
    <row r="1048490" ht="12.75" customHeight="1" x14ac:dyDescent="0.25"/>
    <row r="1048491" ht="12.75" customHeight="1" x14ac:dyDescent="0.25"/>
    <row r="1048492" ht="12.75" customHeight="1" x14ac:dyDescent="0.25"/>
    <row r="1048493" ht="12.75" customHeight="1" x14ac:dyDescent="0.25"/>
    <row r="1048494" ht="12.75" customHeight="1" x14ac:dyDescent="0.25"/>
    <row r="1048495" ht="12.75" customHeight="1" x14ac:dyDescent="0.25"/>
    <row r="1048496" ht="12.75" customHeight="1" x14ac:dyDescent="0.25"/>
    <row r="1048497" ht="12.75" customHeight="1" x14ac:dyDescent="0.25"/>
    <row r="1048498" ht="12.75" customHeight="1" x14ac:dyDescent="0.25"/>
    <row r="1048499" ht="12.75" customHeight="1" x14ac:dyDescent="0.25"/>
    <row r="1048500" ht="12.75" customHeight="1" x14ac:dyDescent="0.25"/>
    <row r="1048501" ht="12.75" customHeight="1" x14ac:dyDescent="0.25"/>
    <row r="1048502" ht="12.75" customHeight="1" x14ac:dyDescent="0.25"/>
    <row r="1048503" ht="12.75" customHeight="1" x14ac:dyDescent="0.25"/>
    <row r="1048504" ht="12.75" customHeight="1" x14ac:dyDescent="0.25"/>
    <row r="1048505" ht="12.75" customHeight="1" x14ac:dyDescent="0.25"/>
    <row r="1048506" ht="12.75" customHeight="1" x14ac:dyDescent="0.25"/>
    <row r="1048507" ht="12.75" customHeight="1" x14ac:dyDescent="0.25"/>
    <row r="1048508" ht="12.75" customHeight="1" x14ac:dyDescent="0.25"/>
    <row r="1048509" ht="12.75" customHeight="1" x14ac:dyDescent="0.25"/>
    <row r="1048510" ht="12.75" customHeight="1" x14ac:dyDescent="0.25"/>
    <row r="1048511" ht="12.75" customHeight="1" x14ac:dyDescent="0.25"/>
    <row r="1048512" ht="12.75" customHeight="1" x14ac:dyDescent="0.25"/>
    <row r="1048513" ht="12.75" customHeight="1" x14ac:dyDescent="0.25"/>
    <row r="1048514" ht="12.75" customHeight="1" x14ac:dyDescent="0.25"/>
    <row r="1048515" ht="12.75" customHeight="1" x14ac:dyDescent="0.25"/>
    <row r="1048516" ht="12.75" customHeight="1" x14ac:dyDescent="0.25"/>
    <row r="1048517" ht="12.75" customHeight="1" x14ac:dyDescent="0.25"/>
    <row r="1048518" ht="12.75" customHeight="1" x14ac:dyDescent="0.25"/>
    <row r="1048519" ht="12.75" customHeight="1" x14ac:dyDescent="0.25"/>
    <row r="1048520" ht="12.75" customHeight="1" x14ac:dyDescent="0.25"/>
    <row r="1048521" ht="12.75" customHeight="1" x14ac:dyDescent="0.25"/>
    <row r="1048522" ht="12.75" customHeight="1" x14ac:dyDescent="0.25"/>
    <row r="1048523" ht="12.75" customHeight="1" x14ac:dyDescent="0.25"/>
    <row r="1048524" ht="12.75" customHeight="1" x14ac:dyDescent="0.25"/>
    <row r="1048525" ht="12.75" customHeight="1" x14ac:dyDescent="0.25"/>
    <row r="1048526" ht="12.75" customHeight="1" x14ac:dyDescent="0.25"/>
    <row r="1048527" ht="12.75" customHeight="1" x14ac:dyDescent="0.25"/>
    <row r="1048528" ht="12.75" customHeight="1" x14ac:dyDescent="0.25"/>
    <row r="1048529" ht="12.75" customHeight="1" x14ac:dyDescent="0.25"/>
    <row r="1048530" ht="12.75" customHeight="1" x14ac:dyDescent="0.25"/>
    <row r="1048531" ht="12.75" customHeight="1" x14ac:dyDescent="0.25"/>
    <row r="1048532" ht="12.75" customHeight="1" x14ac:dyDescent="0.25"/>
    <row r="1048533" ht="12.75" customHeight="1" x14ac:dyDescent="0.25"/>
    <row r="1048534" ht="12.75" customHeight="1" x14ac:dyDescent="0.25"/>
    <row r="1048535" ht="12.75" customHeight="1" x14ac:dyDescent="0.25"/>
    <row r="1048536" ht="12.75" customHeight="1" x14ac:dyDescent="0.25"/>
    <row r="1048537" ht="12.75" customHeight="1" x14ac:dyDescent="0.25"/>
    <row r="1048538" ht="12.75" customHeight="1" x14ac:dyDescent="0.25"/>
    <row r="1048539" ht="12.75" customHeight="1" x14ac:dyDescent="0.25"/>
    <row r="1048540" ht="12.75" customHeight="1" x14ac:dyDescent="0.25"/>
    <row r="1048541" ht="12.75" customHeight="1" x14ac:dyDescent="0.25"/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">
    <mergeCell ref="A1:J1"/>
  </mergeCells>
  <pageMargins left="0.70866141732283472" right="0.70866141732283472" top="0.74803149606299213" bottom="0.74803149606299213" header="0.51181102362204722" footer="0.51181102362204722"/>
  <pageSetup paperSize="9" scale="65" firstPageNumber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1048576"/>
  <sheetViews>
    <sheetView zoomScale="75" zoomScaleNormal="75" workbookViewId="0">
      <selection activeCell="J22" sqref="J22"/>
    </sheetView>
  </sheetViews>
  <sheetFormatPr defaultRowHeight="12.75" x14ac:dyDescent="0.2"/>
  <cols>
    <col min="1" max="1" width="17.5703125" style="40"/>
    <col min="2" max="2" width="11.5703125" style="41"/>
    <col min="3" max="3" width="16.5703125" style="41"/>
    <col min="4" max="4" width="58.140625" style="42"/>
    <col min="5" max="5" width="14.28515625" style="41"/>
    <col min="6" max="6" width="16.140625" style="43"/>
    <col min="7" max="7" width="16" style="41"/>
    <col min="8" max="8" width="14.28515625" style="41"/>
    <col min="9" max="9" width="11.5703125" style="44"/>
    <col min="10" max="27" width="9" style="44"/>
    <col min="28" max="62" width="14.42578125" style="44"/>
    <col min="63" max="63" width="14.42578125"/>
    <col min="64" max="1025" width="11.5703125"/>
  </cols>
  <sheetData>
    <row r="1" spans="1:62" ht="39.75" customHeight="1" x14ac:dyDescent="0.2">
      <c r="A1" s="82" t="s">
        <v>59</v>
      </c>
      <c r="B1" s="82"/>
      <c r="C1" s="82"/>
      <c r="D1" s="82"/>
      <c r="E1" s="82"/>
      <c r="F1" s="82"/>
      <c r="G1" s="82"/>
      <c r="H1" s="82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62" ht="39.75" customHeight="1" x14ac:dyDescent="0.2">
      <c r="A2" s="46" t="s">
        <v>41</v>
      </c>
      <c r="B2" s="46" t="s">
        <v>42</v>
      </c>
      <c r="C2" s="46" t="s">
        <v>43</v>
      </c>
      <c r="D2" s="46" t="s">
        <v>1</v>
      </c>
      <c r="E2" s="46" t="s">
        <v>2</v>
      </c>
      <c r="F2" s="47" t="s">
        <v>44</v>
      </c>
      <c r="G2" s="46" t="s">
        <v>3</v>
      </c>
      <c r="H2" s="47" t="s">
        <v>45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</row>
    <row r="3" spans="1:62" ht="35.450000000000003" customHeight="1" x14ac:dyDescent="0.2">
      <c r="A3" s="48" t="s">
        <v>48</v>
      </c>
      <c r="B3" s="48">
        <v>90777</v>
      </c>
      <c r="C3" s="48" t="s">
        <v>60</v>
      </c>
      <c r="D3" s="49" t="s">
        <v>50</v>
      </c>
      <c r="E3" s="50" t="s">
        <v>51</v>
      </c>
      <c r="F3" s="51">
        <f>SUM(H4:H9)</f>
        <v>0</v>
      </c>
      <c r="G3" s="52"/>
      <c r="H3" s="5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</row>
    <row r="4" spans="1:62" x14ac:dyDescent="0.2">
      <c r="A4" s="53" t="s">
        <v>61</v>
      </c>
      <c r="B4" s="54">
        <v>2706</v>
      </c>
      <c r="C4" s="54" t="s">
        <v>62</v>
      </c>
      <c r="D4" s="55" t="s">
        <v>63</v>
      </c>
      <c r="E4" s="54" t="s">
        <v>51</v>
      </c>
      <c r="F4" s="56"/>
      <c r="G4" s="57">
        <v>1</v>
      </c>
      <c r="H4" s="58">
        <f t="shared" ref="H4:H9" si="0">G4*F4</f>
        <v>0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</row>
    <row r="5" spans="1:62" x14ac:dyDescent="0.2">
      <c r="A5" s="53" t="s">
        <v>61</v>
      </c>
      <c r="B5" s="54">
        <v>37372</v>
      </c>
      <c r="C5" s="54" t="s">
        <v>62</v>
      </c>
      <c r="D5" s="55" t="s">
        <v>64</v>
      </c>
      <c r="E5" s="54" t="s">
        <v>51</v>
      </c>
      <c r="F5" s="56"/>
      <c r="G5" s="57">
        <v>1</v>
      </c>
      <c r="H5" s="58">
        <f t="shared" si="0"/>
        <v>0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</row>
    <row r="6" spans="1:62" x14ac:dyDescent="0.2">
      <c r="A6" s="53" t="s">
        <v>61</v>
      </c>
      <c r="B6" s="59">
        <v>37373</v>
      </c>
      <c r="C6" s="54" t="s">
        <v>62</v>
      </c>
      <c r="D6" s="55" t="s">
        <v>65</v>
      </c>
      <c r="E6" s="54" t="s">
        <v>51</v>
      </c>
      <c r="F6" s="56"/>
      <c r="G6" s="57">
        <v>1</v>
      </c>
      <c r="H6" s="58">
        <f t="shared" si="0"/>
        <v>0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</row>
    <row r="7" spans="1:62" x14ac:dyDescent="0.2">
      <c r="A7" s="53" t="s">
        <v>61</v>
      </c>
      <c r="B7" s="54">
        <v>43462</v>
      </c>
      <c r="C7" s="54" t="s">
        <v>62</v>
      </c>
      <c r="D7" s="55" t="s">
        <v>66</v>
      </c>
      <c r="E7" s="54" t="s">
        <v>51</v>
      </c>
      <c r="F7" s="56"/>
      <c r="G7" s="57">
        <v>1</v>
      </c>
      <c r="H7" s="58">
        <f t="shared" si="0"/>
        <v>0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</row>
    <row r="8" spans="1:62" x14ac:dyDescent="0.2">
      <c r="A8" s="53" t="s">
        <v>61</v>
      </c>
      <c r="B8" s="59">
        <v>43486</v>
      </c>
      <c r="C8" s="54" t="s">
        <v>62</v>
      </c>
      <c r="D8" s="55" t="s">
        <v>67</v>
      </c>
      <c r="E8" s="54" t="s">
        <v>51</v>
      </c>
      <c r="F8" s="56"/>
      <c r="G8" s="57">
        <v>1</v>
      </c>
      <c r="H8" s="58">
        <f t="shared" si="0"/>
        <v>0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</row>
    <row r="9" spans="1:62" x14ac:dyDescent="0.2">
      <c r="A9" s="53" t="s">
        <v>61</v>
      </c>
      <c r="B9" s="59">
        <v>95402</v>
      </c>
      <c r="C9" s="54" t="s">
        <v>60</v>
      </c>
      <c r="D9" s="55" t="s">
        <v>68</v>
      </c>
      <c r="E9" s="54" t="s">
        <v>51</v>
      </c>
      <c r="F9" s="56"/>
      <c r="G9" s="57">
        <v>1</v>
      </c>
      <c r="H9" s="58">
        <f t="shared" si="0"/>
        <v>0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</row>
    <row r="10" spans="1:62" x14ac:dyDescent="0.2">
      <c r="A10" s="62"/>
      <c r="B10" s="63"/>
      <c r="C10" s="63"/>
      <c r="D10" s="64"/>
      <c r="E10" s="65"/>
      <c r="F10" s="66"/>
      <c r="G10" s="67"/>
      <c r="H10" s="66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62" ht="41.85" customHeight="1" x14ac:dyDescent="0.2">
      <c r="A11" s="46" t="s">
        <v>41</v>
      </c>
      <c r="B11" s="46" t="s">
        <v>42</v>
      </c>
      <c r="C11" s="46" t="s">
        <v>43</v>
      </c>
      <c r="D11" s="46" t="s">
        <v>1</v>
      </c>
      <c r="E11" s="46" t="s">
        <v>2</v>
      </c>
      <c r="F11" s="47" t="s">
        <v>44</v>
      </c>
      <c r="G11" s="46" t="s">
        <v>3</v>
      </c>
      <c r="H11" s="47" t="s">
        <v>45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</row>
    <row r="12" spans="1:62" ht="31.5" customHeight="1" x14ac:dyDescent="0.2">
      <c r="A12" s="48" t="s">
        <v>48</v>
      </c>
      <c r="B12" s="48">
        <v>88279</v>
      </c>
      <c r="C12" s="48" t="s">
        <v>60</v>
      </c>
      <c r="D12" s="68" t="s">
        <v>53</v>
      </c>
      <c r="E12" s="50" t="s">
        <v>51</v>
      </c>
      <c r="F12" s="51">
        <f>SUM(H13:H20)</f>
        <v>0</v>
      </c>
      <c r="G12" s="52"/>
      <c r="H12" s="5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</row>
    <row r="13" spans="1:62" x14ac:dyDescent="0.2">
      <c r="A13" s="53" t="s">
        <v>61</v>
      </c>
      <c r="B13" s="54" t="s">
        <v>69</v>
      </c>
      <c r="C13" s="54" t="s">
        <v>62</v>
      </c>
      <c r="D13" s="55" t="s">
        <v>70</v>
      </c>
      <c r="E13" s="54" t="s">
        <v>51</v>
      </c>
      <c r="F13" s="56"/>
      <c r="G13" s="57">
        <v>1</v>
      </c>
      <c r="H13" s="58">
        <f t="shared" ref="H13:H20" si="1">F13*G13</f>
        <v>0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</row>
    <row r="14" spans="1:62" x14ac:dyDescent="0.2">
      <c r="A14" s="53" t="s">
        <v>61</v>
      </c>
      <c r="B14" s="54" t="s">
        <v>71</v>
      </c>
      <c r="C14" s="54" t="s">
        <v>62</v>
      </c>
      <c r="D14" s="55" t="s">
        <v>72</v>
      </c>
      <c r="E14" s="54" t="s">
        <v>51</v>
      </c>
      <c r="F14" s="56"/>
      <c r="G14" s="57">
        <v>1</v>
      </c>
      <c r="H14" s="58">
        <f t="shared" si="1"/>
        <v>0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</row>
    <row r="15" spans="1:62" x14ac:dyDescent="0.2">
      <c r="A15" s="53" t="s">
        <v>61</v>
      </c>
      <c r="B15" s="54" t="s">
        <v>73</v>
      </c>
      <c r="C15" s="54" t="s">
        <v>62</v>
      </c>
      <c r="D15" s="55" t="s">
        <v>74</v>
      </c>
      <c r="E15" s="54" t="s">
        <v>51</v>
      </c>
      <c r="F15" s="56"/>
      <c r="G15" s="57">
        <v>1</v>
      </c>
      <c r="H15" s="58">
        <f t="shared" si="1"/>
        <v>0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</row>
    <row r="16" spans="1:62" x14ac:dyDescent="0.2">
      <c r="A16" s="53" t="s">
        <v>61</v>
      </c>
      <c r="B16" s="54" t="s">
        <v>75</v>
      </c>
      <c r="C16" s="54" t="s">
        <v>62</v>
      </c>
      <c r="D16" s="55" t="s">
        <v>64</v>
      </c>
      <c r="E16" s="54" t="s">
        <v>51</v>
      </c>
      <c r="F16" s="56"/>
      <c r="G16" s="57">
        <v>1</v>
      </c>
      <c r="H16" s="58">
        <f t="shared" si="1"/>
        <v>0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</row>
    <row r="17" spans="1:62" x14ac:dyDescent="0.2">
      <c r="A17" s="53" t="s">
        <v>61</v>
      </c>
      <c r="B17" s="54" t="s">
        <v>76</v>
      </c>
      <c r="C17" s="54" t="s">
        <v>62</v>
      </c>
      <c r="D17" s="55" t="s">
        <v>65</v>
      </c>
      <c r="E17" s="54" t="s">
        <v>51</v>
      </c>
      <c r="F17" s="56"/>
      <c r="G17" s="57">
        <v>1</v>
      </c>
      <c r="H17" s="58">
        <f t="shared" si="1"/>
        <v>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</row>
    <row r="18" spans="1:62" x14ac:dyDescent="0.2">
      <c r="A18" s="53" t="s">
        <v>61</v>
      </c>
      <c r="B18" s="54" t="s">
        <v>77</v>
      </c>
      <c r="C18" s="54" t="s">
        <v>62</v>
      </c>
      <c r="D18" s="55" t="s">
        <v>78</v>
      </c>
      <c r="E18" s="54" t="s">
        <v>51</v>
      </c>
      <c r="F18" s="56"/>
      <c r="G18" s="57">
        <v>1</v>
      </c>
      <c r="H18" s="58">
        <f t="shared" si="1"/>
        <v>0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</row>
    <row r="19" spans="1:62" x14ac:dyDescent="0.2">
      <c r="A19" s="53" t="s">
        <v>61</v>
      </c>
      <c r="B19" s="54" t="s">
        <v>79</v>
      </c>
      <c r="C19" s="54" t="s">
        <v>62</v>
      </c>
      <c r="D19" s="55" t="s">
        <v>80</v>
      </c>
      <c r="E19" s="54" t="s">
        <v>51</v>
      </c>
      <c r="F19" s="56"/>
      <c r="G19" s="57">
        <v>1</v>
      </c>
      <c r="H19" s="58">
        <f t="shared" si="1"/>
        <v>0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</row>
    <row r="20" spans="1:62" x14ac:dyDescent="0.2">
      <c r="A20" s="53" t="s">
        <v>61</v>
      </c>
      <c r="B20" s="54" t="s">
        <v>81</v>
      </c>
      <c r="C20" s="54" t="s">
        <v>60</v>
      </c>
      <c r="D20" s="55" t="s">
        <v>82</v>
      </c>
      <c r="E20" s="54" t="s">
        <v>51</v>
      </c>
      <c r="F20" s="56"/>
      <c r="G20" s="57">
        <v>1</v>
      </c>
      <c r="H20" s="58">
        <f t="shared" si="1"/>
        <v>0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</row>
    <row r="21" spans="1:62" ht="15.75" customHeight="1" x14ac:dyDescent="0.2">
      <c r="D21" s="69"/>
      <c r="H21" s="43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1:62" ht="38.85" customHeight="1" x14ac:dyDescent="0.2">
      <c r="A22" s="46" t="s">
        <v>41</v>
      </c>
      <c r="B22" s="46" t="s">
        <v>42</v>
      </c>
      <c r="C22" s="46" t="s">
        <v>43</v>
      </c>
      <c r="D22" s="46" t="s">
        <v>1</v>
      </c>
      <c r="E22" s="46" t="s">
        <v>2</v>
      </c>
      <c r="F22" s="47" t="s">
        <v>44</v>
      </c>
      <c r="G22" s="46" t="s">
        <v>3</v>
      </c>
      <c r="H22" s="47" t="s">
        <v>45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1:62" ht="25.5" x14ac:dyDescent="0.2">
      <c r="A23" s="48" t="s">
        <v>48</v>
      </c>
      <c r="B23" s="48">
        <v>88250</v>
      </c>
      <c r="C23" s="48" t="s">
        <v>60</v>
      </c>
      <c r="D23" s="49" t="s">
        <v>54</v>
      </c>
      <c r="E23" s="50" t="s">
        <v>51</v>
      </c>
      <c r="F23" s="51">
        <f>SUM(H24:H31)</f>
        <v>0</v>
      </c>
      <c r="G23" s="52"/>
      <c r="H23" s="51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</row>
    <row r="24" spans="1:62" x14ac:dyDescent="0.2">
      <c r="A24" s="53" t="s">
        <v>61</v>
      </c>
      <c r="B24" s="54" t="s">
        <v>83</v>
      </c>
      <c r="C24" s="54" t="s">
        <v>62</v>
      </c>
      <c r="D24" s="55" t="s">
        <v>84</v>
      </c>
      <c r="E24" s="54" t="s">
        <v>51</v>
      </c>
      <c r="F24" s="56"/>
      <c r="G24" s="57">
        <v>1</v>
      </c>
      <c r="H24" s="58">
        <f t="shared" ref="H24:H31" si="2">F24*G24</f>
        <v>0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</row>
    <row r="25" spans="1:62" x14ac:dyDescent="0.2">
      <c r="A25" s="53" t="s">
        <v>61</v>
      </c>
      <c r="B25" s="54" t="s">
        <v>71</v>
      </c>
      <c r="C25" s="54" t="s">
        <v>62</v>
      </c>
      <c r="D25" s="55" t="s">
        <v>72</v>
      </c>
      <c r="E25" s="54" t="s">
        <v>51</v>
      </c>
      <c r="F25" s="56"/>
      <c r="G25" s="57">
        <v>1</v>
      </c>
      <c r="H25" s="58">
        <f t="shared" si="2"/>
        <v>0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</row>
    <row r="26" spans="1:62" x14ac:dyDescent="0.2">
      <c r="A26" s="53" t="s">
        <v>61</v>
      </c>
      <c r="B26" s="54" t="s">
        <v>73</v>
      </c>
      <c r="C26" s="54" t="s">
        <v>62</v>
      </c>
      <c r="D26" s="55" t="s">
        <v>74</v>
      </c>
      <c r="E26" s="54" t="s">
        <v>51</v>
      </c>
      <c r="F26" s="56"/>
      <c r="G26" s="57">
        <v>1</v>
      </c>
      <c r="H26" s="58">
        <f t="shared" si="2"/>
        <v>0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</row>
    <row r="27" spans="1:62" x14ac:dyDescent="0.2">
      <c r="A27" s="53" t="s">
        <v>61</v>
      </c>
      <c r="B27" s="54" t="s">
        <v>75</v>
      </c>
      <c r="C27" s="54" t="s">
        <v>62</v>
      </c>
      <c r="D27" s="55" t="s">
        <v>64</v>
      </c>
      <c r="E27" s="54" t="s">
        <v>51</v>
      </c>
      <c r="F27" s="56"/>
      <c r="G27" s="57">
        <v>1</v>
      </c>
      <c r="H27" s="58">
        <f t="shared" si="2"/>
        <v>0</v>
      </c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</row>
    <row r="28" spans="1:62" x14ac:dyDescent="0.2">
      <c r="A28" s="53" t="s">
        <v>61</v>
      </c>
      <c r="B28" s="54" t="s">
        <v>76</v>
      </c>
      <c r="C28" s="54" t="s">
        <v>62</v>
      </c>
      <c r="D28" s="55" t="s">
        <v>65</v>
      </c>
      <c r="E28" s="54" t="s">
        <v>51</v>
      </c>
      <c r="F28" s="56"/>
      <c r="G28" s="57">
        <v>1</v>
      </c>
      <c r="H28" s="58">
        <f t="shared" si="2"/>
        <v>0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</row>
    <row r="29" spans="1:62" x14ac:dyDescent="0.2">
      <c r="A29" s="53" t="s">
        <v>61</v>
      </c>
      <c r="B29" s="54" t="s">
        <v>85</v>
      </c>
      <c r="C29" s="54" t="s">
        <v>62</v>
      </c>
      <c r="D29" s="55" t="s">
        <v>86</v>
      </c>
      <c r="E29" s="54" t="s">
        <v>51</v>
      </c>
      <c r="F29" s="56"/>
      <c r="G29" s="57">
        <v>1</v>
      </c>
      <c r="H29" s="58">
        <f t="shared" si="2"/>
        <v>0</v>
      </c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</row>
    <row r="30" spans="1:62" x14ac:dyDescent="0.2">
      <c r="A30" s="53" t="s">
        <v>61</v>
      </c>
      <c r="B30" s="54" t="s">
        <v>87</v>
      </c>
      <c r="C30" s="54" t="s">
        <v>62</v>
      </c>
      <c r="D30" s="55" t="s">
        <v>88</v>
      </c>
      <c r="E30" s="54" t="s">
        <v>51</v>
      </c>
      <c r="F30" s="56"/>
      <c r="G30" s="57">
        <v>1</v>
      </c>
      <c r="H30" s="58">
        <f t="shared" si="2"/>
        <v>0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</row>
    <row r="31" spans="1:62" x14ac:dyDescent="0.2">
      <c r="A31" s="53" t="s">
        <v>61</v>
      </c>
      <c r="B31" s="54" t="s">
        <v>89</v>
      </c>
      <c r="C31" s="54" t="s">
        <v>60</v>
      </c>
      <c r="D31" s="55" t="s">
        <v>90</v>
      </c>
      <c r="E31" s="54" t="s">
        <v>51</v>
      </c>
      <c r="F31" s="56"/>
      <c r="G31" s="57">
        <v>1</v>
      </c>
      <c r="H31" s="58">
        <f t="shared" si="2"/>
        <v>0</v>
      </c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</row>
    <row r="32" spans="1:62" ht="15.75" customHeight="1" x14ac:dyDescent="0.2">
      <c r="D32" s="69"/>
      <c r="H32" s="43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</row>
    <row r="33" spans="1:62" ht="35.450000000000003" customHeight="1" x14ac:dyDescent="0.2">
      <c r="A33" s="46" t="s">
        <v>41</v>
      </c>
      <c r="B33" s="46" t="s">
        <v>42</v>
      </c>
      <c r="C33" s="46" t="s">
        <v>43</v>
      </c>
      <c r="D33" s="46" t="s">
        <v>1</v>
      </c>
      <c r="E33" s="46" t="s">
        <v>2</v>
      </c>
      <c r="F33" s="47" t="s">
        <v>44</v>
      </c>
      <c r="G33" s="46" t="s">
        <v>3</v>
      </c>
      <c r="H33" s="47" t="s">
        <v>45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62" x14ac:dyDescent="0.2">
      <c r="A34" s="70" t="s">
        <v>55</v>
      </c>
      <c r="B34" s="71" t="s">
        <v>56</v>
      </c>
      <c r="C34" s="48" t="s">
        <v>60</v>
      </c>
      <c r="D34" s="72" t="s">
        <v>57</v>
      </c>
      <c r="E34" s="71" t="s">
        <v>5</v>
      </c>
      <c r="F34" s="51">
        <f>SUM(H35:H39)</f>
        <v>0</v>
      </c>
      <c r="G34" s="52"/>
      <c r="H34" s="51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</row>
    <row r="35" spans="1:62" x14ac:dyDescent="0.2">
      <c r="A35" s="53" t="s">
        <v>61</v>
      </c>
      <c r="B35" s="54">
        <v>4229</v>
      </c>
      <c r="C35" s="54" t="s">
        <v>62</v>
      </c>
      <c r="D35" s="55" t="s">
        <v>91</v>
      </c>
      <c r="E35" s="54" t="s">
        <v>92</v>
      </c>
      <c r="F35" s="56"/>
      <c r="G35" s="75">
        <v>0.5</v>
      </c>
      <c r="H35" s="58">
        <f t="shared" ref="H35:H40" si="3">F35*G35</f>
        <v>0</v>
      </c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</row>
    <row r="36" spans="1:62" x14ac:dyDescent="0.2">
      <c r="A36" s="53" t="s">
        <v>61</v>
      </c>
      <c r="B36" s="54">
        <v>13</v>
      </c>
      <c r="C36" s="54" t="s">
        <v>62</v>
      </c>
      <c r="D36" s="55" t="s">
        <v>93</v>
      </c>
      <c r="E36" s="54" t="s">
        <v>92</v>
      </c>
      <c r="F36" s="56"/>
      <c r="G36" s="75">
        <v>0.3</v>
      </c>
      <c r="H36" s="58">
        <f t="shared" si="3"/>
        <v>0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</row>
    <row r="37" spans="1:62" x14ac:dyDescent="0.2">
      <c r="A37" s="53" t="s">
        <v>61</v>
      </c>
      <c r="B37" s="54">
        <v>21127</v>
      </c>
      <c r="C37" s="54" t="s">
        <v>62</v>
      </c>
      <c r="D37" s="55" t="s">
        <v>94</v>
      </c>
      <c r="E37" s="54" t="s">
        <v>5</v>
      </c>
      <c r="F37" s="56"/>
      <c r="G37" s="75">
        <v>0.5</v>
      </c>
      <c r="H37" s="58">
        <f t="shared" si="3"/>
        <v>0</v>
      </c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</row>
    <row r="38" spans="1:62" x14ac:dyDescent="0.2">
      <c r="A38" s="53" t="s">
        <v>61</v>
      </c>
      <c r="B38" s="54">
        <v>1570</v>
      </c>
      <c r="C38" s="54" t="s">
        <v>62</v>
      </c>
      <c r="D38" s="55" t="s">
        <v>95</v>
      </c>
      <c r="E38" s="54" t="s">
        <v>5</v>
      </c>
      <c r="F38" s="56"/>
      <c r="G38" s="75">
        <v>4</v>
      </c>
      <c r="H38" s="58">
        <f t="shared" si="3"/>
        <v>0</v>
      </c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</row>
    <row r="39" spans="1:62" x14ac:dyDescent="0.2">
      <c r="A39" s="53" t="s">
        <v>61</v>
      </c>
      <c r="B39" s="54">
        <v>414</v>
      </c>
      <c r="C39" s="54" t="s">
        <v>62</v>
      </c>
      <c r="D39" s="55" t="s">
        <v>96</v>
      </c>
      <c r="E39" s="54" t="s">
        <v>5</v>
      </c>
      <c r="F39" s="56"/>
      <c r="G39" s="75">
        <v>4</v>
      </c>
      <c r="H39" s="58">
        <f t="shared" si="3"/>
        <v>0</v>
      </c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</row>
    <row r="40" spans="1:62" x14ac:dyDescent="0.2">
      <c r="A40" s="53" t="s">
        <v>61</v>
      </c>
      <c r="B40" s="54">
        <v>38397</v>
      </c>
      <c r="C40" s="54" t="s">
        <v>62</v>
      </c>
      <c r="D40" s="55" t="s">
        <v>97</v>
      </c>
      <c r="E40" s="54" t="s">
        <v>92</v>
      </c>
      <c r="F40" s="56"/>
      <c r="G40" s="75">
        <v>0.2</v>
      </c>
      <c r="H40" s="58">
        <f t="shared" si="3"/>
        <v>0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</row>
    <row r="41" spans="1:62" x14ac:dyDescent="0.2">
      <c r="D41" s="69"/>
      <c r="H41" s="43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spans="1:62" ht="36.4" customHeight="1" x14ac:dyDescent="0.2">
      <c r="A42" s="46" t="s">
        <v>41</v>
      </c>
      <c r="B42" s="46" t="s">
        <v>42</v>
      </c>
      <c r="C42" s="46" t="s">
        <v>43</v>
      </c>
      <c r="D42" s="46" t="s">
        <v>1</v>
      </c>
      <c r="E42" s="46" t="s">
        <v>2</v>
      </c>
      <c r="F42" s="47" t="s">
        <v>44</v>
      </c>
      <c r="G42" s="46" t="s">
        <v>3</v>
      </c>
      <c r="H42" s="47" t="s">
        <v>45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</row>
    <row r="43" spans="1:62" ht="25.5" x14ac:dyDescent="0.2">
      <c r="A43" s="48" t="s">
        <v>98</v>
      </c>
      <c r="B43" s="50" t="s">
        <v>56</v>
      </c>
      <c r="C43" s="50"/>
      <c r="D43" s="49" t="s">
        <v>58</v>
      </c>
      <c r="E43" s="71" t="s">
        <v>5</v>
      </c>
      <c r="F43" s="51">
        <f>SUM(H44:H81)</f>
        <v>0</v>
      </c>
      <c r="G43" s="52"/>
      <c r="H43" s="51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</row>
    <row r="44" spans="1:62" ht="15.75" customHeight="1" x14ac:dyDescent="0.2">
      <c r="A44" s="53" t="s">
        <v>61</v>
      </c>
      <c r="B44" s="54">
        <v>12295</v>
      </c>
      <c r="C44" s="54" t="s">
        <v>62</v>
      </c>
      <c r="D44" s="76" t="s">
        <v>99</v>
      </c>
      <c r="E44" s="54" t="s">
        <v>5</v>
      </c>
      <c r="F44" s="58"/>
      <c r="G44" s="77">
        <v>7.0000000000000001E-3</v>
      </c>
      <c r="H44" s="58">
        <f t="shared" ref="H44:H81" si="4">F44*G44</f>
        <v>0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1:62" ht="15.75" customHeight="1" x14ac:dyDescent="0.2">
      <c r="A45" s="53" t="s">
        <v>61</v>
      </c>
      <c r="B45" s="54">
        <v>38778</v>
      </c>
      <c r="C45" s="54" t="s">
        <v>62</v>
      </c>
      <c r="D45" s="76" t="s">
        <v>100</v>
      </c>
      <c r="E45" s="54" t="s">
        <v>5</v>
      </c>
      <c r="F45" s="58"/>
      <c r="G45" s="77">
        <v>2.9000000000000001E-2</v>
      </c>
      <c r="H45" s="58">
        <f t="shared" si="4"/>
        <v>0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62" ht="15.75" customHeight="1" x14ac:dyDescent="0.2">
      <c r="A46" s="53" t="s">
        <v>61</v>
      </c>
      <c r="B46" s="54">
        <v>3753</v>
      </c>
      <c r="C46" s="54" t="s">
        <v>62</v>
      </c>
      <c r="D46" s="76" t="s">
        <v>101</v>
      </c>
      <c r="E46" s="54" t="s">
        <v>5</v>
      </c>
      <c r="F46" s="58"/>
      <c r="G46" s="77">
        <v>0.10100000000000001</v>
      </c>
      <c r="H46" s="58">
        <f t="shared" si="4"/>
        <v>0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</row>
    <row r="47" spans="1:62" ht="15.75" customHeight="1" x14ac:dyDescent="0.2">
      <c r="A47" s="53" t="s">
        <v>55</v>
      </c>
      <c r="B47" s="50" t="s">
        <v>56</v>
      </c>
      <c r="C47" s="54" t="s">
        <v>62</v>
      </c>
      <c r="D47" s="76" t="s">
        <v>102</v>
      </c>
      <c r="E47" s="54" t="s">
        <v>5</v>
      </c>
      <c r="F47" s="58"/>
      <c r="G47" s="77">
        <v>7.1999999999999995E-2</v>
      </c>
      <c r="H47" s="58">
        <f t="shared" si="4"/>
        <v>0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62" ht="15.75" customHeight="1" x14ac:dyDescent="0.2">
      <c r="A48" s="53" t="s">
        <v>55</v>
      </c>
      <c r="B48" s="50" t="s">
        <v>56</v>
      </c>
      <c r="C48" s="54" t="s">
        <v>62</v>
      </c>
      <c r="D48" s="76" t="s">
        <v>103</v>
      </c>
      <c r="E48" s="54" t="s">
        <v>5</v>
      </c>
      <c r="F48" s="58"/>
      <c r="G48" s="77">
        <v>2.1999999999999999E-2</v>
      </c>
      <c r="H48" s="58">
        <f t="shared" si="4"/>
        <v>0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spans="1:27" ht="15.75" customHeight="1" x14ac:dyDescent="0.2">
      <c r="A49" s="53" t="s">
        <v>61</v>
      </c>
      <c r="B49" s="54">
        <v>1086</v>
      </c>
      <c r="C49" s="54" t="s">
        <v>62</v>
      </c>
      <c r="D49" s="78" t="s">
        <v>104</v>
      </c>
      <c r="E49" s="54" t="s">
        <v>5</v>
      </c>
      <c r="F49" s="58"/>
      <c r="G49" s="77">
        <v>7.0000000000000001E-3</v>
      </c>
      <c r="H49" s="58">
        <f t="shared" si="4"/>
        <v>0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1:27" ht="15.75" customHeight="1" x14ac:dyDescent="0.2">
      <c r="A50" s="53" t="s">
        <v>55</v>
      </c>
      <c r="B50" s="50" t="s">
        <v>56</v>
      </c>
      <c r="C50" s="54" t="s">
        <v>62</v>
      </c>
      <c r="D50" s="76" t="s">
        <v>105</v>
      </c>
      <c r="E50" s="54" t="s">
        <v>5</v>
      </c>
      <c r="F50" s="58"/>
      <c r="G50" s="77">
        <v>7.0000000000000001E-3</v>
      </c>
      <c r="H50" s="58">
        <f t="shared" si="4"/>
        <v>0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</row>
    <row r="51" spans="1:27" ht="15.75" customHeight="1" x14ac:dyDescent="0.2">
      <c r="A51" s="53" t="s">
        <v>61</v>
      </c>
      <c r="B51" s="54">
        <v>38774</v>
      </c>
      <c r="C51" s="54" t="s">
        <v>62</v>
      </c>
      <c r="D51" s="79" t="s">
        <v>106</v>
      </c>
      <c r="E51" s="54" t="s">
        <v>5</v>
      </c>
      <c r="F51" s="58"/>
      <c r="G51" s="77">
        <v>4.2999999999999997E-2</v>
      </c>
      <c r="H51" s="58">
        <f t="shared" si="4"/>
        <v>0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1:27" ht="15.75" customHeight="1" x14ac:dyDescent="0.2">
      <c r="A52" s="53" t="s">
        <v>55</v>
      </c>
      <c r="B52" s="50" t="s">
        <v>56</v>
      </c>
      <c r="C52" s="54" t="s">
        <v>62</v>
      </c>
      <c r="D52" s="76" t="s">
        <v>107</v>
      </c>
      <c r="E52" s="54" t="s">
        <v>5</v>
      </c>
      <c r="F52" s="58"/>
      <c r="G52" s="77">
        <v>0.14499999999999999</v>
      </c>
      <c r="H52" s="58">
        <f t="shared" si="4"/>
        <v>0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</row>
    <row r="53" spans="1:27" ht="15.75" customHeight="1" x14ac:dyDescent="0.2">
      <c r="A53" s="53" t="s">
        <v>61</v>
      </c>
      <c r="B53" s="54">
        <v>38777</v>
      </c>
      <c r="C53" s="54" t="s">
        <v>62</v>
      </c>
      <c r="D53" s="78" t="s">
        <v>108</v>
      </c>
      <c r="E53" s="54" t="s">
        <v>5</v>
      </c>
      <c r="F53" s="58"/>
      <c r="G53" s="77">
        <v>7.0000000000000001E-3</v>
      </c>
      <c r="H53" s="58">
        <f t="shared" si="4"/>
        <v>0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15.75" customHeight="1" x14ac:dyDescent="0.2">
      <c r="A54" s="53" t="s">
        <v>55</v>
      </c>
      <c r="B54" s="50" t="s">
        <v>56</v>
      </c>
      <c r="C54" s="54" t="s">
        <v>62</v>
      </c>
      <c r="D54" s="76" t="s">
        <v>109</v>
      </c>
      <c r="E54" s="54" t="s">
        <v>5</v>
      </c>
      <c r="F54" s="58"/>
      <c r="G54" s="77">
        <v>7.0000000000000001E-3</v>
      </c>
      <c r="H54" s="58">
        <f t="shared" si="4"/>
        <v>0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</row>
    <row r="55" spans="1:27" x14ac:dyDescent="0.2">
      <c r="A55" s="53" t="s">
        <v>110</v>
      </c>
      <c r="B55" s="50" t="s">
        <v>56</v>
      </c>
      <c r="C55" s="54" t="s">
        <v>62</v>
      </c>
      <c r="D55" s="76" t="s">
        <v>111</v>
      </c>
      <c r="E55" s="54" t="s">
        <v>5</v>
      </c>
      <c r="F55" s="58"/>
      <c r="G55" s="77">
        <v>1.4E-2</v>
      </c>
      <c r="H55" s="58">
        <f t="shared" si="4"/>
        <v>0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27" ht="15.75" customHeight="1" x14ac:dyDescent="0.2">
      <c r="A56" s="53" t="s">
        <v>55</v>
      </c>
      <c r="B56" s="50" t="s">
        <v>56</v>
      </c>
      <c r="C56" s="54" t="s">
        <v>62</v>
      </c>
      <c r="D56" s="76" t="s">
        <v>112</v>
      </c>
      <c r="E56" s="54" t="s">
        <v>5</v>
      </c>
      <c r="F56" s="80"/>
      <c r="G56" s="77">
        <v>1.4E-2</v>
      </c>
      <c r="H56" s="58">
        <f t="shared" si="4"/>
        <v>0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</row>
    <row r="57" spans="1:27" ht="15.75" customHeight="1" x14ac:dyDescent="0.2">
      <c r="A57" s="53" t="s">
        <v>55</v>
      </c>
      <c r="B57" s="50" t="s">
        <v>56</v>
      </c>
      <c r="C57" s="54" t="s">
        <v>62</v>
      </c>
      <c r="D57" s="76" t="s">
        <v>113</v>
      </c>
      <c r="E57" s="54" t="s">
        <v>5</v>
      </c>
      <c r="F57" s="58"/>
      <c r="G57" s="77">
        <v>7.0000000000000001E-3</v>
      </c>
      <c r="H57" s="58">
        <f t="shared" si="4"/>
        <v>0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</row>
    <row r="58" spans="1:27" ht="15.75" customHeight="1" x14ac:dyDescent="0.2">
      <c r="A58" s="53" t="s">
        <v>55</v>
      </c>
      <c r="B58" s="50" t="s">
        <v>56</v>
      </c>
      <c r="C58" s="54" t="s">
        <v>62</v>
      </c>
      <c r="D58" s="76" t="s">
        <v>114</v>
      </c>
      <c r="E58" s="54" t="s">
        <v>5</v>
      </c>
      <c r="F58" s="80"/>
      <c r="G58" s="77">
        <v>7.0000000000000001E-3</v>
      </c>
      <c r="H58" s="58">
        <f t="shared" si="4"/>
        <v>0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</row>
    <row r="59" spans="1:27" ht="15.75" customHeight="1" x14ac:dyDescent="0.2">
      <c r="A59" s="53" t="s">
        <v>55</v>
      </c>
      <c r="B59" s="50" t="s">
        <v>56</v>
      </c>
      <c r="C59" s="54" t="s">
        <v>62</v>
      </c>
      <c r="D59" s="76" t="s">
        <v>115</v>
      </c>
      <c r="E59" s="54" t="s">
        <v>5</v>
      </c>
      <c r="F59" s="80"/>
      <c r="G59" s="77">
        <v>1.4E-2</v>
      </c>
      <c r="H59" s="58">
        <f t="shared" si="4"/>
        <v>0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</row>
    <row r="60" spans="1:27" ht="15.75" customHeight="1" x14ac:dyDescent="0.2">
      <c r="A60" s="53" t="s">
        <v>55</v>
      </c>
      <c r="B60" s="50" t="s">
        <v>56</v>
      </c>
      <c r="C60" s="54" t="s">
        <v>62</v>
      </c>
      <c r="D60" s="76" t="s">
        <v>116</v>
      </c>
      <c r="E60" s="54" t="s">
        <v>5</v>
      </c>
      <c r="F60" s="58"/>
      <c r="G60" s="75">
        <v>1.4E-2</v>
      </c>
      <c r="H60" s="58">
        <f t="shared" si="4"/>
        <v>0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</row>
    <row r="61" spans="1:27" ht="15.75" customHeight="1" x14ac:dyDescent="0.2">
      <c r="A61" s="53" t="s">
        <v>55</v>
      </c>
      <c r="B61" s="50" t="s">
        <v>56</v>
      </c>
      <c r="C61" s="54" t="s">
        <v>62</v>
      </c>
      <c r="D61" s="76" t="s">
        <v>117</v>
      </c>
      <c r="E61" s="54" t="s">
        <v>5</v>
      </c>
      <c r="F61" s="58"/>
      <c r="G61" s="75">
        <v>7.0000000000000001E-3</v>
      </c>
      <c r="H61" s="58">
        <f t="shared" si="4"/>
        <v>0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</row>
    <row r="62" spans="1:27" ht="15.75" customHeight="1" x14ac:dyDescent="0.2">
      <c r="A62" s="53" t="s">
        <v>55</v>
      </c>
      <c r="B62" s="50" t="s">
        <v>56</v>
      </c>
      <c r="C62" s="54" t="s">
        <v>62</v>
      </c>
      <c r="D62" s="76" t="s">
        <v>118</v>
      </c>
      <c r="E62" s="54" t="s">
        <v>5</v>
      </c>
      <c r="F62" s="58"/>
      <c r="G62" s="75">
        <v>7.0000000000000001E-3</v>
      </c>
      <c r="H62" s="58">
        <f t="shared" si="4"/>
        <v>0</v>
      </c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1:27" ht="15.75" customHeight="1" x14ac:dyDescent="0.2">
      <c r="A63" s="53" t="s">
        <v>55</v>
      </c>
      <c r="B63" s="50" t="s">
        <v>56</v>
      </c>
      <c r="C63" s="54" t="s">
        <v>62</v>
      </c>
      <c r="D63" s="76" t="s">
        <v>119</v>
      </c>
      <c r="E63" s="54" t="s">
        <v>5</v>
      </c>
      <c r="F63" s="58"/>
      <c r="G63" s="75">
        <v>7.0000000000000001E-3</v>
      </c>
      <c r="H63" s="58">
        <f t="shared" si="4"/>
        <v>0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</row>
    <row r="64" spans="1:27" ht="15.75" customHeight="1" x14ac:dyDescent="0.2">
      <c r="A64" s="53" t="s">
        <v>55</v>
      </c>
      <c r="B64" s="50" t="s">
        <v>56</v>
      </c>
      <c r="C64" s="54" t="s">
        <v>62</v>
      </c>
      <c r="D64" s="76" t="s">
        <v>120</v>
      </c>
      <c r="E64" s="54" t="s">
        <v>5</v>
      </c>
      <c r="F64" s="58"/>
      <c r="G64" s="75">
        <v>1.4E-2</v>
      </c>
      <c r="H64" s="58">
        <f t="shared" si="4"/>
        <v>0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</row>
    <row r="65" spans="1:27" ht="15.75" customHeight="1" x14ac:dyDescent="0.2">
      <c r="A65" s="53" t="s">
        <v>55</v>
      </c>
      <c r="B65" s="50" t="s">
        <v>56</v>
      </c>
      <c r="C65" s="54" t="s">
        <v>62</v>
      </c>
      <c r="D65" s="76" t="s">
        <v>121</v>
      </c>
      <c r="E65" s="54" t="s">
        <v>5</v>
      </c>
      <c r="F65" s="58"/>
      <c r="G65" s="75">
        <v>7.0000000000000001E-3</v>
      </c>
      <c r="H65" s="58">
        <f t="shared" si="4"/>
        <v>0</v>
      </c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</row>
    <row r="66" spans="1:27" ht="15.75" customHeight="1" x14ac:dyDescent="0.2">
      <c r="A66" s="53" t="s">
        <v>55</v>
      </c>
      <c r="B66" s="50" t="s">
        <v>56</v>
      </c>
      <c r="C66" s="54" t="s">
        <v>62</v>
      </c>
      <c r="D66" s="76" t="s">
        <v>122</v>
      </c>
      <c r="E66" s="54" t="s">
        <v>5</v>
      </c>
      <c r="F66" s="58"/>
      <c r="G66" s="75">
        <v>2.9000000000000001E-2</v>
      </c>
      <c r="H66" s="58">
        <f t="shared" si="4"/>
        <v>0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</row>
    <row r="67" spans="1:27" ht="15.75" customHeight="1" x14ac:dyDescent="0.2">
      <c r="A67" s="53" t="s">
        <v>55</v>
      </c>
      <c r="B67" s="50" t="s">
        <v>56</v>
      </c>
      <c r="C67" s="54" t="s">
        <v>62</v>
      </c>
      <c r="D67" s="76" t="s">
        <v>123</v>
      </c>
      <c r="E67" s="54" t="s">
        <v>5</v>
      </c>
      <c r="F67" s="58"/>
      <c r="G67" s="75">
        <v>7.0000000000000001E-3</v>
      </c>
      <c r="H67" s="58">
        <f t="shared" si="4"/>
        <v>0</v>
      </c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</row>
    <row r="68" spans="1:27" ht="15.75" customHeight="1" x14ac:dyDescent="0.2">
      <c r="A68" s="53" t="s">
        <v>55</v>
      </c>
      <c r="B68" s="50" t="s">
        <v>56</v>
      </c>
      <c r="C68" s="54" t="s">
        <v>62</v>
      </c>
      <c r="D68" s="76" t="s">
        <v>124</v>
      </c>
      <c r="E68" s="54" t="s">
        <v>5</v>
      </c>
      <c r="F68" s="58"/>
      <c r="G68" s="75">
        <v>7.0000000000000001E-3</v>
      </c>
      <c r="H68" s="58">
        <f t="shared" si="4"/>
        <v>0</v>
      </c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</row>
    <row r="69" spans="1:27" ht="15.75" customHeight="1" x14ac:dyDescent="0.2">
      <c r="A69" s="53" t="s">
        <v>55</v>
      </c>
      <c r="B69" s="50" t="s">
        <v>56</v>
      </c>
      <c r="C69" s="54" t="s">
        <v>62</v>
      </c>
      <c r="D69" s="76" t="s">
        <v>125</v>
      </c>
      <c r="E69" s="54" t="s">
        <v>5</v>
      </c>
      <c r="F69" s="58"/>
      <c r="G69" s="75">
        <v>4.2999999999999997E-2</v>
      </c>
      <c r="H69" s="58">
        <f t="shared" si="4"/>
        <v>0</v>
      </c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</row>
    <row r="70" spans="1:27" ht="15.75" customHeight="1" x14ac:dyDescent="0.2">
      <c r="A70" s="53" t="s">
        <v>55</v>
      </c>
      <c r="B70" s="50" t="s">
        <v>56</v>
      </c>
      <c r="C70" s="54" t="s">
        <v>62</v>
      </c>
      <c r="D70" s="76" t="s">
        <v>126</v>
      </c>
      <c r="E70" s="54" t="s">
        <v>5</v>
      </c>
      <c r="F70" s="58"/>
      <c r="G70" s="75">
        <v>7.0000000000000001E-3</v>
      </c>
      <c r="H70" s="58">
        <f t="shared" si="4"/>
        <v>0</v>
      </c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</row>
    <row r="71" spans="1:27" ht="15.75" customHeight="1" x14ac:dyDescent="0.2">
      <c r="A71" s="53" t="s">
        <v>55</v>
      </c>
      <c r="B71" s="50" t="s">
        <v>56</v>
      </c>
      <c r="C71" s="54" t="s">
        <v>62</v>
      </c>
      <c r="D71" s="76" t="s">
        <v>127</v>
      </c>
      <c r="E71" s="54" t="s">
        <v>5</v>
      </c>
      <c r="F71" s="58"/>
      <c r="G71" s="75">
        <v>7.0000000000000001E-3</v>
      </c>
      <c r="H71" s="58">
        <f t="shared" si="4"/>
        <v>0</v>
      </c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</row>
    <row r="72" spans="1:27" ht="15.75" customHeight="1" x14ac:dyDescent="0.2">
      <c r="A72" s="53" t="s">
        <v>55</v>
      </c>
      <c r="B72" s="50" t="s">
        <v>56</v>
      </c>
      <c r="C72" s="54" t="s">
        <v>62</v>
      </c>
      <c r="D72" s="76" t="s">
        <v>128</v>
      </c>
      <c r="E72" s="54" t="s">
        <v>5</v>
      </c>
      <c r="F72" s="58"/>
      <c r="G72" s="75">
        <v>7.0000000000000001E-3</v>
      </c>
      <c r="H72" s="58">
        <f t="shared" si="4"/>
        <v>0</v>
      </c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</row>
    <row r="73" spans="1:27" ht="15.75" customHeight="1" x14ac:dyDescent="0.2">
      <c r="A73" s="53" t="s">
        <v>55</v>
      </c>
      <c r="B73" s="50" t="s">
        <v>56</v>
      </c>
      <c r="C73" s="54" t="s">
        <v>62</v>
      </c>
      <c r="D73" s="76" t="s">
        <v>129</v>
      </c>
      <c r="E73" s="54" t="s">
        <v>5</v>
      </c>
      <c r="F73" s="58"/>
      <c r="G73" s="75">
        <v>7.0000000000000001E-3</v>
      </c>
      <c r="H73" s="58">
        <f t="shared" si="4"/>
        <v>0</v>
      </c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</row>
    <row r="74" spans="1:27" ht="15.75" customHeight="1" x14ac:dyDescent="0.2">
      <c r="A74" s="53" t="s">
        <v>55</v>
      </c>
      <c r="B74" s="50" t="s">
        <v>56</v>
      </c>
      <c r="C74" s="54" t="s">
        <v>62</v>
      </c>
      <c r="D74" s="76" t="s">
        <v>130</v>
      </c>
      <c r="E74" s="54" t="s">
        <v>5</v>
      </c>
      <c r="F74" s="58"/>
      <c r="G74" s="75">
        <v>1.4E-2</v>
      </c>
      <c r="H74" s="58">
        <f t="shared" si="4"/>
        <v>0</v>
      </c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</row>
    <row r="75" spans="1:27" ht="15.75" customHeight="1" x14ac:dyDescent="0.2">
      <c r="A75" s="53" t="s">
        <v>55</v>
      </c>
      <c r="B75" s="50" t="s">
        <v>56</v>
      </c>
      <c r="C75" s="54" t="s">
        <v>62</v>
      </c>
      <c r="D75" s="76" t="s">
        <v>131</v>
      </c>
      <c r="E75" s="54" t="s">
        <v>5</v>
      </c>
      <c r="F75" s="58"/>
      <c r="G75" s="75">
        <v>1.4E-2</v>
      </c>
      <c r="H75" s="58">
        <f t="shared" si="4"/>
        <v>0</v>
      </c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</row>
    <row r="76" spans="1:27" ht="15.75" customHeight="1" x14ac:dyDescent="0.2">
      <c r="A76" s="53" t="s">
        <v>55</v>
      </c>
      <c r="B76" s="50" t="s">
        <v>56</v>
      </c>
      <c r="C76" s="54" t="s">
        <v>62</v>
      </c>
      <c r="D76" s="76" t="s">
        <v>132</v>
      </c>
      <c r="E76" s="54" t="s">
        <v>5</v>
      </c>
      <c r="F76" s="58"/>
      <c r="G76" s="75">
        <v>7.0000000000000001E-3</v>
      </c>
      <c r="H76" s="58">
        <f t="shared" si="4"/>
        <v>0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</row>
    <row r="77" spans="1:27" ht="15.75" customHeight="1" x14ac:dyDescent="0.2">
      <c r="A77" s="53" t="s">
        <v>55</v>
      </c>
      <c r="B77" s="50" t="s">
        <v>56</v>
      </c>
      <c r="C77" s="54" t="s">
        <v>62</v>
      </c>
      <c r="D77" s="76" t="s">
        <v>133</v>
      </c>
      <c r="E77" s="54" t="s">
        <v>5</v>
      </c>
      <c r="F77" s="58"/>
      <c r="G77" s="75">
        <v>2.1999999999999999E-2</v>
      </c>
      <c r="H77" s="58">
        <f t="shared" si="4"/>
        <v>0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</row>
    <row r="78" spans="1:27" ht="15.75" customHeight="1" x14ac:dyDescent="0.2">
      <c r="A78" s="53" t="s">
        <v>55</v>
      </c>
      <c r="B78" s="50" t="s">
        <v>56</v>
      </c>
      <c r="C78" s="54" t="s">
        <v>62</v>
      </c>
      <c r="D78" s="76" t="s">
        <v>134</v>
      </c>
      <c r="E78" s="54" t="s">
        <v>5</v>
      </c>
      <c r="F78" s="58"/>
      <c r="G78" s="75">
        <v>2.9000000000000001E-2</v>
      </c>
      <c r="H78" s="58">
        <f t="shared" si="4"/>
        <v>0</v>
      </c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</row>
    <row r="79" spans="1:27" ht="15.75" customHeight="1" x14ac:dyDescent="0.2">
      <c r="A79" s="53" t="s">
        <v>55</v>
      </c>
      <c r="B79" s="50" t="s">
        <v>56</v>
      </c>
      <c r="C79" s="54" t="s">
        <v>62</v>
      </c>
      <c r="D79" s="76" t="s">
        <v>135</v>
      </c>
      <c r="E79" s="54" t="s">
        <v>5</v>
      </c>
      <c r="F79" s="58"/>
      <c r="G79" s="75">
        <v>7.0000000000000001E-3</v>
      </c>
      <c r="H79" s="58">
        <f t="shared" si="4"/>
        <v>0</v>
      </c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</row>
    <row r="80" spans="1:27" ht="15.75" customHeight="1" x14ac:dyDescent="0.2">
      <c r="A80" s="53" t="s">
        <v>55</v>
      </c>
      <c r="B80" s="50" t="s">
        <v>56</v>
      </c>
      <c r="C80" s="54" t="s">
        <v>62</v>
      </c>
      <c r="D80" s="76" t="s">
        <v>136</v>
      </c>
      <c r="E80" s="54" t="s">
        <v>5</v>
      </c>
      <c r="F80" s="58"/>
      <c r="G80" s="75">
        <v>7.0000000000000001E-3</v>
      </c>
      <c r="H80" s="58">
        <f t="shared" si="4"/>
        <v>0</v>
      </c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</row>
    <row r="81" spans="1:27" ht="15.75" customHeight="1" x14ac:dyDescent="0.2">
      <c r="A81" s="53" t="s">
        <v>55</v>
      </c>
      <c r="B81" s="50" t="s">
        <v>56</v>
      </c>
      <c r="C81" s="54" t="s">
        <v>62</v>
      </c>
      <c r="D81" s="76" t="s">
        <v>137</v>
      </c>
      <c r="E81" s="54" t="s">
        <v>5</v>
      </c>
      <c r="F81" s="58"/>
      <c r="G81" s="75">
        <v>7.0000000000000001E-3</v>
      </c>
      <c r="H81" s="58">
        <f t="shared" si="4"/>
        <v>0</v>
      </c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</row>
    <row r="1048491" ht="12.75" customHeight="1" x14ac:dyDescent="0.2"/>
    <row r="1048492" ht="12.75" customHeight="1" x14ac:dyDescent="0.2"/>
    <row r="1048493" ht="12.75" customHeight="1" x14ac:dyDescent="0.2"/>
    <row r="104849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  <row r="1048510" ht="12.75" customHeight="1" x14ac:dyDescent="0.2"/>
    <row r="1048511" ht="12.75" customHeight="1" x14ac:dyDescent="0.2"/>
    <row r="1048512" ht="12.75" customHeight="1" x14ac:dyDescent="0.2"/>
    <row r="1048513" ht="12.75" customHeight="1" x14ac:dyDescent="0.2"/>
    <row r="1048514" ht="12.75" customHeight="1" x14ac:dyDescent="0.2"/>
    <row r="1048515" ht="12.75" customHeight="1" x14ac:dyDescent="0.2"/>
    <row r="1048516" ht="12.75" customHeight="1" x14ac:dyDescent="0.2"/>
    <row r="1048517" ht="12.75" customHeight="1" x14ac:dyDescent="0.2"/>
    <row r="1048518" ht="12.75" customHeight="1" x14ac:dyDescent="0.2"/>
    <row r="1048519" ht="12.75" customHeight="1" x14ac:dyDescent="0.2"/>
    <row r="1048520" ht="12.75" customHeight="1" x14ac:dyDescent="0.2"/>
    <row r="1048521" ht="12.75" customHeight="1" x14ac:dyDescent="0.2"/>
    <row r="1048522" ht="12.75" customHeight="1" x14ac:dyDescent="0.2"/>
    <row r="1048523" ht="12.75" customHeight="1" x14ac:dyDescent="0.2"/>
    <row r="1048524" ht="12.75" customHeight="1" x14ac:dyDescent="0.2"/>
    <row r="1048525" ht="12.75" customHeight="1" x14ac:dyDescent="0.2"/>
    <row r="1048526" ht="12.75" customHeight="1" x14ac:dyDescent="0.2"/>
    <row r="1048527" ht="12.75" customHeight="1" x14ac:dyDescent="0.2"/>
    <row r="1048528" ht="12.75" customHeight="1" x14ac:dyDescent="0.2"/>
    <row r="1048529" ht="12.75" customHeight="1" x14ac:dyDescent="0.2"/>
    <row r="1048530" ht="12.75" customHeight="1" x14ac:dyDescent="0.2"/>
    <row r="1048531" ht="12.75" customHeight="1" x14ac:dyDescent="0.2"/>
    <row r="1048532" ht="12.75" customHeight="1" x14ac:dyDescent="0.2"/>
    <row r="1048533" ht="12.75" customHeight="1" x14ac:dyDescent="0.2"/>
    <row r="1048534" ht="12.75" customHeight="1" x14ac:dyDescent="0.2"/>
    <row r="1048535" ht="12.75" customHeight="1" x14ac:dyDescent="0.2"/>
    <row r="1048536" ht="12.75" customHeight="1" x14ac:dyDescent="0.2"/>
    <row r="1048537" ht="12.75" customHeight="1" x14ac:dyDescent="0.2"/>
    <row r="1048538" ht="12.75" customHeight="1" x14ac:dyDescent="0.2"/>
    <row r="1048539" ht="12.75" customHeight="1" x14ac:dyDescent="0.2"/>
    <row r="1048540" ht="12.75" customHeight="1" x14ac:dyDescent="0.2"/>
    <row r="1048541" ht="12.75" customHeight="1" x14ac:dyDescent="0.2"/>
    <row r="1048542" ht="12.75" customHeight="1" x14ac:dyDescent="0.2"/>
    <row r="1048543" ht="12.75" customHeight="1" x14ac:dyDescent="0.2"/>
    <row r="1048544" ht="12.75" customHeight="1" x14ac:dyDescent="0.2"/>
    <row r="1048545" ht="12.75" customHeight="1" x14ac:dyDescent="0.2"/>
    <row r="1048546" ht="12.75" customHeight="1" x14ac:dyDescent="0.2"/>
    <row r="1048547" ht="12.75" customHeight="1" x14ac:dyDescent="0.2"/>
    <row r="1048548" ht="12.75" customHeight="1" x14ac:dyDescent="0.2"/>
    <row r="1048549" ht="12.75" customHeight="1" x14ac:dyDescent="0.2"/>
    <row r="1048550" ht="12.75" customHeight="1" x14ac:dyDescent="0.2"/>
    <row r="1048551" ht="12.75" customHeight="1" x14ac:dyDescent="0.2"/>
    <row r="1048552" ht="12.75" customHeight="1" x14ac:dyDescent="0.2"/>
    <row r="1048553" ht="12.75" customHeight="1" x14ac:dyDescent="0.2"/>
    <row r="1048554" ht="12.75" customHeight="1" x14ac:dyDescent="0.2"/>
    <row r="1048555" ht="12.75" customHeight="1" x14ac:dyDescent="0.2"/>
    <row r="1048556" ht="12.75" customHeight="1" x14ac:dyDescent="0.2"/>
    <row r="1048557" ht="12.75" customHeight="1" x14ac:dyDescent="0.2"/>
    <row r="1048558" ht="12.75" customHeight="1" x14ac:dyDescent="0.2"/>
    <row r="1048559" ht="12.75" customHeight="1" x14ac:dyDescent="0.2"/>
    <row r="1048560" ht="12.75" customHeight="1" x14ac:dyDescent="0.2"/>
    <row r="1048561" ht="12.75" customHeight="1" x14ac:dyDescent="0.2"/>
    <row r="1048562" ht="12.75" customHeight="1" x14ac:dyDescent="0.2"/>
    <row r="1048563" ht="12.75" customHeight="1" x14ac:dyDescent="0.2"/>
    <row r="1048564" ht="12.75" customHeight="1" x14ac:dyDescent="0.2"/>
    <row r="1048565" ht="12.75" customHeight="1" x14ac:dyDescent="0.2"/>
    <row r="1048566" ht="12.75" customHeight="1" x14ac:dyDescent="0.2"/>
    <row r="1048567" ht="12.75" customHeight="1" x14ac:dyDescent="0.2"/>
    <row r="1048568" ht="12.75" customHeight="1" x14ac:dyDescent="0.2"/>
    <row r="1048569" ht="12.75" customHeight="1" x14ac:dyDescent="0.2"/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scale="75" firstPageNumber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338219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 CONSOLIDADA</vt:lpstr>
      <vt:lpstr>ORÇAMENTO SINTÉTICO</vt:lpstr>
      <vt:lpstr>ORÇAMENTO ANALÍTICO</vt:lpstr>
      <vt:lpstr>'ORÇAMENTO ANALÍTICO'!_FiltrarBancodeDados</vt:lpstr>
      <vt:lpstr>'ORÇAMENTO SINTÉTICO'!_FiltrarBancodeDados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Vanessa Lourenço</cp:lastModifiedBy>
  <cp:revision>131</cp:revision>
  <cp:lastPrinted>2021-04-07T19:51:07Z</cp:lastPrinted>
  <dcterms:created xsi:type="dcterms:W3CDTF">2021-04-06T14:08:11Z</dcterms:created>
  <dcterms:modified xsi:type="dcterms:W3CDTF">2021-06-02T14:48:03Z</dcterms:modified>
</cp:coreProperties>
</file>