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alexandre_fernandes_previdencia_gov_br/Documents/CGEDA2/Demandas Internas/Brunca/2026/"/>
    </mc:Choice>
  </mc:AlternateContent>
  <xr:revisionPtr revIDLastSave="87" documentId="8_{FA8CF723-6A06-4C7F-9B99-8606C8FD1423}" xr6:coauthVersionLast="47" xr6:coauthVersionMax="47" xr10:uidLastSave="{98061809-8DEF-42D5-AC09-BD27BC32A101}"/>
  <bookViews>
    <workbookView xWindow="-28920" yWindow="-120" windowWidth="29040" windowHeight="15720" activeTab="4" xr2:uid="{00000000-000D-0000-FFFF-FFFF00000000}"/>
  </bookViews>
  <sheets>
    <sheet name="Dados Brutos" sheetId="1" r:id="rId1"/>
    <sheet name="Cálculos" sheetId="2" r:id="rId2"/>
    <sheet name="Estimativa de Impacto" sheetId="4" r:id="rId3"/>
    <sheet name="Base UF" sheetId="5" r:id="rId4"/>
    <sheet name="Abono por UF" sheetId="6" r:id="rId5"/>
  </sheets>
  <definedNames>
    <definedName name="_xlchart.v5.0" hidden="1">'Abono por UF'!$P$2</definedName>
    <definedName name="_xlchart.v5.1" hidden="1">'Abono por UF'!$P$3:$P$29</definedName>
    <definedName name="_xlchart.v5.10" hidden="1">'Abono por UF'!$Q$2</definedName>
    <definedName name="_xlchart.v5.11" hidden="1">'Abono por UF'!$Q$3:$Q$29</definedName>
    <definedName name="_xlchart.v5.2" hidden="1">'Abono por UF'!$Q$2</definedName>
    <definedName name="_xlchart.v5.3" hidden="1">'Abono por UF'!$Q$3:$Q$29</definedName>
    <definedName name="_xlchart.v5.4" hidden="1">'Abono por UF'!$F$2</definedName>
    <definedName name="_xlchart.v5.5" hidden="1">'Abono por UF'!$G$2</definedName>
    <definedName name="_xlchart.v5.6" hidden="1">'Abono por UF'!$S$3:$S$29</definedName>
    <definedName name="_xlchart.v5.7" hidden="1">'Abono por UF'!$T$3:$T$29</definedName>
    <definedName name="_xlchart.v5.8" hidden="1">'Abono por UF'!$P$2</definedName>
    <definedName name="_xlchart.v5.9" hidden="1">'Abono por UF'!$P$3:$P$29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" i="6" l="1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" i="6"/>
  <c r="C30" i="6"/>
  <c r="B30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" i="6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B27" i="2"/>
  <c r="C6" i="2" l="1"/>
  <c r="B6" i="2"/>
  <c r="B15" i="2" s="1"/>
  <c r="B24" i="2" s="1"/>
  <c r="B4" i="2"/>
  <c r="B13" i="2" s="1"/>
  <c r="B22" i="2" s="1"/>
  <c r="C4" i="2"/>
  <c r="B5" i="2"/>
  <c r="B14" i="2" s="1"/>
  <c r="C5" i="2"/>
  <c r="C3" i="2"/>
  <c r="B3" i="2"/>
  <c r="D5" i="2" l="1"/>
  <c r="D14" i="2" s="1"/>
  <c r="D23" i="2" s="1"/>
  <c r="B7" i="2"/>
  <c r="D3" i="2"/>
  <c r="D12" i="2" s="1"/>
  <c r="D21" i="2" s="1"/>
  <c r="D6" i="2"/>
  <c r="D15" i="2" s="1"/>
  <c r="D24" i="2" s="1"/>
  <c r="C24" i="2" s="1"/>
  <c r="F24" i="2" s="1"/>
  <c r="J24" i="2" s="1"/>
  <c r="C7" i="2"/>
  <c r="D7" i="2" s="1"/>
  <c r="D16" i="2" s="1"/>
  <c r="D25" i="2" s="1"/>
  <c r="B12" i="2"/>
  <c r="C12" i="2" s="1"/>
  <c r="F12" i="2" s="1"/>
  <c r="I12" i="2" s="1"/>
  <c r="C14" i="2"/>
  <c r="F14" i="2" s="1"/>
  <c r="I14" i="2" s="1"/>
  <c r="D4" i="2"/>
  <c r="D13" i="2" s="1"/>
  <c r="D22" i="2" s="1"/>
  <c r="C22" i="2" s="1"/>
  <c r="F22" i="2" s="1"/>
  <c r="I22" i="2" s="1"/>
  <c r="B23" i="2"/>
  <c r="C23" i="2" s="1"/>
  <c r="F23" i="2" s="1"/>
  <c r="J23" i="2" s="1"/>
  <c r="C13" i="2"/>
  <c r="C15" i="2"/>
  <c r="F15" i="2" s="1"/>
  <c r="I15" i="2" s="1"/>
  <c r="B21" i="2"/>
  <c r="C21" i="2" s="1"/>
  <c r="B16" i="2"/>
  <c r="B5" i="4" s="1"/>
  <c r="J22" i="2" l="1"/>
  <c r="I25" i="2"/>
  <c r="C16" i="2"/>
  <c r="F16" i="2" s="1"/>
  <c r="F13" i="2"/>
  <c r="H13" i="2" s="1"/>
  <c r="C25" i="2"/>
  <c r="F25" i="2" s="1"/>
  <c r="F21" i="2"/>
  <c r="J21" i="2" s="1"/>
  <c r="J25" i="2" s="1"/>
  <c r="B17" i="4"/>
  <c r="B25" i="2"/>
  <c r="B14" i="4" s="1"/>
  <c r="B18" i="4" l="1"/>
  <c r="B29" i="4" s="1"/>
  <c r="J27" i="2"/>
  <c r="B19" i="4"/>
  <c r="H16" i="2"/>
  <c r="I13" i="2"/>
  <c r="I16" i="2" s="1"/>
  <c r="K25" i="2"/>
  <c r="B8" i="4" l="1"/>
  <c r="J16" i="2"/>
  <c r="H27" i="2"/>
  <c r="I27" i="2"/>
  <c r="B9" i="4"/>
  <c r="B28" i="4" s="1"/>
  <c r="K27" i="2" l="1"/>
  <c r="B27" i="4"/>
  <c r="B30" i="4" s="1"/>
  <c r="B10" i="4"/>
  <c r="B21" i="4" s="1"/>
</calcChain>
</file>

<file path=xl/sharedStrings.xml><?xml version="1.0" encoding="utf-8"?>
<sst xmlns="http://schemas.openxmlformats.org/spreadsheetml/2006/main" count="234" uniqueCount="153">
  <si>
    <r>
      <t xml:space="preserve">GRUPO DE ESPECIES AEPS: </t>
    </r>
    <r>
      <rPr>
        <b/>
        <sz val="8"/>
        <color rgb="FFFFFFFF"/>
        <rFont val="Tahoma"/>
        <family val="2"/>
      </rPr>
      <t>Diferente de 'EPU', 'Idoso', 'NÃ£o classificado', 'PensÃ£o Mensal VitalÃ­cia', 'Portador DeficiÃªncia', 'Renda Mensal VitalÃ­cia por Idade', 'Renda Mensal VitalÃ­cia por Invalidez'</t>
    </r>
  </si>
  <si>
    <t>FAIXA VALOR</t>
  </si>
  <si>
    <t>QTDE BENEFÍCIOS</t>
  </si>
  <si>
    <t>TOTAL</t>
  </si>
  <si>
    <t>Faixa</t>
  </si>
  <si>
    <t>Emissões</t>
  </si>
  <si>
    <t>Valor (R$ mi)</t>
  </si>
  <si>
    <t>Menos que 1 SM</t>
  </si>
  <si>
    <t>Exatamente 1 SM</t>
  </si>
  <si>
    <t>acima de 1 até 2 SM</t>
  </si>
  <si>
    <t>Acima de 2 SM</t>
  </si>
  <si>
    <t>Total</t>
  </si>
  <si>
    <t>Valor Médio (R$)</t>
  </si>
  <si>
    <t>Tx cresc veg mês</t>
  </si>
  <si>
    <t>Estimativa de Impacto pela Antecipação do Abono</t>
  </si>
  <si>
    <t>Quantidade de Benefícios</t>
  </si>
  <si>
    <t>Total da 1ª parcela antecipado</t>
  </si>
  <si>
    <t>Valor total das antecipações</t>
  </si>
  <si>
    <t>Estimativa de impacto - em R$ mi</t>
  </si>
  <si>
    <t>Benefícios do RGPS</t>
  </si>
  <si>
    <t>Impacto da antecipação pela ótica financeira</t>
  </si>
  <si>
    <t>&lt; 1 SM</t>
  </si>
  <si>
    <t>= 1 SM</t>
  </si>
  <si>
    <t>1-2 SM</t>
  </si>
  <si>
    <t>2-3 SM</t>
  </si>
  <si>
    <t>3-4 SM</t>
  </si>
  <si>
    <t>4-5 SM</t>
  </si>
  <si>
    <t>5-6 SM</t>
  </si>
  <si>
    <t>6-7 SM</t>
  </si>
  <si>
    <t>7-8 SM</t>
  </si>
  <si>
    <t>8-9 SM</t>
  </si>
  <si>
    <t>9-10 SM</t>
  </si>
  <si>
    <t>10-11 SM</t>
  </si>
  <si>
    <t>11-12 SM</t>
  </si>
  <si>
    <t>12-13 SM</t>
  </si>
  <si>
    <t>13-14 SM</t>
  </si>
  <si>
    <t>14-15 SM</t>
  </si>
  <si>
    <t>15-16 SM</t>
  </si>
  <si>
    <t>16-17 SM</t>
  </si>
  <si>
    <t>17-18 SM</t>
  </si>
  <si>
    <t>18-19 SM</t>
  </si>
  <si>
    <t>19-20 SM</t>
  </si>
  <si>
    <t>20-30 SM</t>
  </si>
  <si>
    <t>30-40 SM</t>
  </si>
  <si>
    <t>ANO/MÊS: Igual a '2026/01'</t>
  </si>
  <si>
    <t>Data da Consulta: 13/02/2026 14:39:08</t>
  </si>
  <si>
    <t>Distribuição dos Benefícios do RGPS por faixa de valor - jan26</t>
  </si>
  <si>
    <t>VALOR MR AJUSTADO</t>
  </si>
  <si>
    <t>Distribuição dos Benefícios do RGPS por faixa de valor - abr26</t>
  </si>
  <si>
    <t>Distribuição dos Benefícios do RGPS por faixa de valor - mai26</t>
  </si>
  <si>
    <t>1ª parcela - competência abril/26</t>
  </si>
  <si>
    <t>2ª parcela - competência maio/26</t>
  </si>
  <si>
    <t>Valor a ser pago em abr/26</t>
  </si>
  <si>
    <t>Valor a ser pago em mai/26</t>
  </si>
  <si>
    <t>Valor a ser pago em jun/26</t>
  </si>
  <si>
    <t>Valor da despesa em abr/26</t>
  </si>
  <si>
    <t>Valor da despesa em mai/26</t>
  </si>
  <si>
    <t>Valo da despesa em jun/26</t>
  </si>
  <si>
    <t>TO - TOCANTINS</t>
  </si>
  <si>
    <t>SP - SAO PAULO</t>
  </si>
  <si>
    <t>SE - SERGIPE</t>
  </si>
  <si>
    <t>SC - SANTA CATARINA</t>
  </si>
  <si>
    <t>RS - RIO GRANDE DO SUL</t>
  </si>
  <si>
    <t>RR - RORAIMA</t>
  </si>
  <si>
    <t>RO - RONDONIA</t>
  </si>
  <si>
    <t>RN - RIO GRANDE DO NORTE</t>
  </si>
  <si>
    <t>RJ - RIO DE JANEIRO</t>
  </si>
  <si>
    <t>PR - PARANA</t>
  </si>
  <si>
    <t>PI - PIAUI</t>
  </si>
  <si>
    <t>PE - PERNAMBUCO</t>
  </si>
  <si>
    <t>PB - PARAIBA</t>
  </si>
  <si>
    <t>PA - PARA</t>
  </si>
  <si>
    <t>MT - MATO GROSSO</t>
  </si>
  <si>
    <t>MS - MATO GROSSO DO SUL</t>
  </si>
  <si>
    <t>MG - MINAS GERAIS</t>
  </si>
  <si>
    <t>MA - MARANHAO</t>
  </si>
  <si>
    <t>GO - GOIAS</t>
  </si>
  <si>
    <t>ES - ESPIRITO SANTO</t>
  </si>
  <si>
    <t>DF - DISTRITO FEDERAL</t>
  </si>
  <si>
    <t>CE - CEARA</t>
  </si>
  <si>
    <t>BA - BAHIA</t>
  </si>
  <si>
    <t>AP - AMAPA</t>
  </si>
  <si>
    <t>AM - AMAZONAS</t>
  </si>
  <si>
    <t>AL - ALAGOAS</t>
  </si>
  <si>
    <t>AC - ACRE</t>
  </si>
  <si>
    <t>90 - NÃO INFORMADO</t>
  </si>
  <si>
    <t>VALOR BRUTO</t>
  </si>
  <si>
    <t>UF DA GEX (CÓDIGO E NOME)</t>
  </si>
  <si>
    <r>
      <t xml:space="preserve">Data da Consulta: </t>
    </r>
    <r>
      <rPr>
        <b/>
        <sz val="8"/>
        <color rgb="FFFFFFFF"/>
        <rFont val="Tahoma"/>
        <family val="2"/>
      </rPr>
      <t>13/03/2026 12:51:08</t>
    </r>
  </si>
  <si>
    <r>
      <t xml:space="preserve">GRUPO DE ESPECIES AEPS: </t>
    </r>
    <r>
      <rPr>
        <b/>
        <sz val="8"/>
        <color rgb="FFFFFFFF"/>
        <rFont val="Tahoma"/>
        <family val="2"/>
      </rPr>
      <t>Diferente de 'EPU', 'Idoso', 'Pensão Mensal Vitalícia', 'Portador Deficiência', 'Renda Mensal Vitalícia por Idade', 'Renda Mensal Vitalícia por Invalidez'</t>
    </r>
  </si>
  <si>
    <r>
      <t xml:space="preserve">ANO/MÊS: </t>
    </r>
    <r>
      <rPr>
        <b/>
        <sz val="8"/>
        <color rgb="FFFFFFFF"/>
        <rFont val="Tahoma"/>
        <family val="2"/>
      </rPr>
      <t>Igual a '2026/02'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</si>
  <si>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</si>
  <si>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</si>
  <si>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</si>
  <si>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</si>
  <si>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</si>
  <si>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</si>
  <si>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</si>
  <si>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</si>
  <si>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</si>
  <si>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</si>
  <si>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</si>
  <si>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</si>
  <si>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</si>
  <si>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</si>
  <si>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</si>
  <si>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</si>
  <si>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</si>
  <si>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</si>
  <si>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</si>
  <si>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</si>
  <si>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</si>
  <si>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</si>
  <si>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</si>
  <si>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</si>
  <si>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</si>
  <si>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</si>
  <si>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</si>
  <si>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UF</t>
  </si>
  <si>
    <t>Valor do Abono Anual por Unidade da Federação - Fev/26</t>
  </si>
  <si>
    <t>Valor (R$ milhões)</t>
  </si>
  <si>
    <t>Acre</t>
  </si>
  <si>
    <t>Nome)</t>
  </si>
  <si>
    <t>Informado</t>
  </si>
  <si>
    <t>Alagoas</t>
  </si>
  <si>
    <t>Amazonas</t>
  </si>
  <si>
    <t>Amapa</t>
  </si>
  <si>
    <t>Bahia</t>
  </si>
  <si>
    <t>Ceara</t>
  </si>
  <si>
    <t>Federal</t>
  </si>
  <si>
    <t>Santo</t>
  </si>
  <si>
    <t>Goias</t>
  </si>
  <si>
    <t>Maranhao</t>
  </si>
  <si>
    <t>Gerais</t>
  </si>
  <si>
    <t>Sul</t>
  </si>
  <si>
    <t>Grosso</t>
  </si>
  <si>
    <t>Para</t>
  </si>
  <si>
    <t>Paraiba</t>
  </si>
  <si>
    <t>Pernambuco</t>
  </si>
  <si>
    <t>Piaui</t>
  </si>
  <si>
    <t>Parana</t>
  </si>
  <si>
    <t>Janeiro</t>
  </si>
  <si>
    <t>Norte</t>
  </si>
  <si>
    <t>Rondonia</t>
  </si>
  <si>
    <t>Roraima</t>
  </si>
  <si>
    <t>Catarina</t>
  </si>
  <si>
    <t>Sergipe</t>
  </si>
  <si>
    <t>Paulo</t>
  </si>
  <si>
    <t>Tocantins</t>
  </si>
  <si>
    <t>Total Brasil</t>
  </si>
  <si>
    <t>Quantidade</t>
  </si>
  <si>
    <t>% Valor</t>
  </si>
  <si>
    <t>% Qtde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</si>
</sst>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"/>
  </numFmts>
  <fonts count="12" x14ac:knownFonts="1">
    <font>
      <sz val="10"/>
      <color rgb="FF000000"/>
      <name val="ARIAL"/>
    </font>
    <font>
      <sz val="8"/>
      <color rgb="FF000000"/>
      <name val="Arial"/>
      <family val="2"/>
    </font>
    <font>
      <b/>
      <sz val="8"/>
      <color rgb="FFFFFFFF"/>
      <name val="Tahoma"/>
      <family val="2"/>
    </font>
    <font>
      <sz val="8"/>
      <color rgb="FFFFFFFF"/>
      <name val="Tahoma"/>
      <family val="2"/>
    </font>
    <font>
      <sz val="8"/>
      <color rgb="FF838280"/>
      <name val="Tahoma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5" tint="-0.249977111117893"/>
      <name val="Calibri"/>
      <family val="2"/>
    </font>
    <font>
      <sz val="10"/>
      <color rgb="FF000000"/>
      <name val="Arial"/>
      <family val="2"/>
    </font>
    <font>
      <sz val="12"/>
      <color rgb="FF000000"/>
      <name val="Segoe UI"/>
      <family val="2"/>
    </font>
    <font>
      <b/>
      <sz val="12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BFBFC"/>
      </patternFill>
    </fill>
    <fill>
      <patternFill patternType="solid">
        <fgColor rgb="FF9C9598"/>
      </patternFill>
    </fill>
    <fill>
      <patternFill patternType="solid">
        <fgColor rgb="FFF6F6F4"/>
      </patternFill>
    </fill>
    <fill>
      <patternFill patternType="solid">
        <fgColor rgb="FFFFFFFF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B3B3B3"/>
      </top>
      <bottom/>
      <diagonal/>
    </border>
    <border>
      <left/>
      <right/>
      <top style="medium">
        <color rgb="FFB66778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1"/>
  </cellStyleXfs>
  <cellXfs count="63">
    <xf numFmtId="0" fontId="0" fillId="0" borderId="0" xfId="0"/>
    <xf numFmtId="0" fontId="1" fillId="2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right" wrapText="1"/>
    </xf>
    <xf numFmtId="0" fontId="4" fillId="4" borderId="1" xfId="0" applyFont="1" applyFill="1" applyBorder="1" applyAlignment="1">
      <alignment horizontal="left" wrapText="1"/>
    </xf>
    <xf numFmtId="3" fontId="4" fillId="4" borderId="1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left" wrapText="1"/>
    </xf>
    <xf numFmtId="3" fontId="4" fillId="5" borderId="2" xfId="0" applyNumberFormat="1" applyFont="1" applyFill="1" applyBorder="1" applyAlignment="1">
      <alignment horizontal="right"/>
    </xf>
    <xf numFmtId="164" fontId="4" fillId="5" borderId="2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left" wrapText="1"/>
    </xf>
    <xf numFmtId="3" fontId="4" fillId="4" borderId="2" xfId="0" applyNumberFormat="1" applyFont="1" applyFill="1" applyBorder="1" applyAlignment="1">
      <alignment horizontal="right"/>
    </xf>
    <xf numFmtId="164" fontId="4" fillId="4" borderId="2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3" fontId="2" fillId="3" borderId="3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quotePrefix="1" applyFont="1" applyAlignment="1">
      <alignment horizontal="left"/>
    </xf>
    <xf numFmtId="3" fontId="5" fillId="0" borderId="0" xfId="0" applyNumberFormat="1" applyFont="1"/>
    <xf numFmtId="165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/>
    </xf>
    <xf numFmtId="0" fontId="5" fillId="0" borderId="6" xfId="0" quotePrefix="1" applyFont="1" applyBorder="1" applyAlignment="1">
      <alignment horizontal="left" vertical="center"/>
    </xf>
    <xf numFmtId="165" fontId="5" fillId="0" borderId="7" xfId="0" applyNumberFormat="1" applyFont="1" applyBorder="1" applyAlignment="1">
      <alignment vertical="center"/>
    </xf>
    <xf numFmtId="0" fontId="8" fillId="0" borderId="0" xfId="0" quotePrefix="1" applyFont="1" applyAlignment="1">
      <alignment horizontal="left"/>
    </xf>
    <xf numFmtId="0" fontId="5" fillId="0" borderId="12" xfId="0" applyFont="1" applyBorder="1"/>
    <xf numFmtId="3" fontId="5" fillId="0" borderId="13" xfId="0" applyNumberFormat="1" applyFont="1" applyBorder="1"/>
    <xf numFmtId="0" fontId="6" fillId="7" borderId="8" xfId="0" applyFont="1" applyFill="1" applyBorder="1" applyAlignment="1">
      <alignment vertical="center"/>
    </xf>
    <xf numFmtId="165" fontId="6" fillId="7" borderId="9" xfId="0" applyNumberFormat="1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165" fontId="6" fillId="7" borderId="11" xfId="0" applyNumberFormat="1" applyFont="1" applyFill="1" applyBorder="1" applyAlignment="1">
      <alignment vertical="center"/>
    </xf>
    <xf numFmtId="0" fontId="9" fillId="0" borderId="1" xfId="1"/>
    <xf numFmtId="0" fontId="1" fillId="2" borderId="1" xfId="1" applyFont="1" applyFill="1" applyAlignment="1">
      <alignment wrapText="1"/>
    </xf>
    <xf numFmtId="164" fontId="2" fillId="3" borderId="3" xfId="1" applyNumberFormat="1" applyFont="1" applyFill="1" applyBorder="1" applyAlignment="1">
      <alignment horizontal="right"/>
    </xf>
    <xf numFmtId="0" fontId="2" fillId="3" borderId="3" xfId="1" applyFont="1" applyFill="1" applyBorder="1" applyAlignment="1">
      <alignment horizontal="left"/>
    </xf>
    <xf numFmtId="164" fontId="4" fillId="5" borderId="2" xfId="1" applyNumberFormat="1" applyFont="1" applyFill="1" applyBorder="1" applyAlignment="1">
      <alignment horizontal="right"/>
    </xf>
    <xf numFmtId="0" fontId="4" fillId="5" borderId="2" xfId="1" applyFont="1" applyFill="1" applyBorder="1" applyAlignment="1">
      <alignment horizontal="left" wrapText="1"/>
    </xf>
    <xf numFmtId="164" fontId="4" fillId="4" borderId="2" xfId="1" applyNumberFormat="1" applyFont="1" applyFill="1" applyBorder="1" applyAlignment="1">
      <alignment horizontal="right"/>
    </xf>
    <xf numFmtId="0" fontId="4" fillId="4" borderId="2" xfId="1" applyFont="1" applyFill="1" applyBorder="1" applyAlignment="1">
      <alignment horizontal="left" wrapText="1"/>
    </xf>
    <xf numFmtId="164" fontId="4" fillId="4" borderId="1" xfId="1" applyNumberFormat="1" applyFont="1" applyFill="1" applyAlignment="1">
      <alignment horizontal="right"/>
    </xf>
    <xf numFmtId="0" fontId="4" fillId="4" borderId="1" xfId="1" applyFont="1" applyFill="1" applyAlignment="1">
      <alignment horizontal="left" wrapText="1"/>
    </xf>
    <xf numFmtId="0" fontId="3" fillId="3" borderId="1" xfId="1" applyFont="1" applyFill="1" applyAlignment="1">
      <alignment horizontal="right" wrapText="1"/>
    </xf>
    <xf numFmtId="0" fontId="3" fillId="3" borderId="1" xfId="1" applyFont="1" applyFill="1" applyAlignment="1">
      <alignment horizontal="left" wrapText="1"/>
    </xf>
    <xf numFmtId="0" fontId="10" fillId="0" borderId="0" xfId="0" applyFont="1"/>
    <xf numFmtId="0" fontId="10" fillId="0" borderId="0" xfId="0" quotePrefix="1" applyFont="1" applyAlignment="1">
      <alignment horizontal="left"/>
    </xf>
    <xf numFmtId="165" fontId="10" fillId="0" borderId="0" xfId="0" applyNumberFormat="1" applyFont="1"/>
    <xf numFmtId="0" fontId="11" fillId="0" borderId="14" xfId="0" applyFont="1" applyBorder="1"/>
    <xf numFmtId="165" fontId="11" fillId="0" borderId="14" xfId="0" applyNumberFormat="1" applyFont="1" applyBorder="1"/>
    <xf numFmtId="0" fontId="10" fillId="0" borderId="14" xfId="0" applyFont="1" applyBorder="1" applyAlignment="1">
      <alignment horizontal="center"/>
    </xf>
    <xf numFmtId="0" fontId="10" fillId="0" borderId="14" xfId="0" quotePrefix="1" applyFont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8" fillId="0" borderId="0" xfId="0" quotePrefix="1" applyFont="1" applyAlignment="1">
      <alignment horizontal="center"/>
    </xf>
    <xf numFmtId="0" fontId="2" fillId="3" borderId="1" xfId="1" applyFont="1" applyFill="1" applyAlignment="1">
      <alignment horizontal="left" wrapText="1"/>
    </xf>
    <xf numFmtId="0" fontId="1" fillId="2" borderId="1" xfId="1" applyFont="1" applyFill="1" applyAlignment="1">
      <alignment wrapText="1"/>
    </xf>
    <xf numFmtId="3" fontId="10" fillId="0" borderId="0" xfId="0" applyNumberFormat="1" applyFont="1"/>
    <xf numFmtId="3" fontId="11" fillId="0" borderId="14" xfId="0" applyNumberFormat="1" applyFont="1" applyBorder="1"/>
  </cellXfs>
  <cellStyles count="2">
    <cellStyle name="Normal" xfId="0" builtinId="0"/>
    <cellStyle name="Normal 2" xfId="1" xr:uid="{E80E7491-3FE0-428B-B0AC-2A5BE2C9BC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_xlchart.v5.6</cx:f>
        <cx:nf>_xlchart.v5.4</cx:nf>
      </cx:strDim>
      <cx:numDim type="colorVal">
        <cx:f>_xlchart.v5.7</cx:f>
        <cx:nf>_xlchart.v5.5</cx:nf>
      </cx:numDim>
    </cx:data>
  </cx:chartData>
  <cx:chart>
    <cx:title pos="t" align="ctr" overlay="0">
      <cx:tx>
        <cx:txData>
          <cx:v>Distribuição Regional da Quantidade de Abonos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Calibri" panose="020F0502020204030204"/>
            </a:rPr>
            <a:t>Distribuição Regional da Quantidade de Abonos</a:t>
          </a:r>
        </a:p>
      </cx:txPr>
    </cx:title>
    <cx:plotArea>
      <cx:plotAreaRegion>
        <cx:series layoutId="regionMap" uniqueId="{ADF1D8C8-BB7C-4D83-939D-96B561055564}">
          <cx:tx>
            <cx:txData>
              <cx:v>Percentual (%)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1H3ZctzIkuWvyPQ8YAERCCzXusasAsiVSu6qkvQCoyQW9n3H33TP832bP6gfmxNcdDORuImmRm1W
YplKFJGAw7fjHu4ewf/40v3jS/RwX7zp4igp//Gl+/WtV1XZP375pfziPcT35VnsfynSMv2zOvuS
xr+kf/7pf3n45Wtx3/qJ+wuRFfWXL959UT10b//3f+Bp7kP6Lv1yX/lpcl0/FP3NQ1lHVXni2uSl
N/dfYz+x/bIq/C+V8uvbm5u3bx6Syq/6uz57+PXtwfW3b34ZP+WI4psIL1XVX3EvOTOISlTT1M2n
L+PtmyhN3OfLkiafaUxXiaIo8uOX8kL74j7G/Tdpce/H9y8/nHqhx9e5//q1eChL8PL4996NB2//
xNyXtE4qIS8Xovv1LS/uSz96+8YvU+vpipWKd+eQA5j95VDURz8A+6OP7GljLKu5S0fKsJeneH+d
MiSFnekmZC2r6qEaVP3MMHWdyQabVMOTdVTpm+XD14fiHsL69wYyrY/jJ4wUIxj9mRTzm3VKCK9U
jHlm6gYzZFV/Er+sH+pHg34UxaAaUZ8+wF6IP7nJb1+Kh5ef/Pd95OmukR4EXz+VHt6dYvzVetA0
IlNT1571MIIrCgeiTNFkg3yDsydPeNZDdO+m9+WpN5p2j99ebhxrA9z9VNrYneL9ldqgZwohQtDP
sUEmI6+QzxAUNaLo9ElduH6gjfh+SJPvUse3O8f6AH8/lT6uXkQyBQuv0wekTTVVfg7kj3+N3IMp
Z7IK15DJdBj5Lb7P/vrPU2/0b7zj+b6xMsDcz6SMm9tTrL9OGRIV6jAZMY91QBTNpLg46RQ3fvpm
VdwnXx/efE3f3NbfEcsnHjHSjOD0Z9IM/+0HakYhiOZwAmjgEK+occZkhSC8vGTDL1Sfoge/9/zv
SHWfbxupQLD0M6nAWrwI4/8fqSR6phuUKqb5jEOycqwJwzBlhY1ChoUF2vcg1Mt9IyUIpn4mJSx+
JEIR+YzKmq7LQhHia4RU6uN1QgwNq5H9uL0os7/+WfhYbtzeJ1X6cnHKLqbjxdEDRmoRbP5Malld
npLBKwOHop1ppkx1mT0nuaOsSjXPCDOoIcNBXtS2r51V6v/1n+WpF5pWyst9I10I3n4mXex+YKhQ
yZmiE6jCfM6qRh6iK2eazGRKDawH93Wwuy/L+y9eXT5U1XeoYnT7SCOCw5FGFmV1/zUt37xPfPx1
XCp5D4eaKpUclk726kISOWOKirrQc5IijxFaVQEeQA+Uj56s8EgCyGG8v/7Pd6DD7v7brfOc/62L
Qzc/EheMM11ThMv/m5ip0TNTxicM8xk3EFP3bfImTb7+9X+T78lg9m4daURwOLLFv7VGdqsXoUxF
q9ciNcpCCqIjFrlPqfwoi1GhEco0fOZ5/UtfiD/lkzsfi983KxTs/O8BiYO7R3oRfP5MernavIjm
B+iFnSkyU3TUtJ+rROMIiqq3rJiqwZ6xC+uAfU+58u/rv/758rOpF5qOoC/3jXQhePuZdLFDsHgS
xxTrr/QRJJkqIokpP7vIOI4w9UxTNEUxkdA8fo1Qa3ePNHOFtkuZfvd6eOoZIx0Jnn8qHd39OB2h
uYAUhimm/qwjwNR+D0iRzTMNSiQaHS0EdmlS3Sf3p15l2lO+3ThWA9gaqeHHpzbosmiwSMXUtENG
mXYmm5RQWOPTF9K9fVzYs6OXC1Me8m9Y/pchvz3sIv36dnfM9t86il79dor/1yEEVpnIWDTz2f2P
Ek0drRWKpAbr1EmlXD0k6A42f/3Xd2U2h3ePrFGw+T9vjWcqNSlSNvIcrACA+96nGmcq+h2GQZ6X
e+Ng9X0Fkaun2+Y5/nsbIv9xhijpZwpFedx8ydbGoYqqZ4aGVobJnruAwMl9eIBI7//65+fvgMN/
3TnWB/gbWeDfWh93P3LBo8hnxJD1g3LsyDOozCgThcKp1OEOwxcYk0jKFzX998F679aRRgSHP5NG
rn5k2dY4wwACmhffEusRVsFDTDT8KD70hNWjosDVQ5Hcx5/rL+nrVbJ/70gngsefSic3p9h/XfiU
CEMAwWACMuznrGUUP1AuNJC9KViIPn29EH9ahArsSb6npP7txrE2wN3PpI2b7YtApvDhtdpAbwmF
WWQxzwMIiNYHmIWeuYkgYr5E+1EMEa07dP6298mDX3yHl4zvH+lG8PpT6ebiB+qGYdXPIPhv6T3Q
aV83GB4hKByoMlLNqXhy2Fa9SDHpd+rtppcBkw8Zawlc/0xaurVOyeF1HkRFFZOaYuLwSQlwkH0l
GWK5oMqYtnoOMVjD7Sdh1n2RRqiMfXex4OgBI+UIZkfK+fFLVKKfMfTjUFnEX49fh1LAooCpikGQ
/nyT0r4URF/u/o11X90XkMWLhKbwbdpKx/fPy+BvnZbe/sgkCGkpBp6gF32c/aCOwkyxfhjVDW4f
CtfPvgMsvt04lv9PlvDc/sApJ4nQM0apiYrBvyqG+wihon9KDEMzXiahxtpAU+rN1X0dfUd4vd27
d6yTv/mw0wizXvz1CTWekOHgI68cJJfgFvTxazwFyOjZU7LzMrRJXvDoearmebz737/JNEa9cHDw
1v/T0+L/fpL825S9DdRdPI7n7w2Tn776yCC2C4xufQ5sk8p5ktbm669vKeT5beZfPOEgHr5I6fDz
D/dl9etbiRhnhqprqoGhWjSyVQ3ZavvweElHHEYhhKgMOKfpcLe3bxKkPN6vb5EmaaiBwP+Qx8oK
1ZBHlWktLkkI3zrWGojdOoYYVGLq3/ZCXKVR76bJN0k8//tNUsdXqZ9UJZ789k329CnBGNNEV0Dg
rIomvGKgZIvrX+5vsN0CH1b+F5XcJCBu0fOcVRG1BuzXKFZ1najp1h1YUGFk/Ztk/lvkVJUaCkgR
qioKAV/75DJJd+qwUjuuhGXPvnZRqAwRTxxfUm9d1SyGL6fpoXo+Yk9lWLmhtqkwLNGEHPfpyX4S
Fn2UdzyX5OSm0ql2l/tasJqhIo/o6ATqxVi0ShWoWfSQD+ngR4qkeMr1+eZyebm2l0vOl+e75dK2
lzsL/97Z+L9tW3yN7+zd+XLDN/jMbod/bm0b19b2FtcWW3yLTy83m0t7jas73LzBRy1rg6ctVxyP
xOPFR5Yp7t/cLS83GzyN43F8IS4vN0vrEz6CV+CW+Am+xz8WnFtraw26+CyeeLW6xOPPbRuP+oSf
bBZ8scATP9g7vtnc8c3Cwj2LxcJaWJYlPrbA/XieeJj1Dt/swAne6EaQX62t7e+LrfjoYrvhC+vC
svE9uF6vUjBv4e2Wi/U7y1pudkvxoni3Fe68se7x1DU+ur24Xa9vhZggKHG3vdvFXJC9tfDj0yoj
Mxoz5UONxUFRqnKgXO+Wl582yzswtbDurfXWup2hpCBd3rfBsW2MXawqi4hUsI2lff3h86XLL/ni
44Ul8xk6VLzxnisf0QFo7dt6mZeZpws6UNGHzc0N9GxB3lDJ+nxnn1vW+WkRKgIbThHEOmKfoKNU
eTCA4M7+dAdrgZ5mCNA50Qkl7qFTSTLdaXxQuD5fnguDXu4e/8Pfl5+W8I1L2Oru0275aXeZczjO
7tMn6JK/W8GwNjerzWq1WqxW7/gFLGxrna9hzh/fvXs0x3fculhD3/A8uIVtXZ9bHP652F5b5+ew
vu16PcPOHDcCi/e4UeWmcQLIy/5g38FvILE5q2YjOD+yAfEKeyQGIHnCQOJ8+enSXcAt4e6XwuEh
tht8bfgK3wmvdjk43P65zqyW/2mv1+s/W359O2ciTADsKRsZAXBcGTSIhVFebu4ul9af643Pl6ul
EPpuCYyzb3cCJqEYKGLBgYGW+Kd9ubyz7zY3O/tDCmxb8Q/nn5d4AFi5XPHV3VUD8dlAkZvNCna3
2MLOM764uA/49haqtm3C7WsYxCeTv19cAEmWNl/bi2vg0HYnAOa0bpmw9VN8IiPeF3yYSh1VYKkA
7B3/AMxtON7742rJb56QGewBRM8t+3yJl1gAd0+/ASZKZ15hFIMGvW/7Voj6A+B9BynsBK7tbu1L
2zrfbIDW60/wFoA1EB9RYrVY5IDX5RIyR+hZiyhgf4Bylp/szeUlABt2c3njcv4HrGgJnSBKLLbw
wg9A7S1/xLLNanO5uXnYuPzhRjz0893lJ5/fDfyzyzcAO+DQ5Q3++fAAawTmr62LW2As/r5e3y5u
139agPz1Lb9DFOk4d/kKrvrHu4uLPy6268X7zXb99fYakcK6RjiwFotbm9+/QyBaX5/bt3BRvthu
3wGzt2uI3oZUH8UMzv+EuBFcQRGxZb1DXN6dW+vFBVz98YO/3+LHAhRu7fPrDx9giNbXGY2c9ndk
6Ic2YbhOKukIMYiS5/gD213tbIQ8uD637O1TkLNm7AA1mpN2gGLcIdmw0fUmBVnQhDh2l/B/uJqg
KqJ3zuFF/LOI9YBL+MWG44NAh+WNiMpQNBSP725ww4ZfICFY4jtx72azusDf61sIzd5a14+JDcS6
FFETHnUBz908pgvr7RYOKUx9KWzwcing1ONrmBDED7Re2sDjc6FGe/1hh0zHXl/auOe0AkR0+JdP
okeCfNbA1ihsaBMz2Lq4vgeGzTCYrlwnJTeI1Nh9lTWWTtUKK/9TKe2hlp+pUKR/qBaZ2Kw18vzU
KTPHoHHJnSQwF04tMV4kXfTJ7Ybc9kNTQinyFL1jrrCDAiUpzFephooFwiFXkTLozOyMgteFqS59
o+2WXtQo/PVUKNN13cD4HfYyjbhSasMPCtkpeKB65A/Zz+NNlXXDjLEeyw6jvSZjOhYhSM/HaXOR
R7JX6WbBu1D1dMszu7TmYcFYzVOzT0uu5K13d5qzwxAp9MVQW2LoexpYRxGxlt63CjOheRY3fcHT
PCFbWcqZ3ZRhsJNrQ5thb4IUVn5Y55iMitA8EiLJYjmN6xCkoibjjZkMy8yvM6sM4ghthFNWMSFJ
TTVVlegQo46V4SFXLNMSQ0rigjd+GWxqP9DWGpZv79SUmpdtkerr0/QmrHCfnj7Ctr5Kh1RrQK9I
lCFbx4qTSYug0fwZOlMiZEQxsU0F7KEidciXExtD76cs52aUe40VBEPQ25VfD5+o2+QzxKaEyDAI
gv4SRRvWENf3AMPMC80ogz7nbk9Cu24KcuFpmmMx1ehtrTPUGYCaZM6gukbgZ0zTRq7cqLVjVD7J
uRLVKmdmQBZ+RXTu+oM7489TpDRZpTq8WWE6GQUFRWIslDo5530hR3ZFIu2iDAbCzdgtZhzsMOV7
dDBtn9TIwZpBz4pSAVdsSC89T3dXRtjnv+sKVd+1apj/Xhj1h9db4z7JI0H6UteGCgTpybGlFg5b
4rAHd8adp2weY22aoWGhL+rQh+ZRmplXDJJX8Mw366swzQJLMhKKcYZTnjxJRYz8qypGAnVj5FkO
c9TcM/Wcp2Xsc9ql2tJvUm2mZDFl6ppBVRSlMJWIPQiHvBSm7hd+ruVcKjA6ZRlmFG4jLXb+jLPS
uzOBV9WMc01aIGrGKjIWbKJVRxQDyYsKX6M5r1AvW0VN/ZGp6meSE33xegHqGIYlInIZRBcvsufF
GpM9t2WADM+RdKuNS8NWI6WacajR6leYuZipVQ3UyTURSEaI60mGX0csKXhOC8rLhLYWG7xgkWWZ
u0ralPJMYyvHCcMVZVUr8bxJaj7IqjeDIscGo8F1NJkQDI6IpOeQX9OPsbBsEGWUpIq066RUvXLj
0TouZzSoCDc6TKhASUOuQzB/gvHvkZt1pWt4SpcW3PO9cCtHpFnmeUbv0qbYuZrUbYsySxdFmCqc
gr7V9aFnQQeVUpmbupfymVToGGlMBFd4JLZbq2jUjd6n7ZEfSU2X80w2Wspb14w1TqrWpXYruyTj
ftFoN2Vdxd2M9o9lDspi2x4mo+hxetQT2sW1gkjR0dSwijQIrYHWyYxmJ/nbozIysb7JzMHNAdpY
1jV27UbEanNHWsWqy3vzYxq0uf1a3wFfUDAEp+mYSh5ht6G3CUVGmXPaG4UlmZ1qNWqVzEjvGHxA
RUNf1dAoTpJgozibpMQJS73Keeia2k1q9PmChmWwkuso+Fz5xbA8zdWUHGGyYtMOdvwdIYITpoMf
MUQkLWjVzG5yQzonjuxahhGXO9L0ZmV3LrLAGT7n6I741Gq3y/NUzXkUJ8V50KbpJvPqYRfUUnFe
Y++EJYeBMgN/U8IV2aaM/e84V4iO4K/LjDiPigTC9RX2oZLqrl4QswlWbWLKGfcSqfrjtHjFEw9h
wRQNCUqxBEJYHOeCNXXbhJVuzhunTGwtzwubxkHDpaR7fdqJVBoZjEaxRUtjbOQRoToMYaupGe/b
OlrI4VAvu4q9Ppk20ftHQoJEEAMA6khvSV+mqUr6jEt61q5oqMY8DPRrOQ8Zjwp5xjonsOSAmrCi
vXjVukQrOw1oJfuRo1jU10PNckgx9DOWIfKTkZ5wwBE2I8M6sF1EGeUv8GM/8rwh41Ejl1vPkOJV
msTyNo2Zsch0rbnrWkkKeYwyUvt6V8AIKbpVyK+xIKcjJvWwM4awQvQfpMq8jXJGLhWZ1FZGWL5J
C20IeOY5bIbjCcsUY2DihBRdg92MAgTWJFpFlRapqOLUPKNmxDMl8LgvN9Lrsdp8XCtjChDLlMfK
7J4WjazsS9XNkFB5aXOu1Xm9iWnFtr5qknXl6JXHo7ysZ8Q6oVKUOFB3QCJiMPLY5dijWng5GXDC
GvC61ojLI9837NZPyy1LaX3RqWnAE8Msrdxv/BnSR2Yrgq6mUqJgkggxcKRR5rRJludAFDcwMk7k
hC5Ri2lwesypbPhIg48nqaA6AFdEujXGlsLpaNEOsNnBr5SUl3Uw2FjiRmua6QlODjpFa4ojoAvS
T0NHLUcZZaih6qs+y6qMh2bSZTyvpeFTI5FInzGVSZ5USqEyVAa0MYj5Q5AZrVxnsMqwt8usV8/l
qI43eVeXM9gyRUoXmycptoDJ6CgfYkvVOkmaxjFI5W7JUfaQ7GzoP3qp3M8kh1PCQy4EF1CYbCr6
CFzy2PD8jmQZL1TZXxQScl2v9fLFq1UkwgxCI4SHKcLRMrZ0dc/MfR8QxoaOy1rp8TyNjdcrCAm1
qOeBBg7zGVHpFTcjQemkvGUNkksA1SLtjODayd3h42mGJhREUaXENkmEGTFsdqggncS5J7lhxtW8
dpZVWJVWSJvAQklkphczoaADSuL6HlQkaZ87Qx9k3NSa3w09oYuEONmMvYnIeBBiMFmI8qTAP+Au
WvyHRJSqy+NUkVKuaKn8Lg+6/DambboxXaYOPG27bnVafgqZoohDskyqqgqojix8yKMganNQVF0T
AswVz+6SJLQcsyER95jjrZOucRe9z8xVIufkT6mXtiVLsqVH2/Dm9OtMCRmK1BgmHMQ5NyP+3SSK
a8OB5ehmM9hSJgULlAgeXk9EZzgIT8chFbCbkc1oeTv4ZcZS3vkF8a2+DbTKLmUz02b8YEqbOkZB
AfIm8MMUxrtnMo4aJjLtYZxJkHRW4FGNy620VFizTiqpn6E2JTsDkxKmoauY3x6nCHVXal3cpBnX
K+ach02fbzKgqP164RkoeKjIgZBHjgvbeqQXtHeBiEEZF+/S2osXHaP+TDl2gheIDYsoICIUNZZc
mKRSaPqeyFN17yJqTdVSfOa9tlQk9vyiAgHYwNoGZyMe6scYGqmShO2HPo13cd8RO3MSYwZzjysd
ggzmg5iOXgpWboLZPTOItSFlcqynPKgd/53UG3Sp5NE2bZnJNbm5MFp2k0mys8g93TlHvXurmVk2
E19EOjFCFvi3QtEmQLXFGCcCQy7XZuVGSAS0hiiLqvPK5ErtmNy8Y3XbUqtrzcjfFI1J5sq0E26A
1QBmsQjVsBVqnNpJqcfkOjZT3scBDS1P1nq7zfx3VHVVqy4d/P/VNorgQ1CDxhQmhD7CtJroXTzI
QBHV83zelrRY6vEw5wnHoUeBSlEhgwU9HqFwqFbUnN2u0KFWzfNdKzL0dNMng75RHdObMaFjCYKU
QZEmYv1B5PGCClipyQWDBNOQ+ZLdp1FucBmzI+/NkrKvXhu3zoyfCxkd2gtKVUQVlUbAF/Z3HnLn
hTnr3JymPEtiyVbNnP2e1+3wOa/1yFaUhHxGGaQ7zzyaruOClJ9Oq/DYXBWKAgo2dGP4TAGqHZKP
k1x2m7ZOuRwVrh1p+teo0D+xBAWq3ExiXqtzWeUx5AiKWLSim4Yqq9hIvu+lZesHPlHylCcSwaI1
r+s1XCWZ0eTRggO7z1TUb+EIOMUNjY9DKiSoMAWXVikvAqkYLCPx/Q/50MeqXWSOepWHzeDz0PBQ
M9KjqJyLERM2y2QcByJyQFSPxvODxZDpYYL2NpciJ18yN+wry3QU7y4tCxrMuOEE8KFVgqUyToVB
HQVrgkNmKZFCta1kOL5WXgEXwzvFMUO7UYtIsdXSY7chjbFU7py2rJbEcRydS2WZv/cKNclm1lsT
kkc/FjOamLpWxNDo4cuQCKdXD3kLsM89uGtTV59bDfl8Incmj3on3JXG70rueq8OZRAC2uionGFe
k4mTyvbtSo7NiOUZLJn1apRalevQYWU2il/OiHtKt1h4YQaVYjmpqOL6fphJksDB5GnK3bJ23jd9
QPVFr5jOeeWrtT6TN04Rwzk/aBGgyIM/I2lWKiGeVIUpH1BZ32ZKWl+0iS7ZjZa2d6ehYAL8NEFC
RkNRR7OPHvKlOCrr9QR86YHufA0qpX9vVHqzCpMoWqOh6f1xmt4Ea6jRY+qYoSJgYFTgkF6kSn5c
9ylwPdUNW/LQwCwKFx113PN6lRloOSMkgjVUi0e24Wtx5pZVkHKzVwuXq11dO2j7JXSjkAS1wNOM
TWCqgZxKFSiHLWaP7Yk9Awm6RIvcWkq4EseB5aReGXApR+PPcoySfK36opFXOWLNzMppiq44EQoU
H4dJRrZSV60S4Qgz0G0TVHC62lcvSI9GY5H43vs2VdN3RuNJM8ndhBoxoIAUAGeGiHPJR+7Q6I0a
V5ILqKtQJXASeHkW5qml66U2Ay0TFmoA5xgGs1E1xlD6ocUMtK31po1T7pTDYEX1QFa91hjrunAC
u01caabQMsUaltWifSJ2+Rgj1vJWd/POMBO0OFVtQ6SB2LHL0pvB8KMZCxUWOEoDDGRR6DXgxFHI
chSHVS0nlds7CZddP7pQC5SPApV5y9OWOUkFcZcRJg7aeAwke5Ypx1kYawxokgdRvsgd2Tj3JK99
dS0MR49pqEgYKOIyooul8B6V0kPrTeszUIlYp1uYRI/6tRqgr2b3OFk9n4HIKatAhUqsY5BUqMZI
dLI8aEXtA7ekqrptquE6TvOWa8inuJ4H+YyipqiJfb0YoUKZGOu6Q+aypAw0msG5iz53t4lf0GUZ
uvpG7rrsfGiHeoa7CZUBkVGJNmX8QgC08A7phTrJ2g6bAnjbZBn6sp5MGttNFWcui5gwdpAQhTHU
aHF2tHiRPa11map4lQ8/7ppGj+0YswO2HqaGz33fKW5PG+KEFCFEtCYxpIBDw8fEnE7pkso1Eq6Z
HktsvE7+JSlU5nBHQiEXlX/Vez06ImKjWoqcBCn3OGwPqRF3XkcSHjS+Y4WSa6vE8VGpZdJCdYqO
d53S2qfZnJIpkmomStCiziTEsCdTrwqkLJZU5JhltCXoJi6imLo8VMlcgX2OkogNe5S0DGNhmApK
eFZXfrMBVFfRIunDJrP8MIMqTzM2EWpMcZQ79uRgpADJwiG5uCqMyCuVhFfdUK2GnklXg+aYds7K
fCF1Zr/Vc9/54zuI4pzJxxEkrJZGRIvYbBXfoAkvWwjRxyjI+7jX3ntaUixlLafLtvTUGZoTyzOx
+xaIKWNVj5r7IaOlMaRlQIuEY6WkcNdLtmbWRX/0jhfgN8PQ+BOL5cJmklxsSNvFM2BznEuLrhAg
FBk19l2NnV9WU72j2OPMa71TrmuS9DzyCvdecvJ6NxiSsyidvNxJWTkT+Y5RR5grPAV5NAoK43CU
VKrpV6hPcodgcAgtDXcR0IBcn1boMQpg1amjDomxMtTRxvG10ZPa94mHgo1Te5/cwWs8u8Kv3UmW
qtOln6qaufenKR4LVKxzUVLTNcRANsYdr4olTy6QQcSVH7c89xN2ZdZD6PICbZUlownjeuLKDXcy
J5ibWpii/pjFK0yc0sHE9T0nbaRU9hUVaaicZV5k6xIcE7X71Gsts418hfuJM7R21slZuEaxWHk4
zf0xSFDEEOzTQ1uCElRKD+lr6EggTQZIkC6kG/y5DzO1XRHPMJavpoQSKSpDaOU8FtgPKWHtQMwh
QpRMHFNP7GQw2p6bIXr6S61hvTcDR8deinN3sYxAXgidoqxwSK4MpDDoqhLhhET5VwQQO2yD0FZC
BxW4KklXbtznH7NWz1ZBT9XfTzN77CygjlK6+I08On73yyjfqWpNC+sS1DE5FpwrmSZzFiTk1S4p
qODwLyS+iM7aKBGAhxiY0m6RIbaSuQ169aIxOmnzHawYRHg9pj3N8VxNiVk/CVNpEGQ7ZFcYSnd6
NKHlZm4WbMLzUdwmKFXibE4k16MsCv1TFrdJnXBXVplt5tjqaCqxu8G8X7c1jEp6dUqKgTOcbo4+
GXaSHk2ElS7p01yoSJICuogaI7pgqHstYrdTr06LcMoWMXkpPxUsMZd+aItx4MtYb/WI+XpbbuQg
Vy0UE2Kb9G20ycpC3ubot1+zIsg+Yh9cNuMKExiDNA4iRdUJA/Hj2WAWhQ1GP5B8O50rEZ6jonil
GpGOOmanF3eESKzhTPXzO9V3+2KG+eO8ABkWtrCi2YMKuDaemEqlAYMSKL9wZUjlj1CGr/GEwBmt
2nOjEqOOYXjjSh37DsABYcwXQMmAnXHtv/L9MncbLAJ6JS8tCW+4aYzB+6DodTiTu47cHZ5nYqIH
p4HDE3Hk97iY4DReEptq79tyWzJbMaJypaRNMIOg46LeMxkDeCZTOP14rYZt5bHsU+rbAXoUlRnV
duMO0iKVA8nKtVK+QD8x2YZUunI6p1vm6HZeO3X1SnM+eo0RuKmZ3FZIbn3bL4qYd0wvVkgM21Wq
x9QOzWGRarTi8GYU3jDMuDjtTKOI9UgdA36YWFFQSUUF59CZitRP/UCvfdtw3XrLcq1fyG7dLFO/
mWszTKl1n5Tw673grA1U71nc+HZtmv6iopFhk65MZ9Q6Ar5HhkxRGDaQzYmDRw+pSI0XMs8PPNvx
C73dypiCdayyz8JiQ/vAlG/1rHJemc0JopikhzdijzmOwhBH1O+zRns1L1hqunbreO6OYbzJFpWr
mWR1gjUd9TyCbRDYj6OPU+Uam0UcCQUm2+x6Iz6vlYiG64rGOllju36JPUB6BsQ/bSAjwHlkDa1L
MakF2liMHLKWOrrj+b3q23EnBw4awFntD5Y+lK1S8LDTO9OqDK9pV26do9t+mviRyYhfeiV+ZyKg
DnyPR+CLptJVyUlUi+WVu5YLp7c0DL7OUBkhuqqhii4TpFFo01L0gkeBv458bGBJiWK5fu82Vk+j
9DLIO3MhaZ20KHtE6zjJkiUlgzsD50fuB9IGms+YhyNop4jfRbhvOGaQyk4YxNRS5NRTrgjLmvx3
v6qIpHLMuJTVTDdqip441B4lPiy2cNbEIT1vUCPiSBmx+lBteNQOho1jHyKL1UNhn9bdBCnU7k2U
8DHgBD8csZZhR1cRYqTGcrDqWDh5Mtgd4jIgLS9mFDjKCIQCMQWBFjv+6DimaWSjQajlSle34KqU
03PPSbKV5AyxRSTdvaka9Pidtg6sIO7ou5aydkaJR34pyKM1gqQOkzuw1EOhEsk0kQN7xIKRGitp
qAhXtQKFaVmiyA9S+fq0ZI+9Ar/PBz1oBGL0NDEncUgvc7vQCRzAGolCdR1GSbPIfa+aEeoxVwdU
yMgrQpOaUh5Sx0JHX7dcQ0utqMPkneKZ101D2QzOTJFDdVYMZ2MjBfg7ZIolqJ36hubaADE5CZaZ
WvS+Z3ksolHNjUTtSbLoq8hXl6+XJk7kRhlAnPuLAtYhYQ+lRszwE8miRqp99EK0MdPyleNAUBJO
O8FQNCo66ADB4w+JRGkfeThFSbV6sPPRlNPERhcjm6nAHRsGNkDg91KIbRk6cvGRDAMcK+C2gRnY
hKDrwww/XUi+r2xeKzBQETUitERRmBqXpsqUtl5mSIGdqQSZGba8Ln25nLOHY/jQAIlY4mKLJjqu
mri+ly2gVO/0NDcCW2r6lHuejPDWKsG6c9CsP83QUYgTE03IqXAsvo7NQuMQV6Ril63vh3aOrWJf
hrCO7xhz82UesM4ujVTauiiiztj7FH+YhKDo32IsAFtfD/krBgjYzSHFwPdytIwxyl6SROedpLQz
njxFCh6F+IL1CuoiI7Ngkdf42PqFDs5Aq8vMS2MrbQzlo4oBw1c7k9i9hxkkVNRFWW9k5/KQ+31W
G6GdtUO6Msvoz4Jqc6MHx/qCPYjfA4ISk7CREd6WVMHJQdjZCgPU+/d1Ogz2IKneO+x7LXeyl0W7
ZJCKud7YsXMdUh3hhKP1KbZsOb5NlWZYN5lfrdKyIevTtnici6CpiQoawia2oKO/eWgWrOv9MJew
KJGM2r+Kw3rgvd4lVqxm5FzxAifmfuvQtepVzv1p0lMMIohhZUuQA2HQ+pB0N5SZJHUd1kOa1tla
TcJ3YSXPVZImqaCoje4+qr3YRnZIhQU1Jp4c5ts6aZolzdIQM2TKXF332OSxpgEQUnFyFnpxo0VV
qstxolReYMv14NSrtM1K8v84+44mSXV121+kCIxwUyAzy3aZrq7q6gnRphqQA4QkJP36u+qO7jFx
Trw324NdnZkgPrMc58g0l1ebzIz5LyXx81j/H3IRPwMfB0MKArSwRWGb/Mcf5UZFty1S1g9xo5eR
b/FJFbPomf7Eqhrrmv9yTP7NIwDUDxKcT9wc4/E/3avJUEpcdbC+rjBtGJOCs6rIUl9hUTFnB135
nav2XZ7+8xH5N5cV9RiiG3xqiZ75TzfPkM/ha3OsH9F8zoVi8XqYLSDdBcv8fzPN/5uLiuG/BCWH
Bw9b1T9d1EYloWrGjfW7MeMC+xlGvw7qg7rs5rLZpytOl1n+P5dlAI3I7fpscIgJq/+pttDqOPbd
WtkrkKEdsKXhpTxMfhXzxf3+zxfz3zwJIK7wmAMoBp37zwoqYyuwAJOTPXT0VedSV3QiNn/+fz4E
SDRwDljB/nkdTtJ1hJ7PyB4C6OM0qSTp1dHE/9JB/+VcAD5BG/t8cQleGQ1g7B/Pv8fyBnKRLT28
5duTAOzeJ7s+LlNIy7f//IP+pUDivBefhBimxM/888+r+n/mAqWV/hRXbz1bivxlgDJruJ5jgMm1
XwadND0691FPHT3Wjf9gh23y/3JEQKH+y63D/gSpJAbkTyUIzPT/+CWwznGYPvl2CkXC4QMnMReZ
eHQi7iPvSkl3GdtyllE0LfyTOxNtUsuk5F0K6m7YTs2cpDL9GmUepp8zhxaDXh+iXsnrVCkgFG9D
4Eyxq4q4nfxRkpGh7sicDIS1M3eKs1NyjMmQd1NQbkt640D3sotpmM5fnF8bsnTlNB2f//8Ut/x9
qyZp/qYmWY+3mMUy/6JlpeWfjVNju8yGOT0xsswba1lqmLyxK5tvkoqVDOQYc+G7n5QBQa7sqFl1
zuisbBdS7o6mBcNW6/tEfKYlsHwS9SvgnYzelvBSJn+aHd6nbxwLYc7aBbaoVHW4MrLqnSDMKnz5
xQ83q2bSdGBu1fE1DaSEXXIxbBh6CZKcdyyYRn/zNNfsQS8Fya9E0wwACPFbluJ9E8Hmsc+3w1fF
ld7iGPOTccwT04lENLS60tNOjouRkFq1O2Z+P53SMNcw08pma2Qbwjok/TINeXhebEzVH7GqMpsv
BkmBb9uOddb1Qi8r+QK97DJ8MXMTIXa26T5jUXE7vmoJZcn31I4JTK15VCp+XcsVmtZmRHTEye/J
ZjpbFYI97Z85NLInObHNWzGEav+xWi0m2wFkUvbrvjCArq1TTOgJq+zQpFdTnhn/XM7ecGwRY7Qb
+EqWEMpakWkb30pfifHbXNRuI2ckCBxOXAvr7PRUTXZ1roVtpqZPx1Et4miNGI/Auk9WFjP2HEq/
vOkKjn3sXWptzGsM+TH4dnZFJE/1no/iN0XHzsZOElKPex8PzbIajH9S2K9LOSXFRxYjHTlA6X2b
km4aXcWmbq6dTvcu2A25l/3YLMeIj8eD3LywIUho1u1a1vESxkKp97rgCeMt9BJTQG8Rtjp+oFa6
LGmNpTw+braGDPJC9ibseZsxpYux46PJrW7nOmbDx65VVuAoD+UO2wIJIU2+1zTEHZ516qN23cjI
Ft7XqYnpzZGtNH6jStvxa94MRr3A3epFXzQDOTrYImLV1okZVO+WOST3EpFOMPwDjI+vgkA9YvrF
lvhwfWzVXQispK+G1Tae62FBBeogu9unpIeVKB3J1RYEmNdWbTSEd0UlHtSzTAJiGtqKJxESEcWI
0sltrjO5Nt0nBd4k/WTItLtTMtWAAduYcXABt5bAydl0qZM2/ikmAharH6YdKqA2XUKy0DMkQqqG
Yy4lMaQtS6I63qGwJGxs4Sof1F2WjQQqVeT8QJbchqUe+c9i036du2pMYvJcTivCE+DaCUPD2mgg
kbEtCmxhf0sW2DS1JBsbbbtPPcS+31Sp2Kj5wpekEPpaGzGt9qI9rMF757AUVGW/5uVQ3KmcldIi
u2ie1HRtUK0ZNNJpY9Y2R4ZN0WWUkJV3sz3qNbuOuUT5+jaIIlj7rHi+8ea0q6Y60m96WLD7YLqr
i5x9cpKkuvcmen9bQzS0Z6d1jPRojybY9LTvAbFAfUMOph8l28J2tSHPY2ZQFJqFsxYvGz+aP7XM
wHmcDQvlX7POR3WbJnxPflRzti8vsoIjH6o/iJUgPISRdPmT5ajJbeYwLXSHn527TUokF74ELMj2
NTGLFhchxjK73WvkUXUoX8mvykgEHM02rNd6iOJyFEOKkIhjG9O2HI/xvhyy6aGB8+CciYY/gFdb
wffIqtmLl3ouJD8BbtI+a0F6L9NDuboD5t013yj5nuXAvn/jN835d1OyHbCAJaS54GuBckgnbkMH
HYLIL5BbJ+J2D2oo+vLAmN5x1mTb99xmNUlaIuW23pGCN+I547PY7lJ04OFxo7MPd6h36/dI0zC9
jqrZht9VnGv5xDipqyezJbH5Di3Qtpz3hcxVP6WrCxfMqsG0ziuIRk8bkcPH0uypfoRsdZZnP86+
+YUju+DMDSnkLk+6zJT60wyUlTAWalyH0xKdzj9m6oBOt2TRGU41zkjin4pcgp4iKpjyqwpxizcT
YRTWfuoHwV+HsTaJuqLHXu7VOSn06NMrj0Vh8F08aqb/ujocyYfjdFNHO5mUWtLthtDsV6a9tzkc
9MqXsYdDw+2iQxLSOPq2aaa5gFdjmT5VqXrKN793ZVCb+qisTBLRLvW2wy07jZlpfm6UJetrNVM5
Y2JYcNCnFsqwWGYdX0JeQJmSWmkUCmnt9aWunYAHHbzHdj+T4shbCGUQGVQvHvUc0oPdvkvoQnUL
D9VsURpTnnYcOhBoLNOFgEjyywxZUcJnWr/6EcTp63AQ+WdUK6uBVgrHgQav6WtKgJh1Oc5i3lXb
qOXv3cb6GQIvdOxGJpN/KtXhr0Y8X8Mdn/JJdag+2/c6BfGLBuv4+w5Rz7MIC/tTzoWRV+vi86f1
OMonGE9H879t4X2sU+3hc9zLG3Vsk/2KSaEGJD0VjbxsEeEWFwSaDOaUVAP1Xb40uriKewJZC+S+
8nVJK9ysEMm11iFJe2CjU9JOKxIPOgjxEEdQbEKwMyuL4Q7bTZDtKkX8ORP07+vVZBs9rdN+QIJt
jDzpLeXnsg4pPdNEjRcsH0gNWQNfE4jahm3qV6mWpHMQjfca7IW9HGhv7zm0mKLbBvSYruAON2UO
AslADqpW0wV9WH69z64KLXU1tGNIi2tGJAj5w/VzILu/GRF7EVrGVHXFpTYekTVHnfYJQRtq08+P
6uyScWg+UjvQTqdLSfrcZz6FyG6cnlHusrc9X5Rrs9Ds3yirxm/F6Ie/E5idp1Qj/gRXhJDkPM0L
eKSk0gmeh4U1R9vUO4ZVBMes5d06SM+fliWq/ZLRna3XfoFH52xzk/lvHE7zradbReaWFfsBGmjB
0Sz3RtLTEOpk6Rj+5uHzPgAJD3xxnRmGLOswoyxVTyNmEegSg0QTYZV0bals9rM5Cnk75kv0PZTN
M35D4k1+mUnc4CqPM/ux4NbM3XwIcs7h/C7wbRUkRUWxKsj+JM86LDvyzKjAfwKGxQw+8lpNbc7S
8VVzxoYrOg5H1laYVCDBYHWzdE0q1gcuyno6VxlDpk2z29Kc82VPQOk3kTftEvcldJODsrclRTpR
PPoyKU7RyvX5qHZZfJV8ZGl3lISZVvpq3Vs+bd7fF9W4wmo95s3YqfGo0n7B/Vy/bDHJrpaRyeJ6
yYUf8EeEYrqsbBrbHM4g15rKoJjtcabirKQjDxmkVcuvdOGhJTVqZruV3o79NG74Z3NeNfzkGoeJ
r6zmYoRSXFW3jWAVvWDGrYltRaP4B4+5Pz5KBK98l2JFP2HTPOe92ptGn00cE/yWdFcdpiWKRO4D
co+bweviNSvCXt+oAT6Absrd+ByrUSXtCuX9rXcDhkt3HBjyXFybrC8XOvoOwVMNYhcnPz+GLct+
7LSZ7maxSNqaJB8NimHD5k4NDoXxiCn9prMk/CALH5qWODqnz5k1iCwoIHGQ37neHLAxvhurvuCx
DBFhix6drxzmhDxOmGtfoiWIdkmWbL5d0sI23YLkbwz8fOFjP45TnV/hVhXuHO107Diqqnl2sJuw
0+BnM7QjOOrpaj7IVp45pDq8dbAxVefBDICDIxnk1E6LT7/Tg3wKouDmZGeAkPupyR3UoIOfhkvM
XIIcomIc5YVgnl7fJpYf7VpXfO720aJ2gdmouGwPWCTllYbf9RHYWyZ68Ecuvd4qk8IhRrCz4Pkq
Z+IuCDj37ErRWq+3mFWwtXHcFoZ4vwb/TsJssfe7p7DDw8AyvYHWlx9ZGsc/07ocfxD/Mv08Ri7u
VAFt3jnHlv4YmeUvaiDC9wkO1Hebq2S/JDxXL5qTBDVTpjE/V74UGAqSoSF9gYEiv5SpT/l1LuT+
Ap69GGOHfR/bWzQqf9bw2IUTHEhrPw2sRC8g6FodZLzIxxoErWcMgwoLqhN5+QhWHuEUEWam5gyN
fqLPpNKV/8ZUU/NrQznGYeOS6hSFQx9q91nl5rQir25uS0KmdzbCOd9CtJbIF2bDsfdObkN+QSle
7iGiGGDxzWMJ241typZGhqwACCmav4nO/N/EkObvTgtsto4NW+hsYguQlvWOfgaBnZixh8jsNBRY
z6F7+QyM9Kncfh7HAafLOOWSt3sT898gS7ADmSblGJGJ/lYP1fJLqkDymxzu9EualPXcAc7WG7I4
gAKf4Vzha8eKAdqTadrSV7cMDo/LEscfpVqPL2Wkw8/GBPJk88w+NaQ5+GXFxAP5pCngKq4kSKfT
zNh2Pqjc51OT+npoJzuH+2MTPjkLevhfFSJJeVuQYH6zHDkJSHpRedkPPqsuItEuAXAzxp97Qh2s
8mut/JXje/7rOKit4OkJy88VxSOeKluz+4xlyd/MyuOLI8DBz/m2lz/dKNjLVCAlA5ZGsd/YcsSI
VIBMcW2AxsddCYhwQ78ds/zrt4T8UrtnGepbCF/nxSCWZV+imB7YvFHQptKpj1TsOnRHaDg/BUKF
gHJT2Fsi/aqxIITt71jS4UfI1/HJooU/lmIy75Mpatk6XLXf1Wb0rZdbillf4Z63yGDxaSc4wRwo
xPRp26U7ZAsJDQLvIpgm+6XRWMNb5rnBVhWmzzWhLubHNJNenddkLoDIp0g0Ors9ONuybS6qC5jL
9L00vCiRT7KTB6oLPO4ZbJcVgCrs8L2HrV23tPIVtlIoCWqwTSQ0pyP3sHBw75ebCM6Xno8Mi/0p
2wxoT0ONuVQM17ptjDRlt9jMjq3dKxyywVH6MGz19ArlhXg5MgscCIuf3dt8bbakHZDAULayrP0z
F2Px4ZZG3B/7vI83fiI5PTU1hpiz9rI2HbefjEoypON1ulXCnL1vmhf09GXuXTGrWwaHt7nGG6HK
H4vLyb1nJBbntJ6mtxEDq72pRt08T80QPLyPHB4DYCzF0IVp20516it+taVUsW6kK/1Tb7mHCEgN
4pZGHV/pYVfT6WIvFSKPAjnagDtzkaAij7NzU/w+jD74O1SLQp6bjGcnSWtzdBskExhn1xHL3YAf
j6sTmvAdS3f+UvB8/Mo1jL7tbLYia0eCGaDPeEj+ipnJW9j9Pks40KvyrN28Vh1cNOaxMsEhvBfZ
DrgA8Si7CFvWA3Ldct9NayxV62pSbqcRY3vREUGT68Id+JkNTBDIgpRHVbV4nulvMHzDt2Sl+xuF
nP4HaIJwOwrLfGcm0bzVh1v+AAkUj9qu8hcrYn694GfqDiw51l8PlghpGdD8Qwd3NMN1rnZR43Nt
wIkigzlOQ5K7rE3psOHKomYAB8mK/Vkg3APLfgZVBKpntT06bKlHiyBflt6ugRQ/XNiL+6pk+qeY
OX3LK1Bo7U6F+cV3JE+1XgD/7Ha5lBJlj4ms1Xavf4JhxpBsp2a8i8XmdRtwEe/xMo9khrXK27vV
jhhSktSmfRgqscDWtZGyDdg73gmkWe/1XFJ872yFJQTCjeVCVzbwNjjtsQLBVorlP87LdhkkOe6H
+vPFICWoWNNuU1aN3T4ttT1hagqqo3tk3yHTHx4zWx6uldiPYifHz6lto265UiUyCVu3ltXSjTkM
+ze1Dvpn5gJ9KWNDUbtJVE94+Xb9Vox5Gq4bPvKX1bDlt4HE+h7xEUs4z+Xc+HZBCsb3xANIbTN0
YJj/5y19Fk6hBQwTojNRYsvqyaukerP5ilUOKmL6OjmH1nEsAa6fUnMvbkzC8luxY0nG7Jsvts9V
Sr7P9YJoOuwMAxbSmiLMacfUcicjXujSrlRsrsUjXv4i5BDjadoOhB8xbMSdGDl/UDn2CeBA4JQv
YhvYnY4ISrgMpEmv651XH6Ok6gb6dUwxwmHESE3tX4AsV1sPGfJwdL4m9dTXxQoBvQAghrhM+Obv
Z5BNvw9hmvJszJKdi9JholeGxbnLtN7fk+1oHkuI+6C1V4gkaXkhhe4a5D/egspcihbE2/x1lNys
3WpUJhDK6jB71QiOyluTj/KrbUh1dPJY89gZmvo7Wo+hQSs083ONJN6qlauZq3Ne2/SMe7xGTG6w
OstsJ+8QF8HuDtN7tveFKPY7AXfcccXBEr1U5NDTDZIj0RwnjNVTi1pErpop8e6SjGtV9bqo4VIv
RhQZCrDsZkhFfNiN2JpT9BO/DSroAgtYEfK2IWF/mI8SXU1VI2hMYbW6misQRacI5eH3Yljjz63x
ydbjHvI7602W9s2x43ALPsg3Q/j6q5GCjl2JCeU3SIZwz6rDTD12ZvXF+EDEY4IoBjM+NytA4N4v
ucGbeQY76/c0DxJjx2yp/UKHbCz7WtVb+MUjSfZWcYOngNQGdyHBqI7NcM95fvkUAMDiPOvmd1nM
Wp02vcfj/Rhs+rUGcXgVXDLhwYnOfl/k0fyWdhHTuU6VekV4On2zC2G6O3Ii35MZXbdNsHF/i4Q1
CF4qm+Wc6hKntCntIU5kt0198nZY5ysNrHtvM0XTeDeKBjNLxFr8taQ74MXUZ0gGyAFgi35eee1b
xJUu/lTXbOGAOXL5lXsEJyA+PSrSej35d0MZxtCsSlV1kgJfpl/cho/29VbtfRKDv8fwvGGXDSJs
nQSiN5/gzpcSmNq6/STBlfX4W8RPSCEk2/ZUM1LXpwxxPRg2ji0cXZwLBWSqsibpSPBxQVNZ9dot
4LT/ZqFKEP2L+zBnV0VzrD+2wSLpdKjslnfAmLHWhCq3QHpIuaw3O82IQExnngMdQrgeUGK9TrJT
MRaPlh38ziXkUL03B1ahMUK2101eI0h+0mY9zlmGGQMKmBEyYLlKzUHQePXMtM0S/O9u+ZLmDHNb
YDGR5wjUl3almssnKaAaaH2wKxA3LqsviKXLq9aspf0DQ7y3LcCQZO1L3Oa1l5pMAKzWZnx0AcE4
LYASnlwcVLtHX3gkdAKHbmqNo5PRezEM+zNIFYndPiwq/Szf4ufsqUWZRoYb/nzGNN2SIXUvWaTN
wyq98RfI9dnjrsY06wtkRDyZBgGOyPQ2SH1X5ZGBrkoni0kg2bOUnG0DyOhVTmyExoONLu2WRc3x
nlOOVa1AG5RtbWzhT2skCO8kIh7idtZ1eqXX1bh2Bf//MuFUGShrRD0Bq6DLiGI844GaoZUZWw+5
FxbRshgvdszr2COceAWVOTAztjWCx4eutIP/SZUwyWXClnoNTDV/WKqj/Dvh/ZoWdWs0odtxgKq2
ECImZx5HHns9ZO7lKIgkbZrOYUc2BhUVSJi5kt0qVwi+A7KxfA3RRR4PwLzQw/IvBzLUig487bFh
2j/qe5BE+tsAiVwCwh9QCPJsjwjULzUgAuZji6QLww79aDqjN4mUil9kmiNASdrwlwEM/XqSFWlC
R7AfPDaeYXKCu0hPbZLsEThzEPx6yDP4eo0HLdMWSGZQfYXJVXcWHJ/EnYwLFgBPC90VbKVfG51i
r05hunwG5ZMCwthSi0HIWt4aXoOTCpVZH+2MkbdHJje/lnzCjOFG4rbeHZP7lQ0hEZj3jvWOcSnS
68wM5EVHmj9B+xtlW5ihAcKaKK1PEmzffVwKAGDTWJhv/0sytI1r1o/Mav9A1GBeybBs4tTojX0U
OUc7XZ2Pv45A9EMe1PSxLYjwwHKQDw9rUCVK0LBkr05QZPY6oE9XVbZkvweLkoefijMGXjTa3nql
f1SKAJiP0SFxy9aTgCUZUS7Ia2PFCX2OPoBB25+xqsa1y8cifIdImvxQYCbQyJrJ762wKWH3SCwF
nzSazX1dQz0F6P0jXn2wZpX+0AkyWzCtlx8EQY5Jh2W0/pJlBwPSq/3+jXiJyXoyNrkX7LPS+Gka
nhTap+kOk7pbkCNw30LIXJF2mPe0vPdFpCWoGSmefBow7+Ij1UPmSYloQ4d+V1cOxUrjnYLPW63Y
drsPVeZBMElX9GMlAFMiRrvOruxGEZVVIGGl6E2qwl9coc9ihVGTdyvg1Nf0mACWcottqy0oYI8R
0STFFZpgClxbDiDCsyiXJ/6ZNHBuVBbuUPZyhfUD431b1mT5OxBJaaf8tGEVdvnyzHyzHx348nk/
N1Qh9CXzc/qkMYIkXQmVz+OO8V+jHNQTyCfYRyyc8T7RGLJHjwT4Qa6u5ah1sCe5uQrXFI7Aj7pg
jLYytVR2OCThu7OMvIwp0zOoYI1XefMBaK3Dy+R4a71bH0vEk/7W6DwPQJrTR2T2LtnjBi38AMhO
crx+45Mh9kyl+m0A8pdcWB7so0zSXd4OpYmx3fB4lWeYEcH/MfIZevyZN3yS+45ZPq/nZoaaZydz
B4nt9EtxYLMwUWostERzDppo5dNjBjesPWnj9GkcdlD8HlI+XN+QYajQIimfeMr5hks9YlZYoAb9
lXAQ0ye1oxR3gXmc2HpJqr8mT8IzDdbtt2tdouUEeG7SrnKF/wkcvKLdDhHypUT07XQ9U8jjP9sc
MjHXdckx/i0jcDvE0GRDB1g3fmfepe+BizptXcbJLUzvy0dZHQCeEfSMwFUGCvjNispVrUgkOPxi
rLZruRP8y1K7DSMtrUTRbbwu/oL3KMB2QEXwSRZLeK4U3bFmITg++Q3sBLC4QlFzHQd9mN0FLZNv
gtAtOxG8s3DujlnUnzjyADK+moD/9siSW575kYdfHkqud/wgvKUFy4ZQpwrukLKjm9vN5UB++g0A
n+RoFxyhr5iWlOjHfCBJt9SR5JeQmvw9KdT8CpXq9MMCm31HnGc6XcBTy9eNzcWHjsvkWww9CTB/
cHO/1mWj976pt0OfCtekvyEcX2ObDQwhAHgbBeXXCRfHm8Lru4qbbFKD7g3UIDjIMHb+xfPoN6CH
G3ji2YmAEQ/Km+1UcjKtp13P9HZH2gToJq/ox5BLIAHpUg/9pI/yOFdzhJpwtkVCsDEsZB/vx4JJ
/GYwA6TzOK/hvFibi07i3t2odEnAJcOQ+cHXwzytKmKoJcM+FF0AXJ2fClV41q2JyJPbOAg9tAgm
Kt5J5sEIqbHOzJlhgX2uOEnXrikICdeznrIXyGGRDJCkE2aDakGGy2JSoDPj5xzQjsOwPgiVrwLF
/VBfiQY9hi6NN360MV2rp2Qv3Xg+iJE/qhXTUTcrgNWtIGOBfpaJ9cVsvvgDzwXwGcXtUrXaKJgv
vlMkGab3eQhZvOOazqTN+QC0yY1F9QCt7sr7Gn04gmqvNxQlUljY6xzSIc4jXuAiLoPYKnaboXwA
eZ42k57wrsr5hfExAO4pDjKfFuiSKOC8DLDyasrYZcFCPZzyyF/h6yplK5FnMeLPdexLlUXTokWC
47DoNB87QnRpD8YnvSkPOXBkWDblTclr4gHoH/7rhEv5usYIk7Fnzbx0hKP2dW7KJkQOq2Vbz4CE
xsd9+sznEEeZvpJksm/we+DxU3aAACXI1e/9ROuddiNZIcWgQ51d7wzP30/oBFAgaaVAdGU5ii3H
mIWHU2V6bdMZEAPCTSCORG7ijiV2LjeDdwPJNL8Ig9w3dINqOFGPJaKlPDRn5Qxhd0U4hrKtfeLn
dnRIJuqEAqB6VYey+FiLbXpTKCkTLkJlr5cUI1FfQwNFnyMX9i7QZJnvMJ2Vd8eaVOpSOOXmrigk
RDWYHIDWpKlLdS9dRgDAxBGHZyqK5d0Fix+y5fP4JLF0vXnsBLD4kAUBB7Feh2+8HtcAN2Wsqg7A
P2gAUL36dl0xppwlMHXeiTVoC/tsrr+k9lh+E0GK+dZnZXEF97X9XTpRnJJsstsXQPfgvAxMkQFF
aSv/Nk7OfwK41Q8B9PWVriWkE8OKRJ8u5yOmN7NhNO9nt9IHA7kHFGLgYJGj5IIH5eAo70KGGHKE
bh76Z8UWFEE7AS1HJzGV7hifd9yKo8LRN/WqaKumnb42kB79nETqX5Otqm0rM+V/KoREpz2bHHnC
PBGhUNnw5atafqPU6lful6RpUatTBg8UdCdQjlGNoSWM64zIo1JF7G5xN+2MABhADUiQB8y1Vrpu
U+vpzyI19FueVPaJEiyo7V67/XeWjArzCJagtR9Aa15L/ECMdIPNb2eMpGUnZrcv0KwgtxphnzmC
ad0KkQUe/f/h7Lx640aaNfyLCJBsxluSEyQrW5Yl3xByWOac+evPQ383HmowhA682JvFuqeb3dXV
VW/IygN3YfjT1Aa9RV56mgU6T1VkeJqkm5Hns4CKCyzX5Kz67AM3UkUEbBnNMPrnJYAtZ4nJkFb4
wJpTYyt1k1uUO+nIJeULAlPp72Ts6wIU/pze5ymZ527qg5K2Fu3dzLPjXhv3Y0xbuxqNrHInM9GY
mQ9LdDf7XDD0xq3xR5nIyTsPAnjcUSbNz6oyybBWpGp41oIpflKnXqFopAx04bg+itIFr0FnOrXa
4r5v/eou01Txrc556T9SdhKaW4G8+jHBrHsLiin72hgJKTYI8BhMWOSLl1CfChj4UyTuJNrc4bHI
g+o97IsFgcgbJHEGZNzaQyfnieT0nc19IU1dTDuJZuKzYQBqiUNkLp2hyts/PYSLHwZP0IB8Q3A+
BUkC2QQ9LntXGEPUulUzB9+UVgFMVNLRWVw1QtoVejGwzlGG/LTTdaryOIphfMwwJyspXWrxO4g6
HiFT2/8eQRZnTtgsu7hptKg4zmWSvxY0hNnQdjpGrkRhQHboHYS2Q9GJUtRsJOFt2Ja56daaWnMP
D/xP+yrUuhB7j5DieCpLU3rUMh/gUBOM7WPQ+EAs4gVo72jaEE7g0Trplbd5ei90St2sfCzdl3Ub
PECnQTzXV3LtSlVaasD1AlHiwOk6ApFJ0VmeSVHthaJi+SYHg6rvTDmlLtvXkXIHZjI3XHglFK54
rxl0pWPFnFziLOANUq/8ceqwiPGkSvDBw5ZWsscRgOURgNh7lUJRjp4IJ/k4SLTfieHB+G6Vuv+s
k8WwTobU/VTETJcfBc8ImxlFn3ioS0P4oviR7l8jyTrc5xWKMXuOAoENaB53ZaHjhUwHtq8CMndR
U2/KSoOrYirqG0kjtjhmG7SJ16ZaNTuSMfn38C36p1612p+91mr1UUEz5Eue0ooncyt82pKa/k4d
byD8mXVwLAQMe2qxUXGQhwpkz6hJ5Rem2gBtMNUwdCcoV38i9g8joOG+b+TM+K/UwtTYSXWfvy/h
gVcaPQ+0vMkkrkx/zJA1pF/6VlmDAt8hFEHODSVZlGeoUdylNeQC4DGGfzebKY5+M4U4sAjhXPSe
7RdBSUqkRdeznlPBLn1w6hQwQH/sK2lK7hK74PLMqmxQ2T61uE50ek5o3shFyhvKSJ7kdox/DcVs
/gjBgwPIDIX8vZkrHkV6iuqONoagbQJVhmMYdLJPWm704ju7ML4Biv9r9Ju0ckVeku2ZEfm5OVsq
ipB5Kh9jtQTPNM40OQnYcRXuYouU3eklXqJOTLsOsJE9qFeAckJrh9Id3kxGLon3HDAc0UpwDcd5
Lx/DpuJIUPi3Hxq1FA8lFejc8wcxvFUqtyabTxt+qjl2Q06cxMaXvgH75eR2Eb0ME+0yalKDfgsH
e2CHA64Mdx3AvhptqFLjNW8mdDGMWpGv+XA1WI1klJ4TewwAsi0AxELHcejQV31EwPXztxoS6esg
muIul6NRHOO0lPe5NLbageBaJa7ZFm2ogZqgJIgdEPWEtL9OcvqfytJJBFNnOSaM0v442npGvyGL
jIYIpFLsxSgFogNa+bS3e5FwnvgIfg2OqdUNGh+9dZsMEY5mjaA8fgupjOpBPiaGibdMDT6XsgTV
Cu6NsN31pZmKPU5BlLTjTtSvRawOf4acOwhFLjrOXtxO1VfTVqT0BqBv9CUmWmSuOSyvKnrM/Ajg
MlHgmORer+iQSl9gLdLGNuchftdCbfhDj49R66RJbI+6VWrd11pGQRiHw5n3APq3dF1zS6+/w4Mr
9S+hXkTfAB20LQlXX3ZAZiIJzMgIlSVx6xIE1jGgpNbcQKdtbnuA5p1rUe6ajzgkllF4T691VJ9B
WMw/Sbx68PCjqfnNSxskUEF2NRJc5pVEK/8dle/hdQzE2B3oyVuFZ/MqBmPRSahD8r6muB2Ys/Rm
I4mGbJdl2Hdhl9ghaLDQIrkuiq8NbXyAVXIk/5SAR+TeHCW6vwMcYgON4mmaeVoDRohO93IAtG5C
rFDNrb5yLe4UgwzbBGlGp89+bovKepw7Mcg0K2emCUO5OoC0HW7nvpkpv81EBo/GSPcUAJru6A8p
SUVN00peIuQRhNcVRY3qDyhAkswkm6gVNzohp1YSHv0WwBAFyFjbtuBSpDChxSCxbejfIuOYlLPp
HytqyxEiRSS4biGrtAxpweXGHtmxEm0mpNSsPZX7hLtJqLTmNGDkaMbVM8/lvO5VmlZCCr6SPA79
LkRB9RoxGYUKi5xLEo/jhu07jDKqClWcTb6TTIR3+ogUfK5QBecxDeDEBNs1x8q7nqgJ/OEcGU3U
Vvtk9DLRa7/DOScGShFuNI4kMmq0dgwG2OkI1k91WqXfACaKcserfnzpgzALryQSb3obUSkezUBF
YWtUSnZka+StQtdQUW4Hkpv3Ku6tr8gF24CPcCvyd6k9Q+mchdre1Vak/ggL1dS9OB7lq1kPivK+
tov6cZhyXQa7YYFgL5bUPvNFUrua3IEKIyOXYF7nRvM9D1PeuTGyoAR5QJy+R2VceyQc0EOCYwYk
V+SpJAF+k7oHwtTcuyJOwDiWMYpGQ/X3HtBau3cKuWhvCY30icER+a8wMdLjhLLq6AF4oD0IzKd6
m+DHNV4F4K26xjdF/i8Yc0scZIkan0uZQOEqkQ0cJAkukrVTBsHzE/Xz9ncWqM1AQp0EL2js9o9T
WPfcMKURvFftNP0XmMDs9kltJz9tLul6Z3Cw6ERUsVUhQROb4EInUk6XHU+zWwslzg0sBhI/nt7J
L2r0+XtRmtHgKEjDv9DFpUYzNO10WxSD/Y72C2geOsZ6RRdgjoEsC8n6ncbZ/DPibcWslBRMW5eZ
vebGUay3SztP7105MtMfEdquGPcoM3R7jUodXc9o4XQ0vQ1YNC/mDPCJLPPxA9p2180wqa0jm+qg
cw40KQRlFAf1ziptYNfcLVgqWYE2By4N2eoO5zF58kzZkG/0IMdsIFKGtDiQPybfq4KoTBIH9KhT
S0I/gMfsF3DT+AFeawvOMFIzaQci3H9oiU+hS5qv8EyLiu6rClb8W0nv5lk36CNo3I43WZGKpzgV
Wv5YxUOH1I4d9dNRtfrxaxM2DTKocy2QASrT1j9MhYifulI0VJ6GCdLKJM9UG8ldEE2dVSuxdryS
JGMXaQXPxbGpjNpTW07NLmijkfhoD3V+lWuj2kHHHTTLpraqEx900fKfQ+g8v8poLiUXrbUCRYNY
meKfVgFw4oBERu/f9rxxAHThVP80gpv7o/E04FMri5hLHlBr97UQONkEAgZ4QyunP4d69J99Mv3f
iEItZdZpHDQCATngDiqOeIMPAtIjgx70VkUjF3ndKvahSoeELisMoew4gu984q1SYmwcqw3weR1y
0KDMleI2KUxEJ1HVNAVhQpHE831oMuSRpvlAbZpsU4cV8CWugd95ERaTFs2DjusJcI14Uacq+jla
IHvdNDXJcmH/1ZVbyZb/kMcaOCMyf5Jc2q5hsi9EZnyVMhUgT4doyEMjKe3sVpbfDQ70N9BMpSkX
z4kZTT+szlC+GjS05J3iz7LkhbZNcwJvqCBykzojNU0lkT8qVms94d5YvMlSowNYKopAdYmHlA9x
h8tvoKRJObzmWryjJw/gEzhudlVDvOp3CrrvrcvvkZ99OM/X8zwUYEQooP5ukih4U6mmgaitxiyi
E8sWc1SRSRNIwX7BXQJwAxwABP67n0+h5oFImmnDm1Z5AGHP/ynA1hXce3TfSI6B5DudQCdtF9St
edfGujQSqlNFp/YXx691mUTPtp/YD7QNqbgMvj9LS4FrLBzLkKC2jJFGuj8R2d5JGnhqqKAsnbaA
7OBArPJ/GiGlin1jV7HmTWAhbHBe7XStzUaG1oW83DCxXKXRTutDyrIpiA6xUzLLvF/enTpBpZuv
mqIJatfvemp76DepN00/a9+ChCjmIHAZ4UDEs2Rv1SXpDOLN9X8DhL+bqMpa1etrmX55ZMEqYKXZ
kK7eVkHq9PMkvUJA5BuPE5LoVjQrz2I0kWqpwF2qlMZI0ZwhKVSIN0luP7aJP+sOj/WQpMFXFA6E
rErfhkjM3/yo7xQA4UudGTG47l2LG1G580Adxp1xoPAXXcGJhhs1o4dsKgMJ+CzPamcSpnILXay+
s+wAwLGpZGT2gWa2mEXZ5TAS6WnPq81Eq3cek8HfAxTVgmOqNPajlIeoaNg2Hfsvoh/oZtAObzyf
sN9AseCuv1JjzZacpsVLuc1ribdoS9t9x2M1j6EhxkXxqE4KsAAwYw0kGl+m3wVHrttVYziVXi2P
iuZaMxRod5S77r0XgzTshq5W4r0d2glnKrQNMi0AqDPwuSCIPYWSYPR7DCjM7LpZUno3KyDAk5hN
CZALu1Kja/TH7Ox26CPrQY+StPJEP6fQtAowdvdQfmhqd/AUWIxKZL+VJFea/RTO/uhNIyWrfRCS
GHsKq1h7M0Gc3CKmS8XCpqWkUBVS/aeoMsklKqwvJICePUnIxFn9k+YjhuoRvI+nop1QeFlsAG4x
RGhfwcxqNCGLxritdPrOrpinEmixVcZoMWq+AvKWyOVINFLuFF8B8jJSSQWJNwDL9lL4Q78Lv5y+
FakS32ug0uUFMEjtmGqsyUO0KP+z/J7HH3VdaoVUD8m4Yp2GTWum8g8yvqF1eaLkpKB9bd0rpaiU
g69Z849AGuRbKKa9/AUymfg96IpYijMp8Ey8hIIrCsPhTH9Uzu8hFwgFDL/oQtrsGBy4gIA4UeYY
y48hpgeJW2gyH6yXZf25a2raylVn0N5N5Ma+mqSgHQ4D3/vrzA0+HjWqGVcx1ZPHVvTUkNA4624A
RHBLFqBP7sgOuC5SuSl6Z24oYhysqKopYKmwCb5Sk0xJQYpeBS+VJ9ajkRWAYblugvsqBUns9Kzy
dxDq/f3y0AOKI6fwwSSpaB7gSfq/kpIKstuLkReGNlopMBEsVd7scOIwB2U4meCzUsoVWYyw7g41
PO1XSrENZVi1DJ9DLW95+cp29YbOkJFSZMvTX4FS1aAg/ISSEmzutASTnpfPSgECgCAL/kLT0Tx2
ogZTco9TPP2wJ2PuyeMFWJCBUq0OCoe0EZy0lj5pEVwGly6U8VO3avORO6gR+8IP6HOzdeud3AY1
KX5ditJdovO0V2OKO7t4bClj69YMMDK0svsFgzp54ViNt2QueWMcAzra0y7UFKtCWq6SbpueW/OY
FIW4sqiJqI6FwDxP+GIslfsGMuDv2pfnewO2aOsMACu6YztTf3uAe+ajbSqZBWsTanqxw8WrNW/m
1kjLF94F0otkUxilDVTK4PONmCy3HUrlLc1nTSYH5Hn0yw7iXnJ4foFR9BVIU4eyAjX+3cQ11Kbl
Yuc6QUJQGgNnG1CEBwAUTd9Al/b4bdhQl/aihMvjFN2EF+1lxvWiJfCvuAHmAUh/ItcgI3JGFXJF
7k6VSbcrgD80hDX1h9QVvtMlVXcwk2F8kKQUsVfJD/h0beelSaccLg+/Jnwvw+PVCh3fQsaWLtgp
1xoOa90CW8kcqFc8h1KgzN1RBiUoYHeW9/QobGfWteBLPabAgi8PvnYVw2CO0VVZpusojEU/5XR0
fMIMndZd7iQ+V+6uVnwOUoYt4C7hVREBa6KKFsDMpn8e8aKCI7pLctAmJDEUvCujfd34RWvu+foX
rSRWADz7VZ3xOYJCIw7TwvTiwFZdUqWXilSYwEMvvIaNtkvbQUffy5oOeU4FQB0CoOETJQfwJPbG
Sq0lAP7+LEwMF9VbRXxQFqtGInSn8STOs4ByK9y5AGBHSjUyaQqj8C6vwlobYhltUfgwF3VTMDEr
mZRy0HJs3kGCAAe2fmqRKYDHQZciLRz18SdGv+qGiM65bYjknmLoyx5U9JX0BQDJpkga+vDQAdUH
A5gJaa4CFreVxyvQc/ahzOFuF8L4nP3DYnFogDQ2lh3I+MpqB1oFDETwL7T7EMKDckX5Nyq/ZRp3
wRWVIFrbl5f240RPx1vtr8mQIKaUJcTDXB540Q7T7cS4X8BjCLDiVetVVlU92Xoa7C+P/HFnMzLi
MzqixiZ+VMsv+0faoZn0Qok0djYOSfJ1ALaVi7csPqnV8nc9MQlk28DIoIhzOgpDR8KuONFiUNpr
fYG+WZlyTVN++GqCt97YNx/PBerbhA+6xzQE+Zqnw1ma7duZxE6tW26zltKwS8XxO+Qa5Xh5+T6e
CQ2dDRM3cto96Psuy/vP8kHlqusx4m7wK7W6IoOBiwV9OHIBeMJKrinnbtiunx1RIMQEAx5qwlq9
UOGFXWUdZ74MpeGXP1Hostt4qSTWYfKAWqO1oTNybodgnWBBhLCQf1qriw84Qmh0bonGdcd7xZ7L
pvRKs+nz/8dWxIIITXhF0/hqq7WMAJOTUbCWc2VWYJ1bG8zRWG2Mcm79kCtXAE/hggIm/vSLDSY4
3SRklBaEgAG10J6PcajWu5EaKx18amGXt8i5zWjLNugB0jKi2eqEGUWtB5O1bBGltx+HHGEQdwwC
U9p1KUnNRiRZixQtJ80WpswqaqhGrG1KCrtLyYFhHtdKkL1HNPTAhyZAV+byxmryxZJYavuXy1M8
E764GBAhU4iVGL+pp2s6+9YsdECiDpoCMDoV0z80E/VWkcX7KvUtqhBCO2gCwOPGdM98TURg6Taj
yURw0VaJSq9GRWhVnPTG76w3FeJ1zF2s9EfMyrp9AD96d3mqZ07DkpBhzSIUrqR1aGkGuwVjl9LL
Ah7q6Shb7jtJbLmSn/mKpoqim6GgUoT082payNUEcb6cOV9NlBHUe9LEB9E0irxXchk0chTL070C
/jfcCGhnR+YigMKGWSB66aef0gf3P7YZHgmx1fGOhgzje37D2aBI0ig/ie2AXQeonP7GwGeOCePJ
ZBeIXYNvW37YP5G0hvJuwjBlYZNyvG5yud+hBCs92lRQNiLamTki/ycwMOGoLHbhp0NVqazOg57B
zof750k10LJRryHeRjSQHktgyq+JYm/pFZ+ZoL1ow+MfpFNBkVffFMI0Gsw9hyRSENCRa+BIUFv8
QyDDUvj0JrXBfNi4bGB7gwjm6QRjSOfUk5igjyCQZ7fgmIZK39J7+3gUFscFGZNVHcU3Yy0JKPcW
Lh4VPjASAgL3yZCA5wvjfiMVOzPKoo3HH6InEvqr8NnBV8ly3aYZbYIRLZVcB60TGp8+1mTRHDkV
DUVVRv3sdMVGOexH0ndAFoBGsvsacZ3CK2qp3TpfZ6ZDYFZQs5e55NgJpwPRUdKCnPqpMw8ok0aZ
WrsAFjcUhz9Gxb+WouhlYRFP+rOajUrCMow5RU6mm1wTPKNpFzXgP8oR1v8OhnU5vX12yyHGi1kj
EHV9sVZZxY0IWDf1AzJmIUqebKFV7stpHL3Lo5yZmGkRFzWZy83gnXe6egP6rUGdVDzF7YqWYRqa
N5jJNHvL7EK3HIMtc57z4/EEwMiU/G6tit+rcmea1HWAIEgN/T/sROmu+gFMm1iOi8durMWvy1M8
s0GYIjZm3DJo/n94eqOPD2uFhZzCPIK5W9BdKNr58/sdTR4KY7pYoq69Ehq2GwOOO6QDp0tl/8Ea
ITw1cTJtuFd+zAsoRelcJSZ3JZT41dn1jRC5qUU+U2BtB1IbVRZYM8NXIPv2wR4sOLhJMNLCa9rs
cHkZz3w50i30AnW8ChVqKac7pY/kqKowLHEKQwteoQDpr1DztGafFsh2OEYCpGh/eciP1wrGFCzl
0snh9lxf2uGg5vaAi7bji3w+6KCyfqQSHckbSeV5/uDD4FWcogqp514e+MyWsZD1tDiAFudvrTWL
7yUJLHqDTo9a1V2sa5nTlOXw6TyW6dnoXqoQrpD8Xt1fRTnC5bcAftmplR/gNfqIvEm5yVFI00zf
2KDntg5XM9XAZUUBzZ1+v05giQVOlXepNUYHtL3A1qWRhCq9b8a36BFOtzpFu4MguX7+/HKaLCNu
IxbbR1+21j+ZiBlRuw4MHfQ/YKYHBc2nXYGm4sYb9dwGNVXexOSQOk/VVc6M5lMpUJwHmWwkptMA
WPghRlQ9wd9WR3gizfH/MSue0gjd8uwhVJ/OakZOpYAiyO7UijLyYLmXBjAvRLI2duPZifHKX5IP
/m2t3vooUwELRaEBBRcfDgHOwDRMmsIe02OS6XLzNMP82aqEnRl0MUnh3cNicoWvLoZZBaZczvBs
Jhzb6FFB4ZrAwRfo2gRZ5l1eyo+ZHJuDF6rOO5VbQaxiSzYksGyR1YES1UIucqN5rNJXuF9mNcIQ
nwZ161X31xfltB68WKbwsrJYV7KH1dcbMzsMDFoTjs2xy3ZR38q3w4iCmB21+dG3aB0pUdUcQpCR
eABKtKecYDJpCGZo5G1s3TPxxkb4hJAuDGL7Or0MB5CZuEMVYGvqYIeRLhC+AKX4y6t8fs7/DLN8
hn/OYWy0aS/7uN/48zwaTt0t4lpYRWq6mwm7vdezULqSB/prVopibZnSika43MKVJ5Y3fKrO7S++
+P+MFYgMq9NaICbnmxpTDsCOuxpo1T+irhIgYXJw3Te80S5P/twSU/zmLuHmXEzdTueuGTPeFMgy
OqYuKnTXYBCZUzZszOrcRjYxElcQxxd8y2XW/6wwyGAtHTveCUjoVW9+HNBHrNTgHePtrVTg7IR4
cy0K5WB75dUCoo4MQEAh4agxEff8GkQgjZpwI+E4OwqkEgIPtQ/i9+mE4DX5pYptKjbBQWTtkSnS
Oo+XFgzoy9/n3Mph38PVSuGd4sMqja9J7i1IrQwktfJeApnumUVvPpYwhr/+f4ZC+NleEms8wE/n
lDVj09oSH6kc2/Le8tuQDqcFjBc00RB/+38MhtsVJThSbGX9CkfOJkQdmoS3pwGz77oW40sQ4l7f
ptn+8lDnvhUpGhcgcszc8Kt5gWHSjCajdCOEnj0iZWHdGVZvbcSq5W9ZB05Eks2lPMQNsdZiztPe
mKKZfZc34CadDqzoFcFxeAmpUO3LDrbP5Wmd2xkU+4Aoglaih7W6/kQLaTwzaJ2hp5W78Qw9ro4x
CSOvDzc+1se5US3R2BRcfFQy1nMbNMVOGzDVC5u6PoR+9VhY9TVQOeMo11G/MbEzo1noLmOfgOfL
Ajc73YdDJyTcxmmv64NkXAeZLT1j7QR1R+nmByT6/I188+P+oLKuYJxDHqHCdF2d5Ug2AOxLBaR2
euxvpTJP1NzU4eny5zo7Ci6HHGNKGfQ8T2clSb0xzqgzgWhDgVXrg/oOCOeWp9KZtVtyIRotPA4o
Oi///Z9AS7kedpQFrj7vp/5BUfwFMgHr91rLBuO7Wvnpf5+eFluQIpOKWj0dntW0hJHWURDyJEBh
jGQ9U39HuflJj2oKC7wHNMISAZ3LY51SqhJiE/nc87wrBCq6DdoxVJe13AWKAUFN5pttnOaPX4u4
rmO/yZuSFHPdEKz6EgZOb4PnS6vuxpxj/1buBjF8OrpDqZBNnMtNortqraK7lYH3AQCSoIzRFrss
yf7MC9SsNuItG6wPEzKEwgvclHkiq7iXrw4VSr+11MkQEZVqit6yQip3SRt+uj7PKDxNSScWswQm
dLr9AIKC9jaRG66h4VZOkltI4QzTkIjbviuB7cWNDYgOnjyHH6XLarNPdm6eS9jgRU4EoeN4+gtS
XjoL4Rf0Up2ClYlqEd5okZ599v7nOlk8triYuZkJjafDyMjDd9pSxoMWZnm2GP7kgIyPl8/Wkmuf
XClUPBe7kKUXbi//nA5SR3lTt43xo4MjXBbSoxEdM9ncF4rq4HhDggPpC7+GjT35obqwjArZiLKu
tggGrb4hWELUekfjx9hd26F1k/U7tfDd1Ii9eX69PMH1UNSOZboPmORQcYUBvQoeEboSM9BQWMHG
GNyhduK73ZD1XyT01neyAU+Nyl64uzzoeof8HZQePz1NlRRjXdqLUR3Sh2IMHfQ7kkf4AelutibL
uzzK+nb+3ygWOa8Qi7He6rzRhA6QA2ZqITSnAVCJtJRiUVFy4ZVvASbODLaYhcBDo+ONRcYq6tdF
gU2ZvqARQ5+xhtJ64kLjxhxb/5Mbn3mdDLXa+Lrh++ZcMRTcxAESQ+YfEFf5bMq2jELlB28M6mpE
klVc7DolBHmPOiNBRj8MdI1pts3m/vI3+rgT6M7CgiBOUW2iPnJ6vmAczLFuQE70o7LkFduEKCym
n428dH5ORlmdYh4kaAKMPB4RBPUddLPe5ER5uzyTjxuAcgTSrJhzLN0mc/VVxlRq1WBGSg3TIuO3
MqLnkELQXXQlzC2rpL9b99+wRILBYJQI6JbQX1o71A1oJGhTTxeLLjoqMuSMEmRts7mppay6A3xb
7Fuj646Iv6ruGMXqFSq56UZs/PDteCPjeaKA3rIWDudqxlmFwnoWmq92BAOgQmbRHY1kK5s6OwgI
D9aUjo0hrwdB9gUZ4eAtmarM3olK6Nc5XnX24VNfb0HEaDyEaKEwEP4nq1jRpeloh8Y4OJjhhSCX
S+sbuilQSLU43HjjrWb0v6HIcrFqpYeNneHplhe+GSU5ya1jZJC/GybodamkfC5I/B2F1s/fyWCB
uUYizEWBjFQewrQJVRTYYETfCHneatit4Xv/G4buwmK+x3NVX60bujk9/TMJGH2v18d4rKYbVOS6
O70L9EPIgxlm16hDxIS/NSSYqECU7oIrHd0Wl0+6ddBXh/DvzzFoBSxHkIT4Qz3SylUk9JCKKKYx
dRotSb+MyBnsI7htG4bcf3Fh/5zBv2MBk1PZODTvyY1Pv6OmZUg/T3zHMK6fO8g9SGeJw+wnRySL
j3pR/+ii4UenYJ+j+V9zvXsd6UBPZH1Vm1yhS79Vp1hi5eoHcZFbXOj24pW7RgtBsYCVayGRLyu1
Lf5k6L8m13lDl/MB7cw82SfRnKlPaMJFv+YINeoNtNKZxV9sbGWgSgAmEN87XRC/ntUO+c/eARqG
hq9RFB744dKrwjj1Lh/XM2foZKjlp/zzxqqUSQ2nZduFrSFdJWyIG5LR7vMnlVFszihItuUuPB2l
htbq5ylnqJuDcK/ao7QvVbSm/h9z4Vml0AKkCWGs9pGNy0KK9Br7qIjjH7Cimzupl4yny6Oc2xxA
PTgS1Efo3a6iDoCLoOwzWNVJpMQHLFtDE0aIEuwCLWhv5BJVB7Ury2vRx/23zw/NHQWqDKzHx4MC
tTpXhgxqoaA4dzsq+vCOL4J0BdVbf8hQlUM6zTAeiP1b2MCP2wTgPO8t4Eok04SE0w8oDbR2pDpG
v8PSqts4yYtjaDdb3ZaPS2vRAeTTyZbMA29drw/lqjfkMpscaHlPsqG/95r17M/GdY+CC5qt7dHU
6s/BWgg+VCRV1AIos6pAdFfXIvyjgWd3PsE8Razg1S4RBj+WiogMF4nZMkSzsQlowiDRGb9c/pzL
TjkNM5bCvQWegfYLkJrV0IBnIJMlDG0ZALLF6Me7ogyrHV5HkB3aeqvysPx9H8fTaIWASQa8utq5
kzL7WqCih9MMyB2oYxZ/T4PA34OzjiE3muURLeIt/7+PsWxpBwJRAlbKzllXy0O8BiFGo6+IoJHk
JnIheYnW2PsSfa2NWHZ2KN7skEDRMuTGPt2kCLXN+DUiMoNy4KBygciJvPPtKM/2SjwrxueyNlxm
LO5qABVs2aVXv7qxpRHutKXDwNBHtDukGn2rMsE47ZObZEGqMwTRE5QiL8vTSdk+gLMZDSqE8jKr
2U1DGOdeaoT6b7hhFlpoZbzlM/xhHVdDrtcxhQBo4WjgQvUsPUVL/sSm0npZlfYbk/sQVv7C8IE4
kF3RtzZW90I4T6GMJBJaolPVXaFVkrlwg/KNffFxFOoadOFpdHKlot1+uoSoivaxWcFStpNG31Vh
P6PYZMyHyx9qfbrIXThVnCt2uWqhRHo6CswsBc8nkC6d78tPo91jmhR0V5MwewcDovGpL7baQx+G
ZMV4uCyw7QW1vX7zpYopRtFApIiaWvFG9Mt11y5a6UFBWenettpFr25qd5cnunz+f8MIRTGVNG2B
HTIoYMvTiabj0PVyghFUu4+czh12xUHcqt5WaWPdySRonI6zunPIFjujShmn9H685B7eG87v64f3
y5P5+x65NBtxOpvRaEKYf4yiHgAUOHh57JQ7ZF48/E9cfUfrzflSO9fI5zvT98tjrx+fH2a4bNx/
ki+ez6lWL5Za0lFzBxcQvPPLvDWvP3uvrldyOfD/jDOmOXoQOeNoj/6hglb/AqD52t/YF+vbez3K
6nqBjh+n0jKbeY83iItwoJu75cZZ/vBOWo+ynIl/5iKiWtHi5XvdVrufifv8Rz+8v3zdcs78a+57
aVuswi5A5nRSIoapdsBOXfQHnBfENu9n1/yGfufVxk5Y9vKl4VYh18axkvDBcIP7E9FX51fuXP/n
ft1IOJQzAePfo7t+nGdN3phIgS6zQgHLpVjk4hnkWp7hvR/eGu8bWkFbH2wjXKwJUK0lSjtcxuw9
HnYcsGj3fXZ+fbsLnYfGe+dN4CC2uXGxbH2/NbheINKhpsv3m9yf814+4Ii1a/bhXXTlO+mhcza+
33LXX/h+6iqKJBocSuiFyyRDN+OP5qD46SLOtrGc67t5tf3XkB1NwooopHPpLIh2p/ehQhR1d90n
5tactvbKKmhYZtxY+XLQLP21848RWsmlitlZniBFstVw/ltnu7SAq+ARW5KqIzj2vwVM7/Fp8Mw9
HnDut8iLvP8g3ROIZee/rVn+zT8vDbyKJ0OQ4SVQMbD4ql43L8VddS1++g+UG5HdLt+n5/w6uhcP
+vPGjtla3lWACdoxMoplxwj2DMoL7M/+SJbn+o7plrt8F3iWa7lbkO0PxZb1BlpFmknNk7RZDgYN
yH10VLznzJ2dP75TsrzFXnU27/FzAYCGICD+hS0Hjvs0YjeJleXysmUxId4pnA/h2WQOmmt/yVws
/B6bBxStD/VBu7GvNlb5XFz9d+zVKqMnM6U0SMhVvGFnvKT7cD/sJy/ZN1fqcatmdu6T0k+gaQGo
jqb46kEQI1QdT3XZODXq77IC+xZ5Km360+W1F8+Pl6e2DgSk/dQ9KXYIAcgf0MLpqhptpPphqs2u
JFqxRx8JVWWljvBYm+aNmKOtghtDgeyk0Q8HyTLRxTodKrVUY1R7nLN8WOpfCjvPwQOLdCOGrldv
GUWjg8VrYGHLrusqGi7V+EEid9TCyr1HdNK8rvu0ceVJze7jMsu+QWVSHj69ilRweFaRtNMENZb9
8082USCUUDclXo0YTpY7dFmJqVqbPSJXn27txSWE/RtpmCBvOAo3APF16Ferc4AbTz3bpjS5Zt7n
tov2RfMN8Tc0lGq9EMlzqvQtgq+ZWQ4Ole1GctBGzB7SePJf9DZvCwQE+r6/qjJDfQRNUuExVEel
5ZQyvkmX1+VD8k3Pld6YoVBqAhdG7+p0YTRMNPLWNDGxVPoezxEpDSaiIZq1oTc2+LwiA633Y7zH
4bR/r+k8/goaO7A8he7gvI9LYWwx3Nf55fKTBPuD9hZSr/gYnf4kCZGmCJf40cViIUFoWKgOZhTZ
G4V/xAiGsreup1Ll2o36cSO1/XjYBB8NeBr1YCr0YnU7oeQqDRPsELdurR8V4I1vLeJD9yhubqFE
z4y0MGkM2vBUFcDynE4y+D/2zmw5biRL06+SlvdQY1/GutpsAgjEQkZwFSnqBkZJFODYAQfgAN5m
nmVebL6QsiollVn1pI3NxYz1pcQtyADg7uf85/vkRXkXmCs4vdwlSsGsU9QsObRQ+lRv//pN/uf7
mhImNS+wAcxq6L+25FNPn6sGlFXogcLZDv2M4KlL/5P2yT8dcnjbmKq0iGTSQGYJuPzGP9xiKc0J
K1/HKUy0LNnMGEU3eZVaGy6o6ijGtdl6ZVJuTT23T3TzyzenWoz/5An2z7cer4HczWVaiZjZr5W2
ZZ1U2nTcXT4sZ3ebNon2YBc6mcBggIVzAF8MyuUv/3UvzzEGfIj6GFTqf/69KyerrKZMGLSXDQSc
xS7iqvKs/V//KYSbL80CMgdMyv78U1I10Zta8gnMCz5PSEhQhpFp/+W/n61b/CIGlTV6ld/e4x/e
w2KxCm8gGBIK1dan0pZGJDToMwp6aFSNcxL/1d/qktkgUUkHhCvH/uWaMRddlrho4cOvIj3mjbYe
Epws/8kh4Z8fKL7pMLPJL0XL7Z9Ch0z90tJbfBnih60jXYd/UwJp3+u+o239ylGQYWc5HRJN/hHJ
+rfP839L35rb7499+R//zr8/N8CeLrGxX/75Hyfxuee9/zr8++XL/vFpP3/Rf9xMb/0w9m+/nV5b
+Vs81l9eB9HUv37NT9+Cn/THK4leh9ef/rGtBzEsd+Nbv9y/ybEcvv04XvPlM/93P/jb27fv8ri0
b3/7/fVLxV9HyKEXn4ff//jQ4cvffv8Wbfu3H7//Hx88v1Z83X//3PO8+v6d/vHpb69y+Nvvmuu+
c42AGi6NDpu5wksxTb19+5BnvaP1goaRKAWBJZJEv/9WN/2Q8WXeOwapLwkcWkzMUPG0+P03bq5v
HzOMdwRaKaPSYGVu6cJH+ftL++nt+vPt+60eq9tGoCz72+/fUxs/rOYW2UouGna1vECWhV9D0+lM
PixQKR7D/MKi1xcoUKrvaucnFn0xYpRpWxvZai7EKQA/d2ymYLgtgqL7kHSVd9OuyKRaBqMf7ICQ
CDYrVW5mODsiWudR6uEKvSYGE38hf0Kgqi1tuHOC2d22KHPsneFNERyyg8wG5t8aTeueeaa3H4IG
6W1UWnjYQqOsANaWdvnlG8V+zuzhPCgt7RlGMLKjRx91h8AzuS29Zc1D1YLBspFqgEu49JIaZ6XJ
7vIEK9Xqh2xj8q1ZjsuuHWAhawwcHRt7nOh+FZN5jZG9v1NiycK6zIsjqH3363cKPuqx4CYvnGIn
SwNslNmZ5XWOL/NQah29bEO9N2kLUaeyquTZbP3kusfOefRyL8DS0D+KIRdb2GCQkLFuYQQf9tq6
ituV8ZljC8zyvivK2zSTxbYFI31uJ2GebKjtz0m31nvsRR6IqwtRf8bp+ySdmsL6Qlc+8txB2w1Q
ux5b3JhATwP/iZZ8G61wqba23RR74ITddm401i45QpBlG5f6FP/pV9Vjk1LFA8cWijFbTi0E+q3n
N3nYLdN6GOs02FZwmw5dZtxPS3lkxu4Z/+rGt/JbZsYZO4HOFJoFblcM4gawnAuycnH8kC1zvrsM
UsAtK4nOp3M7x7yV5mbVrfKYDnV2RVz6AqslwR+YootNlM2RXbgd7D1XosK7zNz7nBIYDWcL4zXm
IYMe+wnU84irtnP00MpyCF3LDPrOntFquB3aIajQ90YtrI1vN5sZf2SfomEgk9vdL72exmuhz/fa
mnh75SGVAsqYh4Vb5kDB/GlLL8m94yc099pozpiQjRTodzZtqwGNcA4rBv3W1KDsXNVwV82O8mPG
wEH1Clm4ENGzcnJi4LEMWCJ/G/KPlTME0t7ibg6Ec06lSRF/k/aYV/ZV5xFNh2EaFIhJi445BgIb
JtoOLbLXLmuMU2tAgIIRbNYWAji82GWhhvsFUOcqrlyIxIVxm7uiPii3SyMLn2HU9sj6Wtr+bz5R
z8hOCzvGdiau0gUbpput3fukcjESF8ty6MHWf6hyRNk4iPTgdnKSKpQ9f6yMyTiUblkmt6PvN/cl
zvH4uwhnXBJrbyA9uSY4U+Qby+i0F2wPI+5NXOzubHEAmM3yTGeteCkTL9jB92k/1WYb7KC7eacV
1r0eOritdhmM8/t1TrEvOrAjyVN2Mn2c0O1euWsfmPGU+Tyk1CW/hYrMNVFxWc0WTYB7RjCRPVDZ
7/bS7QN+/ZbR0xRAIlKlWovK2q+3a247x3xa3L2J0PNWJR7zamnwaOEJvjYzCmBkZAhKbZJ+hLem
l8U9MIgB7wA28tkfzC+oEJan79Id7C/dNVuNu7W2sm01csO4+GMfSBVW955cvWtv1JutgC5wq1uj
9ewheXcgzaHiYWbUUUcD1DfMJqtFKFQzgfE1IxnwyKRMeqPMcsUImtfiGRqCRLcdjPPGHgzvQbdF
FqG66Hlwpa3zVGfNruk7yPZA4KudiXEogqrAuGmGMnAHRROL7spWDiYcxjBY6rmrbVGjyzNA+Ywn
ZlnczQMnfR2JDtXUdAHQC2CGplZtZ0ztwI+86abRbJBUgg4VJmGBDbh28RF/TMfkQc2cVtoIOOnp
vDKGV7r8Ox/sRzORwWvFeSaJOZ8PJz1ZnAdQE5RtVl2/DeAoP6wZ1nMxCftV9YGBzMB3TrMsTaQX
C+R/xmCsaPZq7yt4Z5RmGhDDW/B15tbNRXHCn47Nk9pbtxOz5p0hcyyxbc3TgWcRR3w5LmPsMXmM
kKsjD+PPzpXgWvncAKXdzUuAZ4eXinoGkXOVQ9JurYMOFDxCz9puaCBNG2l6n3R38HekSDGLzSIb
+JRJ4CoDiRZhiQFZ4zZZxPR6u881R0UE/4bPrhrTa4PVcjN3ln+uwalBImZ64gwpdD2iMlF3mORp
f0EmpraLBS9sEqaFyWFU98hE5XYWejpueiHGw4Ao6HYwfLbKvWm1bwzQNvtZZstLovfVqbNYpcNW
pdDZa6c+DUut4qFoRR4Gle/O0NyG4T06T5FtHCaKDyqT5XPCoDtgUaPAiaN5zm7xa3G/rI1+O7le
uyP5WWx9ze3PPHraK73FXq4VstzoQDilFhGNX73PwYJA/dBnrv+aeSMLfJboZ+V6/FWr4kIxJldT
R4Mm7dexscYdaakWeYCXnrF9aCdnCfpQb1usnB2lmS/If+Ynm5t6l2UsapyWveRFFTJhoGE9ja0L
ibeqQ5hSYZWga2zMSlYh/d5jp5s3QeEEUavmF9pi8giq0nrygokRvlH6xjNgoAxX1ZB/0OdW/1TP
trkFcD6+56nXnQuR+IcWo8Ot2TGqkYERDQ2vem+4+bkz2jSS0PKvWkdHhtq3QywFVq1aexAXZdDg
MqgYl1l9vGRrEuEap3Exh2g2xyG2Uxs1yiVJG+VuIq/0zK12qdd1O89Bd1Wh3jxJ5YiN7Kom6nBc
H7iH8UpbZrbP9d49Chu8Z8G05zOnHANpo2NjLDCWa8L9zRHELEP2IPF2M5KyvdC1JE6YVn+A/xhs
WaaCcHGt9RaS23LTYhJ9Jpfcnr9Jn4gWYPlhpmhnFFkeV7WBbddNinjME/eIMn66Ifohzg6CL2bj
xpj7rB+RdsDiNaxHYRnbju3B4hekuOvs1Az10a+yLSLR2Eku+kF/X0N1yvRpM/UfW+vNKAb3hnIH
CPTRhLyOfaRRu9VzYZYLLPJ3hl6kz8BgdouHyVEZ5ttI/u6lAUV3TtyZ7Q682IxTqddoutKuv8um
Ki68OeqZ80KvWr4FXhe8WZT8QsMeujWq9YEvSHv9POBlQOZkIvLhWHhttpL7cuz6x5JSWqT8NAMO
uuLau6CDs9dpatdD5SDXTTvuxAhBKXO3if4MCT+J7Ab4fWeOKk71nEnVHOE3W1XSgO1qGFsTlcMn
HZ5dSC6226KrUICChR7zCIDmK2fzNvVE3JiQVpOZtZcSbPEBdcew1VLQ0/ghxJENqvqoRn2K+2Y0
Q5IdzsVMXX8ZdHj6iCjXc51OLgIOEIVGUSH8UNKKMqKGkbYsLds4IYNTjyozHnSkgL6On9Oc8mJX
ki85IhGS+28eLWRIy67ncj0wIMW2kEFKHLTzEVS4Fbpp4UazNbo7d7G0ow75g08BaTrltorGGdOo
qFA1OE0Kjwnr2lXXGB+YtXqEFv+sXQq72EfYZ7aFCS1au7JG5W4Md7lLLHWhXcN7mXtsEt+EXZ1m
LPeyA5gD6SyLwK1pWyTeVCG09mlFIRGVDGJv6trjPct7CjJieoOhkW0l4qJI2Oqkpd5VO8l8a5k+
CV7hpzwM5Y1tsT/zRJJvnNU9c6+cdU8e4AA7+AtkGg7OCijMvkwfO+JTHow8kpU0KQry2W3ZgUpu
9ZeBAaFWVO/dNrhZjK7Zg2decCeCfc/Bk0TI2miiIUXj/+iQlCJEr2Mdk3ThrJI344uO2+hthL2c
bwIQ3nupIY8sgYCGHpiRLTPfMq56++PQBs2VLNMqtgAvxJbX+bt8yMv7Ok3ncJE6nep8eBztVJwt
MPxx19g7T8MdVC3VyMfwqkjbuxZr4mymwfhgWmQMgfvkPJTr92s/HXoocpvcNQmlLmioSuYju8vI
s0wEzouxwNkTlNDt+LthIb0aSse/LyGvxLCG662GsPgwwyc/LkMWHFDUc/GzquwGy1w26Nft45qV
epwP9bRVEGrCaYB0nMxEnUyvGB5ccGkHnLH4tnK1a3vM7kU23vqV90RBiBbLuAL7dpOLCiRKja+L
PDBPzLrpldPjuO58vTbwTJXTVevlwxY9BFx/9zaX7bS1137ep/DRh1EcXPtaMZHM9/JVrFdf0fds
9PFcMMp/ZNWd9jVo0wcmEbKDbbs6uog1Rcg2G5Jlno0dnH7sbd9qRf9VSvmhNkK2iFLGv6illK9p
8yp/LKd8/5I/6imW8+6S+buMVIAIZCr0z3qK5b/jTA0/jK7Vpex8mbL8ez3Ff0eKlsowQR8qMUSo
aFn8o56iv7MZdbrMwRvkNenv/ZV6CrPzFCp/qKfQZKA8eynRguByGCP8pVzapxqCwzRFLGQoe5c0
SNYfBqPBA1kNvvlhtleHGvXkz+YZJnZhbECPEYXHWmomu3VeXWRjSy19js694EDtMa6nb/DUD28L
W64HtyY8/ZBNvviIb1DXYg104gP6yfk+ZctSgq9nqUZb3RZXiDBAjFhlw6YDP6btbXvZlPlOxxGA
1MZNm0erGux7NsceBgNkLhQNu0mK56AyWi+uM11XMXZC8limrelWZLfpKnA9eWNI34IfVnjB0zJR
1+dewv72CJGCY0+eoK9SWp5eDRPY0o1mlNMdscChDMnhe+YBanFfn50CiyzlD5ddfdbNWuQYQXUN
d0IamyIz1UsLkbrY6+3CEVQUDb5as5dMbtXMwJymdVZvGvWXFLvg0tVbs8+bPgaWHjxkjBde1F8w
CJlPFUjFgRp3a9iOri2iup2K57mVfrlfR1uZsUoUaYCWberG0y8bioJUMNORk8lZHHXsC0D6wYgF
YkliValx8TWMtVVHWYsZIsr9oDhPqBQ+0gewpohCl60hHGqy61G7CGYRHMxu2IEAf3AGuxLb2hkY
dmuGaaJlbLbd19GHjU9HzWZoRlUoUGPo8Kl8v2KWdrfK1fNT39t5vgGKMY4RikpviaDClp9YPcqX
xkzbh5TJrdcKuaTPStz2Nx1pTAZYm8sryIymtfZJ0Abnjqi8Fs18B3vr4bgITmNP3xU3laN/tYh+
fs2CWdc2ftfnd/VEjSjuJk32ITKhojgpQ5dOjFSE7zqWshgjjHBMdS5TuwCBx4lyrPDOVtumdjxc
pbWvPYBGElRsHKU++IFal8PQrGzFKj+lXUFnxSzwDlesYpULnxJzrF+vx1mtU7cv2cCvIDNt7bn0
jLEPJQOzXSiYnYWMr3pxt3q92q4p6rlN7XbGFy+fWCLqgPrQldkbs44DHp7BhmeK8zgwCMuuTvSw
cNAh2Z8tq2vA/nNmH7c6dwO2t8yxyj0ZgAF7fKJBrWy1phvDctQKI1TyIjiYnVEGe2H0lbOjzOKT
Q6M48DwQgK7DhJMlThpHA3z/w9Pwj/Ltj+XaS7/g54fLZcrrz5GyX/p3/3dHyi5thx+aJf9HI2V/
aVW8ad/qh6F/exvoHfzaMPip5fD/bpOBG4wGwL9YGavXtUFD8tPS+O1r/lgaHfcdwQZd10nSghck
TPFjq4G89WWaDfoys6+XD/2xNJrvGBmglwisAoXIBRj458oYsGoyLcHAMZM79Cj+0sLofCN6/HDt
wonkxzMUQR/1AiuzfokN2EoEHSXqjhNyNT1loyy0dVu3q22+FIw0VCjLgd8R/xV9P9Nn6PKWG3/U
cCh8RKipyL3Qvub8Dpcx5oSadhFCYcXmbSFE8krH1zl2QTtZp6y2oM7p5dC1N26mpHHF9GQHOR9r
TXqY+4stpF0ntJzl3Gob9hI8wqfJvR/QDKOVaFWxa9CDR2WPKwb2vuMvXoi1oM8+1r6uafd+5gQU
mFPNpAdL9SeGuO55Vxg/9Y9aMzZ8kywzWPYo7Ke056IC/Uf7BRuPiotFW8Wj0LNaXcnWFOLRyZm7
oVI8Vg2thoqgNLLIdH6c3FVS6pqKfkp2HGjmx1UG9cDEDsNzy05rB8M+w+avjzn29OzTxPaH8t3Y
DYepd4Dqae7FwNckPaPBecJvjIE3WPsP6WplzxY022KDtCR7xpmXBNus7jTrWI/+mEYD6te9VYsR
8AFLkLMiP0oSzJsfvUb6WfWIV2kcxvvB0quzVPR7bDmj5TMMhGKDvW54MKehIwZOMQZe0xfRjZyb
C8/8xFio/Tap0r3XHHr1G5dezJGLdtz3jmyRaE54lKhitecUSMa1swblTUai5dqs6n4HXbvdori2
qTSmfSRcVEkpKrVnPKoUHvQFPRX4hvF9RRSlo3eh+ZHlqy62rAodFBuXfYKBPTJXKR56aEFUBazi
1E9tuscR48Srn1fRGKSlcxHZIrf3hq9j0+E58GXfxQMvOs6MoXlflK7GyP883mepLa56OWkvi2xH
VN9YJi+XALCuDV2JrAwF9NIUPZA3XXdpQoBU5j207qCNPNoUR1ocZgxwF9I7Bo76Hupc/QWWl/qU
SX984K9mPmuiaNHFJM5wVBQT7pEgyU/Tyg9VTgokfxpljWdqEf3eBPTJdWCjrWkTOcoNRqz6w2hO
VvnEJoUj3L50hVcdZMXx7JOhUupxG9AM9UV8aFquplw3xLhsr59NV2vz9csCFQ8NA1sJe4oV8lhq
w6KYXfPJnSgfb+xaQyEq81FmnzDG4ncb0y5UdmpcJejeNiXFiK+dAVAVQI535aXevM/dFsnu2pmb
GQPy54C7fuRqKx1ruqcqYg3XDrXCarfMNC8Pc1Mk3SnT7D7ZB3IZ524TFFMh6dAJzb3rB5lMlDRN
qpZIIZiHD3vOlflVk3eMkOsT4TXjsl+Yn+WsdUf0nLr20slO9DcBShTnhckYdwn7PEvNawfF4RyN
hSZQrfRSmfIwcujNPntZb5pjuOiDqcSG6cYy5NnkWjfMmDIgEeq+VkwtrZ/JqduXRs1Lcgj8PqtP
KksGO0SJWzEVnbczUCq6GOPW9tC7aK1GDaoWAqP4ZOqlfMg7x8mpha1j9wzEDvTzYrG57y+l3Mit
DOa5A0EXFX9xzmEjNdEFHnVmE8tQdkHAiHfNnRoiYZ43fSoodw44mu08ZGflFFGLyaK7NQeZ3+Ru
Q+UorLGoWa8TuzWBLFW3MnW2gjkRVIYsD6kUikL0uSv7LwOuXm6jF3OYbO+d+Voit+kjur5QWRUZ
O/1WoZK/b6D+VdvEL2a4H35dhzKVcufLIrfPFzYuZkTMfudc6QgdEYxCWQ2NUVucPGKSU7+mguJt
UpnpsUXFHS68XVAhbef2JAP94zS4r0HajdON2bu6iBle8ieKdomI67QlibBRigOLKufKim3KKUWo
wAn313mWCUj2htUN820qZ9Wf9LoJmBCG2Rk80bFHSUXhDVi6UqVvXKfsbqe9NCbPempc2mybxm8w
PaVN5qbXjRFM7lbnLSnZj6cLA3CTps0faZF3VJ8JW21ESQXPwAyQ5NOrHJlXi/tB9+vbxcK2eJsy
QBdbCPGsm6ou6zRms08SZmPwonlwL+m0nN1U9i8rz9f02JXScp9T3267K33yFmtPCTXj+FUt2avV
FFp/WqZRF9f6GuCy3RQwLscqklROVURLWfMfGWHi2qP06a4c5DRl5tNVZWuuN2+mui/HIwODlrrF
qmyNhyztm/reWrS6OqslWc2PhrlgW5yEEmRDv6l+Drlg/OnG7DC3Ri4MZYp3NutQKCnnby4jU2+L
msoX4I9eVK7aa5H0xRUGYrn3spljlKy9Wxf9lfhceOmYPWcoL4dDoBoYECX+NSD2eibSIb0P2hxc
7Yy1m1yzwLT4oNETzz5I5IflbpjoBlE9lA6tDqwZmhGWDlqu48qO/3MBjCfHq6ySjLpcQMdhq8o8
aXAoLIJmVL9keZjrIywQgYnqU0XNlEZPGTTvlcOScJLFuvjIgDmZqIPJGb57mWeeOTQqm7Zu7/Rl
Xk4JtbOXnvNWwGseg/6Nbc+Dn5muG7md19x7jTvvbFO7Woz0kcBVrw7jwjLXvzlTZiHbW3nXySeW
G3ZEFAATYxkPFXcT1yOVQb1QxzzvPk0YibXILQCcPbii08W2tRZMd3u3Yr/yvtEKjHSWX1no0xBL
G1PU+e2iKpywVr+1Meas6WaoSKRu8q5taNKyHnkPPNRl8qH3Z8zvet+OXpwR1m+yzdpw8gMEz9Fw
2AYVAyxP+WDWLL/+6ly+rZuuBn3Dy2QsYr6gbWbKs9is5LahqcQVURt6Lg+ys5uA8bgxV+cisRP6
NGuVDXGrVDFuRTf7/W508/EDPVi/DYn9VcaZtq11D69+zM/2iuyw9+JeN3ERIWgZP1tpgEtKyEUU
YWDTDLsqPXdJr/ql96qHqaOrH9Vjmg7vNTuZvKcs5UG7bxcpEfomA9OH+iLSQ4oh0jnkZtnsC1KK
zcGzJ2qvllcOvYkgLRdNTKivn+KMw6UbmaVP76Sohi+QqfWtbXb1s3Ln+dEqJvuUd1a9d0YtPwbM
etJ90OtPInCG3Wy3lrWfWwKnX7plgBMHRdAdT8RBDHaKtc+lQQFgoZwbVJ36OngcUSkNpU4tdunU
D3EtFMUDJ6FMhKCx691dK/VxiYVmrUm7sYPOIPLSGRMm3rJLXPoH6dolmMCCcvROtpn2GiF2x+nn
I/36iQSqsiafK0xT0+REgbfKK5ZbcU+lGrvzlpczTWzqAsdJbzxXkmmiFGMr18QnyfJnpUKLEnPF
y/pSfk83UC0n6mAiZSyq76POf+lM+P976OwSGfxX58HvQbWh+S1++/LWv5Y/ngu/f+0f50Lbe8f5
7cKsutAWL4mxf5wLbUqm/rcapU420bcvMbO/l0wN553DIKgBopiQByXXHw6GBkdN5s3/zKfZf6Vk
Cpjul6oGUCt2cJw9bT5Giv2XQoO99KsvK+ZaOZpxRCkMV2F0n8w8u+JyVN2Xtq4Cj265t+vy7jrx
nd3amDEb4CvcwRTrHLIagNqjsnzpPQr6tn7QU/+q6ua4bpr7NR+u+1psafg+r0X3uZ8bItc+G/Wi
fZN+fqwSohRadafaoKO7VYeO0TMc5MaD1fcIMFTcYvrQA/XCQ3y3JNmTWLudmvxbtIDXQ4pWe7TW
qBmD27F17jK2PX0WxJOqSLnQvg167dqd+11qirgC2rVxhf7mFMkDxeI9oGuT9pm+G8zgRVEyWnLj
aBJZtEb7gRv5PDg5w772Tnpij2Z8byblid74wTBlnNcJqbcy2EjX29VW+4IosNoIJznylzk2ThMv
b6o9De6jWXgg3hjJGZ/KweNcTdXLWvtdjap4GDrYK16I0HJf5fxfYJ/79HI2s4rYWcb3tZ5dJb1q
sH5jpa8jqZFKIgptZx8tnV/HPjZ5Edn4yUmpQBXRt51WoEcesdEj4lNfl+X9mo8XGUWIVvaQdkj0
pLnBo370bJ6NA40WX9+gAoua9ZW2Mb4cC8t2c7A75y7NP8h6iSz6rysHSsmPtI1jXY6wFO5bXYW9
ek7FHAun2fW8nd45hUYgU4/FnHPbgjxyOnl0rlxrW/R6VPG7jh6OcZqE+mTtWrPfs2sL6+6lV8d+
Vlu6g+PyBTlgqKv7MXvKhoel+AoCM268Pvasj5mcN0V+1Mp7Mwu7IdivmtwVbnIkIEJnPN+6EKGA
zgQh28AH06u2vp6/JEa6S4pyDyL0euY4M6V2ZOfJHHpOFsvEv6nAyXF2P5B1fy6y9jZdHaJdai8g
Dxkij0TAOzgkT9j/onKozzLJTkk67AzL2c2kUqKpdWJD+gfuqAON0Fhk7sEve4w8/dm1p90YlHFb
JDtK2Swd9JllNfDG6TfmmJ3EnPFbFVykun+lAjaVjvm+NQdSimyfV5d1PbVoNdKkrc1yuyzWF+Hn
ceakJkLafmsE83Vlr/su0Hesi1g9k45dDDLNck5uSss6kgTa2TC6K6SKoa+yDx3BxtQO9olBhKNs
2n1WVtkOdojHWpVFemo9UYX4kKrx2aJ/Eg2lBhLad+77jCho2gbb1O+uFr3dOXnC3Seel870DnMw
HozR+dxlkstbulta569mp3LGA4omzKVOn9iHR+OUzoM/LJ8bRyNULx546HihrqkntN0lS6mXE9Cs
0SA6ISasxHsO1NStW+UUvtGGfmcOHzVh+9OuWtXe51y6Y7f6OZgGudUK1WL1DcpD3SLhrYT7uU2o
YJn6lJ+rzv9Sr8XjTMQrrLpL8EbqRIfG/NBonYiZqK43TKlUn8x+EnGihuk+b9dHJu3YXBXd1bz0
zHpj4+xU9sSTJ+5Tk6aqtU/dInKCD5Zz1zwVPUpX4q+DXxM4YebXFJwrlkvBm1NRMzSxVgw8ROWW
Kn9IJ+rWVFMsK3eiw2B8LaYhp1VjHSaxblsvkRE1FQhYyT4lWZUo7YRHYSs0ALuIpcOGzry9Bg+9
ZlzBQZebMbevHIX+HWc5UZjZjBjof/HM5lS46iQGZ096CI/4HDX1+jWg6BNq+WRu+s6NIOvFQ71+
qcGet05wCALnME71rUsOgRNV/aB0sXcV9tCqf9T8ZOfWyXM5BLFKK3oKOLwbfW+UeTi4xVl644md
Ux9W2oxpdIH6Mtq7CVLIuqy4Uw3/c74M10izrmbT/1QK4y4lVUYn+W7Og4PNgOOmXl8cYyi3QWm5
WzfNbsjfwnZrLSKxBa0CBx2TsQ0KPUBQ4KxW1JfaA5vXk7OSJvm21v/XDuiHXjGNVAs29L/aBIVv
r/3//B8/bX3+/kV/bxh770gUkmo3ed7aMFYpsv8RwLeNd2SOaQoDnCB+zyDWn7sf8x3xQkL5II+J
7+MV+LMq7r2jgs1382gZg9ZlrOOvbH6sb8ioH8ridmBADfnOJqNDDfT95y6LPZM370XebNxh0lTk
oYXDc0kalppbQxIs13ke+kY6kMMU5vyJ/ulMic0tXievL9COci65HD9r54M1ivF1oQaXRGsj6Xb6
lAe+pNS+VESKZSpJlC3uXa6tS8od4iXFxg0a++vAPOLdQuQYNhpFXsZn1ZKaUUGX+D3BWlIcVBUm
JnyRAt8WiOWZdF+x1objMBkNQBelY0MQ34TSonxJeKT3CKNo3Nojqt5RKVlsFPenv+nXZXpPplBz
toa9FLdrriZyx1NiHcnC2E2Uc2tjRlqA8+JRrZtjb0jiNE1LzHRWpPMiy63Kk6a7siW7T/dgI4Kk
78Jx0oerYcSKgJt2QM4sbBMRnjtLnr39nAz3euZprAEdpcvJyFUf8adrX0cp5S1FpZG01uR05W7O
17RgBCJNT9bqYzltZUBszSX6emVYSclGkCPfIwnLIdtdGsfGBmOazTNSLONWcsZdN9AJWvdYuaxL
CL9E/nUF3qTCls245Mi+6se1LPxgl8okfxwS7PUEvBdoHcKvXqsE0AUlRqProsRL1As1714xvu5D
khNulX9AEUpIxhqwvccpsJ0kzIwk+wwg+ZIy0rKivqvpNYBvt0Yvm3a2tDs3dsAlWa85A/7MwZuE
LQ17LsmJiYtPPg+sskw3pjVYBLw8vXgZx9U8q9TxGCU1bQEEgEx381p460qaynIT5zpx1OhOoecq
ipqVWPti30kjUd1Gb8jmVIIRSurQl9Rbbas2j+HADDI2WqMhrPy/2Duv7MiRNEuvCHUAAwziFXCn
O8kgGRRB9YLDIJkGrQx6T7OK2dh88KqczGTXqT7VXVnzMP0agnQBwH7x3XuxPpYH30v1ExxgXO8R
B5v7jZ5Uewf6wNkVVgB7a1dlB37gs8feRANjvrNbt2oiUh+KBdFB402hk1qoqkgj6/0Qda14sfNm
qUCEgoY6cKoM+3r0x26KjEplPut4jMAoHlpWwWNQVpQiHmkley0ScWx6tvcXVlb0BaGzQJwP3Fz1
oxy3rX9jmEV9PaoeDG6tmzoiegr/CW8ybw1tuPEuEDFp53G8FGEySqQlFqsLixrGWym8khzz2cYk
+jrMumG6bTHwfi290SS+vlVZEOWxPxfPCFP8/JD747CwlSduIpRMq/M9Dkr+KxRAS3hcpprsUJsY
qAF4F8kVAQRV8xxnFicdzL0ZFU653C60hkaYBAavsjSG8rKfi0FH0ySwI7ehzfkwjCVjxVB3D60r
gsu0nsWLEjbgazyOyHZsh2voaOE59KjKmomfrVvrBU8RQ5xVrPS+8eBibK1ybqd9kMbFO9dfsexS
5gqvmWEvz53g9+3n0at+GLVMKD4MfPiN3lvmAxHsq47Kai1/1CLPcQ4bg+IKZAO0ERN441u3TLHe
K3scHsfSqHSYz3AUeyVqiYDPcutj5k9uft4jMTVvg0msOIKsshv2RpcgmM9bdi+h4/NtUM3p+EnB
Ejj7ulVEvzO2xZuX/V/7C26zsINuK/FULpe42JTv+ZBBv1grzzhjbJ+m2W8DgtZ9TCu5Tu1vU93h
UbxaE2JohLWSWeFs5TRChjBuUMXWbpTo2n7wK5f0Z1a30/mSFg7di9nYb61CBr2TZT0yfZWYs0V5
6ZiPOsu6JnKFMmlUpoEZV9lA8Uyd5dTHuFL57WYQNUbcbd16letpehmX3N+pWDJ1tJUVZUS/56GR
IOUjIrmadnjcWlxJ2EOwfuxO5VrRoLLBoNEtaF0ndC1ZKqb8aCQ9ew3b6efpaLBlvnEGh0H4zI1w
m6oWRqJ1hL4pmay9JXU+zxwKSIaidYTymL2aq6qSdn6BJ963zHYK7yoX43xckj4zLjdvzDrqlnm4
jxnTDd/IJAp+Qb/Cc9q2WYRmi86rnYFgQYcVsFN1obis1BkpYW6xJ3UyZZnBKCA4cB5UjCSLiZx3
oOThLk8YeJ5hgEujUjHcrDHG9lICeUrt6ShZCidGGdkbZcQRzWjTGHRxl+txtSKM7FmbxqlW7yvE
E0lTQ7PNO3Nz2TPhleJ8IeDgvemNpdxNwmQBsA4D0X2+s4ErQwN3G/ls56Zo7VfWs/9T632VWG5c
wj+s9L6nb8P//l+/r/T+9l9+nXKZf0FQ5zKpws4SMfjmtv1rnce0ClCQ4AVqPDwDNyLv1ykXdZ6z
+alT41EmnozHfscF8sMQYeL1gYATu/B/ps7DVuzLkIvcB9a0+Ot5p1iBDUH8PU2jm84I3Mphb10k
qXWOStG/XnFLRp3FEPWo2IflUT5L50cZpHOOzWBDQSB5MNcoE2P3R28jVw5RSgBVCTYbBb3bEDON
lZKlAAfaR+zNZRGWsarYevQyds504YpPo3JdcUxnC4ddeujMiBZb6lsL7zi1GwGTOQkaK7UOgMG0
3VOXrb9UZu5vTPL60MmW52e7whCH0PfJXSM4ihifLUDXnXbW+ujNrNpCkeHTdmST4cv9Ivz8tlo8
86cls9SLDPaN16XoyefN45T/7pnsdhmPZM67YazBBxYNDbN4v644V7URPDSV7tcHMjs6K8oLJfzj
sKKtCitfVc8IeR2MLnvWWxfJ6AmwhhoZzb4EJVwu0TfGuNf3TfzCJiVfQ25cYJFeJu6nsU7J6+j6
fbyfobeZe7MWyCNY+bTfdVQwT+x3hnhPvG+bhyuuqE6U4E3/gx1o9d1e6qE4TtJdnR2ru9KJWA3P
d33Pw5kFw7bjMOfMx2Cb1v4z6+3sXqJacCPf0O0Qxqbh8SBXOTKMOnDhLiYYxpAJpGlFsZOobFdx
nRY70yjABZqZlZot25HA3ynuP4oy20Q7dpKjMVjr+SFJHdOIBgsJQCip2GFJpYGPRgn4x1oXlV+U
NrHgcmGMj5vL3KqPOneILuvLdIl3acXzEgNbiBBtUzx+29ZIyXGQrBQOjoEqF5maYbFDCGx55/oL
VBu1VzZEUtvldYf6TF0TLJex1Y19pCA9mrUjFYl/K5ymeGdgan9MJjOcCHVu/BqMBro9g3nOW2b4
rhltNCr7RytO72U9qyVC1SRRpZqtuLVqTXfjd+7n7BY4tfjJAspRIgo8tK7bQN1Z9m0zrvlNaw/l
D2YaCQg+xgS7UYj8fZ0rDoimcyYGPfqZ1qGZEd40nnVW5sL6sWDUiDYmT6f7KbAoLYnILr6JHokY
3Y7wb5DhDPpO4yYrjlwHlRv6U7d658BUJuZCgq8oHNJAGWT7LITpmSXblD1DqaTA6IJARkISA4nh
SDUzka2mPrmpfLsdrqpSLiKq2VJxgpxOxCVJC+Oy2A7KMV0q74pUxG/1dowibuRENbfDlUIz0VF6
OnPRTOk3wIv+JrU7lmbLdjzX1pbvrfzt0D6d3yrdzvL8dK6PpzPeOJ33LHc5+02FV1u4nmqC4lQf
tFupwGaMqiH/awVhz4mFgav/Mm0FRrGVGsRPU3XEpwpkoAS5ZWZPXdKeapShlM1NixbH3PWnKqbY
CprqVNu4pzqHqTI1j1M79ptrYIAX+vCg5+ypqY/SU6k0WY2L/C1R35dTLUVDzFdC6USN5bjt6u+8
rfSSKG3Y854qMrcN2idxqtN4iFKzVaf6DbkmtVx2quvkVuL5pAOiSDhVfsmpCsQgP36Sp9qwONWJ
WWlSMw6dp4d9fKol5xZTmdv8VGOiWvHroyMXeYVShDHgqhb+ee36w6MB14WtaZ+rK6RAVK91V5Vo
tosi21dbedufKt1OIzY+QNhkGPBvtfByKouhXsUeoHp9zrayueiKkvnsX4vpra72TjV21yTLtwS1
KETDVoTXIH9tKLbS3DlV6cPYMIdLTtU7Vp3iZSlUDGVmdQ+mMrL7rEhTH9xmq/5lHdMJVKemICjp
D9ZTryArb75ViUEHMWTGcMVesGmQVtJi1P5Et5GZrAwO+tSFsG0PXt1Tb8L+mj6lOPUsTmLrY581
rbeTMDD3cuSmiaD1EOrjz8v4WFiLiag2aPMoo/bt7gcCkQ9S8DUTcuhya9APtcu+n+L2o/Z6djyO
P+3wH03q78o3nHyfklTV74Rkzb3Ti824cS2H9Cpz8ng4F8PKCodX3j/3Y8oYRWHr9br0nYM5ZlZZ
D6YfF99ZEmfjzoxH5tfW2nk3pjVfGNW6aV9WiLqQdXmndpLGg4MLZbbAnd+0nge39J8mqyTaUlVF
64fANkESTlSc39XgpazXrc3Mrhxws6uT7bGNlKpFcz4shgrdpJ/9vbSrjPZzjRHhjJLHB2OEWr5w
/QfFBYiCvh0yNLhhzx6VczqNCZYZ5wWBVtbPrKhaAQ5ntTpLotGBGgtX7TEH6RMLfBEmpd4xHS27
/Tyz0ccAwZafQSG12DfujIbQrLwSJM2JlzdjGMaXPKiY0mTIVpFStnVRnImhqIuDn0zJlYYQG8IW
YeuTXZcmOyBX8k0tS2I3FCNxm+9mgm8kN64xvQufzi3yFFBf2AyTtwHUE6FCcNqWRZ9Sjut+S3zv
mZ+jJ94XAXUGMycOzsDtocXWFmkXXyPKOy8PrKfM6Hp/13V5ioY2N91PGrkQg6nkwVNZ/cqjv+Vo
cNLhvQuq0eOhUugHfAQQ6rRoZBlZr8FkRnhC2HimDaK9JI0ws1G+SUedFYFOu4gpUvBgTZ6cQ4tN
Oz6pm494pJRer0mhr3s0xEb7yhlOu+NIy79N63pq9xAhFELDloi2w4CBHQ065/RpnRyeNYRHMxPC
YEECWDUdZ9uSzAvSgN4yWdPVOeSIDdX9gtWNo6J6wpyf4NlKt7t6UhpbH91MCGeLuA4wGCgzvfPn
OEdapxsYd/ZXuBlOLp9llJsy+24GqjtTLk/43Ti33XzG/aKZa0AhoEaTIw+ZsYFN2zlJbL3rWCSK
IzanT4LWoS6wvb5/ShJDPxNaU38vKreHzpOD+aCZYsyRi5wV+363Ha4R8y9bTDXLV87Vvr/EhII+
DkDAPDf8AScEy2CNMLNquVPJVNdRYqi6YejW5vTJjuYRyTZ4um1yGnekdGbnX7pdEwANgVc1Z5Rn
1FO+yOufcmVES/9aVCLkNTUr52+99sB61nhbtdNkRA11rdp5m8m6P3dNgWWEAQNWmNMQ7waFeEPE
sxNElpgSLBjdVVytVm3J0E5ZmWEGAXgCxVW513BE1bd85oHP8dJkFzm/cbMH0HkQlsIqXleDhy2V
1dJeYMuPlFdORYlCs+SJFPq5Mn8uhmeV0bB0CqGOQmnQ9l1zpxnpqX1uOOgBbeRsktFKsR4qk4Xv
WTLTXofB6ENHskaavpkEq6aRbmtxMAdh+yEL3AylqJBLHvXEvaThygCH+aK75u82j5S3Elc152Bb
Jgxq4DeTvzc8IFTQ3zL/qMpMEsCV2K6343Rrr3qLaunYrVlG3Tgm8pc4phJlJlA13p41PbOnZJ3H
JSIM0jnMQ0oIT0KkDK6xlu5TOmiT4jhLZHueMxloIwPr73OjG6duv5ozj6hEtP7nmPYDBJ/E3SLq
Z2G+mMxGEbjnqJXQ4ffJa+L3qj+TlLsF05YYFjFFcy8O6dgienfTYel5xaszhx6mFSCxhfWLdnEN
ZAgTOx29hKniPVyYg5BxoyxDP94GgbM3toJRV4BIflTptLe5dLj/x7YUyB6HgVFWUw0/PUbaajcY
JmPKWlrlT9nZNi6STiZ+1MzZMB/wJoDj3uy4/lBU2bwSVJbthcWl10VJhalcWJftpndGa0YituFf
gzVToPAQmbkSYGq5uYwEswYE26o7CNV7bljXvmPsMozaOBHT1rVvB7de+DLH3kAzPVRMboV5oNTs
s7N/fqrw/4OuYhsTsFL5h8KK5o87pL/9l18nC8ggWA8RRYldk490kMb+b5MF6fBXLp5ziA1N8hc2
o/6/TRacv+DrtFk7ITxEvgZm89sGyUKoyN8EBJO6LnEx8DD/hIPTBsf8tj+SvDAM07CQog8BI8PB
6Y9zBZtpXgbPhb5WDf10SLIAVrLipdV7x+1wSBHVpuRfRxyiQsYEYgx/93H9HU3SFyfW7RUwQ8FI
2kJB4pBB8QXfaQwvHnJk0qFsM8OhaW6n+LgwZ3yFPoyfE2oOZNtOaT3LrE6zg21oRYit3ab7rW6L
Q3sR0jx0yKuq8wzxIucrXg8///HL3Azk/vg5ATI5p+A+fC0kapY/zF/MtMo7ciOhQg2zuoOpcx/a
1M3+E4EWWtI//B6XP+Cns4xmEIXghVSuP/4elSrEfkpg6KMJSws9S9P+1dpz39FFMG0Xs6tCJ7Y4
U2iaG8yypvmmF67z4INGt1Htp7EbZS3+K/ttpQBS0yGLvmnyJcBaPYdXYR6K0OabUZFi9z0mqs+5
QtI+i3untpZlz4BlCUL+eTacK6u2171Jsl574WajuT46jHdgp3jQPKGmZdyyqLyFx8wTTi9sfmDJ
T6OoaTWZb9Rm07m3E/5DAc250VaXMwwP/gO4OmCxpKkfz3zssNwzc86LYJdLGxR86gR8tGNX/G3t
6nK6YdCD4ZarsiL/zrZjm5z4laeTsF9nExTewjVcX6As8eLHqipmj2zDNe8jpIrxEW4lEE9EASBs
qQTV786tGCMd15r66pnNHVyQyrdw2qJ1aBNTTbsBpF1hetIQfVIfjK42KfE2d4Vz7QyGHzE4zq+4
YBvk7I2P0WY3eRTrujdZDGJOIDYLJOZDBmtlhYmTnQIi+4gJOe397DnYkFUe9EFJaMG0LEAssh6x
5tblKrCmwk+gTZTxxCRPlJEX5D2Q86p8f58v2EPvnazHkon92Yx6vQvMcVditqvPRDeZ3WNFY8RR
OmWCfMcciQKrrcxsHhWLuf4ao4AVzw16mQe37wpnn5WpERy9dTRdDMhWX55PMVr1kOlBs7yWa9WX
D1z9zbSrfN//wZ5D1Oc6ZokYeQSPDTSefvshe7u5KHML759EUUMdfH/ECYn6O2ivUtxsKF5jsAm0
yDPOJmY1bk2R5Tjpd/xu3Q4Ejd0dY0ALlWTubcVgbWFHG2Ys3iRXT2Y/CPJdQa6wJGkxm4KbeST3
xykfQUnKD1U17OZapwCnc0bt/HAheuPIjrfydphQiX6zpm2zpMlHuYutOnnOhHTfzbI18R1IGrYG
bjXNR9NeE+N6Ykw0UKUk7TPr83GidRvzF11W7V2x1NmHmyKROjb1zBhpmtzbhGUapQdrwhflW91M
j6rdC1MF3nyPpI6qizV2jBlOkIM3YR9Qt3tsN/Dcteugk8cVfmdDk3T5WFte9wtCAQNDBYq+XZzF
iRkmbBCGCA6TQk9ro0azAAV+jV8wpguWnOUbQLjBPZ5xIIVNL1pn31C+H1FU9RCFrZWfMYSznDPH
rNSh7zfQBc1tY0bNvEzpzkxEsOKpgONXJ9h+HybezYtdyLmI2nhhzybzkS8wXQg/i0YDZ8po6ah3
z3UKKRA6eJoWe93EAcPHdJ5GnNsMPV8ocyBsJ8sq75iXHYvWqZx8iymlDOLQ2n5VNLC8I2XbGmIH
2qd2jZ09Cy5BPajkjkxq8aTtGlGSWAL9w8k89UOqOcbpyg9ura5nfQygP65ntPT2D6+Wzwyu05+5
2amnOi3citWdXEgPo6AF7FEaPQs2f+509Jo5vcY5MfN25pqs0wELEQu9PDQVURRWS0fc9XJQYEG1
/JmWKxP4MhuyBwtZi3EoehRUbNKrVezZgyH60kpSBfeFVuosH6ya+a9aAHuICfUeLX8OpoOXlt0l
QwXdhTgn2ngQ4UYuQ+k0yRTJJa3fu0z3H2qwLLq5hMw1Gxuyn8a4pi/+Nto9zPYYAIlN0zsCo9tY
TC25fyOKnxAjfPGtI/Ed00Rv+L4ETftUm+ZPgRUcTuMcOS+igCNT0x3bfgRJXeudT0adYNLU23eB
XPuPpevsKWznxUvDiqCiR7EU3QswVxJEdhlgvpcyEH+ZSrFuGgyWi4J16Cvza2ytaLt7D3W70D+r
JSmKPUrL5S0pNQRrNeVnqnOt+zxrk599sMG6dpb+wFmApYSfDtTk/irq5yYViJLATNrrnpuTqlnb
BfMXt+5dqnt/nI7khyZL5PZD/ulmAuWjj5UAhBrKEOxSQFvKXZMEk8cDSBXf1zStyftgOMEIOrWr
+7zLhvasi9v6WVXChf2dvOKxGlcpUKUzOtgZgcaug3fq3EygZR82Z4aBMiSrPsj+VEnkNjlWyxbx
R8xBfI1NQW8Gy02dbGt3YheUeUEUtH830yEF54MxBzd5E/ewCF7D2hFaZMF0UbPYhzhBDw8uMmVv
aamUGwb2yE29ukFiR40StGlT7g9o0tak+xxKk55QMjh/7tkEm2FutBlCzjT7PpiAGHtlWD1gY7CO
T66fbo9Qf0AKYQB4G7sShdptnLh+iTaiGS3EUqagY/UKsAC/9ygF62LObtGL4We0YJf8wkVV1NH/
NBB/z/1VyH+8mQzfkvTt94vJv/6H3/gzykDTBGZjkg3aTln6215SArsTZ76l8FG4U7n/upf0/yLp
QqRpMXK1aS/E7+l7/y9Y87OaxCoZvYVJkOc/0T58cRSQpvT+EHO62Zn8TuT/Z8acfqmM/6SYU3qy
37+hPyvm9Mvn9v865vRLF5j+iTGn8iux+KfHnP4Ha3Yu4j/knHK3/P47//s5p1nSDnrvZ4nGOu5r
2mmnEEDs2X9aYv/P9Jncs7wWF/OfXzNPv3wT7X8tiPTv3LZ/+C1f3vG/Pln1t8zTL1939+dknn5p
z/+kzNMvEMa/M/P0yxsEQaz+TZmnXx5VkCF/Rubpl482Mf8Fmafbs/y3mc52r/0x8/TLZ/pb5mkQ
zySP+tbQ66v/mHxqUZl6eCzmrHz+FfmnX17Gn55/+uUg/ffkn375pf+d/NMvI7TT18pu8Nf8069I
vP1/80/RIGMv5aNpu/tXh6B+vUn+ayGo203w+wuWSpDkDjgwxzxla355bP8rsjVBcf7OLyUXCMc8
ikUkoF8e4Na4lItjoxEUE1TzxTbhsHTUjYQkf5bYOU/XPVkLMwa6fjNvuyokw+c9i+3gIYuXsrzS
mc6su4DkD3On/DE4Ibco4oqkZ0M3LyXm5As70+rFZxvPUjuARzGOs/La6bIWc9xFcD7e9Fr1Du4W
zKWcfP2Op6u7OR1DXbWfhg4WbeOfqpvgiuhPDCZpYhPrIle9zR7PHU0brkWZujrTrGG2TnnOWnE5
OkHVXgkPB9GrpK7LZj+UToZV5JryJlN7zZtjPWzO/YWfVBHLdMmCpheGYBq5CSerbJwIq4dR7r8r
JpzLC23nyi8OUgeduyzi5ZtTwVzc2wQop6jSlgBl1tAaWHz5SbrspTKShsmsmt4YiDDAMR17pW+1
xfpSpjO+ttWUOMve9wZM6tqCiecez0zP3fzP4qpj4dusj4MgwJm90tY3BqlndCyP09Y+rvA2j7Ir
GG2IiS1YODhB+jMw3AZ37n5pb+rB5QPqptb71q/p3IQMHwIVrYYx+JfBuiavayo9c+9jJe9EZVDJ
/E4AofU/KYJw19hlw5xMd1ad50G7b5dikODlrbMsL5VTukmC0Qhzr19ac0jOyWmdh+tpAm0Pl2pp
X8auMa1tkVW+TsyBPzDOq50QBWxpYYs3Yd6OK/zwPq2Ah5FBeEGO8mRVzuWKTXkXZoUjr2fpa1BH
G27MMGuYmFo1TnOVxDFr1SBYjLMqs5UPxA3Jj4+9RceNS4Cn4MYN95dGA/yGyWB50A9A7m8mE9V7
crisAn9kfHN3iSTFBlaP2TcuH0VRo3Ap1ltfmGV28KrEIHCAGd17OmsSAkQbe8OubLr4NWt7e70o
dNz/4IO0Mbdl8M08b2yMx4lsq/uid1K+r9KxnxouQsQuS4oregoI99jGcV9Hsznkjwq/4ORsXatK
Rr1gF/kNp/3p2iwXCeMGwniQSw9DidFL8cNN5FhEvWck17HsAieECRQValPML/e6ctGC5LmR1Pte
G2txsCe13Eu3sFQkGtU/+J6B6CFlShvjotytT23q1Z9sVcZyx4GKI+CM5wQOkTiFPU5N3psIAczy
HERPjoxsSz7GLFiDq6bt7JIpyTblK6y5IhF4M/dbR2aOoYOqqA7JNeMBTfgWXoCGNFlsBtbM1bgF
fnTHmnEZBqxNLRmRIdFgwljkwYdv2FjXD4ltEQ/I/AO7HjefBNqHBdcEtsPB3kjtPIWG3az5nFIO
485DHvNiG23w7Btd0e2NskuncNK21e1BZb0qGipzQyLwwPih0xXCRWlpkrzI86Hb0WwvyS5wwTm4
gWAKwt5PJyfM2KFMZ6k74cZoJph8hCnqqCICqCnrK8sY5sfESKqbkhCRJZyNvgNpwRUF4d9a9nY4
JzE4QeNXyGmWYZ0+VGsNEakaNu4xvKzkoska/Vhy8VgHQy9c56k1rtN+EFl5XOppqIiNyuUvWE/C
4fa+D13us+hATxNYSF19166wpk8bLnEXrs2KLEhPduvBmpS3S80QO7Twpsl2Uyya+UB+BPulpHLH
noxtQCUc+nuk1K4NfLPHtFm+1RLr+nMTX9E5ysmMe2zHGrxiECM25QkxaVdFMGEcDlqDJr+Ban3E
49h4Ej0ubGEMW6d28zqkZDWZODFFS4YLeqTHZMVNGeTqu4hHB2pqMKEOmG++Gn1ZfVtizO2j1hgV
Mu8kqX127TCsE6zD5zRq/wpjRaj9hc9kV5JZ5HAeKRtz5BRSZsQ2ed5XUJjXTMJg9s3M1tARXg7Q
rxHQPfNpKImZs8uVUEym3+zqjASUXUXwGGhCrgb4qiA2gwgx7+SCNpS62PvLMkLmCHKFgZmywkS/
Hkt1DDacVXMH6sNGL6rrIOvLa0RUsK/IBnHLaoxO3uFLDx3ryApSNh5U0x3a1ViSoxmbffOt3cBa
V7Z2cTaceNu6KGFs9IbhDsEsCJJkdMncVGcbBdz7c3pgcYAvUuXPHHBIybAKQ680PRAUkE5nklVf
gvZ1xHDElpA/9UYI5yAo4AcncHgwCyPd4Q7HR6RPcHFt9gmoGgLhSICmsXS0Jfo994Ql5xuhbIks
/7RO2HJ9QphZI4Mzm1263DknyHmyvQWd+gl+hpypvqcbEc0lz3DcOYHSLRqIeM9t1z2JE0o9n7Dq
5a+I9Qm3VibkdZIt8nP2LAM+qe8Ryg0OotldueZyuRwhfuW+bzp47j4WTnGBnx76O07J6hmTp3Ll
uNhI8PVEhdcnQnzZYHGeRSWMsZvCkMcbTq56035nZABj7tsAU6Eg2ywD+wnsa2oHiPROaPMnWt/8
lsvek3tWcbo9uieS3ah6FMId0RgYpowZ14Yoh+SuOzHw+sTDizwFjQ9M73PccPnU2e6gFbMq69CJ
peeuw3Ff7XhB+haAFuYeawPMZFXtwuL3G5aPSXvgnAmXkzKKVwW5n4OAf/gnnl8VoP1iKOPibLQr
huv6RP971owQoGzQBAybj3xIasuEjMlkW6a62MyjehMTjHOj6h1Hn39NfpGyzhV4e4YAEJjEPWEl
J8JECDm/2yfuJD8xKM2JRyGZ18Pf+8SpOCdmZTzxK/mJZXHxTuIw2hAXzMSxDazlQrTsiYERJx7G
P7ExLPzhZIYTM7Oc+JnmxNJocxI/3BNh02ywjYDcAkNtFR+X0+Tl40rAdxU2Y5WqfWviys7joK3U
PsnjsrkpZ2QWWOz3atrZJgvzN35WOe+DznHTnTTnEbGXqazyrOusgB+Jo9bP2RCwPZ62JW719TBZ
u8E0WgEpP2oLT5Bu4SOKq0ofJjcZ3trJWx6WYctj6SbM7SPKv0Bd4TJVTQdM9Dx12UrQIxx0KsWK
cBbpB8CSk6CgX82XIEGRuNqqBp0yYseMMmlBjq581RLiCZpXz6Uifir3msuhrtxfgjp28qOFUHHz
dstItdC5VvEZUUvrMwpz+9vsyuZ73XiM+JtmRmdpZjgX7FCNBvUO46Rmb5akquwqXA6bveZlvyJ+
C8Rln/TpZW7mLKzmkse3V/hec+BMtqgZsT66cc1mikSgxRFFVQDHaVfiR9qpHJurzkufM+wwb2uX
Bxi7hNF8X7UGHlbG6L/hxZFQU+jcfvQXRts73c/jtHMxZuJQIkfg1h7iisUrX/+lO6rkQVdUzOHS
rt0lSoMkIwJg1XvMtHIY2lSyz8RIsBNRzCl2TiyBuk8RC3/GvdHfJXiH3a5rbN13eAVH/TQ5OUDi
PPL9EPH5HBPGeFGNVv9JrDqEF4aQDoULEtRrY2hg7kQnId6xZUwe2iTAgjTOqtcUvWB/FoPkgrup
EfRidpV7xXtIX4dldp682UA52JrTKg6uQCx5WAK/vl9alqsbXN5+j+FAUVJzRQL0g9Hu9Nr4BsEM
pB+RIyNfJ7jVT4Sk9ZtwW1/eWLx+npaxURc74lL0eYoQdbqYy7m/HXnQ4SCcNMmrxBi/CfNSpHcr
BQa0XJly5EtjecCwQ/FX2SLAD5q6nHi3PVrZlJJDXaNRG0lXyMhTDJPWlHjew4WDnkHHk9ky0ZTs
jNKYHgKnm/F0w8U4LB1BK+NUAf0I1Zh3q9kSpyH2p2YTqRywPEQmB4aYubhp7fE4d70wjseMoyfv
Sh54QRvDimJe8TMtJo3nGP/yLQO5vdRBl35isLoEO4N4R7bf0xoAUlSJ70XtVJMX5Qaiu685Agse
PLb+KOuleBoMTW/hSt/jR/QtDjgrbl+RwbD7rpc+dG854IUZVTnmhThHBGzVBmSTd2k6Eihse1lz
o/RoOjsfr75in+MOV+8VwbQ4d8Q1lVOqtQNQTTTAvZda+Z1jJ/Nnq4V/ZZdl5oHdt+Nj2bDYjPBr
Le+GvOOzGooAUgCViJcgDPV9ct0CrizTaNDB0nAuSHLBHw7G4CzAf2NKsWNRaSJ1Ekn7rTS94qlv
Sw840dblT6sg+ygsu857s5fETA6OrfhG6662ETBZOjsklDnebsoLi+JwkKW3N0z477BtZql3fdPa
V6TRZY9a2TwEIcUbDyVnOvVnXN3V9YhMuz0HTkZTjSZ7Ocx+DJrUgFXfF9zNF1RqbB0xPOLldtQA
ajfJpbhfYBixm9HDeAe50qdnc55rGTVp6l7Rtybvndvpp1GLhgNhjCv0qk7bACzFYuSYNQoucisd
N57GKF6XIF+pXlIPyGMlY+kDv1EXV0TpYdIBLEXAYNIVQbovnULNF11mZ0D+qq7f20464MuFhbqo
dG3e/maiepu3S5Xtc2urRM0uG19zbsd0n1bu8pOfvL7ZGSblmImvhPxOJma+UdYYujh4mBVtnn+G
r25S9E0UUqJv+xBev8PaAA+eh8anB93Nquze69ZJ6dH7hdotkzTA1AqgvmcSWoIU7lyNHtKJ3rtw
GHeMbMnbmG60RP3BU5xk4mNmeAjsMbnJ3ox+9j4wROu7aCzM/NYl1JCub67sF18Lwz+2TouLqF4T
RF+S9J2LpS3dILTzEqCqOtlOGsVU5hcoNPBKaprh/7B3HsuVY1mW/ZW2niMMWgx6AuBpikft9AmM
wh1aXGjgb8p63F+RP9YL7hmV5AsmadE9zUGVlUUF4z6oK87Ze23bXJGGF96FTTUegCzC4LQjhAv1
uhVdEsPonCeNgJYxnvjs26TpRwoOCbhbWuH2I/En9gMhgfU3rS6za6UTc+phe+OclHYx0Iksz1E1
RMCbXwd1QLgV1zjjvWguTNsrJrb+riYHGvvnpND2NcEGFF8wBdGFdmT68uVYY8kbmqFBKu/011Oi
StdOG6MXrJuGY1fUONU3cyIV2JDwznHIGtQHjf42Njrdyo5dFxv1CqATiSzQa3tjhe27/FHMsY5k
WVApavsZ90VmTv1lCmYB/zenstk35lm6aCuyy9wcE/tG5YyFSJFUQWxSlHSKNZ9PwqolGgk8DhuW
BFsW5OWN6cwyuA1ST1QXFxAkRqLFwgfdcsjJnBF3YrikdjWtazr5FBZYsxVoRr92kHogGV4ojSjY
WedMiJqo4fKNYjbO62QALXCH1sKYUzdqskKLnzwb+IASjiUaXlCizeLGjczgiRiJ9G6A7X8Njwon
wKSUWLvBoWE+mNfY4IbMD4IBBwJAC6femeGSbwAXN+ooeEX9ATsY8GYOUvWLVUrBk2aQ3c4HTWoD
h0ETGbuN4d3qa+cRxgeqAQvNB05PzKY/5U4JHrRwcX62sRYQ+7WoRyEzSazeOdofh7IWm/92YHUL
gN77MD7hjqJe401XZo79tiEX97mTDY8jWW01WsEWnUUwINFgdmznHbq8/Cljf3JM9ZEqR2ToaHOy
QNUugLimgHCVUQvWfVW01brl5AUFJE1ClP2sxWd623eA2tRIVbVkPeSm8eM/+oaP9A2KDHXvTYtz
yc/9J4Xnd74tgq9//J86BjV480Q4+1upwz//9p9aB5WYFX3B95kqs5bBE/+X1kFZlNImHwg6B8pB
lKj/lDooAHWQEPJXuLCN3/bsPz3YqvIHyjoghGiMLQO8vfV3pA6LsPp9+V22bcU2Eejq2lIPXyJi
3vaJM04KfeAMuZdQsFy2L5P5FEs0jTYyIJp6HTvEprgi1lPVmxH+n6WKJgx8XWleeVGCGQDjU9iR
Y0qIdOgxVshHQF7mraPK0WXZQvMGQd7rl3qkZFA7ZIpnq0qkebgzkqg9tLMzkmM15FOLySlTSefQ
y2La6JlU59/spKie2oioSDx9mjasYtLigA/IcbSaLEm/ahS9D70ubMJnNvpIzoqqAbOu1b1E+ok8
Nw8t+/vxYM1iuGtktMiuLYEOplZuadO6Y0/3JFkRc4Zh2CWxfJmjUpQjmoyIlhJW9JZDRZ9cMgrr
1tRJOa4y/OCclMacefQcHHwdbkSqyuqNOs8EibpsKZXklvIifOiora2LwplTZ2MZgdN+H5fvEnhW
kq8lnfRrgks4PuCNUaGboxNGUzVtElme8OoNafSoppF+kw/8F5GoSRoJvqxd+aolIvMw56lxMxcO
dWRFKWWw/AktVQoxBmryuNU4AWQS2eGBoWqbVBfljUy02jdssvLMfydzHpEUZs/zZBVT6NaEpq+M
qcaA1ZF/iyxzoXQtTzB2DbZO7IgTTgNUNTv9qDdNgMs7mH9MfQp22kzVpzoKstlVRjVidirx9lD0
xt/stsKh9hiZVv9dVuxQ881YbyLPlhu7vY0rI9wNQimTy5BsuNeMAFI2djotjlXcqpXji9ZELOtA
+8cpHVZ2e0F6LDpNRQw6YMGo6R8jtWK5xf+asrCpRXwVK5xM3WaSBI5FqZXu2xkMPJudngPfAKjo
wqrBRrkCJyks7sIqDmrWW9R2RZBD2hDtcJ2wMhD+k2vKdxKewcvq8Cw451Fr5ZRW8nIQgleVJOi0
KpuAKIgHuGwA1q80nL48Bru00Y/LCXHPdtPWSCOJK2OTaaROsm6KWJYJRWwJU0ELzT/RONJvAr2j
chiGBYf80FLwEE0WW0VaBkttSJi0NtxRdLKDHZOiFhulVG999jZ26Ut2bDyaeiEnmwRyCazBSM8w
HZV9VIU7ON0z2ybRorkb52GIV9QV+59D15UYtudaeTDIi6FGQjmMBoKjWKuEBEZ2I12fPVU07wKX
lYf3Cz1HeywtNqN4GSMV8pQ9AkmIwpkyd9bDhrE4zZgud9K+CBwBCDjMcAC7Iakar+HUlUtZolBu
LKGlN3YjV35bT6gnG7pMZ3rpWPdCAIcGSmQME7e6bZ474gaeSF0kADfsbfPBYYvUrUiBKHjXphSJ
I4nRiuYbZhE/i0bOiNljv4onMi4tx3f4DChdzEFyp4iq3c92ySz2Zg34wPVx2lSUHaLHdYOwK/Bl
zOsnU6mWVSmNRJ38xIiNsqKDO7CU1gea2Hufj6T8ZdY+GepEWeAEVM5mg4DrmK1HswI9TFZFpuUr
EUicPDL6Ja8LIXzdombf1V0Ue0NoVQE7S8u+T3DorD7/Re+tJMgOlh9k4gfC4gO63Fx+8BvNXDRz
SgN3zg4RiMDOkjPy4CxR/Gb8kVfzb6LZTxYrVg/WPhX3EP1CjDUnQjZOO5w1GlJh0RmTijJFhHDR
GZWOMBT1SwfYxi5vpvaLa/tLh/rX6q0jLzQZ9Jf28e212VaCMSPD1G4bUMK2MVXmCkKlUZCPpdpf
PdpTAQfXyF7hX6Od3MnW1iqHdbVxYQJ4pUv3ZfUwuy93F5F7bPynweU45iZfjHr66p4OujzeN48P
mnnYRiODKgV02B5xLGdt3Npkg3zxkShf3c3lp7wZKm8KWhTL9YkVpxJPuIHnuEidfdN/2jw2/t3g
hl+8Nn8Rw51e3smXyZETwhuYUO5p5FEi8ZBTu9Db3OqrkRa1wjs1w8nTO/kwsYRlExyw5eoMX/aG
fePecz64RMV9h0t09/lXp3w13InMRtPQZGfLcJP3PK/lDUSBFXHJF/GOMt/my2d3Ou2c3seT788B
j4EpieEG75mb6b4U7v6nd3P/+VV99IYofN+kFmrAKH9tWd+8IYkKK3iqmbqx/0Aco6JPAjdnYeJK
fM5rnw+23KF//8DwLL5/HXUjwZq6XNK8ZnfhAZj3Cu/L1+LzG2fKJ1IaggEAeyxTyLlYPafe7Q9j
83R/o33xbX11LcuveHPjQCRKaUWrwNWvgo3AG3BPBts++GI6/OJrAtD5fhinBsSL1Ydy6hY/idd4
oftinVv7Zvv5o1GXe//ZszmZlWA0RIG+3DV1A6KCqZCgwQvBR6v4pWesCrd2D7W7h0vgTg+fj33i
4DSBFbydhjm7vb9I3Ctp1ixfFiSodbxV/Nvcm90fgUvN2C3X2De+uq0fvfb/mvjN05NY2I6xybkA
pijTFGA+PuV+ywrvBS4Vx1WxCn3bwzD41bjLu/fZXT6ZstDCd6ZY7nLlf78v/Ngr3Nf98emL+7lM
sZ+NcjJTQSAmdkosV3ej7pv78kLstefg2OcuZZbqabqlYXapHY3bL8b9fDmFhvb+OSa2pBq4C39P
/dlleR74QJRdw7ujKuz/xA3CWyS7P7+aK78Y99dH9OZbzMah6+WUcds1UCRvWJUb7Vz1v3xrPhpH
IaHVUlFZU2k4ub4mtfNCXlZuwitWCsub5juMiC/qkHuUHa+aI3GaG+BVZ87ui3v70az2ZuxT1Xss
kikzhuUafZLo7rM1td81NIF1s1O3we8tyn/4zm/4zmxuF1f8v3fmb8r4H//VvKs3/f6TP535xh80
2BVj8XT/qivxOvzpzNf+wJaPGduSVc1R+VfeFJzUPzQCf1Uc+6ZCLUBnpv2z4KQ4hAHbEDJkalIK
ERx/y1ujcBp6PxMsdnjZ4qCH1V8BGG2fvLGKHtkTSBA4oFa5wLhGlHS7AX7PnnrZEFyMRTc6GzRK
ZBmYiwIP6lSDnsDsk6VvqkSvcoBzd4M1sAvxXoNVh5acECqTEsW+AHSUBa4rmTN8TjAR2lU42v28
RUfXO/uApHkUA4IgPjnYdFUiSH6TJsDJHcouOSM51w5ofxpO1SDmGV+TDjRHBv/ybmrsaa/PSfNj
xqP2kkhq7CGvLFb2qAHpFzKdLsWIRhc/e7sxbAAwdIfLG1gBQF8Mgt/LFoGg69D2lvatJg3P1FYi
imk2CQyrnkYb8PmxIokLxRYc3tRcqEZZrEor00wi1a1IcP1mdq3tvARwuyi9DRVoEbOW4mZNqDwl
f4AyZXMtkVVWnyf5QENvMGcwilBPnGhRsjb164y+s/DCQJsectmIMw9MUTKD203Mg+iq0Os1h+DZ
VBHRlT4p1DaszOjyh0IqbRRHiyZJjg0EOjM1gZSgxyXZXgIklK/AvPL/JbwHnugvMVNiYgBMJx0L
PAxXlXVt7rlANE7SIUQ4VS9JAosECEKfeUxTwb8i0UcsbsDeDRtCqGD1yn15RcN8rWTGzqxi84Hw
dra6IJKRE6TyeWSgvxCjajVPImnv6sYGfj3JNUgnDRQVrQ8JkJAV+djoFYoTKEGkse6gIFYvZg5E
KlWn5izOkp/RHO1yvb1CiWsTwKtLsIDoJGMxrwS/6hXxp1a6w1jdOUn9auVJmx6GYBxpreY0gD20
ac7GgXLbnpFJIgjoSMqgWFV5ABObtm52HZUo9LhP6XDb4042qBiFzV6kzovEnQ3X5GWqAbERhXOT
dW34PCJmjL1WE0mAqbV7KVONwOhiXffGtpjN16iAb2AXCaEIaEBDc6ZpH4t1Z0SHurXOMjaF2Pn1
Ypd32W2TyRXti0j3KvNn3STXGVGGh0Gxf6I5Bq5m6OiNM/aO7boRU+gFk+wPoI4IEDw0cvA04tbP
JGNDQBKyMFH6RBdmmNdt+Oyxs+g2BW9PE53ZJH9BJEvXhP+GxWbWENaswag5B9Gq8rlNeGLuW4p9
MXb9QTO1e/TPl5k0nPPGWwnn68Hu17qexXu6kDa9xsJJjiYsOCfRnvKmSklDzdPkWgrNhxEXbrrR
Q03ckgyu/cyIJCgOGVUYXhrNXKuT9pgT9sw7GlT9HlBq+RomeZ/uxlbE0TpXkVC7zqinF9QuyWMk
pWCoz7Q5xmxs57Nf5ULaheFoomMYkIrtxlyJ4eA2vTNckxkWoFmh3vhMScyQ14gRdcPPiZhownSj
CacGxVBakKHkBIa3l9s0nGH5BnK0H0h+mdszKdLRltAonJKLSR9SfUN/T3cOgagp3+SGUtNdqwjn
oGqdq4R4z0PVrodAUSuvmiNgkk6dp8izoODFA0LVPZ5X80ITjU1cLB3JAo6qPCzKpKIYbynDpdXT
MAbqY0nC9O0kFtoDbKYo5cHBCPCGisAtSBaTAs0NVURjVfxTPTUybY0hmFklHFiFIIo2zC1lHKD2
C41hCdAAkWCuynBUwp3ltDowoiTum2QVTU4sNkZAR9rX9Qq8a78whu0M1vGuTBLmvpRQNXGpdVND
xKs29MHl7xRWOUE8T4MC8dfDAIECQFinQUPSQDO3m6Z2CKFzPKuy8zUoMlD2VXGeVZPstXBeN2Tn
hivwXN1jH2WXQMYegig7VkN5loW14dbpcBmpLQliM5i3gcYCidvjiwk260p0s0S8mC782hTo82Tl
B4DjfjPD7F4DC5zXo5km32WhmUudMVznRTC6Wa0eq2C4HSOUCHFGIdTBTbBLCfg+lpTQNlKsokSV
TZvMyfEihl64IWF1IQZAdah1q/JZA4xLYmipKtdtfUm9z/ZgEFjEw+e213dZcc6rG2yyOCIML9UT
MpTm8UyJDQjvAfyACFHIqCMSjvkRgC3yb5AktFVjavE+zu1hpYqq29AjHs7mYRo3tparm86YnpJB
3IsC4TQ9zItGQfUmJlnsh3CQb1IKtcjeIj9Tq7uizOS9E5XzFp+vdjD4Q49og3htGqPpmnLLcmex
ikBO+xW/81NBey9ryeQKfgriD037Pofk6jLJcbKbJcU3qyi/c9Cru2PApQdmTayJWhebjHDVq6qS
oOXP87SaIcqBs3gJWRMIUTGBKCDDvYh09XuzAHENYoMO9YI+diPNuKC9PxziBdGXVdjdBxA3nmWi
NaYGkZB4HMfNTYbs/dj1uvrSxUVyH1p9SR4mgceAuyZbv2b5NLZRro7EKPE9KFVoDitY8MmjnkqE
7FqKXK+VvCNQZrZ7bVvT3/lmx9bC6RyxgfApz+26+6VICkxVfcSK2R6yX2qlISzAvdgim24Ukrbu
tTHNv9V9LXtBVeePstHT/bLhepJ9KmlXrBwgeyCZix+8Q9mwJ5O43XWl3N2DTxxe+1ZM8AWLRVyF
PNHhlVXCq0iZlSM146JDTlfCBltUWQTDyo03zfMPNHPy0Z6BByMGkDY1RL5zkx2XjYulqm5SKqPp
ig4eeUVFqBBzKtN2WKGU0MBDMFnlHKLUoDIv0saU7rV6fDUBgR8jcGTdnQRHT9XgNGehtOqj2PRR
xQ4WZFB10aES1qouOZSLKCmJ4puAiZew1q71ZNb1ndCIq/WMIJevMQ4oz5PRAWKsZ9XviAirPZQ8
kEQLEk38Rpvamzxy8qe2NyuNROs6FFvRkVoU1+nUeZawlUeyWXMmsDCzdhNUmZUV5PVFW8oqSbtj
lV6NWi2eZeY6+kXl1Cb8zn5qAakn8lUfp+WB3ZCc+5M1GpdtGQ8q3apZBbpG4uBzavVxtnOMKQg6
t8fPwc5DctBqlmDqWBJSBAVA7cPwdbBlNkzo61vkillJiHBmGcq+ltAre2HPtIw7JabpR24vzB8V
vX+mLdp/K4+vMnV+MZro28yhENZlt8/6bIvCg3s2h/K409IWnIzMkq0XVeWDJTmY8nzUIrZTsi34
8cNzIxdm6wo2wnxXU+KzwVmxgF10BjoIV9cQ+HthxqZtQ2rTsJb6ZImN5ejBN4PbIl2XsrZI86V2
WNtlw1YG9j8bOoBh9bCCMlxmewoa8H1qrFQ6qzxxt8UR7PNI3hBRakMzan6J8BCJI3lJiIc0t2Vb
b68UYQg+7apqJUAnA/rXfts5XT97Dim+oyepejlQj8/RuqfQQc8iaHvJfZ3ir7oqZpRxN4mdxNPa
hEODftNGyqhxVOW4j2KH3lDeOYFVbIKiBJ7S6tNdalBwJNsuL1+xR1eesGHUCrxFOQrwB1iWVukK
S7TtUbK15ZAADy/dOmqZI8cjGOsBGUpXrUXeSK9pMHIzpiKfLQ4TkVyuRUTGsS8KZ3iduv7eQAe4
Y+7VL4Uzm8fMHFT7RYdIHR1GveoeAAhVm6Yv2yfbgCy5ThktQMNrBZcRa82j2gTGBUGjtQVoJ7jo
AjIu+ZirUtpXepdGK91OA/xOlFiDxRRmd+cxMCnyN5wpzy7DKg4dv6xz6QxwpvJKtAQZBLH0Y0hs
w+0qm0YRoBAiV7W+Lp4HrvK10jL9e+rkwTUcJpIVptE8ryZ60EURdLMvnH65heIF7NJw4YzQm/om
L3ckvTRodkdrjaYZcWjuPHfEHGwIlzH2cDD5OqkBQ8apoGxFWCfY+7UTkmTSMy8dSE5bFvNhT1/Q
XqupciYwrqF54fZUGpabTIn1lTSSgdABIrZgsif9LaQ3+yUf8vaao67hTxUJsdpIb5alyzyQZ6Nu
R0mQ5p07LEEoEQ9JkudnmhGGiIEBRd/YOunAkqiAxusaX2PDxH0LkrIiAGiwCYclEHiV4TExkJqC
vNE5qxDkpwXnswOahKRmjCxpKR+IG2ZTOlnN1tGJP0HgOJOnDWaIK0b0yaKQX8LVBFvCzI/zpMWm
x2c+7HW8HKvJgaQZUCr3kGwTHl3lYJe4HEi9MoaALqfN2Eu6dTaleeMHRTKS1y7y2zmRQZ5HCN+2
PEt5azT2PQ5Tye1GtfSbiBgvFXK5nwV48tSscdaNMu8UfiFKBcnasOpoVHVNJb2S4rzaiRCkSsH2
A/sM2i4raaUzqyitbeKY2rYSiw+lAFcHIncRDua8lrmi5reEBJf3TqhnO7l36CQZVV0+d0k6X2tG
nG5iYjHWMpsOn6RW7VLqwo7Qe0O6sHupJcKvyFZ1UPH2G02BaLVyXmJLhXWdzNouNXrx2DUT25Ow
QD2+CMW6wcLDpUcJM1NLEz+ylHJjVdaSwM26n8dloZMe0PMgnD79wWHaBmrcds3G0Ak+aQdT25Tc
sG0u4nnTx2CNOGMnpOm1khtGEIhpOh+yjgjtOGjEvsbluEuVUBxssEJrxwrIjx6yAiOWmMjMhXVp
RnJ9R9RVC28u+15D8lkRrRN6UkmPPmTDsmrjyViNeSA0f05Ua4tmrHum6AH4nQQoDVjsOCJe1xvP
nAPTL4yKQ08blZFvK1G+VaLuOtIR9U5ZMK4DWRCjI8Mzeob0Jq/0Zh43ZNnQMDTnektL2ty2TpHf
IF3VIDeZ9o5A7f5F6dRi0wgnXMWOrHIRsDZJApBvEyPEW6HHZwN1l3OZ5IKt2kuPia5Ed01rNluO
AhLPPbmtVfBCQzTzKBoLK5fdei3PzLMKph1W2RsiBNQIlJlZEDMkN+FxGAJj22jysOObCkECobTr
q8Fc4uYecAuRaOrAHI7aKCMfsQh2SgxuVleqbh2q2brUW23bdlH2UIIvRpxhUDWSBWdSA7wp0ZZC
7IZyMZzk3QV/jrYdLFVulM5dqcSbvJa0jTIa38ZcK1cZYv1rHQHOdQMPUHJQQ/PDwOylZEgrNQin
nkmkCcenOYkeJEILdkvqtaerfbXLRPTNUPpi3zhjuyO1+mWou0MWYjFrjEpdGd1YuvlA6gIZKYkf
NtYzG+UfRo01Z5xw2+hVhEtK3xSJLK5EvqQdJPrk1yFUXxKfpUsOH9qxmYzhWKlFdg4ekGzDXrdX
gGMbilb9Hefpa740ZH9mQCFhghPW1hvTikIoUKzG+AAJI+iTMxvtrz8PBIjKww91rMyzyR60rZCz
x2Zy1jMoWS/qh3CT1c24LXUjdyXIUD4ZCUdTTSbPUoK1QdwSJwtbXJpUrjwnp5gzyPZZWY2D32oK
2Yk2OUUI9xEjQw7ER1hll23F7KAU3VU5ltMl9CtzVVkN8g2n2OJRnX1JGR9tUXxPB2IfVcQvD6RE
aisWNOtu4OvaYjX4hpRlwGBtRt6E7uyQd/Z5L+dQ4AA5y+XAv05YzqZqEVY7c3FTqrW2tqkg+vFg
mccm6/xoye2Yk/E4V8p6Sb/GBVAG6F/TQ5xqLdTQ/HslYWfNwok0AQtlFMEZoHunF6UZe7BVmFak
sCfxc8opdZf2t8QgB8eKe8JIEMa5qmSdy3gDVp2CcRJTv3yh4DFGIRweGoLB3LokKVMk4XEW5WNs
iNuMdLcNlOG9LbeU25KErE/0E5yVnIvUQRlqaLuSECA/UbnfqKcxk4zDGnXP2mKr52JnW9KU4gdT
L1VXjZvroo9NL0AHQ0beZHidaEy3KuUYYWh4laoJZUc8QUCmVQTAXbeppmX1i6v7vBjDVVsEZ8C8
1nigajy0YoMH9NIpY/rYY/OIcBvT8SS+xZGDTD9uruCnK16lBOP96FBRDZcYMQwl+hqkYvqoyfjP
1OoiRQi2NXBx+mZi7es8vu6q4imeeeSTfNDrjkocyFMPfivJp2aSIL0fs0esSzhzRHnEILM2rUr4
doGYuonbNXWh0suSge6KU95SFb9kCzehYDCpeKBIWuNt32GF/SGRvouDqkLbNun1um7IRa8QiXsa
FH+hYHfu42hf1PZeziV9h9oKliXxvu6gd+QeAAhfd3EiLrH0ctrDvsRijmTfwyrTeoYaOGuC2Pl3
wvouCHXWMedsLOtm1UVj5wfhdC3aBbQ6B7eyXJCunF3I7Bp2kiRBS5bmmRusfmOW/p4FIYF1U3sr
AuadknnX7UNuRyBFeLmLsfZapFO+CMudIDmPKLCHyC7vkmbEzEdS2cocojuy6cCf1+yxZWW6Eo6j
oZks9yZMwg273eSyTfqVms47CnaHSc3OwrG8iUowqpF26Ckww1xleS+oPmfzSsu7XWKXO6IJ1qGT
nmUW2zmy13Hb4FzFWExaGaWGLKFsv2SyDfjO3CqzwDvOL4oIvKZudzrkPLclcVmniAvV/4g3y95g
uqecYNiXg44fMEAUXnBuUxc5d2/XXlAHPwOmOy/I7F0QC4k9Et5AwQkFHTdJurxAE5HDYXyYS+vn
wAHfm6Mk32XoA0VRA2pYUu1BxBG0wxtb7lQ53BvUckBj+gBAd1VvHABE4PBR859zWe/bUT7qTnaB
A+h7ij3uPHSCaE3FlWmioZqlsKuCJkDlKrSIS9UuqF01K6XIv7fFtO3yH1M2+HY+bkU/PyaT/D1v
Iaob42EetTV/Z+/qqr/REpsdeJPdkZJwJned50zz+RB0j1FRQhePbmu92uKJIkTOlvhAE2R/oR1f
VLZ5DqohuiAy6cayetRwQXLWJe2NogGmxa+lFLehVavbosFQJanTfSTiZ+JATD9SI3O1mD5IltAc
Cr2iKXfJr5PchMRV9fXaTOw1x9rC3qbaHL5OltGkXkyw8VVCYrm5Jp8EgwfUS3wTJOJQ9RtkU320
nWhpNEzh+Dzwj7FoY3wIr8myiTS/CQp7Y40Bfy7MBm9CbyvZtnZ6ql62nSvY9MjHOYLYwABYsFpH
B52pOnqI2wUbIMVbB5eym4AEvWfKtNXb3gI36ZsjejA3jvLoRiFWJ/UBzSoPIuIgYZdszNHMbmIY
uwDQdZRGcQCtNlCSu7zNZgSB4PddwVzMh9/Y+l4gSSqwzWGbLX27q0z9CR4EWuZ4tqMbYldIfqaQ
PHpV3rfE2TSF/oImWMIOa/JV3mB6aMdziR7CbhjMepcmcbyR5ta2drgXLe137/U/3dA33VBVBpP6
WTf0/Kl+KqJ//O93Avx//tWfDVHlDwsauCxrhs7/wl7z3w1R3f7DQtOty8STwAg1F4r5fyvw/wBG
o8IjJ4uWoFxNfdsQlcnPReDpQFFHimjY/x+sctqxIM91UIjLfwd24Wn/HnQzv7xsSxAlRBF5bNvj
b2KecsLgq0A/ihRCqpvaUVvgU81AC7y5YcffAoz/UXT5ETNK2/yv/6mcqD+W8Y1FNmCZnCMN65dc
741OQVOlVB9awmpJeTrSs02hwGJ57fU6w8HSRMZNin+WHRdbKLxzxHhartQ04i6qqSy5n/+aEwHT
7x9D1wevpqNwb0/EWBxF2xqdfklCJSWWjIXoeTAnCWLBiN55CtJzTrIK29H95+MuQqI34pTf49qq
YqDMUi3DPFE0cWDKWBOAdxgTeiMOLhRUNk5P7eKL272ohk4HsgHTOxRKVYMO+Hs1CqG4SdB1BUDx
pgvu+inROFMrTnDA/NVZm8+v6qPBFv/I0nNEuuqcSG5aXVUjCfKxO3On9wTMQqkpLMknB2f4QmZz
ou5ZbiCCJYYBlkKYn7nc4DdvkRLoBh4CrstKrOA1aZXpzm6tfkPqaQareY6+kGd9cGkkYWOt4UMk
yFBelClvxst06hLdxAxulpZNOiaNYLo8BAvxN3//kdm6Svb1cmmEKZ68G4QLczJtCaMG9gTcl+JV
F7jGXGg7RS2av6lwXm4kVhwuTKFjgNzi5MKSkfw+OIyFq2C29QKiarAaCIAGHhRt9RXHZU+dBaXy
4fN35UR89mtcg3owAg96OrAa399Q+BZKpmoW45K307lEm+gX6iTjfS3i6G4ghvrM7iPp8vNRP3iM
GJ8wFMBztfg/Tj6H3uoR7aNYwEqaku1V8JVXqcA+YHFY+XyoD95Q5CNU/hQ4lLKzQGffvjEzBDWr
H8isD5p59jKCnDeT2ROhWAdwYopQOvt8vI8uzVZRwjOXkX1wOp4YrFCMNlisstHNnQpYnKA+o8S2
jt7i86E+mL1sCsCazD1EqbOsY28vTTeF2oYTDluKptnFEmbgJzDl1/8Poxh0sIH5mibRne9HkRGk
4FxiNiFjGoNlINsHMEDD+eejfHjbTNmybYO8y19Z92+vpUECU5sTWzgBot3yUMpn01ZP8PH4pGjK
4osp8qO3AgOcjuFPYZ1lKX9362R5Njl0Mm9JbXvTt/MVBPvBNSvyKSw6Cl88qI9GczDcwTWWdVXX
TkYjvzMxtYqPu55EuC9iKhMg0qwdyUDVYR7m7our++DFYEbma0YTxpjGieo4tdRqGIn2cIceV7Q7
R7IKPKdUgr9pH1hmD4Yg8MTGtKjjBXl/G8eKemCLL90dezxUi6G+862U2A687UF98/kr8sFd5CZC
oTUXfyRZL+8HC0a4W21oU1zl1FH4/BzxUtS6QadDUhXssr0e/f3ZkRWbdx57DztFfZk93yw3Myi3
MRoBjiVkznkpqVo6sRmQ/A1ppQecssm4HvzPL/ODL4FFFUvNsgtm63qyekekQ1dUItj2NdlepVG6
ynINuLyufiVV/WDX9W6kE0GeWckdmaLcUAc9C0oCOvP3zNfkHiDFgYnStmZ+PcxToawSKHdfvTwf
LD2OxeRFZI+hsMac3FyM/3YWNUCj2nFuN2QKSEdCKbH9GY2gt+NMewupw8Pnd/fDQc1lmuHzwPt6
MmidO4MS2xoWwYGbGjtZepdP5l1kFvVaNoW2HppI/2LME+Hjr6+EhYAZdDlw/FWqa89lk2h1Qaih
QFcTFXunGrMHEkSSlzLX8u9GLte+IZHcoQ5EZH1+xX99yrxFiDstOsIcXU4nA1kvrVHLsKx31qhc
UfCf3CyqwycpIIB1tqWFviKac6lqvlgJ/zoLLa8vX47BWmgD5Hv/8QC4dEBpFkSrq4V2uRzqV3As
1KvPL++vs4JmsZfAGmaxFlqn6y2JoV0cq6SNsMGOvofQIiIfD2pZrPVgLL+3EBy/kLT/9YYyjEMK
EaA8lR7OyaQXoVOhu8OOIm+pNWCRLowjqY0kEdapTpCJhhnZKkKZHPUqSMQX08NHo//a1QOdspjl
T17gng5SjKekdOWqwhcL4NDp3MEoAVM4Qwb5Ny6CefCrUaZNPQhJ+fH5/f7r9ERGOC8yqyYLGYfH
90/VFKSmYmID+zmm2o7/eUorHR5nZNvrvz0SBnVV4xoZkIP8+5E4SxDhkrFqLh3Iwi9mG0+okxZS
uzYpUUdf3Ni/fqVIpDlWsE/Ey/hbvvxmrm9gmyVjiyDQVDPxyoLip0OS+kpKOb9ti3IT5mAXqwFk
VDJp+v3nF/vXj4XRTUMDBYGOW7FPFjfiicy0axg9wmR8IPdXpvZXqH/7k1xGobDBRlheMtne31K+
EJte2v/l7Lya48bSNP1XJvYeE/AmYmYuAKQjmUw6SSRvEJKKhPfAgfn1+yCrNkZMZTNX3dXdpSqZ
A+C4z7yG/qQ8SM5VMum3aJRIu3/jVWzchnTGUikxfxyk1XUTCObSBB3m6k7ui2ByoTyL6MLBdmbn
I6apwoDANoJg+ySqcogj82GxVgplcJcOgoQobqIu0OBSdEWjU/rjEFWzF2YabRuCD8U6WfktZcCy
XqZIkkDUZcLObo1QDCuQlPrd55/w3Fq0IdeqtqoT2J+Gp5iboxWH/bVrWUO7kxPsciku5L6KT9UO
4IF8VWudcW80SfUSWdEl2tqZM4awjk8KF8qk5nVyxhhZKrJGJhgPxlBCWkl36jvdziwbTJvVPKmq
ZAgsfuL6SY/Dqbnw8suf/rFWQsSlLJU2TbOps52MjjQCcHHKMdgQl/ILkxGbbqGyGb0e0DHt/SBN
H1CVMf6NA4eBHdVhkjl2jqTLX06ADjwgiAeSgkkBeCbxhDthz9GzYvXp4+cTbCmnq5fiJGYjGBVa
Sw2OttDHXUKPJ2T/9YZrH+08a4BtnR8j09eD/FJrdRNZWgEBQVWGbB0fbUHtNGtmsG4OxAScT5UX
q7PLwgMGWc7reDEYLaZqKtDYG0bgi2DPd9nRjVTkUbMLhVzpnnn0K42P3qXT0cfUkgdgx/PibqoG
vYB2f3Q9zclt0d0UmKG2R1/UXlk8Uu0Wu1RgS5blw9I0EF5bDFUBVdNIBbWFl3OC8pPkASnnj6V5
MH6vzTj7KR/9WQH6yDEV/RFhpbxtUWBT+sXPNRR41fnYoA43UT7G1jWe6jiDNaqeKgsafN40psgM
LzsaxqbE6+EKfGz1oCQTQmdicZedwOJB5OA1f3SdTp/DHBYr2rm3sFycHBOHWvqhPQqn+NbquO85
i5E2orBKTCdJzgA2ubrTFTfz4nyLxgEW9olZwTSXuAKQvVt8ciO0eFHhbOguUi3ESTfqgSv7Yy2h
9IuyWo3/tt53V3Jn1DEWvM0oeRIN1nva0nLnjQJNKXc8mvc6/Ugbw1o8feWjva+soGa55oINOnrO
VWdfo+2hy65KY/Y+swTKnBqGa3C1AW1W/hCXVekNYKke+smxSPCcvruPskCSPXVSu+u4Iskgttc4
R+pc6W/rTFMrv4U6jG2ZAbofDVk8jTlEqjs0tNrnBnfxbzqwe2gZND1H30Z1OnS1xSA5EUgC+0KA
o1vZxojIBKDTDvHesV68lc0SkDnaiumdOFowx81ix4zkHzrE9IAIjtAsSVs/stDC8EelGCc/jCbE
nGZjgSwWR7tnvQZb4yXqLL1ER0No9DBQWEQqe5Zoxoem5hY5HAuvjqu5XxGzSojDLR7TdsAi9cXf
1tNW1uPQPVZQfnQsye/zWo9arzt6Vh/tq6MQJ2s0PGU+1dHgWh0szK6Txfc6P1pgawLNz3U+1yk+
CaDGgPrAc8G30ME8e4qHugZ6HyO71zZT+9QerbYDc+x/AsvHgFsriD3nxZWb1cBnADAJyjORx2fD
SYA9hzaClPi6j7q6S3MtALgZCVXxgVs37fchAITyjrQCjuKGubiLZ5g25qvA0obKD3AEzjaiQBP3
OV88y9uqAVuD6EVU3aIEJaUPlYr0GHK9c1t7g74YokcZfTQvU4Ky2QwWxI+vCsQdyS8zM8iu6nyc
xq0wqpgusBrjbE/a1+DRPiBr8gxiJL6LjrbuwCHh1Yij3XvfyDi/o1SkrPSjK/xsyhl0K6ptsisv
FvJo5RomLWc85usqAgVrRFkZbdGXVRufDr/a7G2A3dlziMhOulKPjvZdISOI2C9m993Y5RqYmDkj
e8FIW3sDN5dOXpsZwfTaAW8MqFhGUwFrDL7R4tiuOtexrrTfJ/79cED9r8gPQYWr+r7QCq3DOMwI
kKR0CwOhssfehJAGDhpl013CCWi5GeeUtamLLN5j1TeiH5QTce4HRMW7TTzqOsJ5fS1/kyYhAteh
bpy5AIKD+ioEi9ltKjzkBoy5OwDuUlpLh87ohLNC+UTEHrqBIxz9IYaw06Ov3yGWZ4LUafBND74i
DmOBvzRL5a5etDQjsxXDJkGOqkO/UYpuRF5q0VqD1yFdZxFgtZc6qJPo1hlMPFZbergVmKXB0rZc
kXROh85RhkMfjJnzve4NTVvZcmyiCJLrNJvBDfTSTZdMJtJxBJ/Qg1ogVnLaF+2ajtVo3Re5FrfX
ZpdmkPZM5n7dO+rwrkNqarZFLhBiTKega5mQwEp2oawkP2U00WMYVDKwdCy9KtvLAJ5BvrKUQQZ+
K1UWbIDAqNFqrCZpG+ej86BqISJGqpi10qsbejXo2MkjbuIVBqm4G3Y1NoaZKrJrWsI5YBl6Hw6I
qyx/sdB+4mxI6p7opCubbDNOquj8DrAMxDWqfH5r80pe0BryD6tbiNZxP1W7JkAwfjBw1IRv5yRv
U2tN38xwCPcmgLWDI/f5Ws2c9KBkdpruzLyvB69oNebIyiZ1XrcldA4AEInobq18aJtdAcJChYVQ
jAYFjGmS16M6VMIz+7xX3MkoEEapVGSK14rcJ5k/T5zOwEITHUwHqIzJGxfVR09Fo39aZRrqULe5
LHLgfoAPqVlEsW2tTL2br4ZWpOnWGrtBAlSPHoSLhmqY0bVG7R7Lxpy5aaRUC1ZlLiFb1GRjnH3L
rFKzN71tYvXajnbEgyCZTZhTZ0MGIW/ZDSWX0eCxX2EN0vSvUMtEQuwR+4IODAfy8KxGHe1ZTku5
VkG6MZjXOQjTQIaIYXIjiJZdt1MRGD4cwEUazwCE7DZ0D29B7hNnVHINuj41a5IEgLzzW5BIyh6A
D9CRvOPpVipWzncK+6K5ob2eHVqEx8EplHGV+lVYc42JUc6qFfcwqtjTFKipC2mn+lYmsnqf2xNh
BgJ97cOA2H7lzo6BCpCG1j41nzDUkKXXe+2d3ocFMR1KU4ySUhWOWJYCC3rMm7bYJJ05oleMgpUM
+LAe7/FhzdK1kCo5dUWkIpwtCdJ+NrsYb2A3os/ajUP4HulW9D0BvIJ3MxsLhGKe0dbIQrspVhxd
RrIGE6MByqa92W+4g5P7GT1btAg70zxYRmUmfiUWuabcqJzXlO1JkwQa1Vc7ahtIoqFoS9/samCB
CUVJvDe68SZkXZWooMVA3nM7MO4GWB83caWmzwMI2R+dCtDZ1zBfeGH1QvSJDbu4GkHCc1cafZ16
GXiPZQVJSJ/asNm0DZbL5e2gNM6tOYagTEjTQbNWOQarfde0P2FUyPWqt1VrNasCsd7RmnuuGZmH
cTFBFu+AbpsvRdUXsPMa/SpWtaB1Sznr8kXxTOheWEnhzwiJW2whwWVNMDyCVvGSWhZ7YwYNgrYn
Jd42RhfcbULAun5OEDHdaIoW7xCTb4WPyuwwuMh/JTnxTsHaqjKzfmpnWxPbCoZO5jmLMKXbVyTZ
t+NsRURekDFab+ipUcLLSBuxM/KwqAFORXWOpW8FWwBx0GZ21UhXx0JGxSspFi0rEaRe2/LR3Vjg
IuBpQuQbtazQjQ2qqCcoo4VfeXR2yVYkgEjJCl4hoeesz8CVqe1mD3Mzw42TZKHOKzDSnNm0i5rn
Fl6tA+QaoIuPQi6sOxvCFPqdciM7fiYIGLgzBOqpTSSCDbqYcbea7QYUThj1/LGlA4YHUVcJixvs
WWZPV2b9PRzgjayGPDCVW1WDqksMHssIzoLNQodO0cH3hSKC9yFNuP/40lzwp4tCA+jDAYEYv8XV
9wXSnzOv6oagAxYxsLGtMjWJDtezI8op6xgihBmI0UE7r0bX1Skb4Le6LdUeIVj+pZxERuhpabN0
nReRiWi3PdUPQQs2FU4uOi8A3uGdcJAM4bzuWrVAeBYRw5upLvRqBeEKge7KbCzZs/Uxk9xambtF
WM2u7Svbie23oMK9GxigSjyOhWn1hHN02rmNIlt3gwYa1ZXjPn6E42nWC2GlfU9zgeKmFFsggpKu
RVu2aSc7gugUze/JlDhXxahouOfhjvyQtmLez302fJ0qA2sRJZbyrT3nIQiiDv65Z+ZOAgYoUO01
+oqmuhNK6FyPZcRDmGCY3hG/qyIP75do9Iy6luCzNhItX25NEgRwRbixSg61R+J+jFDckBD0LyNX
BcSKEf6DV1vBFHl4zCeNx3UG0KqwMmgyEvR78N52y78pkWd4wu1lofqJAcJ2WtTQjyijssQCnnwV
plNk+mU3QvesMG/dlrMJ+BkE7jR4wyAhn8/iR4oXF3To5hx6/NkSRDhXxbJmYfz0cJuasXduhgFl
a9cKDRb0AFI4XyV48PJYfT/+kFsQl17oIFK2bhJIIqwnbhzcXfThaZjzsrzT7NDIt6UTyVDFcPF5
TMweGk2B9zndpHFkbWthhMS2XrfDW2NBTh8yhwekEkimIqiyQiZXj6SqvA0OCYSyL/KIZr5bTgS5
LpErXhXQYxXB1T3yPlo4seKLGhxhKNXDWyIv3xEzEIzM21AGsTZEZqZ7id6Q6BBXRfdwoBYjiabi
cYpYDG9yqPMnSXamTDtUx+VwVyQOI2hzBxOe2865aSCjWDcwgHkd4lznBmFNfnsbDLDi48wwrRWh
9bIPEY8Vay2f7TVwzSrC+UFR3s0mb398Xnc4KSzpoCaocVLlICynvaSd1OZ4VsOpNYmsi599lXqy
9j6t+42VDuOdJKGVBVea6TW63oefq2w+H/6ksHQc3qSqRceVej04qo9FDyMYQFRrFuYuEuhaYHlF
0m/lMKiY+aA6APp2yAf18LpBM7hxPx/8WJr+pbD09+hLJVm3KO+a6klhycQlu4b7hJJjCeh01qfQ
JxdTCcvtr3WFulyNBQdpZhmuMibELxJ72uCE0K7wiEJCbzKab5LGEr7wXEuh8rPnWr7aL3WnQq5N
g2I+wuHBVEerRoHOgUFLMa4QF32PYTjiexRKsexiQgByu0NYIC04cZtckA7WZvf8+ROd1Pj//lBH
YT/FXAByJw9UA7AkbkuovOfk6HD2BhQBuIzoQralWV4ovJ9Uwo6jUVFlQVDGReVv+Ty/vH416Hhp
K1imT4lh/9Bj5FnRRs4HMJ6jMf4I0lK9UDk+twwtoDbUFk02g3FSyS2CoC3TFj6XXhfqnRlgpw1o
315hlTLusJB2NlUR9V6pmRdwL78PTD0TXtuyAhn/FHQ3mZKRWRVCjRg0DUs1d9pPQJquR9h962as
O7+2awgdRhauP5/S3zf+x5FPptQuRarL6HwjNjDBISrVRDi3nEPjwanzGG5DMHPX14oRV19yvVHF
TkQt/ILPn+Kky8FU8xQALCGdWRacrZOiJ0wWKDg6OzDjCidjTtTDwl7cfT7K7wuKURwNVIdqgkmT
T6aXoWPNqdlP2qB0VwbIcnDZypVdD8OjpanWhdX0+26h+cihgkYkSphHW+tf16+tUzXKJdZv05G+
diPWTr3GSYHqw/bPX4xYWgHMBlIMhMfJTnEWZH9MKzcAw73LkhBbPxJWCguWRP6MiYp1+2+MiEC0
jO6muvTLP46ooAVdk+HiQRNJw89gkiS8AhILXWA0I+4akPwXEBfnVghIEpo6C3gXD6KPAw4AZPRS
CzkLm55r3ZmrFlUEqxXFhQ1xdiDQduhp6zqzdtJdjHtzqHPBt5xh9xK8dQTM41hfGOXcUqRbqwAi
BBSmnKoMDpbdzWnEKBDWjEVB2Zm3CPo0KxRIyrsWtYYLzZNzi5GqkwGckPCBDvHH72eWFFAne1ki
inDuh2KuMYMKQ0ta9Rjf5xf280mr5rifHQj6fEUdgqx1Mlul02c9QCqWvhLm3yEFcWTDq47FXN3Y
bUF8RIwmvn6+Js8colwXCjKwnKAaDeKPrzgHNrYDZVm4dowhI1McbFoqAK6WJ+s6w+cJUzod45AJ
geXPRz4zmxZgYQ1fUTpztOY+jkxltIT7xk5vg95+UZUUbe66V8S2mRdyohYVq88HPLNIlzANpBpt
R6Z0eaBfrsZ2cDpDj6h+5poEQmTQIBpJmrz+fJQzs2ipJruNvrMN/PokKnOmIFxoGwtQI1VGwuUU
nxUNcXI0bZCFZT4TeTook2iiCwfa2ZG5CHSFC4FO7klEFtjJRIkXiAilXBKMUVMDP2jZG+4EMugH
ZzuCDQjOiODCwGe2CePJxBz0+njlk5lsFOyvu56B87Qar9pCFitzlKR7Bxr9hRPtzDuCstLAc3Ga
IZF8chvVmaxCu8wBhNIj86WFfjoajY6PRqKp91UZN8+p4lwC35x5wWNrHDglQHBVPnlBoyp6xxFs
EqxfEaRtUMdZ7P82oTzOF3bFmUXqaBwBgIxAAUIM/LhIk6bLm37mBYNM1WHDSyMe88YlGNPvoyyA
E5m2KUo54EJOloosqMzFNbA4lN37QzqkmEVGibgQoJ0ZhfBE4S9OTxAEJ8dnj3wV9WQHI0MLv48K
8iZq87CnPt9wZ0Yh+6C1zhUObcU4mRxKg2IkzUA0fqKVcmgS1OKQZYDefWGZnxuIOJNmPkBXVsLJ
ztaEroeUxxfnAhlGU67iPhyNr5+/ze+nogEs2DZsAJIEXadvA51GGUb6XVQHjfSKwxPzLFoJvB2K
fuoqRRR9evl8yDPvBdKLyhz4K06No4jrL+citkaAkDKiWU0jWW4iu1qjSTH6n49y5sUsm3MRlLCl
m/rpKAOg/JD8H4CJg5NQmUXWDVi6do15ceTBg7yETTw/HomBeWQCnF5sQpV7y6Jj5RqZ1FaulDUo
WxRB6NBUl5Pyvh8b7efnr3j2Qy6obm4ZIA+/JeS5HOOuwYecIvz2YOBAGy+7+c/XO45aiExiq8Wp
exr2U3ulbj1ywfSZHNzZY0dPJkmnC2SeZdd8TKNBZBhcJRCJHBKAkxNi8a2DPxyg2wvSfx1lY+tp
iRgeITghzTfgr5am4Vj7atvlm88/45mZI9wCS45pC1ndKa5KxHJc1+C13NLUw+cF7/E8947errOS
et5iIocK3udD/n6tgM5hwsgHYIxAcvt46kaDiqiMOeYu6gbzxuhV5TWTUFC7kVSSdoz4hKZQko1o
sXw+8JklA7kBES2SEPbfKbsIGhABLDob9EA66TYx9Nxtq2r44ziW14OFBzlLMflgJ6+HoIDVO9ja
4TFuFxsaloAiwAJabIUsy40LC/Tc0lmuZrBdfFEQ5h8/Zs+lVtgTWBAcY+JNYupLWyeWdNSnrGRf
NOG0N+iUbeigTE9//jktPiNgK5vlYywX+S9HGdoBNc3vRW0Bja47HKfR6psU0/t8lHML1MIohzdk
E3KPfhyFblwF44+pys1Fn7CQpFdtBKc6pXqNKA6CHp+Pd26RLKm0RUVnYTYtH/yXt5rnFjXSHmhO
oJdV7Hd6VyHpFsVye2E1Huknp7veIs1fog/+/xQqFyOkESSRhm/BHIjBbQDu9G5bOmO2NRBhKFCR
sGDDC62xqbqU1c9mBKyLcxcgtwvPcuYjL9Ax0iG+MTf7yVTOeDSbeHhymIJj92ghVmJaJ2o5+laY
5/7nX/gUQMZFy6Ihc4VNuFQDTgFk6Io0VMYogCdKECI+m+dBQhcJxUD8meAGoa6NABR2AJXRFNcy
haVvCmxwHXtCLHxNqgVG8VPBHXncZqOEJ/ygc1hdW6oA4BKQWl3YY6eM0+MD67DCifNlYHanRKIx
d6LQlFsIdWzmfBWLTt4PY6ZtgIkX28AOFyhW3W4i5FggWmBKS7NtspQnjcftL2yI808DBQ2lIpMr
43TdJGaXCZnmpxvMM8gv0CjxkSmjG16uOd3BwOBtJw+CLhFGdT42ErMrickGhJjIfwbL/fvL/PIs
JxF0BEw7Af+76MsiWQl1MsO1Rb2UTJ5bnqwXCKhUqjhvTlhB5YTwsaUzStjVkac3TvumNXW6Fy3S
CKIl8/t8hZ45A4jQTLYk9zFI+eXnfzkDdHOWS4g6gFgNrV410gyIdcqHC99u2VQn+59RFrYrSRZT
ebLpRvCV2diTfQAhqV+CJDT8ulbD77CbLwUYZ1+ITG7x+cGd4tT/QCToY9E4p9pRWakPgrNbNSj9
XQhjzo6CNDSnGRWV38G3oRVUKtw0kE1hbK+LcdR7JIFCpCI/n59zX87mdmWO4DhR0vg4Pw0pgw2/
k4GQbV4vylS+VQrrvkJX9vHfGcqg67SE6zBRPg6Vt2MLHodJqsauOthBB7YktRuxYLeH5Mu/MRgQ
Ygp7BO7K6d2j5zB4zMWHFfJbtO77DjYR6Bcf+YZ8/flQ5+aKwI9rFcYiccPJ4lvUG80WgBh5iJHf
oxll36JHdMka6NzGRS3AWopOXDCngW2RCZN2JeuuAD0ru/08JMCF4uFrRN1rjb5W6n/+WudWBiVE
6Ge67Swcno/TpXWoO+cmbToEuYETz7n8pUnAMpAtRBcm6/d3owYDUcBa6McO+/jjUIOuOBkS4Dlu
yW2ziYL6vrSbK6B35lZuYnHhxc6MZgPchyjkEJzA8zgZrdckKN3YFoOpNK8WsOgTKCY0ipV+vgvq
KLgQxf6+PrBmVRxjCU5I89WT8WIYZboilcBJcCt/qZQZaI6mDg+fT9fZUaCOsI1J4X7zZZEkYY7o
SUFdrcL0O+IkzS3iKOmFG/PMt1sCLNo3pBzc3iczRRNgDisbIFchJnGnKIGFPWSR1Fd6Ppjf1DrI
3v/4tViCUFVgzC59o5NbUTOzBiQqiQYEfFKAXP0rLqw/JAJz9ZJl6BxLHOjYEpxWSFSpD6piFiSN
pYYDLILJEjVrvfAaeNydKzNnF77j77PFuQ6+3iFTJW49vRZrRH6MSdBsm7K6v7HmJEAybNCGPz7d
Ld2AmwsnjtOdrPvjUrdzSRG2gzlipHVYa6b521xhHIDSzz8GHf/SnO23FzKBWllsJxJvdUm8P44U
AvWVermuXKWe4pe8lKpV2kWXqv6/B/oMQ8ZLPOGAh4Kl8XEYC0GL2raQHkG4W6tBtNiJdj2gMqbt
RV9lYoU4ExpUKCFW4wZakCPuaWcSGBdKfbETd+6dlyOEnJ/ThK7fx4fBq1KPEb2s3KnJRInIsBbd
6LGR/2kswNUCY5SFyQFpwqL8OIw8gc3Ql0JhaQ2272jDW6HJ4d+52h9JCh2qt+Kxa97euv336r+W
3/qzrKbj/vqf//rwTwfx1nR98/Yf/ML2P9Z98df3DgHN09/z4Y9o/+f403j9LY66H/5hVXQAEu/7
t2Z6eGv7rDsO98+v/P/9yX+0g56m6u2//8/3v/IYtyIUY+Kf3a+OKZR0FybTvzZZuXtriu/5D6wU
zvy2f3SFVOc/aYNyK9FaW5LOpYX/j9GKjkMvBX4FOiolV8q7nKD/6ArJ/0kSTNDt0MihUs4P/9dn
BZsVm1Iwa5pSI7Acftv/+wZ3fwe6fL5/uRlPy0JU4mV6OShPUL8m7D7Z9mDfaeQ7U4QhxBjehnhu
eP2Qi2spMgRikGjaUie9lNqd7objoOAo6BAj3vObeAMScR0ay/iXN3SQ7tNqzsAkTrb/y2T886q/
ShadRiV/j2ITI8ALQzHp9D5w6hD4Ka8W2YMyAJCRlsL2QumRjeISKOXMKx11kZaPiVqyfZIsGSZ6
RzOyg3iexoMXFHmwKanSrP/4lT6MchJoNWWpSswhgMUo4I2Gyn4gXCAeGbvgD48Svt5iHK0YMlVK
FtvJUH2vRGYTZLHL2WpsBnrwC2DauvRCHyeJJh4NDbRCdBh0MueWxR74Nembw2YqjEi5v16/HsKV
u9u4u/VhvXPX6/36gf/s3A0/clerVeh6V9ur9y0qve67v91u3wf3/vFC8+2kSvL785xkHroMTSPh
efxn/2m9cVfeantpWS7r7n8z0N+HODmk01IaNSVmiP127z6v/bVw3Z37slm7D+7adRnT33q+f+35
1+t7z11d+xeeYBEl+/QJTq7GPGlaHbTJ/X59eN2tn9Z8X++7t73yHi+MRHv986FOw4pWraxA8LJ7
Zviat1vmdfmLvx9e1/utf9i7u/3rfv26P9Suv97vX195Ivdms3Mfdg+b3WazWW02N+7tautdeddb
VsLLzY239Vz3xvVutzy1v+WDbX3v/tpzPXe7urr3rq99j+Xy9833Lw9L4qEPr4MUA9UQ4HM6yB06
tIp+EtTO4EgXoEHnqrWZh74aAYR0K/hn3zIbRwYpLo3ai0I9lNZUVMS+U4UKSAsVHKqoXTZ9JfxP
gTSnUhLtJq03vmODO0IYD0C6u3jBUVMOC1N0KN7CoFlEHetxM87jkPhxpwAGzSo5ye8jiGCFhxt3
gPI45XfADdhW1X7mcB4Qhab96LU2HDS3V3BDoSaVGqhWDn2xyqlKbCdllIdVYy6SsH1A0rFxMrX9
OhD4RoiIYGGAzC0n5Ujy+FdpF07jDbgjTW4x54v4/ohJkDuAp1XcRfhgAjuN9rYs9eNXrdXyco9U
KYq2MxxAx43MgbNeM6JpWLd2POhup0NjBE4dhq2LtAncfB0B9IZutyEDU0QpFF4BNlFfQDbCn8E/
3cadGjNcaKom9tmuJTVZA+ujdp4xa6lfysbqhJ+MdTm7QQzp0outtHJWCCDr+zGVBtVLugo1jS7S
FOJNhPIiX8tS569Z7uXJhRppFF6h2DRIoIK1zRYoAbS0IIBAtsceG3S6BYfLWFt1k9wTw0EDgmNn
vptmpbznSW0orqAb5+wpbtn6aurVWPIRiHZuO/yxtG1Wxg4dYlyhy1VPZeiQoU+Me0Ka698LNawe
W0vNXiwgxj+awrAn32ps0fuA55PEFaac7CdFRwlZp2vVfoHahWatWejj6HVw92CZjUb9XnRCkIB3
DibktPCKeFVV8/zYpGI0MblZnqBIywhc8ahjl9XPmvAbtY5eU9vB1KgAl+zPZaoXPpK/fJaY9Sut
qBrAXNWQi3jpe6FOXgIvdy9sGSZIWOewcrVKd/xAyjDnrds+XDmZ5mTbHBP1bw4WB7GfM12z15R2
J3uAhgs86gl/a5epch7ztqya9WTP8F0a9CLwlGHBv6G5YO/zJFQxYyjsccJMosbGIRu6Lt22UTq+
1J3oFMg2Tn4zSZDDfMOorXcskkLdZSl0xa1uANjdpe3QZ16gZOJ+4tb7mSkD9J5+jocOUFCXP0go
zqdPo2CNrIh3pC/jhJdUNZYCR5/Zlu5BmRXotWsYaFAGz4s1JpXV4EIT6kavZhdNriljLFHGi+mB
1k4qe1Gm9QTnxwz2Gth8mkV5OCXY86gAjUDGzYYb6Tq2F01j87WULkEeGbxE72pjX9zLuMII11QK
EW2b1mqbmx4O/wKWz0vZR90Ibh8IwmlwRVc5MrUXqx29WXWqx8DOnW+JHKs/FWCqUMBlo35EtbQv
bpthSEmJYFLheaaO6rYLgsJcYSvWN2uglhlK0yncFehjab2lu6W+1mVgp/4E5zPCc28ubhqQEOx7
0csP8GwJDJy2TzCTNXPjSzdEtUOAlfVgREer+NLKSqhhh6DDGagTDPTc2C4ahFH7GL+4gTOFOrmW
ZhirlM2iQxL1td+OetxB/MhU6n5jHTtwjZrwBWsqxPwDBautBZuK0mo4DehTF2W4MFHs6AeN93F0
KxSic7+M4uCpLzMdz7icmZirmRJEQAuDf2MP2BOFGj0RFL4tZfLYUWG7RtErvIqY+He1CrrrQJpQ
KNbleXyqKtn8a0SN8auB8GW3CyfakK5Wx+ETpLz4NSrl+mtjoayysAWkv2ozFN/RzMywWUMl4lGv
swan3caJf2LgI1UuCCrpC+30+HuUFnRPjCZV91naQAlolWARoBN4DLiGGZdfLLh31KltvW281gwx
O4uT/iXgnFLdPhzyr1GjDU8dUoe5jzhS9RBZhQbrATCma+oZ9gG4wkW3QvTSjGeXjKj3mDd2szaz
iH5ejZr7OgoagUUgbgeAI8isI0/UTvAF/70Aw9Aktd8QZM4fcdVTMjejb5Sw5AOcy+K6GrYNrPV+
y/7h0op7PbiNnUqlhIBIIBYoAQrxoY4W+NCzy3dpmBpfJDRHjHUH/W+dRPjOXVmUF+kSg+T7VoR8
I7573d+GSWnWuwAR6CcbisfyNUt98vTcROs6hGJl8qHQ1luplaQb+yyrrqdUq59b+NGgV8wRid+y
amPYM1D0NVfPWoHUuV0H15QYDVj+Iq/QcsfCUXeVBElvQwsxWcCIbrZ9KkCKjr8AVBovl02Q0JJt
hNbaHBPzK+WNxTOCllRwm9JSuIY6NqFzXaMV6FOS73EXMvTnVhkS4SaVgYeUoZrp9wEXJFZJpETf
WplH82LoJBBvSnzFxFy3f0kQfmvXbNBS9UVS9Bw0WH4McH7yDmcbHcckV+573m9oQ/ZP3UHB82vU
3n9y8BjqTk7laZX3VQktqYjgHwaJI/3420hNHquFQQI58YFaAnSX1GS5efGU6XjD5Jw0njwfdZv1
AmIKVGdoSrKaYOAYWHH/IEUOd/QgSXkEsWU2nY2i4OxBAlkZ2SoK0yZcg5bPiqswljgWJNyhCn9u
1ejJaifkaauydd6hLI39DX9U9ETTcVQ9q5PKfp84cXRoQHzTeXYagxL2BHZggykw2kVzbqCxgG1T
yZzDoZL4LIIMhWRZhgM2NDNGTQKRAjZ8a6rb1lDb9iFEq/2gdKA63CQLs5vRUcoY5X1FPE5j0gVr
mHjKl4CFpKyhJlUQEYNvTpkMGmaCSNqiKlGkPy3ELDR/LOfoyxTGUNPEnB5wq9TuY22uNixYsXGi
SbLBw0TcD+msvSFLwpR3cq3e2xIpEC40mjR6IZJwjwV83N4TTmzi3lWwVKogtjN/UqLgNalgja0x
60yurGkSGGSUBSJrud4PpptXpuJ4iVajFp6D0AOLnFRdivgQ5GkfERgipSlCQtK1U6t5xkqEOxNm
1kLnYvNBrKblj3VThhnL3LLyoEKF2gvM9/rW7I3gME4lq65dzDsHWcU0oZ2GN+xOhqcJHQrs5SSB
mPuUFuDWQ1b9TWI32avey+lffSpr0NghSNzJZjPh7oY2PTtExq+HO72PxR/WRpesHmUtckdQGFRk
T1KpvIaoDbvz2YmRBa01giF89i4Vsj+mqMT8yyBA9gn4yVapKJIT/NKXhNOuQ5Xn9uEKdFZarRlX
GjaOIS3RmMv68wz/UgJ6Wkjo2gZJehLQtX///OMQugd39XLrye6lzMxZkrxP0tDThnZKtCpKksBr
f+/7/v5A1r0n8T7mvO66dg+khT9IvF1ysv3yM/xCcvL1g8u/2vGTS6pKykrG7t66/BQ/WvLl3W5z
y9+3j6Rr/pV3vyc1I6Xfr5cE0/e9W2+93q34hfzz1ZXnLWnuek8aelgvOVvkbkkK+T2khGufpO+a
X0iC97w/LHnewef3fP7JL+aoJ4UiOwxKCQFDEvI178jTuZu9vzt+CpdX4Kn4r3dhAjTl0gQsWfov
62q2oPMMy0w/8zn3j1tv+Qj8wD/43vVutyevfSU33vE/nyrBbrNa1S4/XG/5pHt/u3511/7zerNe
v/q7w4HpoGxyeAhd9xtFlDVfkXlaXZFzP7sP3pV7XE27ze6we3jbhe7bw/KH/ng6vMbu0+z+CN0d
y2338HB44B/f3ijGrF3y7NtH6gL8/X77+H/ZO48luZFty/7KtTdHGbQYvAlE6IwUkZITWJJJQkt3
yK/vBXb17fuqrevam7b1pIwspogIAO7Hz9l77eh2+MWFPRxu/vPT8Tj7fuLvOZi/Xa7Xt+vpEL0c
T4ev22MQ7YPHILwLougW+p+X7Qpyn904kPvR6XShz3A68HGHtDZ+9zp457/oedyFHOAPh4C3d+SO
OQeH6Mqd8PsLX2/8760FcAvPj+/vYXgLvv7NfbD1Ov/uifjL4V50OG2d7YLQpXjng+BGCC4BN2pw
OPNag+DfNZt+z7H/7jf+dWmRrpGTOPu4uz9y+we/DsfM54JuNzpP3D1vkueKv/K48B//xJXf/hre
757D5+PTXfjecNH3/vv5+/b88ILv9/7++WHcmkg8pk/cNMEt4imLWj+6fub+ifvsFIa6Hz7SbPnm
+S/RdXuuQ/8QRnSb/NO2GvybJ+wv4pn/o+X1V0AYOdkdbG+6QOG35+P26N/+/tIxqP831+4vOwGt
RU3R+A1nbpx7Fpyt1XTePjve5bYAcWtxI3F/8eRwo535qLi9Wbb4K58H/3bgnrwLoxN/5Kt3Rz7+
A/9Ki4o/8yQEPFMhLUF+JD9++5Jdw/cfn7l4LBY8e78XxO03HnfBN76El+AHXIXty/lL5G+P04Hf
y9fyEx/29/x4HgF+FI/y8Rhtq+3d3XtIS+z47PNB8T30u7Y7kJWTF8f38/O2HxZc+ANLxB2viEeR
xinX9TU6bV8anY5c/+vvVYt3fdg3vHkurb+LDtzP2zq/reG8tj3f+RR88lN56ILTdXu0t4+JD2r7
bm6MihWHyxXwv39fsv/WFOku+9GD1vwl/zoN+n9kgoSZ0KNv/n+fIN1l9af4x/5n/5mJf50h/fmN
f86QDO+PzZy1TYmQ3+ioYv45Q7K0PyD+MuBkEk1KwG8z4T+zKcw/CKRQISqiadm4ozQzRTPI9D//
Q9H1PwA9/68J0m/t4V+GRn83RGIo9V/XTn47Vg6NnwgA30Bj/7us+ZfNbJxpES61qcO68vQHl9Q9
n4ArqH9iaa56qX9DiXUPkiSNNJlQybtqYAipB/pQHmpn0D67dfIID8qSXev0sD3AS/hEKuLJr6Bm
uQjPImPKicUrzGfCQrGc00a6Ml3ILrDZDN+QJcHWG4v790RETRwOibNecoQTh3xIHjrBObYh0mjM
wU6kkqSlZdoLN9noLK5C56F/K3pljpYx0YGV9TpoIbK7MvjCL+3i9RdJOhwMsSk70pMjgmbuXzoI
K2dAvOYPy4oJsOxrkjz5tftCWQaaPHX6OTi1eXPJ5iImyrJ3WWt9WWlNQI+Z7FVLgihT4IDxsWBb
1hiyHlIgUwHe049WKdvjrLj9Q54lToAgsqfFqbv7ZlmWK66Q+0Rxqs2IpO1LDQCiydzp2xibvOmi
oo00esBeDKV95YR+E3E/7eTi5ffCFDqlO2NinTZmIBxliAryLX17MB9npbYg7HMM6tKieLYYVjzl
otEiYdc7cn5s39DFFCUOh6iur41QqbsoJ2z2lLo9eNA1j6SgfSnW9QU/lYL/ho40VgTiVRdRHzOA
H77atwnnltx6aiZZ7sgVJx7HA51A1kEVrcX0tEqNCFszLSJOfvXJipvjaM6gslDMeoQTJacCtNib
thJHDxirpVGmdb1fdaTWaR2n+EHpBYfw+HufD2rUyqF7chXllXFXNNn2vIOl81S1y0PiDm7gZoR+
mS6o7iHV33Q5qMRSER3vLsOHO9dvSmnva2N+M+Hz+qvEbOElqRqsY3+a5m48ouXH7y+s/jB7ZXzs
bALslmIi9ZFjM2bOtu8JWzLXnQsiwfXkm8HveE4Vkz5zZYnPVfQPAwhrvxeAOJy07S+0KL/BLnuh
r/vaemBH1jUPlH7ctw10HdhDxaM1K8OvxKQ1eJxHB0Oq1mqyDkSDouEolnGuooFRvHPOq2X+RiqF
q9+rXtxcTYRh2KFAhRWEh8fV/eCWedkGqlm4r1LhhJkHwPUXO0hIbwGpUnrKfWuJcvURNOL+wNvj
QYApCfn1646zY0RooksrNh0S+6UuDLr7OY1lh2uhpSpcDVaQ3WrRewyZBhWzvySWbt4VOKHvEVkn
7dWA9pFZyDH01tVDRvNFtzMyUpsioK00mjF6adlX35jAdBzykhKQBlX7CvzBfpwHvByw9pCfBapD
VBpYlZy+nw6e6wMwwJic8Ihl10SajrMXMllPMcNgJawM+B6w5wgJwQradDxuEB943Iu47I7DOEnm
n8aiu8diYhwSFvocPwPC8+LQXroCXKBXqk/2iConkAa9w8Bpu1YPU22qjV0B98Y7ZAWIDTBlkw5M
pnPnld4PyMARoFE3qMRrDTHqamYg5D66+uDJg0Jb3wqdyrD7nZ7GZrdbYzwdRCKacohI7vQgQtkj
ZlZXVXLU8inGj0A6ZEgB4qB7oY6LUMI5bhtSxtvaehFpX6a+yJcmhxCqLLAUS9l1Z6eLyT/VnHXu
Q6PtU6IDU6guND3FGz2XRPuVayvG+KF308cRoZzug8ydez/BwCePpVN4gNKQeckrjSOa5yKRq7xb
pjpTrr1HSJfPTChZHjxVuPJZgR4lQqWy9AO2Mi5wo1tjcSxi0mQRo2WAFMpeAZOvm/P0qYt4/Ukq
RvxUeCkfSONlixdhGl5WPv1+GX1P9ob1Y5xG88FjIP7JUGP5NCcgbZGdGSNt53I15a5mb/UCWhiZ
vl8tjC7nyak6fZd5ZmsdaAXm3SMAIKeI2skblsCYrQIinTHQ1UIfPIP9m+V9z16/G3VlPJTWelaV
ND8XsgcpVsv60Uq6K67Xed8V7hSmkzPvBpE09wjYaXh56nTvMAj1V7eye39p+YzBY35qSb7uUzu7
zr2t7BcPKrnIhHphNNBGdTUf6aJsOOtSBkIyqZvnJESvVIecVMQdRrTFX7XB8m1nIFZ20JClO1Ai
Wy/etz2pjkahZVExD200NtWtTMbHxDDjoGX/hCgE2o/ustff5QsN2ZdeLQtynoV5qHSW6Kndhho0
Vm2GQzwle/r4D3VjtydiyhnceKt1bBLlSu70ei6Uck8MKBQ+evJxfZfSY7wbyu4wjPGnsVZMDMvm
V09fnaETUZSpoj1knkh8NaclL4TrhE5pG+EgY9aE5iHe7tBKR65hEL2bKbMC7AOD5YiD4dp0zUSL
KybFltFT0Rpf7WS9d8mknhoxpeyO9l1cO7Sc69a+o2szhjHDOD9v9ANI5kjRqoO9asahn6T4aa8W
/LwMTFxRToc0I2KLAZoCL21ga85b5w3f73OvqfII/3bGZ8CIUBeZ5xMC/l0kopChNY9PJOW5WbjZ
OJdIKvGqs1OBeAralmawOQ6sGCiEzvkEfXIYlOxm9fjRCwaqivOlCK1n7pCDYArcwi2tt64iKC5I
K1Nf93jEFvs6Jpo807bEzu14K5hD6DgjSKWqgBYkmCY2Gx+wjh/BeNkb0qoXqg+sdGK3JAso85o1
asAijWdzZUDsO3LNSetr5A2MJILuETIaXVdTa35OVF/tDr+kZT3IFJVeOGQLnDGEt219ruhbHJp5
tVH4Fo5bG4csXTXthHcUAsNU6ICQsszrvqqKQLDAdSelO0wS2GJoj7olj4Po0mXfDvygY7suRtn7
eV2Y40cNMMqijQpIqN/lOX3gsNI7sMRpCtUtXLPYzE9L0S7aS+2WbL41DLfsAOcJSYxbm0Z6Rr0N
Oza3Sy2hBEGO9baSjLnNZMyElC49Eba4wy5JUGhnZHX5YC/qNDyogik8YyGmcnHkTtPwNGDcV3zA
JPWjp/YrNDRTaN3jQs3zIc10NO8b24GXlrvmCAqxls0aunqdODclsSzyKXRyI+7zzqGYg20LxBbc
a0N1SEXVHngVoveB8Lvp0VYzwpgnSoNmJ50pS9SoEFp1ygu1pGqQHtSoxJPpS1UtxRq2E33YSJFW
rTzpa/9hVQWYZdU9ZCOSAJbIbqcBQF5BrR2gDFPTCjYhxysyft989sZseM4QOJDrqP3wUuU7SLgh
RWec6QDzYsUNCqYbN2Y4vEzXjSPkWi+TtE+NqkbUbSHJ5c6uMcyU/jCt70q0B81BzmlJL3nJK+5g
rbvT7FwLmqomAktU477X4BfaZRzYPCc7WzG9o6mWHtHq9WnommdboPAfpw3MtXqHIVZCUsjuRW9N
j3zAb2lONDWpFPeqW5xkZzOMnwg0lk53WuY6P8SDdaQkuk8Y7n+wjM1XS7rPmJJuRGTtBsOMrLLE
fSHqdy3XBlacJt41theA0Hktu/ZBeMMh1evvpdtUoVVnNz01HlPBtMyMu/lbltSQzXC9tG12WlTZ
HTTuPotIUgLpjZ2Wt4wJ6gRgR7F+16b4ruysmzRjzTec8Q74L/N5gqYvmcswGygrFZHtvZkd1Emz
aX6tYyLD2NI4qzCXnp3pilX9PGreXo7VnS2Ux7LKX1dHXI2lebAyIztB4f3RDpIUFsEcJIuNdG+k
EoZr17xnK4QSQGPIF5Zy9Ouybb+PA2meqvOEpDwNkmS8S03vwFlqJ8hGHmaBbQkzWpD2zmWtBcXo
kPjOIq9WqT06rcExYmofcs96JChxpxjydWygd6i68HhE1z4whnb0F1e+s1VTIk9kjSpaRpnn7il1
35tE7rqlYxPH5xd0iGSWaYqMsT3ptQRaq4hyn3vtV6xb/R5dxGcfE4aaMroT3mlN0M1wNIrwJFZ+
m1hfs0dR3jK7MvopAIP2fSy9RAZ1qe3NrHzPOQyxt7Sjezal/aau3foTLeN4ic3sxVsJQZ2EHYyq
SRgHJGVySzeVY5R0MVnDy0tRqed6RXsv6vhhsp29VdsXwdmN+jKCFje+LsNwWdv5oeBgde0c52aW
kphYDBIs9RB+8352jxlD8cDB3fZtQhixWHn7BD/K+LDM6TWrNRGKUZ99YWQcy5KyD6wqfki7pg1s
b1VCTxT6OdbtKlqExuVZoAUyoNeXB9doH4oY114i1OkM4vTHqrTb1NWeLmw2LfzsRYtgESP8wGJz
5GfoSeAZ8CkXyD1RleU/vY5JVWOODdaJuMPG6g27dbB6uYdz2ur7adSYQ7PbDtVbEc+MkEQhIHab
0MvvTWzDJpNFSRV1zylubnZC17PhiDie7zLjVD1QpudtKHvgmPsiG0H9cewxwaVBktrQd6472lEy
gRjfNbCtiy0rkjljInrAfau3oHQyCmvjWbqDZbNOKNOzO+SL5k+e2BiEI/9Xr3Qlv8ydO86US8n8
PM6x/rEuzjQBP97AlCjqs3NOQjtIZTiOdRGwWbhrMDi9TcHWL96pwKjwjQl4YgQTDZiWNWHJo3m0
iKhP+oZ3pUx2HebKNO1Ui8xgegPt2F+sDKbnARw4lHcr5cDjTRUlOYGDlLRotJuvOG7HE9xeLo5e
28WxbSWJ2pos6zMkcuOXkRjdc51A4N0pRJRT1M7esRQtB892Vj+tcn1PTCN/EB2Idb+BeHhq9Mkd
d/Oq24iCOnGSbvyAVO0VUPTZ1tyrQGBRhb3U1bvKmb1zXUFD2XWmQmKybiUM/DcNiKGcZ8fj4JPP
KHhGGP4QzqYopx/T9JkelKwLhGrCUe/Jihk0iJbrgzmVfAjdGhipfdEByg4dO2ZlDHvMM68Gp8Bz
6qxXpcmgEk9N0JcAYBel+iSDazkIZBzB4OZ4QER1bZqJ2tIiQm3W9FdJXGlUrfYX+9B1NkHTdsZt
RoEQH/E5gKuyjFj5VL3au8WLqsfb3FImu1IMT3S24gtWI43VQimm56SZhBFNylg+NVCniVnPyVGL
NI5zS+jaoOAvmIO9/Wo6+Bqa3Jx4P83UF2d0WXdquuyaPE05f4w6IvquKfQvocqrTjMo1ptQKqKj
ZJuaO+mNu0xtv+c6FvoJ2LoPPveDHI5k35MuBp/eSVkZ9R2b0Y+K9gClB4HnQbLmrFiu/sTxkYN/
Sr8DFYNn3DX18k4z6aeSrHPAbq1+mlZzytSxeZxnTCY9C+ae7Xmtb3nRbYDIqTPsh8YcOE8m1VZ6
MalVzhzJvR4aFsNnX22cpg8LqMqfvwe4yaCyZsJkphRLQMxXkdrrII4Z8zLdL4jwnmm3bZPfRkGX
RB3K428mzka2BGvyyN6dzEHP1HU3kRW6WzOLDMGYg3sZ0ABY3gCAoz/rGWJ+1Vlps6dPwoW8WVQT
D3RiplN/13dlJZ76ofTIR+9hLu9IJ0J54tkxfhObJG3vB2n2zvuSbo241ESBxvR3qgNzIVsQi+/G
75wMEgB3s1v0akQmNTuFMJTpe5sWlnKq5YJQhHCrDJkLI3icngl53GpzI7dWnrXJLh5MyNy/sk7t
iMJunENFS5FanUDzGqXPj8agH+eDhBr3VTm0Lw7sa/gxy0O7iNGvElUcnWH4WTVrFUzcQLt4mB3t
1NZ6F4DwjvpGl94pnd1xPdh60huPcNNnLH+ay6ZAc7CQAYdTLz9NnrJMoQZ9IjkL223bvaRg/eoq
hJIM+N3lF0qi3IuIPNqY60UxeXuRs9JeJ7upT/lcxO1R1uaItO93fnRhqCu8zkET81mYBUeWoqOD
HCk2mwa2OTXL6cQQn+lnFSjVU1syJIuUrmDhTYSM71HF2EvQqI2Jjsud3ztseC/p0qkBGKsykDl0
9oxu1bU01Pk1o7hoVqM/qllFZ4kez08z3mzmamLln5Njl3vYr1ByxWSbL2NRajDAVRDsKCa10wr2
4mZAzj3wJHge3Sh+d6jNtF4ClCvOfJGNkm6kXSNOqjs0nbN2EznEqR1rTN0B9oGlcTAsREjBOHN4
ORZ6LPLPtVe7G8dBEfscXLv1oRRTMn/OeQOZE6/WYj1bo4pgpe/VYd31mTWvh6KtlfKCsCwv6dw5
5svUq3X9RBHc1o+Gu2T9C1FOVnKU8aJNqLkUD6gtmTb5GsjO8ZpIrs1YhzqCWeRR5BNU68W1Yz4D
goeoF2JkMemhbpqNuQ1uPX/mrcDiJ2B60IC8F1xoOCBJ+liKhjwFVs3iI4a8oERJryraL0vrqu8Z
1+YXx22teu9aDutw3ptQGKXkzkzBcH4fkrzrgHFDWwsTqfIaJ53xAHEKmJ7vY9IGvpsEWU6Rwh1D
MxLAyXlTF7u7rgPYzqWb2M9k0nhdNBcFDGUUbDFKEU0at5gdSHug1OuNYBiN/pIo3ujseEw6JRwm
3JlBPKuS/qKFqDdyzHoNUBuvdgQsPX3k9JPZtL42eu/aa9yeaOyATVMeJ18iNmIPcS+O+hMLm1IE
tOZWVggZs6iRmtFvr7mEYW2aiFf9NrbFfAW5nh7ROVOT5KWznd+HjJtZunluRxgX1DGkVdjyAhyD
mAuHJ+s622WZ3M9an/EM5YMDU4sZgJJUo/2uD6nzMc6T+cQaQRXotAprfedQ/ss07CSFlDdRbjLb
yL6PfZJGjuyH69p0610yLsZTaWX4bBMXLHBFd8cdjWMnpf662PGhomY+mJY+R4B7kxePl4oAb6FM
WrM2viLsQcQp3IF2JrET5drVd402Fge37T9TbQtcUBH1NZYbQ10wlmtfgk6HSGoGjR6jfOKge+3j
zDy5pqIF6I2Pirv+rOzp2FULKilO0+tcgWxAKBqi6312exEH0yDKD7SmmL5Yww+zVlr+2son4RLc
0LlPJi2+HyQDPntOebJUdvaSmiQcsMPcauleEOLd9aNCFnez7MEnA9bIHKDRULlNK09epet+jeSy
7XJj1E5OteW05nm++FPGZ+Ers22VsDhkSWPHsv+n5f//jxr/9LEdv/7zP2BlbT7vvxk1fsrmH3vG
raL5x1fzj9tQ/uvA8c9v/3PgaOE/g+6kqtjQMVmz4/7vgaP7B3ydjYILzweq2vZL/zlwdPg3HIg4
VZnTqI7J7POfA0fzD9UGLgeoE9Oajj3xv+NaQ0j5VyeGStbY77ix3yY5BqD/VT0TG8TOxIaGfr3M
rcmvCbx4EaSKD5zGZxWlZdkPP8epW96Z/6iB6ta69D1q1mOrT3PQOLV2M41lDtmdl0M95WcFOd+b
RhbQj6R3i4eiHORVDjqJ4XMyHom/QFTfNen4mJpGqft5CqpiZaIZLo7K/pbFo8aQxR6fvBaK1JxX
9dvs1emulfl8couCJR/VrF+n2KFJKjXVvYEn9AUrhJhQni5ix1PY2zvVSQot8AbhvHE47vOgdlZ5
GYas+MB/4+EzqPKVnlvXfLmGyuvuWucjoynDvqM/NR6aSt9c6/l5s7a/iDHz2Jbn+tTYikH7yaAS
myaNSpEdC1ajoOcJRDGxUbIu8/ciGdw9OBDlbBeLeY+8P79rSJT9UHUjH44J8x8GjbJT7HeBdQVK
oWcEKjTuYKpnOqC/j7gmeNl7cyzm54pD7sug2HDcG8kxUo1nyOlTPvGJudOafJF5kBi4AebmQnqI
sUZqOVBp5qS3+IVnbCx64GZR0lTzs6pMyVdTbG8Qlc1Q7YGodrdJuuyvOCG+T9kypDsaxR1pHp65
nqfJ/b0FWlpy5N1RN8KaoTDe1Lrow/k8hMqfMk0vbpVBpy1yMy35ig1yw4JlXPIlEm0is4DYmlYG
qmJOp6nVQL+PqfGRZEt8707J0gQb/+oBMzim2zHJqdadUpA4PJAuxIXk/KeiU12gKr0tFgUQp4aJ
lBH0vQ80zYBJlgQGnxbTYiwKkV2ERa01jzHDtB8TKUOMuswO1v+sBVJUPzKlvIe8Ro/cdRvtAJ6F
Y1ViqtVR00zv3i2N9HXQHblvZjd5WRya26NMipXgol5zAkuJW459coiPoPCNa69ZzcXOWucxzRkB
1fr8U2HQCZ5xyt9mDt0MU+g2qEblfbSdab/Ek8Yg1qqM7kVQupHxrZRv2HqM9OgaC1co7iY7ohir
L7beKd+8efGUg1raCJaFrGv6htiIIhThLsceblS1sDjYg+GgYCSVwr1vrImrOa5jGZrGMLwbxMDc
p1mJejgxS6qtAc98GjHeWAOma5SrSWfG99D32PdLu23LKP9d3Kq/C10pGNjvnMLNnZMwR3fv2lta
mfq7RlbbitNbojI9O042p378/ZyTGRZjYPDmvealcr6LbVnPtwm9MN3DlswFj0zzB4jAkpeYs50z
nq+HE1N0Pcpra/PsmHkSraWe8yi3tvnZr3MJ5z9vBLEVHJ3nx7YyzC/Y8jQ9JWeBkGaN9gIqxt3n
1VTu19Uiuq1wA8WWgi+xGI/mgBpuDrx1x5/AVnPUzwmJeFZJyXkE59ZGGFF/WVTd6VvDUDM9t+mo
OAF3X5w8MAOttKgbTeMb3pjtYZhjogvgqrh7tg2eS1G0VvI01Vuim+tk9AQmvTE+mgl7EA76TRWe
6DymO3IbqOJizl+MZ5gcMHcdi+TLnS3iRCygAS5njDHXw6IoFPpWfFNz3CJuygNqCfuI/qOitHcj
WEkfONeyaFlE/GN0aAD5I6crXA+PqlzdgPiG96xM6zDBhpxrlsCvYf5oJEt87K31VwpK2x+MOLuz
0ia/TiPDHaUro1EurzJ1XxbFOfWDc10ycRoqjQCx8lKl7pebdDdFyy+N0T/SE+csmjYzzhs4IrPS
PJbSoKWgm4/dnO/6dn2LE+NHMQhKvwIaczI/8kk7O31z9GSaXT2L0WRqo3A+5jqNZMC0DVkA6xIS
Ejf4rjrcXKPaTQQuB32LnpzmjDurFGxJFSmO+WEv3pO0Cdwp9SdbaC8O4/Otv3qg7c7sfTnHmnpf
bnO2tn5HpniXpeMdMdzfE1W/2LTvZoQ5aDZIn3VmdccJ5Unl+jvWkPNP8h7oazh28lLiu37odW8X
ry7GMzakjtgVXy8MmqjrvjXz9pS1S85mAnxttU2LJ2Dsw7YuL4rH56iYPworf6+7IhSJe9MktZ6n
P9MDwVHE2J4SNGtDYPDHWJ8+3IaYI5IVmWP2JKL4GaXxZ1Y52Y59hzwQ6REvnemN7zRa/8MRjnZU
FRrRgp4e43A3OwvPI2ek8L4a4j0PTae8AoRkQ+gRVgCex0TU5MKlV6d6+AnWV0nf7Ilp0rRL1G3D
M9k9ABdxF9dsgi4Zj2iKut4lhI4hXp53BFyZq/MUu3J5Q2KkHtRVuvtKiiIeQzx0zQE7kuIPbvqQ
8gzvrCTx3tPa7I/90BEJ4Wq/kiFpQ5WcmrdEusludLIvezXbXS8q/UBTwc0Dja7FQUvhTrfWEP8k
3gbu2+bwosXjXMt263Kw3tfhmBLkkCEQ8UF+j7SG40vpWsOxKZLWn9Xi++xtNf2M2bTPGAUmKQiX
rH8kCuyxZj1mHJb/UgZlDHkFBskE4rvbZDXndrfcVYWwojEp5s0Dlpp+PulFJBbv29wMZHO2I4cP
EE/HadGGALeJ9j3hcBQwRr8YY3VWek0PW826xVZvHitVfkMyWxLCg5mJ7bzUHuRsS1BtTPFG+ZSk
3Y7Zqsqw2xRXGdOlKYHOh83SH7OW7h8aEQ5LxSHXWcILUuV9CiM1LM2kYMJIyHnTz4fWiHNmONyp
0Jvsk7Dby6ioVyWTr0WZfakGCWFM6Z1D6yY3tWif9ZR24lij/+hy9Ak215kzrRSvSiH0E0uHvUeR
hmtxKX6gyvlONxd3j9e+O4Oyd3l7fjrhmaFWZNk3kQlhgXqYEeTsq27TP+VxE9iS/pCY6q8q14+E
TfFNg2YOl2Zax6gp5a9EK/fVUAw32g8MSjTiKcx1+GbbiXm0y2b9uVSaFfbukEaVwIU2WBazmnQd
mOFN9ZFt6vs4598picoFdZa8M9yiijQ38w7k3XX3SZpqV+Gm82FuBxQnQzWzRMPYDFauwd5z7de5
I5AMqPPwDZwvc0n1S3roxQzFXY7kVV3i1Pw219h5R7FiKZmU6o5BlBXUTWYi8RkI1JhYTVQv8SEs
f9BgvZp9sj4WDbNm4WWnbsqE386LiSjFIoPRsjZRkLg2rntgicno1Zs3PZ7vic5jLGF1T41MjKOp
OE1EpHaU2GkeLFIl4jQWtyZOj5wcrJeShoxqMJAbcepRU+E+sgh7rU71Yn2Ok8bMPjmzQI+kg2Kk
MxJWylwzGlwpOJ52i0QoRZMdyBap2J2haSE4FGJJ4vldmTnsipGun5G3wxG7Zew3nmSmvWq+g8zm
WMzi3hBK6XOHYxDc2DTjfnGbvaKtH5ijDJ/5tPwpaV9F9pYUtpbyg7Fe+ejI/Cef1dXjBs1189Jm
XbFzmVHy7mh0zxZluWfkKHCa9qeny6vXD7sqW5hP6K9tvWBkWgj/K5RaEK/Bjuqm73raf1X6VOyw
0dJCI0drFgavx7DiXV062anVvW9Jb817WcSYYBskZNr4023p4a7EQvAMM+lVJKyiyiqesxJNAC17
zbdWKjwtj4mdWPFbFvmvWDG/4mp9Bw0VEQ24vug2di6ni5gJwuSrHH23VnO5V8qC219jh0+sYZ/X
6dGgaXc/t3N8nlcD6Sanfj+n68SEgiZP3hpW1OnDHUVQcsa8OPrNMJPvikgiVDNxKOyFVquVvGJa
QjnQEE891JaBcRFXfdNZ+wwLm6/Z9JH56PW91aF2KidqWF1dPRogmNOJuWBVH/FWm7XDLBXKWtAv
Qx9ls2NfKo5Dh0FRmssiVpuX1RLiQ5LZAc9gHGjSSvBh28Z+JfOQ7+20k5qyvc0cXo4VEiU6LdNR
c4R2zsvtdiyW5H2RU7PLyhGJa2FG5jDt9cWoiNfQkXEy0CBmNr5WmUNE2ewQauk2CBhsfUBBkPLX
anUCM2FWAuyw2CnUQwdnbV65d6vdsir2lVxR9ptRy+kKE9+amfk7pkCkWBP6qEpSwBGI57DHE1VJ
UT0Hqoq2hU54+5BlvY0bMAvV0lQ/5wwmvppkcdhpwz7RWak53w77RS6BwkcWtV3xsy7Xq+mJfkci
9BtLsLZzdFPZ5VZr7cCex6eqaModTVXDdyUG+qZI6cdppCuSBkPtFM+Pittd1sZQWRZX3PIteeOs
qfaGM0BrAcITRWRGY3OUxUXVR4/KXhn9OGF2Z63FKWk9DiWkQQRVOzs/BtBNzDybq6WxvLezWTFK
LbPdwI2ZSEAu6D8oiscGHYPMqoOpt/fj/2DvzNLjNtJ0vZXeAPwEEAEEcJtAZnKWSFGiyBs8EkVh
nocAsJ2zlLOx80J2nbbkLlfXffnStpRTICL+b7RWLLZrLXTkLTzYPU2c0YpEjnMGwJmbR3y3tXwE
rxJH4Yjho+jTEgEYLzoL61Vy+KBGoFl2aYwOA1E7x7bAsdzEVn421BxdozR0P1MG/kCzINf0OLZP
MwbJu9mdrxMP/6bV9y8S72uY6gZFQ9x+bpsmP09QGR9TnTkokLEUZlYiMHwm5loG6/Pm9CelE1Zs
mq4P3HC2txxiK7SzuTwti5xueZDuJFIjSpyFPmX5hjQM3ykH6WBdjWkCuzEMrwbY7mrcvE/1qobD
nJNfYKgz/uRmuReWXdacs96NHOWmz2ORMHQCnkfbSEUtNaFfUCC+tHXfhLuBu3MzEgWEeUtbaBov
73GMSqhVe205eDef6WNVkYN6G/vgOr0f3a0/b+XWXmjP5b5V+ajzCmLWm8CjGSwfaDHTeyVdsD8j
9XbvlstLMXEIj0s3RbnUE2QQ532NSLvPt/iiXlT/Tvf0vlp2w9EvbOrRhHNc9KgPDl3lx4lHMcu1
PNHEp49jOk303GTV/Zy73bkp8HfnSdd+p8nIDvt4Dk7diPrCL5Nvy4Jeo5jc59g4CmW6/bXz9Le+
d7yTrFP1Cv1nPRVkFpgDOO+Czb+6MhmaQMSdEJgxlvds9OxIZ1l75Nd2cNnG/DubQbJBRPuuTjto
sHiwuMIXVcmkEtxotU5fmFgpAfQreOAOqdqYUF5Y1phCfdMMUdt33KpA3wCTgvRGJ5N9r4X1JQv0
tQtf+KD94XLh455m6Vdnr8yffSveC2Dj9UOgOLW93gzQjj2HXA444y7qazxuHOSUjh6DvLCfO8vQ
ZlosD1ufXjSMWaBSg0MnMEkKHrlMezsxSo66ucETx6WO/cROypr7kXgE2bup2z74XCXdO1yKdAjB
Drhw7639GHfthkeV2miaPDfCI9AbAhuYMkX5SyTDw+Dm/naPGGwcD4U7txjD0y6+SKo8IPJiiZk5
+7bPRdS3XdJfsGN1w03bupzwlrUelYglxCg/x2Z+8J/lZqBs0PgNsCNVIAdK4+m2v/bzEXKrrXWi
qPK1IMamVoR8KYSNqGKdh6hZtIqHT2AimrK2xrOXOwJ5su7YEWPYRgkKVVJdEHE69FpTHc6DOcTj
x0kGgxN5+XymiLyrIomenw05zWEFjOwz8z6pkFQfRs7x67lHuwMatNLAS7pyG4ebZav5sMxVcGqa
CfQcxzwN59zFPXbabOyDm3aryUKZsDj3EeWqy8ltqHmdEPyuGByaAjxl9903BZEPN03uZYyufLDj
MrjZBsImZysUCOCeuznvmkM3S5FGC39rH/Kya4EcO0GdYqH9vYsnpxjPwTqI5mahnzb/iJnY6q6C
0WQXBBf4t3Sz2jH7dzuV0ch5mV8ibgft42aePwpvdl+7EaouLJDWrcd6ZqwmDwRV7ZEdsj16tW1D
W8+w+HayPlWk6fAgLitwGpIF5AVwuLU+G1mhHLfBABCHBjlbu57QafNI1e07Ua/l4wyDmp9dskWb
C4KDyelPfHrILwHEMlgEE9FDbJ/p6oy9q2ImJppcRrfwjhAO6JqpJ6Q+u4fmFEdIY5NR+YoRpMPi
zFm2XcN9hx4eETH5V7qZxEW/zARde82a3Nhtu77kCTDuuU/FejWQWuJFrOjp7Prdq+/mCBiLkDCA
KG68lYXvnmLpncVYfXCsmmwBAmVz9z6B/ElT5OuGLA+BqlE7N2L1r/KszQ79wFFn1+VZ5/NL01QQ
NSaalvKL1wxPfu09sZt/kC4HmrU1dijdLbJKUSLnrtaQEpTQinFyzPRWzs0LcOGDO2c3NNZgNngl
9O4lXfXrYK9XPaXLl6hOZ3GBqaO5KVu77y7Xpu0O87wxx7Zd+n40fSCuTTcE7aOLywIvQR2KZnhY
9MQtfJzLz0WVsSqSibgVw+osqHE9bDqYvYjjIXPpyB3hcO7TDf1duE1eEkpj02/aNpR5Pwp79d53
FgssqvmO00un3/gzlRmNDC0uavlHWq++kvuyIkxNx+9IZwN95bY5F2AzWBTF9Gn3BFxiXls17HFL
C5oK1F48ewfD504vDDQzlfSyKcRFYG8QkAafSB2N4+7hCLZCH9O5UUVU2st2AxHKIF34xeJcrcFq
5RcdtT4mghxMR5oFt3Q+a0Qk3Hmvho19GJHsRn4jGZnTSMcu0C8OFkC6yJRZ8sVp0tjnV5LQA12H
MuPWSm1BD6u3Mpf2czDpk4qF+JYXksqFPrbt9OOYl8XlxN5q3diVTZB5x5lWnP9juet/DW0k8BNv
2v+KB/uZAPvx5/6bACOWDu4LS5u0lXKxhP+R2ujZvyHihnQiAFu4Qu8G/X8QYJqsRzApshQ9HDCO
+yf+y/Z/E3uQHgMssUU27TD/Dv+Fj/Anv6unyMW3eQWcC8gx/L+Ul8gl4XHOGz/cfMiX82wV4CNN
kAz3rW273oUjYl8RZbUlBOaAjR0Am2tyRBYlVoTUwx5CutaYpfy6QQo49yK9qSlwJPRBz1Q+xbHM
vpjWqbyIls2twHZkleUhwJnhXs1OV6bE8G/jJXiarI4jAs7XTnYJ6r8ZNPDSY2t/ZF+v3w9Mdsdh
mDgbAiRZX4H90guaw+2XYkyCjx7PQEwSmEE4Q/SBP3JnWdzL1ZS6RJq2ytPSFBPzvVLciNt6tp6H
cg4uyKwcglCZva+E/PX+mVyf5TExE8k9vjW8X9vCEEDdrqhgRxmI+2plA2aKDIrbFkGpCQOP2NKo
j/EMgh4ECEZJPrJ2XF22l7S2iu9xtkA/GSnqBx0HbROu3UqQRREr9sQl4ZJA7a/j3dtmV3/mFqhw
5OZrCeQk5zyJ0ixPv5e2V6/RvLRtGxXUsT7mTp9W5xEbyhw2Bdt8Ql7OU2DoFjgumDDyK3dYZg/D
A5LUzFire2l1en1nCLDsT7qd10/IFovPMTWckDRrknzotL085eOEM4G9f/4aBEzYh4F2oHduUCGF
Shq39EJdllh3kHLzH5mKcFmSrO4NFDeL5FOp5i6NkLepDYvQEHyAi9KCi5os9YlDw1FhXHlbh20T
nC5Mi8Hit9JL+kh8Z/UdmxeRczks03xAgC35Wy1ca2lWgewNsp3vuo5YHopyM87JAPXdV2Q5NcXi
SLar09i14zsWAeL1jECj/EBH9LQdfRyj1CcvuPoOrW/t8UAjmRWwiCldIVxDRnpXpnxrT4vIkneB
27QKLU9OkWDvpSv9s7VTwcLGlQ4hi9v1uEodfKhtXH4B6b8vZeC0A+BGUKH05jdqgH0yuT8EUzLi
P4znp9jv0iWcuS0Ft4PJsVQ13He/4a6bMEqicM2PxI71JLOMpqMJmHvVhVct43Kd29XAInbSeTwZ
XK3wpFUtKIWWARMNx6iXnuNmcd68qkOpMjqNeqXT3P9Q0FHySH/9/GwvBZ6BPuntW0omgPZU+qbs
loNYTe9wy2Y5eUgMlGi4Iqdv/RSbQtE9EXgF4LVoS/k4dfBu4MBb+0cyuHCcBFtVZmEXN/FzTkbW
UzcM5mZJ7I85t0sSZ/z6s2Ob4D7NSN4KC+JfHrg89V8SGsTZGIoq4SGxRX5vyR4nzkZvtx/FpWpK
7qwrRgB+/4RLKlvk14Foq+wgiV62ESj75NTZNmwAyFnafiMgDW9DYtkA93lcO4e2N4LLG1eG8lzq
GLlanLv6nYMPGI6MZKo8FFkc5+dFp5CmCvUda6nNk11t5vN3bWlOEcJQpvA0PJ8FHrvEJ1WO9ENx
2fTB+qnR5HteCKf3z8Ru2Q8KnwcVQbRSHrpV9EC/2AyrcCVH6bLn39hRXrVddpo7K3gUKUQBdrup
fdsEmY6EfjeE8ejY2V61HWOuyIwZic1FnR6kbhmjoxxF+d4ym2atqNT9Sg+lnZ79Dt4DUKwVBQL8
9IcQnWi8Cyo3cyyy/jZy23NA7OPvCn14DqQMekYMUIjomivxXbFBME/XHTJ9t4rSuswBRw6toJrD
jwjPKjX8nUOs00pJ3Gem6nIN4zSOiaw0DK0MpEQTXQudxVjIRBxcUq+uQX73nQz9eRV/cwxjVtj7
a4mGFYUV1Tzb1G4Hp0wXde2V3TiFq2C3i+a29j/5qRJuuEgHKF3FVvOy0RyEFQSeLzmk3SbMGW3E
UiJOn1HG5iqtP20BAfTs7P5UHjvQc4DKEssxw8Tw7APW6MMMyK+ZDYb+ybaGrQx9oI+3iQ6oIpSt
rhzEl4OebmpfoVZsEEMWFAp6iBEIdGy6k1oLN7kpMQPlkWgwNWGMtj3rQCL0ogjwlzqPqpjCBgBj
FIbh0BgnO7qWOz8uFgNF5Iy2mC/XQY4sKORRnzdJV/AVNVnTeJXackBzoPuR8KmqGSO1qm0466rr
dVhlRTtGFRMlUXl206OXB30twwY+bwjJF4V/zfl6cGroUmoYfyosYTiW6aEqx/1TS6ctwmHpO++k
NR+B+KgaKUGySi8GX+VVyMOuKjui9acRfBOL/EzgPV6BCTH2HSljsY3bFlPVYRuQtx9QUTsGKf24
EQtO2dHlhKpLkTHKF3RU7hLbKEwT2sJJNWuWbK0wvKrAt9LrDZ8QJnxTj5d5U9Bo3m8eIH1cOLuq
JQB3OiZzSRLZkO2KY+1NybfcmlFpNo3UtLdNE1uyoOSJr3FJywfWyfK1d2wI/2ZIn2hPrz5UJnEb
TH0ieXDXADjE9nvvDVBF+4feieEqpM25jXQeSN1ii0X0MA1xSsIWKZooAOL8KbYWfzjsGwgbED58
IM6aqlCQ83H+YDDTBWfWPHlc8zwFYdHmJVLmxlTsTpvjXtlpboYz6ZgD7WFub9/n7lQ+OE2Dg8xd
cxI9/bbGmrnszgQrt80b1S5kavHOKXfBwgAbKWYXSXU/4dk/DN7cf+ak5bdWnIf9YYtj/mOjR/82
731cEcW25F8Eqr/unCPr78MERSciGCn9u27JQfJorK1uyToYxHQa4dDoohLz8DG1nOKTtyqJidds
2cVEOMGXeiorDOCjjUtyVbi9F4Gfxu+pwgyRRI93mxmblTwxV+DvrxvuWBhG9rgDu174aRB/f66x
b72pupRvipcL0Bb6qKTi2Ezvypx7hzRz8LQtw6qgd5LxCbOe/x2FcftdW5l9sziub53KDbaRnSER
d1k9+ddrbbePnZViyahWjINXMiAUbt4SRv+Bay5oWSGbN79r+u8zcxKCrmUgeS9LyxK9a8HzgEt7
KpiTWRWUUsapF/WVxzc4CgIGvhhv1FeVPcQG9yUeWZ7IWn9Ohq4k22Dsh6+eESNmX0Ipnn3I5TvT
kKYdDUqBSlY2AQ52gO+asyMAZgKAd+QR3aZ8rBZ28oPbQphxfNv645JiIj243ui2n/iP4jrRSHYO
CyzUnWr1jH/HwQ9w9Eh/+J6wM0Ejje0S3FlTbqdfGP3Xq46i0C3SG6ZWbqczPkdM+7KMjNm5+NYe
HJwLs6F6vAaG/1YskstaCsN+1WLIUrspLXg/OK1836Z+UGPQl+ptU8AOB8dR5qtTd3Tl5EXuXc+D
O1FRETTZJ7O2bDEMzu4tVV84HxbyPY96dkR6nIQz9YdyblUMcFsz4bu43K8tEJQJ1GyxHtXQdx8U
crA8NDx97ZkiuuymmOP6uXen7TM7cXNXi2yRF1hexAlUc+QHhLQogGnXmctqQeYF/ABGozJPgS22
ppyvQPs8x4maGLy5iCjwDCx9KXpiKP0naCji7LAbLd9hfYrnBSTWOfTcnIYQm0WLEMjC7HIQnEzL
YZbFLkBbSLIEdh0xCCX17N/uEvESfTQ+nlvqShDH18uuEyqSnlC8eZrYt6RugqhkY01ZtOzHJx+v
A8GUk+w/N7lj3ky9rzhdqALGf1y7D1SeoBXXTYy/yCeTdXckAjvm/G0IFwaQgAMAZM+OPFvXuhXs
fBpb3BeVKvOWk6GRseQHTLXJDE1B5mEFDYF+W4CfYsdOUBikUoWJh9L8ou8llCWqquWJm1n1paL4
qz0N0rcerKqNgcl6B5gRn9MTlmGOCmdKAoTUjWzJjbbQvp9shJkWIAR0TWjPTanDaemqD53aUhUG
2W629hI5DseuLeXzUhFCwUC0JZy5/jCsZyJ+za2ZNvAzb4CEoqlv6tOojLvieW1FL8I2qW3ybpOd
ekm3uXgeUIuOxGEaKi0llnoid6sU/NG0AHqhcR37fRwY5Z/GLSY1t0tT94XQ7d6cJSRMcdtng3eP
IJzLZJ4jbKvdyrvjnBXvVjjDx81fEDFwDT/A4qDOi4Oc1ndCifnqK0xr9ExqVE04y5H0VZ5lYQTx
Rf8YjEn6li6OeKxV6UyEWJbkXYhZzd84mn1wtG7T90MLqB2SRqtey5bZEUOEM72alns8MtJMtYdZ
56u4TXDsPmSbnLgJk7ZRXVZMhmcrkVsa+jWZjJfgU9spaTWIMf49wr7rVpiOvEx3gpZJts2/xrCn
xcmHbUvZsy09hVuTiXdEpdAKWO+SAm8ONhW5SbZw2VCGZwojMggTfnXraRwZpQ/2sq4y6qZqgiC3
5cswqboLVSMsOqDmOXnOKIvS/HqiG6I56Zb+CpZ8QsHTaDYjvOcvgYpdK2w9CgsPavUpPx2o2O6v
lyxnjrZcWAmuNB18acFwSELvIlcuCX6w4VUpcowAUWa8/X6DMByEcsKCzaUKIzO5BRvScEqHMRMN
pBAEXNZ5uEBna3m9gP5bV8HGEY7FBXPWIfMWpwptPfPz0ryXX6u6Sie2/825qbIyJvHGceW1NWnK
lxuZiy+lj1wF0nuY0Uhl2VZfFnxpf7SZ/kdL/mct+d6i+ncY2of/+3+a/3r/ZSp/Lj75/Y/9AaEp
hRh81yNTH6ilUDuC9QeE5srfuLQRWuUHyvG1vedZ/QNCs4Pf6FaUIDIBSZtoz9F1/38NufubtIHj
aHLeZcrAWP8OhvZ7Bfh/p+95ilQUoDOuj1I5vBe9Y2x/zqxSsvCmjCWNB5M8p95T1XI0i+O9Fevk
E2Utixe1OyOJDm7oWh028iawmBOzrf3cvPrYJxWG+gQremwVyW2tB6LU2xyRyOwE8a2PNlOcC3Q2
PQ8idMULAvViiswweZ9Uupn5nsG4DK4mGs/K94nKHHHTtUHOM8UOBlPDE/viem7xTigHPZlNojpp
TsxgBfx0a+zpqylLcS3MOF1bBP7mB9dJJxjuKdtJAWsdweYnnH5oPZvpJcPuJ8LRCeZnQT54HZY9
BPEhgdt+PzvkIh2AFfNvHpLn5GZug3WXIBIdfDQceUskhW1e8prw8AMSiF7dVEEHDrMlyzyij9Pr
Zw/bDB0FpLHoQzPGc8u1zZDzvhmbZrgkHXyctGMl35K2X298JraFhzwHu4z7DRp0blYxHuutYZhf
sLn5B2dJueiDPuKKtZJ4oNFgc6abrEhoA63KKoCUXQjjj0kBhkCCMFpDYW/da02k+YdxyLPv4zQZ
ErO9/KlQUgBBtN5ohUkh1N0idX+L8324H1wGE1RYjnNNVlQ2RNAXu/zIH4sg3OIFNLHVtv0cO7l3
l9SyZ5Sl3uoNgSSzIUO15zNyo3yN1pZS6XAJquDRIIcOzgi0g/frHtEB11r60P9OgG4pq0QdHMAY
rfZE/Y39KtocGeJqmgmiSid3xBXwNaJAQI/sw5Ikh6XlsnDLupYmrIqZoRKg2oxw80jL0a631UuR
rm7MllljavMF9PmWBNBZuETjc1CkzSvPVfV1Dkbm8tZyxvnQqbX8lIEHEeSO4fsD0zUqgJmUqy/F
uJW37eqz4jEyxZ/iqs37o18vHMmL1Vfv97B4L3JLPRx9sreQK/hEUuNV9jMij7KcDygqMOcD2d7B
d+2bBTLbk6RC50J87jfEQCTFp0OYKbLtcQcZGzFvx6+/Dh4yA8uADl641n7WS8B1iCd48PGQx2DV
PFIc54MziWu/4x4aJjojcKJF/+oc4tGVNP3kLTlQE2EImGQ3Bc3VIMCrQ5858X4NEgdHrhVbN8az
96EtBX7A2phPh6Yn4Jp8eXfw0SRyviBA25YHwzt5tGQ6fV8W1cZ0bhbuTeFIhBR1n6HAa0bDBQHh
ivc6A97hGEmMfgGDGoA6iRDj8iBI6Cc+Lf9kWzWdwiSPQ70HPchWlE9b/cQdekhPlb2DyoKlm0Zx
hxmRzcAagmPMKX+TjAFgPviX+ThbCkt6tpSIbjux2fM5oz58Q7kbAJLEVa6BDABKeUJ8bCCRhRUh
CMn22q74agUhACa5FWhz34HAFA8crMRD0+zrLlGDHe9h9PQevQ00CCSRuiCkFJzlp9pk5hMR1nB/
/pLm4EJWrNQRE+HwQuSJrwESJ4hPHqVvAH4DaHieEY6u3aDmTydJCSxSEzDVNjPIyaRG61griqVD
RUXTHuQ2du/nzCNOn2kWZ5/P/ndpAThia8YVOZwAHJZHTJ05wIQf688iQ+RIMEAARtDLJHiuN6+h
aqTZXZ4kJXA5x2gzPyZsh3DlIBrBIYl3T4hKfbyEtDXwvyRFVz6QLYLFhIXszidrNy12+BquTMzt
+ZhRTlofW7UZJyorr7qJm2AbLuNSK7IJ8nHPE2uT4A4iu1tDRJ72Y0qWAmqpsi7SY7NbKJkU0PIS
mKi/pVsAVOE0+fqQBF71tngt25id9taZ6RsEnGqnq8JYDDOAEHhimsEvg+PiVgPG0xZFdQ1qAvFp
zZM5rrWnvpofkv/KsYoebT70yX4Y4f7E/d0kR1UM9ZW0kCK9A5BiXdfplPXXvawRKcq+b5iaZiDe
SC8bkyVeLt6ft2WqCW1S1y49AieQ/1hp8oZoJ/GukyEH+Y3x4KN8AMx0dq9OPN5Qodhh0UCz+4zE
d1uO87ICLJFt58hzV8MUsE0o6wXRHRlZRgQMpHSa5hyxBDN+gDiYU+6+tXhEj5b5EZcM0tSghUQT
mjlNxqPO2rI7GhuMgArtiZD9GlNWh8dJIRvHmo476YdDF+UUaI+ShEMIvyGNyFV96h1l3ankUuBG
JPoB9/kjFT4sHoUHYS+dXui+hqQhFafw97QJnSmGNiLPl69b8QOqAVkC1qsm9VGh5ajOCbTL12So
vepi+GEoFtPIZqX8nFUG/Bi3j0TCgRRJdsY9n5FhyJfJ5EXe0gUvRhd42icVFIYoIR2LcyMrMl1m
mgpvJAUY9MtzGBbHWsTtAOUR+Mi14y0XB/XDAM25sGYXjSmAWWgA2N0akB7EGDIKfPTdOvmWTAGy
RaNW1kNjrbx9uL01OxfOypnFfX21+VV6HofC9Lz1hhlbsnMEyCZ3gwG9mgG2fBSO7rLeFHq/2c+T
NXywZkbgjaisjvSs2ZCj4MgCxWoxL9lZEZr5Vri6vmPQ7LajHOrlwWGnVGE35rFD5BM5Xxdb/sPm
1NSSvKjO5P67ZKsRKBJ4tP9VYwvkWKwpIFnalb51QfBbDyJuJ0NwRZaHk17ahviJy9jEAgFk53OA
TCVWNCbnHnR6BvYdLrEV80WCiKFiNYmpjvFk29/j1hBQAayxoMXZ5jq5INUAgbab0PqDQh7c4tgh
WHga0sWmeJv0wBsxSEbqQW5cAPQPG1i9ZKT6F/Y2PzV9H8eXyViwllZq/JJdjSP9ExuAlmj0s+Ur
CT3AfkkOaH9p4nZNuNDUKr0TEo3ndWIXs7qCp2MZD1uMdGogNrC8bACG+89uQwjSjJjq0ZD+V4RY
3af4XKBFuqT9aH8TDY/SZVMKzNJgFaxfEWREE87DQpHBujXkLLWdcNS1zCzytBAYF1esQLRILZBI
gMYu9h30s8p70babfysmrMEgVFUBVDkRwXggxMWTp8QCL/CXBY8IETPVHdqSej+9RHWuR4uPUFt1
+eDbDhksPWI0hnaUY9AJ09hCrmUYHTbNWuTu5ffWseEVALiEg9BmoP7pg+VYznOyYQhD0LgvabWy
f/e5BxKzgecQDgOIIclf6rDw50ABRF6gMrGBeQQLPFk2/n9rcVlJGvCdw2wy3YeCLL6eDFLMQoet
ttVHvldgnqLEgkhOBXZJgzf+gDYs/1xCPcCXA0FNobHzCUqy8uUTaR+5dxi9kq0sHjKgzCxrEvdA
oIO69PcUnjCpts05jK4DdRUTE8mOMvTjg2ZkYhNF2cINVTbfgs5PVjK9RvUAQtGBTdVoZQ64i5bv
jS5WTTqUqjogjs4awlUn5Zt0LBrmGTh6ccrREr62/TxWUZ2PXXYsJ4yxZTmb7IjgixE63Ybhu9QO
UaxEHJRPgbcQHDkHfn/bqSV3j9Pmbe+T3Hiftm1cx0PXViRDutrYH7HqOyT5QSY66ALJU6Rzx+qP
4ClTFgHbIqOkaCwOdWfj78QxS2sR3+10zOwRtLqhq+ua3b4lFyAdkkcr0954T2hP5R5BD+omRErp
SLBt5HQokcgvANcCWqOi5GXX1j1vw2y5IeiCQLocmIwmnJwJja/SAinQdZYu0diiueQ5n3w3rOyW
d7LZ3Ay62N8vGq47Eq5JdNUXXBLocnk042+4C4KCkqGmvkffL0mdcVPshCXK4jN3p458Ai8p8tMI
8KouDFgkFveU7JO5EOM3LcuGINqkUOogB7A1LhCOY4dzTuIOu3IyvViZozADm9VB8EXCEHetBnNf
0exrwqISqj7S9GTRxTPJZT0NPe3PxylXOZC+P8QUKs3mNV9s+3YordQ6jXqTTCS96RMwNM7LQy9M
7x0LnFovfbVvhsqo6QGVWeP/rh36p9V39s8B6z+GZXzfSuxVmiKgo/rnYRklW+HugoZo2zrIg74m
ZvFgZr+4pUYtf6FLrHtKB1V+w5ogJZyUjWQboZyswy6vLC5iI9A33zx7RJT1vfr6JwTi/e9j+5/b
Pv+H96cd6ngIklWCqecXP7hcVde7CGAiKqWSW3eUXQTyYP+rJHskPH/qCPjxNWiJjxpwUvOP+uVl
prwqicib0whTq19dI/fMdSRRsw4HhJcFmcAo+Mw+c89fMeK4H+H3U5AwpPuPjTuaL5lupz9AqX/6
4+wv+guQwX5BI5Hm+kzf8S/h9xa0cdXECfGT/WsVo4dASUyQ9EgySRZu1b/7TSOKcoAbqLHz+CJ+
hU3YZjR5UjWXkW5MLkSPKcUz3b9qid7f80+fiVu9cEi1URwiilbvn9fbVGYelVw8UNDBCQ4MHjfS
FJeAHJtlr6QDg6iQBJyksyXv/34p/dLMwY/Ma6PRAlMJHEWcAeqvPwND6KoE8WWVJE1xqT9XXSxh
CLj2H3gssWq1CZm+uMeY5UOJ3gZ/wo59HwmVs1ACx/ibzoTurcmH1mz2Teeu2ysVPd43S8b09YCx
MuDYZoufBm/CI/v37/7Xupr9zfOIQvr6exW0/mUxpHQnOrGFw2XFBHkoDS1WNeqAEI6m//dfysVR
LoH4KL1E9fbz99SWIqW0LLDZ2Al+jbt6ixY54tUKuv5fPHj7z/3LcsDysKOJ1Kq5ZFP8/FJ5gStn
mahx3PXK1ykB5Wf4oyp0KL16QGmNpMFMeZhXi7wx0jX/Ykn85QmzISFJr3BZHCxJ/Uu9L627wTjW
KZHwpJmdiZ922J2JZoixmAKgNOL+73/Ev+xmNro3zdfKj4mybW+N/vMK3OO94zwmq5euQHVR7Or9
LsPb9/ev8tdP9fOr/LJUiFcIyH1C99BaQiOq9pqw3G+3dhrczzN24r9/OecvmyefSkqOEE/Ankn7
lzPErUXVZrR+RuMqM6IlF/e+XRtuvLq2HPCzorWd5avtxUV8kRa2fWa7Daqo6IAMgWe34YnzkkGB
oaTMLqoF5iaahslpLlayafCzja0zhqxYisO6frQfl2UbHgWR8y8Zgs78X3ye/+lHAoYWwiZnwrfV
L2syJVlOLszZofQb7zktss9dMxQPf/+l/fVFlPSVLVjywiPj/JeVQJ5OSSGAUOFayvI5EA0A6lK3
v1fR/IfW+BOtIVHR8u3+c2nwQ0MPR/Xlz7LgP/7MP2TB/m8+WlvasDVXud/Db/4hC1a/MZJzTCnt
cAlxWNp/UBrub2xZnJK+r2E1YET4Bf/BaNi/ueTW8zfCgVA0hmr432E0bKl/3vxdbyczGKUU8nKU
yVwHft43kOi1g0e7IBm+mVuGxeioj7hhmBR6D8eJwKhH3nYg8i+5HvR3r01JxlvmN69bTl7j29HY
SPjUKYlDd95wRpRd3NEqh8EoVJ2wr8nbY6huW+Jhudn0twikSolVbI+CRIJ2PywqvocWmS2QhXS8
XklGv59SCOjNYPin0UARPorGF9mQlV3a9aTvxs56CnSaXe/j+Ac1gJkdpmFovpQJwb+HqffaW87j
7hnVZ3GXuW79gazLPEzhXIC6EZmcsMXUVojLYNVhY5uCyGSkGFfYX9arpVq6Z1mJ4pZQ3/xdn+jk
nT2i7SYJkePqWC0VN7SpG7Lbij76a/pGaFueiOK/xI40PGVj7t1YY+wjaSBnj7xAE78muAseu62k
UXJZprE8IGhazpjxx8sVEgB0z96I8hmD70iKyLBpPHVZJshBnSSr0TVCLrwrFLWbksTOH1Z0Jog5
c9dPHC7UG8ZzdvYHhIdlQGVuMqXlMXP96oJkfaKQG8ZUkKcNIQq5EwHAd6FPDKblubba4qXyUnS6
bmZfMC8+k3Q03GouS5cV0a43m9zJYtV68nKKC+t5dSAJ5obs/cD5f+yd2W7dTJaln4gFksEIkkCj
L848STpHkiXZN4RlW5znmW9Tz9Iv1h//7ERbslqC87pvKquASofIw5j2XutbY7eM4g5VkjOMP3pH
Bg9K75P533tEM/QrjZR3Y8eBhsZFi7U7MqfrH1jO2XxD8L+26/d7VzNJa4hytzLw+Ur/WGRxfzvR
S9zgVLP4o73NJHDkSHglwCxSgbUOGx3WQ2ut02lAW6N7For0zHlEf9GuIDNSTfaj4F6EYKgzv542
NcQlGye2dL5OtkJ0ZXo6npdGbtml3YPPRFwPU+veoipRy8yyEn+huX6GQRO3MrJmvI9betEhSIYp
3E5tcJNraXiRHodnMlvDLzEdiW2XuemzgS5hM5NSIKwEc5LnkCfL1EvSH3UhskunQBnhQU42Ze74
3CLR28Fqd/dZgaJTxOOTa1vwH1o6NQstRYHXizJZTPDvF5nVky5dol0E+qp2OQX2r4WZd89UZpOl
MWTWTTifOEPIHS5vjMmbVV18bj0Lx2+TOdpRy2eP09QEECuG6kEERX0rEUxWy4bca4siiDZecQyl
9OtrdfMCx7bIzdsJ0KZ5QYrpmcWtskR37rUZv+2kaFvisXFPfo2gntBvzABxC0W3L6bgsc+7/pdO
neJLUo3+TRarfGUVPnQovba+IC8Ij1S/GxgernPt1xLJc5bPZfVMT7Z6bFK/gRwvVtKD99Z1WNf0
CpiH01LSgm+Jc9QdSEWlbXyNDl87Qj3sfw1stJess4ttXyPvhb80HPURwHvp69j8iSOQu9yyBmKn
R+d7i+bjWph9u6GoVF6Cvrfvu/IfK2Y4Bpc6L4q1bbo/dZBTs0gwoItQFMElprmxzMsmO9QxrA2k
u3PupZcHj1bXZgeuPQO1rSz5nmuzxnhmX7VDXa9aRMsPVp0P9xiNkJx7TTh+Kbwc7LEX/eB4Q108
tkbjIoDwnctaeFeWQWTtYiBllUaTr/srynPJXamoJvXegPcwIOzlDsa8gcjK1b9mxaTOeqnbjwmn
kVu+K+0L/CvCCCqzeU4qkCMt6If7AHfcI7Cb7JI4ApNTVhvZ3q6Qgns6gGlrcmgHt/4gN7SC7BNN
VcSips1HZY3rqA4fx0IeJIldu0yas17UVfs6TspHmpTxOoFdgZ5UCFzbIqp2+ER8JDVZ1F4HxJbc
NIkzfhM6Fg7XBWChC2vbUpSn/FURzApnHBGlDoOl2nfFdEYMTtKGYyX5srYrb4+ItPpiahXmf1I8
jrRagmGReE1DvI+WQ12gfkSbPr138saAd0y4yYzRmk7uCKtLEqNwRVPGQHxddRtyg8SClHFYO9ZA
+x5PylrrgB2npLNvEMp2R4iGLiWWuH9Kyt7ACTtRRxv96RQ2bnPd4RlYhHUabnK9QwSISH3pIjK6
UNcyt/x+lLl5ceAak+y6twJ/DTjZOyRWOO3y0BgDioB+tI5E3Fy3eEhPSVTd8f/L8lrkR+UkRYk5
peFUP/8ksY0dXASR+VOwIx8mu9W++UQovNSUTsiqtXN5nMjmXmLld04EByOpTiAyuXly0/UqeaEk
GS6Lssrv89HTH+kJ4DnuopvRr/fSSNMIy5ptngsjj79DU5lB80pf10Zu75PebHdAQlwCyKG/KLh7
x0njqoGMCoIKOac/DQwH56T0iyuDYie8ADPYtujptpNtnWK9DpbC6oJlYdXfPXvEM2wTcK5rWX4d
u6Dhc01rCCDQyJzSC+NYJXMULYFYV54WRvsOMesKLW/KVzH6zwgD42tnnL07vcz3biOrDdFA5Ubn
d36KeT8/C8haVzBI/fuiJlyMo4C3x+h6gU0N/4jX4tELW6f0bLeVlTABOhyZYWiZKwFiYYUpqWIu
sssFmYEqGpzthIfcrYqfMuXQNO8q1rTClaqxn6t844/cnp1AE5vRMCa0xGXib0zbate2MfR7Tlu0
0h3A504Av9Is3W7RFYNEw5UU9g6mcngRXVcesf8qWMUGuVswEI5OVjvfuNmYu9CsvTsEBGT46G6+
MjqtXnmG2W3MVgQAMe3wGl5cfPQDwg3gVn0N9Mogm4GGX9YX8pIYoODMMo/OfdGOp1FP0l2lG8Ga
55sOLmXrJUkXw6HyYmRrmdC7C5gZqCs55GJASlPnLmov65+oFWTXSNv8Da3l8eAbMt7TV28fqbTq
Z2P01U0fi/5ZQ9yPnUFYt36nunVf2v6yUxOG5izdCtn6W/y5wZWI+4fCG8uljAfrpJlJhgTUpY1b
tYm1Mca5wkzDuE+WgqbS/WSE4r5F0YdSPAiLYx4AvWtQEI5eqB3GFkB7YGninNhmo06WEYmdMivU
+ZHZHAf1TaYlfKeBXCAK/wnRcpNJCYfSMesVwUNHWm+IIQsUMAsc0eVW+VU1LqRlpJcimdiUNLLI
EmAPTnXCn6btu5pNU+O09AMWLPo3l5DotU9aRrNgaTb3AsV2ubCTikrs2JTBqXArG94GruRkoFfl
qNR5lrVrbY3A+YZ1rN9NTT5d0EYWa06A4bWhmmddtWIn4P+yI6j2iyp9RIyVObzojcYKABOwXfD3
obkvp+6ATjN9oOg8PPZFWiNGVhDZy5qseZ7DXLOt4rmnaDPch7WgR2ik5fcWpNMxNMoctoOdxr8G
YpovKDTwEGumDbpPIuR0sbk9NqbhrcfeYctKbOSp6O7tJcIVWFqRBIUd9+qqc0prPvaT4BJ0mHZ8
aHhfJ4xW64ojxAwoMXG7RtKDvBgEpfFggTXf0xITm8JrsiNdy+TUebV3VBnpCXCyvO9uM2qXZhiD
n4lmmiQn0AG1PRTEC4lzfhWkrXlyYUr0qEW8iFYMh65DqpviwAEE2Szhn81Gtll77UzAPlEIZT+y
oMGJUOi4+nWrPqdeRXBFn0AlqkocR0PnI3gpRTeh3yhaPJFO/wVFbLBD4ip+qFSLNhL91A+6KmYD
xr3zseR1+pb8kBEPUNPse+DaO6tlTkmIwy8j9op7gabR9RIA/5kAqnDfEVx/17shgpQhAuJdHfly
piP/i77n8hDSi0BbsfZRxNG1Iq1g6fLX/cA6IZ57ivmzsLzIv41ZxWo2pxManmyvoTCJczwl8Qa6
hbaTgYffPDL1F5O7yzUZ4OpScO7eq7I22KEhUox+/kjT9IoDziZKosjnwjO5N60JP3+K6nQnNAA4
zI5sHdHtXQRV4xwAWLfPScGkHhq9fvT61McLlJKcNbKLEC7kaiuP6HmCwKQ9roYw6GcVKveB2SGx
Bnw3XqxgFFs8JaC92rjaFJoPL2sax7uRUCmoBsy8s9b09UuuVR29yDbadaj4HwMp1qDKH0zaOkGM
Y2xGjwf6Yd5r26L+Mrre2XMyAPg1SCtvuPXadFpJM70dM2BHo3syR/suycMVqOTbJNR+EUZ4ZxLv
RdzRNRY1tYzLMVt0AABrtthebQhW0VgpS/Vr6MeW0YW8QYfSYWuRWrEvhqQ9plEGC88O5RJkt7pG
50O5jBLaPSbv+ii6Pr8JujRGp5/62xa9/TkcImdLtI17mze1tjFiR2xn8OKXGGPoonHaZTn0w8H3
dOfaq8xp39rjCdMZYAU42PW1ZVfy4CGPOPoyWndTUezDUeYcBQ3/xTczyYzEmU/XJXjwB26iuGGW
BTbMwhnZptnsFdvFNefe6BKkP9F/9ye9auV1E2KMWHA0nlNLICbcc2xx9FWTlbfgzwBw+7q7tibf
v01hclJ4bbkeVp6wgAq65sVIVblFOTPo9JRHcA7FGOpfwqgXxYoZMDzYXlh2KOvj6CuvwH8EkKCf
hR7HYhWUIQXjsvMRImfhtAXcA3FMTP4dBigKeaQORltEDjn4rxo+Zq13G31I00sSmC8g+/ASKDrl
FzeU6nuWVKgr0qE+6lNnbMLALi64amobQfVk4WhKML8JOboPUxnQwUY6heibdvF1NYESpYmfPyCH
a9QysmLtBXkjxBaTHXdT9rrY9m2XnGU9Tg9pLzhmqZnDyanHOvqYAk926ZsUIXt/B/XHBX7V0HNu
QxoBQW3Dwp5QWRZc+XdgiSrkI3ZEIJGnGadwjKYLSXPoCGIvXrfZaGzhJ4zpCi8NZYbMHyHOsMfE
J7tW1trrpn6tcIvoSyvUYFXEhn2KPLrO+DCzU4AkAeWjB+l2JKDrPrWJ9UAmA/pnUqJBPJAyFzwa
k9uhot/N56HZa8oJ/Q16AyhQVRBi3IjjFN/IPEafscHKoAPkYXgQ5HuvtnCYV3m5VnlUrCJQWtdl
T6sXps5AygA4V6D2ybBrwR4sEi0jxMulTgCVpwMCAUiwXJmpj6a0IFzlV0O9nsBWMzkHtYKt60l2
/6HKT5Eg3MSqdO3eLEPk72GIewfW8zEp0IEVSEQfOFk5h65ovWOd2P4ekRNZN9BAiWiz6m1A+hJU
jby9wqQWPPcF4NGFbMyUrqtfUg7IazvF5chdHikq1EoyaXAYsC/sGq9x7jxqQfR7CkRIRpJuA3Lb
7trUdKHbOE2/RBGaHrnhZ/ty1NwtXT3WQi7K2UoEHbDQ1qz3YN1eUOPFLHU1NyuZLbnXyl1LL+U+
g/OxMtGRPnp6oZ/pFukviAbNQxVB58OEgV4/pgOAlqGS51SX3Vo0aXGFqdPcu0GavnhB414Kr2fB
oY/1pOHsBNWZSc55LR63hdRy9wXOCo7yNiUTc9QmLQTZ4WnME7M940bVb0xtICnNYieasV3pObPq
4UYpzC77FJjFVw142D5rJiZXwZ1qn5axfRt5hrrFOjDcZcSA7GQkjSsmBPoxRyUnF9YJQJZyDvxs
/WXQG92jb84bp6dPpzpIm5865ORvyHzGY+7AMYp6qCwaKqudnbegP3Uu2U7f5T/JRUnOVVukRHq0
6QE7or7BedywJgKUsfHEYp2DyJJaQuxHFaW7ZEz8Wwyo9oQJJ7B3vTm0V4nDgXJhYUv+ZRZ9SY+9
s3FZdhbsI9HA/MPNQKVl4oN0lwo3z4bshuJE+zv7pqksvdOTuronYa++9eZ+vxkKY2c3Y3QFWklc
YdXo7iR+jCfaUuYFf3CwtzwVXDQ8d0cs4wWVonyAPYad6AkHEgw2nXZpa6BYQx2+b8kpvXKMtN0J
1emHJIwt3ljeLTnCerde6HGtFlqACzu040U1IAxYNH3TcN1E45NrNDrwQfGHDHm3xYecT4vOBWUm
J9M/admEiMGesi/AwskXgEizMLzK+Fm3fneLyDrZybAwtjKGWktKRUSsz6TKhSKnlxgTjeokzmWC
uURsnal12ivcwPkWJ1wF1YZYLHwkbfMl9DT3jg6wulWy9+65mOqbccjDr9Zogw7NWmJozbC8m/xc
A3fb9euAOKJNhkblmtijl4hqEwgDPCELo9aCqwTu42rqAuOpamyT/S9F0pHFzXog5W7to79eKaio
1LEt2Dte509IG217E1mz7Tz0qvQIZVHfkjAaPeEWBwTJkr53i1iH/GaC8xpAPetafzc2Pmp40QT8
KwPt3US06RELcHv28CxdtSEbYDrXB9tcmDe18o0HR9SQqHuRPBGFg+zPSczdUDfODZXCUOwcpUby
OHWn2vt+hRaPQgqCcx3f2IbkXUpdnIk4H/lFJwhbzHQzO3FoHnZEAVucN43K3qGnGJMF5/j2qbZ0
4qkbQCAd6wpZNpuiNMTZKwKNr2ig/7vltMopmd4DpUA9Nb/aju+pTUUEjoHDs4V4ZuXVLnJn5gOf
9rqHHaie2tiDWyCgBPDBeIAEVnUwS6b4zqjWEYAivkYGNTn4/+GRnRaYPDxcfxXn7SyvhZt3sQ2K
Zpnq+Bd8vx7MK7zEeOs0v8u7XU28qOBCUAGVrooY2DoBa88TQt4G454orzkyQKC3KgDeHGup9lWz
ay9z2ABg+SOjtBPPIchCMRwK9/JOoPnzqWkGk7OD2YKHva7C1F8qYr2WBnsp59EkhN40TcjARD9R
CIAKK6hYddnBR5KMbZdioi+p3s1HC9Z7Yp9ditSIvTpPzXlnhkIFTtIvfvDWcK7+KWV2HAJwbAAj
mEID8AgNb7DAnIjW3OOylQUe4pGpxCOiQTo0GtQOO23DW44g1E9QOa5EV0PJRoJ69gPbO7Dutrd4
SYq1JgeYIk5xbcMRWOdSS+6zVkRXSJRvEme4ADYhzjwmCIe7J9UNPZfVjpxizmZZEJ+iRvinWrey
o/K0bynIpnZB6N7AUj+wUmIwC9Cl6f5zZRdEDJVKu8jaaFahUkRNnTJQ7nC9+ezBA/8KGy/cambU
rhGg2jsgA7CP0L0+kpCOMSLy7HSTlokHgYSYY0mrFvuod9cKLui+YMOUcUs3Ap3izqk4QCH2JYsc
M9YpLTuiCSrQIW7v+je6RlD66Kcx9xncd07luiuiHPpDEXUtSvYJbJvk0HewkzH6jrnePVUc1L4b
shqeUkOED+SXNPsMRdJjTrkLEOAYsQa0wCzAsqgJ4+PMM+s5TVFba0SRX/t8c1c5H/fFA25wxfIT
X7vIoU0M2TIMNmVTeHdakAxnIHH1No3AmFIhydkfGiTW+gDVvkL+SmigKJLbcaLOz0FP3UwFnlPS
dd2cO09dyeH/R5eAHPvR/N5jNaXh0jr/f/dlz9+r//Xf7/w3/u00U0SLCNRCujTmVqtAnPFvpxkN
W2remLuErhCvKRQJ/6cta/4X/BGYTzpRp0jGHAeRz7/bsu5/kV9O3hT9U/5zbub+z//xSoxVv/m/
PxCmCWe2q6EWU8hXbBuq1OuWbDdNJDxAacXBAJObxb9bstc169/eyPlfSpjfR3kj5fjXKMIkdIUK
tmmab2QCuVcj1xUU1LyMDClvVhVW2ZB8Q/1arsLY1a4/Hu+NLIHxJBEvuu7osx8Plsjrp0oMzpDs
oxXdWdfaUDsZNkHSGX+nsPhnFCFptzuGw8+gv3kqo3XQdetsDPBCzEc9LNM9Vvpp9fGz/PnuJHoU
KdHQoWmTzhsZDIF0etBQAAbfZwX2MnCxypGgJyXdGXfMCUhHX3v/8ZivG/UIORBnIU42ObLYfLb6
W4kZGvci7UYurmVmHnSNaNQOCvOV3jrqk8d7ZyjFb2RwaEXhiw3u9U9l4vLJIZEzFPZ+joc4w4qw
BbGPlvHw8VO98yaRMTCjbF7jrJJ4PZQsFC3JjGxlIiGifQt3dqdk1JysXLg3fZXbu4/He+crfDXe
m7c4Uk3NkQlWfOsG7NnU8AptHXUq/GSc914hik9k8mjrsLK++Q5hkE9jmONjdJMyoEfOaYMaYNhO
3wRFgE8Ge+8lSpuIJZ34HkTJbwZDO6cgg3BNpvEQr9quMq8DpRBkWM6IUQSo98cv8d2Hc1C6IB9F
4Kbml/zKBtticgxhqBtJSxXGjVD9NxAtfLbiv5/PNJYstCng66Rt/jEUUe59bDAUDoClRcjvJqwb
/5MPfn5Bv2kF57n1apT5gX9/oMkuqtrggeRENQ4n5ZZeY/lgG8I6zXisB/DXT3//Dn9/sPk3/W1I
Q5MUcgYYDSMEt1VjJuq6jlB5u6lf3X881PyO/ng6WkWOkrhV0Q69HopTXoBVNuBWTrTQOaasR9Zz
Jm7+g1H42JnMOFjttyJfT3oWvTRAOzlNUGJRcrUJu1xtPx7lvU8dxj4b87zbIoN6/SwVt4sqLLly
apUr1NJxk/iQqNR7SYs6uHdZr5pPJtd7HzuvjuWQUFV0DW8mV8QhrwqVKBeNZastIbfEMVvPZgk+
4+NHe+9nspGim/POhTTszReBTB2dEGC4ReARwNOntYOuxGg+mVDG/IZefw3gqV0sl6hv2UjEWw2i
5oRtIjPoZQIpUp1hDJZQ0NYFkmTcczTOCyW3nhfHNOaantjNDufZpFvBJ6vIn8+L299Suslx7p/t
7fVPibFL77qOXcYgzEiRRIK4aR9woa4/+QWNeVF/+8iCAx/tHUdKMsxej0RQqhMYQ14tIEnGBzp9
HbGVhbgnRPbKVxp9zrrI11XM6V0w/nIYY2Az9rIxGnffkjz4yVHoz+VmDrxjRrq4pXQp3vw9uNMs
KNMDZU0dagzEcDdVC+59PtdG3Tcxeleduq3bJh0++fXfHdl02N054PLe3/z4Y1e4kz9H2PYBfp/W
p+mJEF/bphYlN/drHvXl6m+/ap71txHfTNjRRPDaGuxNAIQhJuQRCZ2CyJL/YBR+YF6cspFGvhnF
gd0kOFGWaOyBPWlAS5edRfbXx6P8ufjwLApdLQYDxP7yzVKQkZcZ13aDLRjn7S2Uq3It4pq+Q5uQ
uxJW0+bj8d77tfhk5zsHQk0229ffrYfvJ0wk25KKeqtYdSXqLWRr6CWctL4yu9FtViQN1vEnz/nZ
uM7rcWGxDbPEjJT3NKuOUZ/ne2qq01UEO+mIXwr1XBwZnyx/773c+bSJbpkDvDVjPH7fEIcCHACh
T7xcXJRPjdYO7ZrCCTEKmUt6aJBpzePHr/fPld2VTEMhuAKxLf5DzP1tC26F32ey9oFZe3W2UmWJ
HzGlxK9lRAN9PNSfax1HaU4wSkhE2RLV7quHA5E60Qmn7zv2oAv1eCJ9i9ipTw7T741iGZxKOAia
OtvQ61F631T1oFg/8Gl7cL+pACtSyKtp/PvfCpXD/x1ofrO/vblshMtHibxYaNSJthR70wWupgt+
pjmvSf9kGswv5/XyPd+rbbSAJmd39v3XozGPiXMj3BbYmF4fAkdLtwBV9UOeSmdd2Ar0Yg8enBYu
cN+/nwouN/7Z7q64kIs3Pxz+auzODbv/pFFzpk1k3hhgnZYFGth9jsMgWhSBJz95v+98mfiYuChz
wlZ8N+brJ+ZOQtvOAPkkDY82qXCTRWGg4iX5S/tk5Xxnrrv/3JVRDCooOW++GQdFVG35iMu0IO+O
qi1bRL+NPIT0eWhu2Q2o2BIUxcfz4Z2flBIHdQcOIo7kBPD6AeGxm1PTMKpoIXstkhC7fh/mNVpC
0V4PFrXWzCGJi65v+MnQf0ySedPlHGeCB8X4/HYqSq/PirJkRfHh10MZycSGWkx39fED/vELMoqc
jXVMRY5bb9eWygPA1098s1PY4I+pZ4sdV9xkJwo7+1fJ71X96PdKzntPxOrC8RM0EgO+mR8xMR6h
LOgRxCAISBtptelbh3jK/uRTefeZ6I7xk1EZmK0Hr2Z9OEWF0wPO46uMx1VdjNaR6FXSB4a2/mTK
vzeUzfevC/XPRvtmqGZmW4OWZKjSR9jXjdqqmMav+GrH3cc/1Hsvj7MQU8CYXapv99gydaAWm4S0
VJYeriuNs27QB+X6r0eZtxmmFy9Pt+35hPrbgln7duCWiNYXicTOrqt6DgYmjebjUd55axyo53oe
YzhYEV+PgsC5MKMajFMvOw6XLFRrAl2ji1f609f/YKh5uXAlixR1qddD2SbsHs2Pi4VVtt6miZt6
GYMwX1IS+ZfR6G++bjHju/490ptzAa7h0gN7iT9CdQ9kPIk1GZTFJ9/b/I+82mLAYlGeZBgY/eiM
37w5o0HHlRt43UnxAKgVDSXpvj1qUh9l5yLvcWp8/P6M+V/8Y0R8sa6wLEPiT3z9AqcSvX6PTnlh
+S4vEBr6asgyupNuR8ZRIL2AQKPOX4+hdLeZXpov2qgd0AUUm0D0f+kZo4zJ85POTSmc+ixJ3q//
Gj/D8u94fDmkchAWUmjRmhLBr4+f+Z2phv9ImTBZuH3Kty9ZzdTZuoDPM0AVAy/bRyRg1MCN1Cfz
4L1f03Ytykamy/rhvvlkPCvOdKIaabBEmB6iQKiF3iOkkt0OwMT4yWjvPRZdWj4ezN02RI7X7w5J
vxrSjnaO3UjvGHdjuS9YRVd///IcCh5wntm3sG29HsVGXQkajBUR6V11ytsgBekjwr89QboUIFij
sM1ShMBf9noU8nK0mIDy+ZxqB9cJaYxkioGY/OtnYRRqlexaXKbellScqdOaWaPPUV9AKh4HIkK9
zPlkzf2z0jE/DJZYSeIFRr5/ygK/LbpkD0AtTm1U/60XnrTRERujTMB0SJeGe4dsRN7iY/XWJU3W
I/Xug3KL4pP95Y/zFX+EQZmFNgHVFl7s6zcK+gCng0+Y5aQ601jTjq6zszVIvTvJtifBZujdJNxX
HcbyTz7Md6YBh3RchKZgs3akeD20lgdSb1PgUCPtyRi0ghpXfRGehAXOBg42//Pvf1dSgalBIz7l
pb+dCaY9pLDhWdPm5Iy+FqRPpMikPx7lz13O4CelQsYXJGGSvXmj1Jz9oaL/vVBBiI/KsfP9mOEX
gRAafPIJ/fkGGcoBIWly/zAxyL9+g6yVKCElbzCPJSjvMZ/Zh/oUGF/cWsifQZ/23idPN//1r/cF
DJ/YMRUublqUb8kMQYzV0S9FThxZqq0snEoPJX6Q57K1k5VhZOYzZZCBlG6R79LKrL99/HL//Fzx
iHIwUFTcXTwdbzbCNCt19Db05bH/+KuEkLuksr/JjAJV6WbporU+O1X+uXzOI3KXpJtGlfXtvb/u
wyg0kZqDmaEDL8q23TFVsk9+yXc+GqnPMBIOYZRvzDefZjUVNmnkZNho8IcJZMawtnQ9I7jP60pE
n8wD1LJvfkWKa5hqKdmyVruW1N+8RqMz3LoWY7C0UivRdi3L9S/0vtqMpo7qO6RarrEYsE+663Fw
xgLpMWzuLcf7MgTN5eRQGKG/wzdj/qSLQIvME70/rYN9aYN1zLI67/Yursh4C7vKqw69Q6LbBrHR
mGP5rAuURFHsiQMf9egfvL6vk/0UB0a+shvDD3YkySEvnJtJ7bYu3TY7B1ZSk2ODtBRnaExu/NKB
KueshtIzvhZsPvGySnzXWdY9VgAoPR3YeSTJorklaY3kQ9upSROqYZ4nKyf3fQNOaBgR8ur0Xo7S
KY2HcQ5di7QlO0D8MwUg5y/N3uasoxOnNx0somZsjpQdIMKSX5OcNZa2bmXXMeL5oZ5h3ZEJn8p3
BphPCm0YQDAv4XowUtcO14YDRWtNph9us5kvN2z9lPRtBJWQ8ZeVCc5/0bctZwBdt3Xi1hRB1fwJ
WtBvg7AZ1MrtBRSg3FfxLzhpcK2nFPpKW3CSW1lBauiL2iG3Bdvd1Kdb2mOoPGFjUQsZ+jyEeYbh
u1tqAYWMTUdhMCOTyA39Q2sPtuQM28+MSUgeGCTaOO0gLU4aEAW/8h2QnUVqLGExKrWe8zLQtiiR
cUll7iPM7PIQummaVgSWLiZHVDAbM17nYjKCMl1YqT9Xz+RIBq2vQX9Zgl/2a4itQ2hDOwUNfR2k
FZaaJKvJlXAgyHeIg1R5T1xdi7gLp3C6MHBD9wsTXB6aU8Qz+7bHEHrKSkpLqzprdaiX2UighOtk
4WNY6t1V2lsN2JUomcZNCH6AAnZCtkDjpvDa8jxs01VkChSnQa9bh4jklhe7HKsvY5x0L8Gkq4EM
SRy1S0IFbIIjY9deE+FklGsQT/UPghIxyFCWTb4pOXJzzzPTvZ5iA7sYcFSxHSsB2COwmjRZVrIF
dZ2w7XORk052mMzJ8MEr2cHXlrMChsS2t59HJ0qe+saVJIF4aGaLsBkXgeI3XIROM3AFIJJmUYJS
P1tUWGcTmIeuFVlo9BDnLt6FRBbuNyA93bTMiKePmFdK3YDpCnEEqSa6QDMeSf0byeOGriolUjzX
qbN1PnWVWkhPwfrs0iacUaZ28H3AFfMip04napkM8ZPXtRMCzmCIiPOJbOLFewFKbSONcsC51qRo
fhtFXjfpHNkWOWMW3HUGKuCFHdVmSBhdgnC1s1rxEuLAaKEZhmjVtLxsiZW2S25URALVt3gwdWaz
oZkXhfX+MRRQ8RctGAKCXgwjLQCClWaxghlJeK8eYcdYMVMS8psLvToJzc/OWeOoYh3qGikyWqQZ
VxDd9F8A03D3lOiBqydF93r4zklcprBYosbfwMEI+4OWpmVx0mTskpoRh0l5MqJceucSpz3UUr0p
niYLm8GDn7mlh7UG8M+dWWZpt+EXcuxLabN07iyviHHb61mv4PbiCyGhKa3kKtGVNx2zzjSHVUng
WXuoclf2K/B6IMtIEOL5SB9Cp7ln0xmqbaVPvtrEJTbnbamlHuB9r4eNSEKht9IxfqQbO3FbEpTh
8dMpAq/uPrdGZgCFY3/U/J1nEAp8cXBPWgct4rSOjNMirAnTfzbtXc/sizMC8VQ9zR+C+BVaHbFU
/C6VicdGL3p9uODWktkj0T5xdJeNQPUP7AAWdX5r8JL4wfOJ/iGf2iWwCxpvxOZGYLOs/MHYDXlf
eEAeeyeqXrzW8ZPbSVqJOAJ8Hfnlez1k5SxlHMXn0XFGZ5k7XdzfkAEgvE0PA9Rf6sRiV8QMCB4q
N3FEovr2q8G8qr2qyI59mQLHJNK9UBdYguDZeVoWYg4rprsozbxwCUkIMs62UZM/WjGkwM2Ir316
iFvfL0lu/iexhNoexcbAj5HdG3Zr3g3cPkziZUAEOacqxke7STgFIh+13LS6mZyaxm8Xp5iaCif0
ABTy5sply5Xp3hf2cKPbfXEnUJynFE0tXMx5Wqsfyqg5ufSepIw6k6+IZUNI8BWmQN0D1U+Yqo2N
sY+DPMBlZiASW88GnLzSAKmky1Qa2jmitK8Brm9xy42hSZRZTqbPY6DRI1w389VvDX/bv060MroO
KDEiHSa85ilFlorGlRw1XHROOy0N8gio0CsIlkvQF6h1FXkk0PPnrAcKLUl1NdU2dtxu5L68FHZB
D5i9ugVHqQ3uzRiRPYeY0XBu88T09QOmuhYWInbXG9nZFk6UIWCRtou4cw5kkfk4Quso+2llMXL+
PsvKn9iWrRvQ2AZuGuLH1CrvJmmiOc/ThyAzVQFIscyfkgoHxqZKovwO4XgoFhoKSLpCrp+cDXsc
iFVu8yRFhzTV1ty38aalHZlpvrSbFtegg5VrGSW48DjS5dhlcBgm5jeZFDUJHKNfXrtehsfb1EKs
6ZFl26QqcCD8wmWXMAaCr807sosJs48DXEgzLgJfl4Vd4hm3Ok43+IgDxou89L8RBSIJeOPDOqpp
LL5aXHyAjqfgtJdiTKqvk2NoDxUiU+IoJtz+C09Ozc8Ouu6tMMvhZ1/EwQ9KIOTYiUx8JZowtJZ9
4GsvAuPJmaJG8tx0LOMkkMuC6LFJ63+MonN/uBrZHfh2EgTsdTE9V30eH6wkMtBOWU79052G/AfN
nwBS7Ij9CvCUD+QukpAaSCp2ShJlB7ff6jBWH0J/DIwZxwjiYahxQq/jMHeixf9m70yW5Daybfsr
ZXcOGXoHzN6dBBAR2TP7ZOYEliST6Ht3dP/0vuL92FuApCoyqSKv7rhmksgUMhCA+/Fz9t5rsMaC
h0SCM9gnngehxYwsoR0x02f36Vg7mEHj2vnUS9y0B5w4MT5q5RO6plkjVYunWohaJpWvCJlvEaYU
Re54YmM0TMhFEXgiEf7m7kW5ELEIBCLzgT960G3w/ztzuWcgWAwvoz4XAKjwk0WETMzuaFwnDDH4
EqPZI2c367PmA0FUCXFXc44tQUYRfPvCRMoVEiEAkcH14UTtbKwrxD5WynwFL1Oex1ZN1rQQPQHf
i0m09REEG5El5pJmL60jJlTR9M+dXcU46OA4UGb3RVnmIB5jjxxwu+AfLSKvSBlN3eHFyoz4sYM9
E53YaIVNXpBoPC/UND65+BXrwDeK5kNeuF5yENgWidnulSsPVt2TV6ODfEXovfSwj5KBOH1QFkZi
M4XEXbNfVNnc4uDUd9niJt5NmccZSCdXy+SunATJfkQ1utcKr2xy6oi4oXsdW34cYEEWz1MMFG5X
65rTXIE5M09qEqmd09oqpogf12yCOIUyCJDjxIXhSEj2hZ485eLAtqd9AAQWqVAkY39mpBzij2Rw
UhF42N13ljnVvCejET8ncSuMkFAHP9/zkiK6Vj77buhiRYzDqKrEOUHSAuAOjUXFl59MBU5Hv3uV
NpGUh8HHWrhL+mRhAuRX+dvstAMmM5XFN9aki1dbMwhTRmAajSEBXP1Hwp5tkEe4inCMJmlqcQog
zQDjZ/xxNBOfgmOJ9bsyZz1myyCFYadLNThBu1Q1D5vTtRGm1855TKZEYP2yMuei86r8pooQEAYJ
8ce3iyAZhBz6djqfhohfaCjiLEc9IZMnrI4+uO3axp2Choi4FMKw0+u5Nc0XTNbIA6ZJDndSt2KW
b/B/aVBFA6Zm0k7sh87U5xetzgGN5CQAkFjjY+gJfHxKBtmz65o6WRAeAhPDzMXkuW2Sfs4MMDcB
YQIYxqrZw5xg2z2746IiqPZw6uIvFSw98ECJZwK35wvyD7ZbEdGSD8VYhNzJ8pbDcfs5B8ZD674G
K36YG7fvT3xRwOF2vSrrgkZlFhVL1xXzYZ4rxhRuP5PKouNKDop5Ut5BZHV/yseSXwvTap+MxSg/
zHUmxW6Ron7TMfB/8nqBRxLZng2cIREuCPmsIYuCBjRvo4m6gW18suN9n3b+jTHb1r0pFxYHKo3U
DpFOOvcd6cqPkcwMYnNhNt/oc5+yCkd1eeJLlPyXBmzZLlDNoF01OafYHcFC6elc+F58ks8u585s
bigm4S7pLpEeuXGGF9UFiLnY66PhSfd6TCbxAGDaEoGJTeJt0LPxTtXSfyINM0kY1/TD+Zrdiy+q
ssWdmTbTVzdfo3ZzGbk3A7X75TxOuLdHk9dV4V5LAp2z0APwHhRqOcOAm2mL/04nrX5bkn65HSBi
97sY4/8TeltpBb6ZD3d488cXs/THKfT0dDj1lqjzztgBZwgOVm4CsObQWB97onWAWzQZS9Ei837e
eVUE/9UEpnWfLQRSncQZWIqdbJChAkb0M6CNaTp4YWOo6GM0T+1tbMcL3k01AIGdEefO7DRmFAWe
21ULRjTS+PGm2oQ5Y31xYp7PbDoUXeK/mH6VQirEPi1PpiT1L0hbbpJPBfnG7mGxm7VJ4BXVLUJl
lEa/G3fo1uE07aTejXuvpf+8R2LjO9gqciYf/hx4TPqHReHpHwjjQ7yTU46ftpGIvlAOZ+OltijV
nUxgvbojlnCnvaOe9skxakjBwrjq2SaIUx05+1LIhAw+8rGf1KhyugM+OhqYkAmtz2kjJhrSgJ7I
cbwpQnuFKhLfD1+Rh43MwWLjLvo8EllYbDxGPTdcbbdsnMZ8YzbS9offWG0sx96tK/ccShZbKcpY
R12YGwFS1RH514KY7Dd9Y0Q6JLw/qY0cmZdgX5iFz/0zlXZ+P48xIcapzZu8r0RHfUgaRvnobkzK
NuvnNXx+ZVWS/0mZPG8MSxv148tI6DZXSRCA8SoAvCR+eikgX7RwMI2NiekvKx8z81dWZrtxMzHJ
DaRfrDjNciNrFva4UjazKjol/CcCXrpxOI01AWsXGQOBNRzBLUCaK7azNxWh6nXKtIANhv0ctOcf
pM+kJ7TEa4OqcTcsqAYKIu8f8o0fuvUQ/xMN+E00IA6RVYv87y0ot2n9j2P3Wn15+8eX+h9XdSff
vjOk/P7zfxhSLOs3b835Y4Jk2A6uBdqTfxhSLA/bCSmBSF1//xOkbX8YUjR+iskh015m8hgSNmFj
XyuZ/Pd/ae5vhIRxqAaKZOO5Q/74dywp77rSvPIW6nwe/VXK4Iv3YaodMfid7N0XJdmJau0GvXyp
i0NtcGgQJKnj5Ecn+qu4zHfN6N+vyn0G/YTu1nfedfo15XAEJ6dlUmd+4l2Uw96sWQYg5izLx2++
nOvfG+zfaihMdx1xftN4R86iI8h0yFYk7pNsxXcDNnPQHfg+JlY4PGJw7/Q81fck4WXafiDH5RxH
qHNkdlq2e10lkpST3uF8lvQTIPA2jxP/A4lAtgpciWtM5qb2MGY9ETTkIWC6pQMZPTWUFwaAUYdS
khKjGIN+knkRuBontHDCXiiOJpPYbieIL5Z7QiQwvKlljp4kZVYc5F3qn2aFVNbOiMfyuS7rQZ16
le5+tGqTSr7GZZ2ceDiCv9a0YAkv6LrRe5yS1sKg2wiPDEOR9jcu54MqrEif4jxjV8Y9ibScVwCq
rd5jAxNQYOsJmQQDnZklwM4AmKc1iCkIu8K1n9d9zcDm4uh7UG8kEEAjdEONDP8rjcAZeqreQK6O
n8cWFgS46LiLSmMmro2mzUggMo7/cxCPwtjpFgHmYBnt2TkjLMg517MJ+IEHWK8J/CE2CXAk5mBX
Z9YV6pOJrlS53JI59LGPtYQ4nT7rME1DhetDy2UBpzrUQIbPXT56u77rIup2cmTA0TGSAjwyLQSR
a+QIkY1CUEEXlt48z4dGn7r+CNIm1cneI8w2qA1DyVti/7Ujwqta+2AnhfgypWOOUlrHK3hQaBPh
h4MujXHWqzE6tVqB/4/gtPpjrbzsrWU6PHHWzBp3b2LNQFhccTTdd0MlkrWXPFz6PviQsFCaj1cJ
a3zor7koB5OQhvyDhGRBh9HpIQkQubQm8ydVpnPrl6w+ctxtiC1vnSo706jm4/2y2Kls6TYlaXXT
DmPGZmMMyWdUlDhCMqk3ONZ1l903ccuMWwgZ/qTuVEsBziP23A42/0cTJBCl7yzLVxlD8tpNMhNX
dTxn9+RUj/4xtUbzDODmwj0fPBBZiZFmXzlt0571TKgyZ1jGgfzAa0bHqURkndqtlxk7pJh9cgSq
Ku8Tgnicg2gHdQ5znrhC7hpNR7Zq7UK6ppaFA4T14ijjBRjRFo3SGmPzmq3J9SGOCdwmSyK018Ga
5e1Ea+mxJhHoM8hPdSE59ZHdyIOWhotE3w1LrBKflKMmYJduXLkc5viAoVGMCYlRnenUe04DJX/d
9xcLh/BCDGdW0J8MiHI2nePU44vCcd6NN1R38raIU3haeSEbGsNT/tjC8X3SHKl9ZjqpydBrx+nz
kE7iM2hI87rIBUl3TUX/Ykc1SxKnAFrp7bpinM8yUALr7zJAaIxlDKugS2bfIWurm+TOSRDMnpJs
zAAr02wJrNYfpo+gxMW1okkoD4tmmNeo5Yxsh76/dw6RFZN1bLpKvqmuH66hDxnmAVmt/yb8mmAN
zbHzO1ogHhjUOs8fCG8CSz1yLiV8pcybg4XXwd0TUcLtSVLSFXYFmPSH1KzGjFcjo3SfCt5X2itN
JfY1eCRaVI41f02dNOI0mMpLRzp8ILEsMQ242LGu9aIen6psKp+WAlIJvuOonYIWAnYRoCj14ACo
Et45pj3xycW0HO16+KfnbWSXUABq0UT73srSDqpJOjjoFAAIMR/zbO2cfhPRVqkQf6hj/lPQfFvQ
IHyi6vj3BQ2e2tf/938/vX5Xxfz+Q39WMfZvbNTIOuAKMPvcIo3/VcUQquq7qxiBwZq1yqH+rGIw
45o0iJFd4a9BZbvqCv+sYrzfLCL9ndUgiIQCab//d6oYy/txk1+LIcK3UbtSH71Xu+YRRXRVEKaK
K697bIwie+kMFd+vSzfpsLnU5KlBR+OxbnT3S1zExOKYGS1DiySy87iZ6q+rm/1saSRZF3omDFKO
bYPTvE46Mty1KFrs3dxgKNvlyHaLYJhMAjgKlV9DkFN2mNQ++wF+s/TTVNXMVEdF9BWk865O9jJi
awv1OWqfUd7Hzz3NaXrpojA5jzHChDFukTUD+7nuxjCy8gIqNZGWdGW2rj7vcMGBnoDgnVf3HAX0
LGGsOkyiesgbRw2MlrzW57i6OA8wnrJ+B5DJ0XfWoPRba5nJBirsplphiUtyNaOtykMxpeaLztml
PbFsm200IVjyei7SsTv0UVS5+8WczJMWyCMwX6TnaCmrTlXoa0hhIF/IQ1EGWf2z75U+62MDoSdq
LAjh5QI+fpZGfyVtr7PvEJbYy7EleJkp6+hFRD4DU4MXlOfuqWuo5drU6/G5NFtWXAL53EtL1ukr
Ywek0ha5acQsYABLzpq+Bs8zwqkKW5Fz2HepXsfQH3KQRxaJdhr6F29i+mqttUpGVOiVLivB+DeO
6MlUi77HIE2F06/FTuqohNwyC0AjcU1rPYRXi9rI3eqkaKuZxjilftLWUqreqiqxVVijtLobZZXU
XeQ6mm0Qj7HyHputNoMmWH8lxpiKLes0Iwn8tZBDTiTVqbmWd+wtVHr4z/xT2EATmYlrKehuVeGg
GSScWFu16ENAF0exVZHUfuTT0NbPxyDaKs16qzrTtQCdt1oUPBh1KW147UGsxSpTHerWuUs1AFpb
PdtttW0vy14A6Fn7fDPRwEe1FsLVPKXavtvqYzqkk0bXkCUXUxOrrxHPrnY+1x7T02ZboeW2WhNC
UiO06jzGBXJd0MW2tlPOiU9ggJfkaFsLmCm3GUjAseOCXUHfdgiIn+WTsW4b07qBYMdLyh0sdfYV
UjLkJW306KPwqvkrGSfsQFQHpSBJLmJnQjTPLpVtO5bjy/6BL2lNmmjGFIZUOwN4QnFRNIcVX/qi
FaDByXcY84diwdO9W0Re3NHZGVpi4iL/jaG6aR6GdTuNyH3i39c91t/2W5ceBzGU6zZsesQtHZp1
c7bKdPpY8eI6dF91ZDU+pjvrlJ7KSCQk4zlnn2y7vaMogXh8RCzDdi0ItD6nNhi3OkEyhzHZ5Crq
B44IxjUJLhQVVTJ9tkoIWWHsUnS0ZZ88Edn1qE+M7/AordWJRkft1lxLFoPRJtJLMzOcY75VNYy1
BsTIW7VDFlZB5bNVQeZWEaVbddTBGbqZ/EF8JfWMPjTFp/hUDXlbw63JmzRUW51VWCXkHEN5HsGW
jozTHS2k0trJQSfRfSw7SFRVZJm7bHS6Zm+6dAl9WoUkxfNdvEBKItuXpLz6rM1o9YYpAgIABhn8
o9AYkLEw+mJENDHDuu7I/QEE5RTDQ2xP/hpvNDIazUnI4yDGoDk/YahxqUdp8UwKpnGVzCN1G0sO
84mi5isMctQFaoc3oLuuyGns+Vpoh+z0mjeiGmcm3MXUUmTPCVlP5z3R/jeuZltfbdWuYw9tTW1O
h9K9idNIFWGtT4S2kPqSv5lMPb5oboz+rS4syQNtmDAMnSlzH0m6TcWBWUSThDP1G5K8ISPzmN0U
5IptIfuChmLap/2kT2CbBvJ+d93ci/ZME210bhU9Cms7y/FtMozJJk57VcPBKhkg3E251X6c7PY8
AsDmXKpY+Po+HrQ1Itpqc861Xm3PQY//YN6hepzvx8YU7akdG8RDJohoeEQN62loSwZpFprl6izR
BUh75obOoYhz0ERWa5BTpBNHxy2LCCFqY7pZtPbNt5bW5hX7isuXQJSxOknaZjxxdCacx7znALRD
HkOKlVU45R3HGfHWzVq0pkiP0QPMSDchiyz1mgO3XnV7Wam4PzhFAtmv7LzuMDR65uyyWWfI2DFg
uprJHDL3Q5GhffH5Wm/GRTKWmaapZIDSjveSJfTRXKyWdycz5HPnxulZqyZ6GO7kJagD5qF+8IfG
Y8cyohI9at7RBpeNa1zGOV3mPaeu9FXYS/TQIDJCxAnB7DNh7B3T/iyx78jH5b6l/TC8gl7TvrSC
DOLdf9pp7xNdUMFjp6Ra+3n9WX2f6vLPn/oz18WjlHQ2LTsafoNK759tNMf+zTUQn3v0r7CRUZz+
qwA1SXYxsMWTu6JbqCfXOJg/C1DT/U3g3+EPfaTxlKni7xSgjrUK/77tMmFbxxXkr9kulLNIxvnz
bzTJZi0Tg3G/CrWaqSMT93bgFTCq8kYzO5PJjOZqp7Y70UNoMbmxYEsFJFjQBni1J9GagTaiD6V+
XXHdE3qHaCfMtIv2g63DUcYYijqCRQ3uamQqPcjQEho7AtqkHdAKnj97nZBRoJeMxDvG97Sj0l61
wegom54J6/gHR4uN83jsVR5MEIXW2aAB9SIeeQN3eQvaMEh90d9YqWl2pNf3XQPKY9FBPk8aDbSu
0214gWVehnpq0HtB67LoUqeoq43oJHM794s0p+Zmfele2S7sOIDYNfJLdCn3IEMuvQR5ylSTbRIR
lEGkOlo4T1PjbmCeeup2ZBwSuNI1sA3HhIkpewnu7akbHMbea3wWPbUlfZ2TBmdzHkWkWyXJROdB
jdmq9CoX/9WTVo+4rkwqwouLidpXOUP3EkEqp3Imzf8kFkjUdmhoxjzkd+0/VtWq/VO9L05Bv+Z3
kTX293rt0rQpSjYdRg01KflSo/DsUsa8pEOJT3UivY9UBdF84sdCfXCihm+9c3Pf2M+ZkNDYx+oy
HlPxuAhjiUKyI4sPPfILPWibanwRdrM8IgXtIQjoitRukplfGCq1t+kw6+i00qFHqU/Uo2Se4Ky8
az+vx3uN6fYXrujop5qVOg/kaY/pYYgWJk4YUY350CayyPZMENJPaCnat3pqU4MWRKqkuV8KFHxs
SRmn8Im5SxKYaT73zBpqde+ueR27ulvlVOVoZo+0Ru3+NM188MORiJ/FDJewnebotYuSOg3gQfft
oaiFvHWrankFKznh6JqRMiC0Hq7SZi6vmOOztiZeG9EkEQs5mRLpiLVTkRXR7WFODAfU8MSnBEJj
EdTAYKOQrI5C4+HzvAudGVUcZMayfIhyco9bwzU/ll7tvuAaRzjrjqq7wPNHmrrtr0qewpHB0sMb
nZuRmqwtG4OJI4LIGw4/pJIyUGEEN6fSucNVn6LOzX20Zwsj9lC36/5A3q1/mzpaR5RfP1FmNf4x
ieLyNYIkqUioYPSFoqqj5dtvmEXkTcMtRAgmnYWn9y/9hmRE/QA3QyMAj2uKxUJPU2VzRK660V2O
WJU/e7DkVrQvd1Vu4MfCIHX4sMSgMRiHFjaCiA0U2WzQSOWUOp6ibFhMiO6pc8tOrF4WrzWdAJWZ
ZQQCAZCGamQFUnrQ8oBTrpzKykOleEDwtVw2JAvbJ/oGtcSx0AD2RZQ4HJMNfEnT1LqYVhpmlpOi
T3sSRqZKFsRW9NntV4uviID9tmZ+rjNzDSpjxWx2I2Vv0DUj+ykS+HIKu3p9lLoN0RknI5Gg+Ybu
RKoUu8i03eSZfNL+hdSE4mJceZ/MIUB/Koor62BvSFC/pa2+j7MVFVqmvbgr7QpRKBfAwb5hRcWG
GDXkihv1VvKotkFI+5VHmqX1QPm7YUrRtsrDIFZ4abeBTF30FMQUO2Rl6cuKOgXQ4z6WTqEjU0R2
tAfU0l1GGyC1AzT2hPYPc0uhvP5rt8FUyw2s2pDYGTKPB7fadit6dWi05LO3AVltc4Wzzu2Uv0En
AdlqFhORmqjWQblaK9VVn5DOwYLvWub5rHm30YaAddK6/jKtXFh8Yysili7ebVQySWc1WyGyLHXE
yhCNMSHRXeDM8llX5OyGn23IHITWsmFpF1NZT9MGq80cbCvBBEOIJuXKs202tK2tqupstFN036DF
wbpsFNxsBeLmOZCEQFdje+dtyNx4djhdxSSyo3XZsLq6H3OgzhnZd+iIV/Ru3K0YXsIPiMnrNzxv
rOjOo9r6HdubTJ/ItjWfwcy1d3aPRCCsIwO94UDlru11uqzzrgSQIFGmwQbuN0xwvyGD+5w27r5e
ScIsxytUeAMMxzOsYWrn8oo2DF3kGCX/czaZjnVIN0Sx3RBCfSzUii4eZJt9QZPqvtD+AW2MNwHM
cYypWTvQxgF/nJHB/OA7mm6fLxsgmefDtULDJxc9xGDBB6vnld/NbAESc+9xwNqRmOkvNz0b7kOs
Z8RX5hXxWqc0YsblJJcGAhTJY4tMq3bzsG54tQFtV32GTAMdMFAMT9bhUo3ICRoxtacrqt6+9QuO
jMcEma92UidTNwJpqfPpjohvgmFZnKC14wYYP5jKZwqViLp8iQaCMImYq+H+cCaMs4Oe9mj5iJF1
T5BVWnUAQx1eEJHFCyFdRh+Jsx61K/KuRbndca6t7FY1FqnxMLyJYZ71JSt2VWFiEV5Mj6zDbBSa
uwcHT7t26luX1r3s6Chw5p76feePXXVa0R9SB9010Ocbmigdvq5soC2P0BguU+LgQHcsyd9P3LT8
3KRLowWQzeiZWVmTeDtbWfOdADCjzhAdKXVMdfaorrS66KTMybXbrQe6e8SExhviZ++1xh47kiMQ
c0iOwDfntJJTOKyz1ItPYzdF91E7Rl+g1nOqHGd4DgFgGDEGlj+353XaWs9dkYA9KBH8PwPnHgjW
lYZ/5PTOYSvPs6o8mWhv30oSl4jxy8weQw26W/jzS2sgqMgJ6MxNkyZhPlWeTfMQhS7TEyGu+1Ej
l71urOis1nSrCiUfGR1CW5FMg8dDf9A5wQHy0VCzEvNcuUGBL7gLom6qr6vM9iJcqzlzR8PsE0L/
QQndsZNRzMneFNdEFjhQILyIimpViYxXjdDr+ykrGpd6x8WybvbMk6BMSTyAqaW3U2gKlRyrKm7l
3i17y90X3SI+FEk0fLQ5rd3ZoI/Ki1abxBdakwpBoUnUMEdVR9PI0c0JIU66ie0eqavS94k+eA/Z
EOssB9qyJngnc/08ZBnfyCp4QE2xsHsfY6W3xl7gFUyPIhUoua0c5JMXIVWGubS4LDBpw1fHfYjH
QHozZuQOugkGCN+o2Ei7Bat1QxshzNwxv3P7TKpjQ2hLtHPIHB/DTAf0TvhrVVMMDNNCfj+ioZ4l
vI/BIbBRuFhikvLBQJJn8aRXRXo2yRJe9zdHmr8YQ78zQ5GGBNKPhCKTiT991/e5CNGAwNC3aVvq
Y++EhlcwkKyJCP/5Vd47I/+4DKNuDjyIC4x3zsBKkr2UWlYaZvgdpQ93g0xkSOqo+4PW7fWr1lbl
IWkF6cNTNB3g+Pk3kZL29c9/kfeygt8/7r9+j/V2fHMasht9hDeIWSHtOsS7juiOwlpfS1EiUPLZ
Zgii3zklrgyHZKRfeML+6mavIwUCGnCFEaz4/dVRAYvZKdn3le+ne2kVXmgiuf3FzX5nBdvu9bdX
eRdN1NVpnWYC8LkXx+rMad15r8dqONTp8CtnpPl+vMH9JJLSJadkRU7D9P3+E9WospJ0ttOwRBgf
7dTEK8+KiZ7+LKV386ISZzHoPlb6S2QOUzhK5HN4i0rjmI+GfdlAkEXUDeSP9laWnxgkgL8xj7Ne
mjqn9tWoxWiboBK9jhVr0d99+impicfBfojaZD1uf//rZ8MQxWPmZ6Fp1nzjXlrvtTQ1Tn/+0P3w
ta9XWRP/iHQhw/B94kNfW2MCyiALG9vk9fKs8pDq/a/QtT987VyFnJEtG8ERxvuMxJiY4dli4h1q
A5PeJEEmkI5GdjJFuDd//oHey2RWizsqG15lRmucutaewzdvEdUzAVJpmoctyYifmamU9w5OnkOb
OVPYe7UG3TD533w+rLEIj1Amcf13r263cIPjlruYERUPTZNso96sgM9oxviLx+KvbiWBW3C1GSky
v1tdut98PnqAA/0GHotxseSHJqmRuA2e8Wzn1vCLl/XHZ2PNdMSUTuAWPZ/3IiB9adO5ATQXNuNS
H/2++NpZ7q+8qD9+XzwPZJvoLgX4+ox8/3l6i8GNTdQpD6CYHxRnNsyednJBEGp/qSN9vIRNh0Xs
50/JX320b6/6rvMUuXNNhl+Ekc4YlpMBw9ux7gfz5OdXWV/R7/pbOHlXoRh9NDKJ2ci+/2zONBMH
T68h1DyVXpe54lCDhSMo7cY8N5IML0w6RtYJse4Ro+Z/tgP/J3vnemkMqzp5Qhzm368e09Kj+5lw
CmauO4UuLIWLXHIE/l9cBZGl7Ru81Bww333ATFFnEQEeCnMYDkSF54QKcJj8+VV+3KH5MD4rocXn
ECZmu+8vUwu9rDi1ZmFUU8mG7VjHghpKSGT8eKIkppfUupiTXLOCvtMrFuhWh044oz2m09807S9+
o/WhfP/F8rEtepdslrhHv/+FBphQbbvY/EJLax9jatebymH6lXWNC+hMDf4vnqS/eEuIYkGMZyEy
QJH3bi9LpG1rg4Cr6wnY6VKCtwuFVnsn7IGcz8kiuhhED8rp53f+x8UGhQJiSsFVXQIS361rUiOq
xUDKGGJfFgd0VctplCpMO/RrzV8FLW+F1ru7arICmOa6RTBpe1ccMO+dMTW1WVgLBRsHMyET5167
Q1cnkN4VEf7o1GBK19fmdGnoi3/Fk19rocUZ9ig7snfoVUXH7R78Lb3Lh+atupPd25u8fG3+z/qj
n+uGETA84i3K/F//9mF466Tq3v7BX+z/geTty6tM6+r9z3z3vyAO/Y/fJnyVr9/9y57qU843ivHP
7Vuvit8vF7/V69/8n/7hH8KW+7l5++//egVRVYXEAr+fOiDiNVjA/rnIrFf44yevXkt+chXxIuA9
e4Vm0NXfKV9+/9E/Bw/6b+hsTZO9iXjItZ795+DBBvPNcshUQVgO7HeHF+tP5Yup/0YJgryFwQJn
aUxL3wwerN8sxhRrIWQC+15/7l2E/N+IlCfZiswpj7CMVWZDmMW6bH+zhc6qGTJUggAV8t4h74SQ
Hy9yl9+fm38b1fTu3SEPncB6qjciFQ126vXefnsVl0zoKCnsBcuZJGvFNpJdaXRpmMTzrxLY3+1m
66VYFi0+F2u+YCT8/aUKz3QnOEFLgBwmOa/9qqKzjNH6m2/7L7aUd2vQdhWUR9Q4zI1IJ393FZwO
eSl6ND4yTuYPOGDFWTcUtHNns/yQNWX5wDTZuP75Rf/iLjIfos7ZomF5BL7/aDVudvJobaa7GvSX
wcB2TpZpeWNIrfhFKWyu68s368/6ASlzSKogKYe48vfPBZTgbvHRjQSiglwdpHnRP9AZAOnlzAzz
scEy+TfyhsmHV+LG85x+vJxLUh93Is17bbcCdq8ZK0WPjqwkQSl+DnZo6ZAfhW3pmjczmJhqr7Ad
OTuM/A3qXN2bbn9+y4x3uxOfg1WZ3ZgAPJtBnf1OKW7XWlZJIaZgHBlO06dC4vuRiBRLPnRxHt8a
3sBwLOmd9jbPx9q+MKC9pkeyJabsgDt7eO3yZvkc9z6WCSB/xeUio7WUoGfb/eKhWt+C7+85pTrP
FNkuq+L/h1geYh9StNYEU6F6OHNzVBEAfcrnngmNuRsbXLtzY0bYGIdp//P79OOjRYePOEvE7ryj
3jad/GYZ0NpWG4k0mIJOQpJdhvJBGkr/AKNH/aJc+IsrEbe8ZsNTK+gkdn//EMe9Q7KBb6JcRvmQ
7xLdiiD6ZJIRuj2//fxT/bgWWHTUWeHWaDFqpneVQiwA/dXEAwZimou97CZYYG38i2SsLRr53deG
K8AyOZZaeAV+ONAxZLKyRQ1BpK3jsAEtTlbGqLPiuTwj2L/e4/Qu9qae2Ze4KYo3h/ZQ+PNPavy4
IBHbzdEES+0qi3yfDjQvwxgD5MRW6zXaiF9Oj84drVWHBa3SoYTIFZZR7O6VMVo7XOrVmZ3r6KVG
e7JerMTDMg/m7qT1KmIY6pjGvYw650IaFRqIn/+uf/GtrGums5XkID/elTalk5RWjbk8gA6ugPvA
s0KYZZ38/asQFMmuiw/GRjz67jkbB7NKoKwGU5Ihrq7x4Tr1rP/ivv+4vNAo44NwnsFaZ23V+jfv
TU54gZA+Senp2FSXhd0bISETpGj3KJhKNUWHn38qTks/LBLE6OPcoQSlMDTNd++PPvmCEIhOBzna
MI22/DyHSue2/aM1V3WKZKA3yQyvSWcKrEm294kq2oHoIIvlL2cg9WQx71b7TLnJJxqeic/At9Wf
F63imDAzbByDnFnPIyuBdisnv3syVQPLKSPs9ST3lf02g7HEkpnDKTsg1SxQSc2G3wXYjpgtsIGR
ihL5enGdqyl1QIf1DWO62SNuYBj6e7bH1XDZ1PpTi9OVEbs3pHeaXni3VY0KFWscMscygoW+w5E3
35Kr4TVh1yr3fur1Vgak/tIPT8gLMnclzcdjCemJyPphkM1xKMcxD3Qv8tEnGNXwbFa6D4lyLgAG
09Z04GcJZw7b1uTRTiaO4tgmveYjStD+kcQWmOJ2BkMz7F0JO5QJ/HJpISfPiY7gr7WjKPFvauUI
kyua4nPlZIW2y5KlV0/+PEMJdoWWPbtVPRhB0zrTo1/EjhlWqWffFrMwvtq07+PQL5Xeh530l8cY
8HOJhrPAgD3Dcu3OOFXpd4aGdHQPoaGNgoZ6wtyZahyMHQMeSIjkdXg3+TAClQXlrb50ubUMjONL
Q4RqGYwr2GvMjP2kkc80bJGM5Qgl4Cu6UMEPnaWS+iKOwaWyFEs9QzffuLVCtVwW6UMdtbqGE8Qi
A4uRV8sgj9XvqC3xrON0dHAHAXBcp0BWZZwRPgADfGbmdCqrYiRV0ejmS98m1ecQYVCK8SIS0LN3
MloN+4HAws+JELMeaEUDlQ0hZZ6FfT7SEBumxMAyD4DrhtdbdFfGDAsS3VmurQQ2d57lq43st7rO
kOyhTElt1TloVu12PPWZHrrnuUQkcOF2LVk5atDGoBlXqpcLP6mFApvExZ6xfM/oJaVhEQhIM1kQ
QVftgh5hwYOjL8SwLngKwIkpie93ZnSVIexykk9sXwZqPH1gCtxDNG8O0UpL24+kZTzlkcu7NqBC
fu2wvX6SuUPWCDJeXkkiqMUjApHFuFDdnHzqJ4fk9j4r7lzGpXf10iKaTBA6f6FSrlMc3bLW9ya8
b/TSi889LYalZjmLmbdxBiVkw1qUDmDSN/nPfqyjVG4IhRI9c8CDBluRf446nk1jWlw/jG1eDNzN
bYEsfHb864YwCIkviPCdYxX3UOgkwWKR56VXvZ3VH72lmb+YZVby5HTz/Fq2Nj4dL///5J1JcuTI
eq33ojnK0DcDTQKIvmET7CcwMpmJHnA4GgewLu1AG9MXWfdJdXXNJLtv9uxNyqoqk0EyAnC4n/+c
7xSaFo61BJqy+H7zUpaZ8dqaJN1IWXlZtR4zp5zCBCAV0bXJkYdJV5l+AQ5uHZpRp0yWRb+tV+lc
cMAdkrR4sPNgLkAsWPkDB1pSS2EKaf50+8SazZwlunaZnbLIDmTEqozxjdXX+I7mmf2oVWCizeOg
uhONu/ghK90tjUtJLhdwyXQc44sef2qzZT1XugVogrQbNbEmaFXwF7iMgpBzYnM3cU+MNNn3w7oR
kMwuCfu9MgwyiClh49qwWLqlLbY09vU/CIjfklGTXdAXx61/L+vbNMILYu+uLUzy/knpVfrOJ4Ou
wiGJg4kYjsxegExgAp48ujUO1ZiIHa2W5PqqSRlDRE/rdJdb8KFwMvfWsqEurplCSnG9qy/zvD32
uETcFcMR/N85w6w44lOyuzWRYfcIc5fjgVHr41M1eATMlU8MBuRRm5YMt71uPbdF7UZKkxWjxISS
y6ASuVxXaG8vLNHdRPAQnXHoO/FpWn3XkPM2h+tszwK4gj2XL8bQ8i7BrqyA/xhO9ZXye//QB9ng
oE+75keLENdGgjMYsAdwICuwe+WHPU8Qo9IUYFJYFrheSOcXPDiDAVYdlt8FD47B+Z/oQFcTucg9
lVwGjyL2tSFy71GzcuNHRhhebFyMYwHBLIlPBPM0abm2NchaJnCf7nHOa/5W4ch/akcZ4NeikTWP
bDae/sqxnZ6+Z8PEss0EuKSZD3Wlwej3PseT4kFGI2/wv+x4/3G/c0uqWlhkTR7nqNV/vxMxZ70r
F5PRo7uAe8sZTO7jqZ/+l+/yj4cHYIPmTVgl7otMdds3/GUn0rBIpsSkutDDQRTpehfsS9PMd4gS
2tqvHIXtfgIAFxNs//Nb/1Oq0Dn7Idmv/er/u7rzd/rQ/7uK0E23Dm6byP9BE2rq73//tzpDnf75
W6raf//rv/zn1/1NEHKCPxBc2P7yaQUM7G8VL3+LQrnuH9wZPkKM4zKrITLzX4KQh4wUMLjz/lNI
+i9ByLD+4M+IQVNagQ2V6sJ/RhDigrkdi/5yoKEKh5EndngXrQRo638/S/j9CFDCojCsb9U39djN
fkl6uVaZlaM4eJORUXqQLDt3EUcbosi6GiE6Og7OoJris3d4S+OJ+DGR4NKbxnCxU8CDdeocOGOU
W4wp35ONCYo47j4op2pbQKgq1ZQeU5FX2zkePp0ludxcTb33Ijoy0tV477owTKp8G2gZZeTzqVXz
upsU8YPgVV8Mb8VD/7Wb85Mj0h/0dAy+tk4X695uxG7onQerHNYy9UN/6ABnXAxlvmV+tnZY0NvC
Pyy++NHP1gGEzhmD+kppM0+B7t6cJgwHg0fEqga1t9gL5Uv5IUXhlvaXrifb3DAipyauWVMy0Ytu
my/1ujcIHObxPjOlCHvTDT4trx/XXq3pqxtCbmh/mMnyknfSi9LUfNNMx9i3/fK6YMDdZLKdt2Lc
jk0DbS0ZI3+05d5jxdyOCWPizjtNqTyQPrpOrXVfgZecq9K8emziV643P3VGHlqs7pSd7zN1pu4a
KO641qyLYw+I185emlU0CBEJ93mulgwj46idAhlErd1s+2HHohjWRf1gjfE7MO2w67NbBofW9GF8
rpTXhXks5wj/78o3QGlR/zs+aO2+xDHCTmaFEZEE9hAk+7rmEiheUDnfATCR6VyMh4A00UehwyoR
w/w2Kec0e0CFmK3kXzwY1Y9MOZ+pCQiqTZxP4wYonpyJ3T6Hom2LKwvdnxmm35dqI9K2fpyb7NFN
No67z0H9hV7SHJI4rSCkVq48CeqJH4PRsp5wR5PDgfb1mnQWrtsZvtCszZvATYClkAEMgc8ZKy7L
+F0Y8TGGYrcfXSs7UiT7jC3hjdmtugCZyfZ+6lEaVfdsXcv2qWMT6Y/8bQgcXeQuerHBoE1BtXUn
nWknkQWcbj6ZaqI+MeapHDRxeSn6tFwZeb4vcOqubWF8LH39S2j46XqMaStzLp45x1+aOMM96cvR
21DB3jz55hQyMH5RHl0ZjgFMsAn8EURotS/tctmYmrDPycxzVFQr3Grn3s+I0usrnZxNaCiK7Ebl
hRQhrzxPbDlERcbg7zpF1XcaDZaiarrq+nu3KH42qnxtfKi/NnzUyPH7ywwgSYhpq2vjxrN+jISQ
HC+mhaQ7W2bTbaVKuA6VvSvK+urM/mdX9fKx7tm49j8XNb5LotwrK832omu35PnHVUd3RIihR2s+
myl+0bM++V7cxL2kdoZzm8bCcwKKAFegIuEDMiYfdnSdN81TMEIldaZvBxRAbN7KUd90UV3xJfND
heVgUo8SxK98wQpPdYM20vYrGD34itgDEAuzNwUXwOjET9jEKFQBqkYDZCyCMxBYLL7agCm1Xpvj
fsHypLhcVrXjwu60vxa/uCong36TDOzYgze32ur8HLrz0Oq+2i4NPHv0MGbgfQujZfDOs0ZcD59R
ESKEsJkZOmBrwq0eq8X9YCGl0r1YxfFHkQyblJqepDT2cfwDHhZksh7x1AA0ip7k9GJjT8kG7/da
BwQpPGNnYU3Cs1lEdZ/sVXxnqLdcbvpxNDZ6KU5dzhXV5sE3jdkRNclxqU59Nuqhr4FgLUipOV+V
Vl+stN8Ostxm5LqqLt7q+bDR0mGrWv3QGe02aEhc4fXMkrtytKO5TB4yKB0hzvIDQYp9NZjLtRnb
cz19ErM8VfN4MYLmbSrNB1ynBy+jJDwvjrXiABnnoAtgeuI3caBmmNkjOaVb8lvrdpWbeRHpKaKl
qtwUlQsaAAgBduGXwmvvfFFfqzw46D6uegc4A7DosW/vm45eacsc1kXp7XIvfYlxIIbjnFNNra96
mbp7NONnM/GvMCrCInDFOWhhGNUm0kGCChE6Q58RT+eKrRg17lKvfOgr915W+hYzBXHBIr+zSvuU
DdVW2q+An0JD6z6TSW1bZ7kMi/mUNNCreKfRXqYnT7tB7cbuERqntQqM8Wvo8BUnwa+pi49VsVxK
O3/EsE0eDohXBHjS2Obawbj9BKVWoNeUqKXS3OallRM0yH7qfXpRBqAn0+t0Ul7gNFKXSIZP/CPN
IqMWT6Oj6K2u5rbakiw4Qnfighu/lrntzzRk36dNP0eQ2PFp1PZrnRU73W2esUU1a2hPh3TUD4lR
PDh9trWG14xVNBzizt9bUt7P87CXKl/H7u3Q/jNQebaqfArRs/zUVz5rgOjDfviNoTy4KXejW6oj
JRN3Wa7w/Kc57kFlIZ/U3HLpw9CRnbMXEWam/rPuIKI6rXOuNeHsjNl5Svv0biicu0CDSec1eUQh
B6wTXR0yTzv0QRCHmAyRScSR4//LkqcbY/b2jVuu24VwXe2EuL12c2BDsoJ4fEx1VmdNZNPJNxyM
i739ZsXCefBlPx9N2tJBi3KfLpsqmdZlhu1Tpo/Y+9uLOad4AgHnNoxadX36MpPuZazj+zkuPgqu
Zmv8iXEsxEnHtHiYz2bXKbhp4qIr+HIkEwCNyhw5DOrPjl+siiitzPgb6c/OVO+lt8gLOBlvS4jk
4NucuW1l7ZOyDF4G39zPrfZErUC28WjsPFcmhYQjTmrWM08v16onvw6icWIbilJjnsGqbVSPUmJC
itvadevht0j2ooFsKsXw2mJo4IqJbWoQKy94zJv43Ca6s2kFbyJsUn/D5a6vR49HSGP/4G4ht12W
F6SQS5FN7j72+BirsozoU+323cyOLPO8zy7Gr4mZPyy0m3phXakOPsM3bT5hiftnR6NkHVLjdrL0
SOoWArpREaJkTXMXMNKpBUexBLJyUp6Pqbcxfg0UulelXq99KbsVJ/qjthRXkuWhxfntzqzbpx5D
yW4qvXnV+8NoirBkBksoxajOkii/rIn0jgNSSZIfxxwWtk6/JxXs0l/rTVlHytAg9t0E7FDOhnXI
pmfCPvGdsuPPTBvyCJgpmGCnVxsAE/kxcRp/baOTRUQ+LS4Y/kBDVSUO0t5eUvrbxpnrQ2PyvYp2
Au+d8BW48G7vSyfW0AD4N9lPwAY19VQMgNJ0OapNAa71oWtHcG0gF99sstN//uXGH+pD4k71oZhH
f+sHQ3AqhEE1VsJY6r3wi5odCSPCJnDT16IIvi03WU9xxub3hofjXSy3ekLc9ve39Qd+Rj/mXQD9
y1fKqt/PHZ7YATSt8vUAv+7t1RRosqcWnu2wMozMO49Z1oasIg9BoaPvVYcEGpyTeOKCGX7XT/cy
xsac2vYaDht2t9w6WsRVVjim3YNFKpJSPUaYVSawdhvyXmrVM/zjF+1GB6iGHPyO1OWWBOgcBUvz
oZu4/iCv4MXlOpyTrfKbR7219po76pEuM7XxsfKH1SCvmlvc+Zo4EPnbolpwawQtzEvRXkSQg7yT
KIDOZlrALCxB8d4p8ajZzhiSIlDHooqzTUEKfFffyMt5Y14X23ooodqtPW265np+8VJx51fJA9b6
E/y2KQqGmonL1C3sggJ8W+APftAxMuw4s3148eRFAXXqR5OJCoo4WFTPjX9Sdg7FIZ/OeH7mtZNU
wxXJf9yUbDS31Zg2e+IxyzleyuoKmu6LK6nigVQ0kVKZEw2AWm9QmP7cmIhHwpjLQy4kRhhnUwdT
G+H8ua27CTsDWg7IiORcLZjYljHNtvi/t0sSH2a4qRGOGW89tU4fOdloniYgpFEzmGXI9Jao4IeX
2195zTMeAhOzu6H59pe0+pYJ7Hrd6uIL+iNO4DlbLj61FGEVxHwSjrUr0jYJOyMVUVrNITcg4ikd
RqGu7OAC/Hxi12D1IaujuqPzOw/R96BvJsDysahXQdRUiXfqYEyXiWHvMmY697QoeBuNwMfmz1u2
ncvHouKZ48cldQC9X26Tpuf/udzkCXjLnRwGbg9L3O53ybUswAhAnAjYdwMPXCem21lRt3Dv2rkd
3wFDgJ3hL7cvBwR7volHZ3OZzXIdAwmZ2a0G/sUeJRkSygV//l4hKKO+3a9aty8WxXfryrSmp8Pi
h0HhWzd2WqCuB9n0ZMclm10bIuurMibWFkXWxNcUN/miLbtOdu0VMdx+LtpgAfABjevoTbb9DENZ
HKbam3b1WOq8t44AMcorWk7VHvomTR9VOYNXBf507TyPwIjOVluGthrjO3CN6avdKW5oKFvpK9ep
fFN6xRbmz6WsoFd9ZXesVklhwSrVF3YiuMH13e/lirwg78qfPyJKhlgzv5NvRZP1+zyQyXcCxBWM
55RZ0Im43PRyYTbVmRYTlQ7h/3nwek1EVTaQsmDCcsABYD/rGess2t1NMlVVBRH1z8VQdNOXaj0L
nnhQbguTThfYJXP6wBhbhEmSTE/U2fJvcTbG29+rqA0U/8kvR16voM+GfOfvr9JbVtimjduM1TqH
2kRDhXZMip7f0+FlCrfnKwSUBH5djlKSS57Ppr7WVdawHW/09xEw8FYJQ4OARbsSbAZ4v5wIaCzY
0PpQU5ZbWWbIU4yOrvHG8dpIeBGR55lK7LquGI88p2+1HYNlItk39tarmwDqdiM8zvSsXUA//XuX
4QfB2CrV1pOc2pR++KE+WiogemNR33cW8bJcnawH8qgCAe9Oi7udoFbHWHkJ7AXIKfrH0mIon6G0
r7ViHg76Yk3r3PKIygo6PB4a+8bBv/Hb3hxx011BWTYI6SBU3lxdaS9eShGSnDONdb1Rt0P94nl7
aWnZ3ZATal2L1urfu9oVhIPqfjpg+Vzggai83jGO8obHgOHdvK2U5j61Oo6PhL8WGf3IxE1rLEhT
DNS+jH4ODoPZpGHhq3cEjeU+G0cVdR1ngpBZ2PSKFUGunBz9V6UM0EOGFemWruBkHyemTW1GplvH
vjL8s6ig8axFbhrO2r/NOoH9xHuz8IS2A/yTnwbblPBYW1Pb171tDavWls62Gobyhb5cIzSddDgb
nfAPSZrE285kbhbZhEFa9nkaJ3rj9vzRC1LH5eDs6jyZno1cBF9LnrD/hkUQMJ24+Vj6YgiYI4yM
fZi8G9CYlYSjH5fTNR5M8TLC+2BAYU7IXzd0T57kSR2ZQ5WGAs82Z/5aOwxwfxw+E1TwxVmWQ4Py
dFgm3b/nmpvP8xT7xJ+xJwHbrryFk69OMC3vdISPLNNfhqZ18AEMgzrUE4TqNc0n8YM90IeUjCOq
FTWKCQmKElKyPQfttwtS7eyNtCV4g0V8WphGfjaIFRk3ckpdRjqaB0mz2dKe+c8Eak9pvblYAyG9
qcX7JkjGxBb/pP9alIH7xOXpnoHeBU8GkIctEBYPIHbeHpRuzNcBLPWNvT3SLIPt/jU2IaFq6Rh8
38RJtMEWZB9LiJFmmyZnnXOWOP0CeMxxQzPq1o5sWYonYWWVPEBJ1s6Dn1FGlBld9xVPdXGaSwK7
I4LCWhu65mu0+CQXslzncnKUv6H6sLW+Rjvm9MBqFlqLNPd4wL3NMrnBhkqB5jxbyvvp/SauQwVn
zF3zGdSKRFc+FBMgRD94jBkq7LopCe5UMd3GDXZ+sGwMFRiSY5y5JKBXJo4wuVLK0+9bNyGRhKdK
0rQzdytbueUFWRD0HF9sZdnJKZPPkdc6cXG5u6CIGVVlfbCF4gyheSnc5kSkvg8TlySHlVlshGDX
h/RYZsdGmyQMImoJ4pIT0SJ8dewMtuC60UN6Mc1qN+vK31ftq5MHwxtvvQxr2ZTnyvWYySwglSJW
eW09+KV3yNCgdn5Tfpkaex3RN/1qMsZqryqisn06eQ+EPqmDbnW7j3iIiVOc+tTAqEatU+ZPtFrW
sDqqeLouYOA5j8fTEe9T9dxRwhoZhEkflQLVOFSs1xxUcwAmQYxCkDj6Q9z744kY3ExVTPKl8rK4
1zOI+FSksBEZF6u8ZKnNQaAzNT+MY2lExVDD9JUy0SOCjhMZcVSE3pxjnlCmFjmF0nYlVoe1Dkty
15qqu3NI90WLVy/frZTmzggSdXAc29z47qBFnRlo54w+hF9wlyjarchecoMI9UppIbgQRGlX5DmY
g5voeStD+vSBFJ0r2lkeZawHZPohvK7iopJ7yP/jUadOaMeC0FurKh6s47iQCd2aLks1dkWb6pjO
K6sQm2N2T56sEtu+09KvvPCzow3BaYjqdOQ5bAkEHmaSHiGpshx/Lv2S3mHTpieniPPi95VoTwfW
EmsH+sR+DIDZf9SGT1LVs0QAUzAJnjRfz8eVDKaGvpvK7yPsLP6+GGzwBnVZOy9d79k/OSaa2b4g
RLkVptWsJ7zGh9LsSNIF+WhPG4mVEKXMFPrPIUg5GrM6z82mZ7W1VqQqpw9R6MVn46mRRa7iDZIz
z7NVO2rj1Wia6Ty2jnlg5q49jw0jhWGOy0e74EkUIvug7xRTHl/GPm4vihD92pTjuNWLdkzXeEs7
7FWgGakvUfH0Maejek8oibjWo4dUz314DQxMbauRI9pL6sxNwevpTjTLckRwY4LODoQioE0VtMMJ
VIW/pn3PkKFV8hOg22TWfUf012fDOTeAIBwQTBnxd2gwSf5Aqw/uitzwaSqa6dc9KX/xn0aSPh9W
xRtZFhg9TMMTd0Rxqe9syyuFBcaxTqngyAIVvzqOz/BXQKTZCJOum9iDQr6qgikxw8HBxaPQ2wjD
pSCJEkdMm3QAhb2i4GveyVJPiArLWtyBoZ8eco3m4ZVWTMm1SePiKZ778XtiXQaQEE85Y9w5gMNk
NBrq2yKK+o2FhB9k4WlC43IVsOAmTumv6FGqxtCfi+kL2nWJkjbUfjgtgb53l/LA3SrStRY09BdQ
9UAWuB2E/s1GXO7sVrQbUWa2v2balGFTJ2z8kHQxFFBlxOZLx2pzhvKq0VM/pQcjEPoOWs5eHxyX
eKWY6m3qtPaGi8zAqgbNFBEkkfcTk7OtkH1yb3BSypAMaps70Bm+stJ09my5LZMpOm0pBE3Qamyg
qxvke/k1aH1yWvLY/5k2aQHhYe6cOwQTnp2jzIwLh1+JrDn6+GmywWUSUOeoxGFh19lxUphfIPpQ
0T6Bd4PTwUNTBMeMXQGoIdo3HhOJNWkjbCrxAJ04UZXnal2kjfbY2DpPz55GpiUuGCTAz1opcoxM
0J9Yvx56+u1WmouGnjkLvk/NiuZ8JnOYucl31ZXPszlHJIr1M8OGNio8TZ4HW1rvimHGtiox0A2Q
7VfAFx5Vl+410a4ZZMeH25SdfpyVZqYPiz5vKm2JarzwagJj1KR3iCBoPkW8Zqa3rmRBoKEooti1
X9Om3S66/tR1KHqBP2wo/XgXsXeUAuPGzB27Bfbph1jsbvKWtPEGoNjlcEhKCLvSLJZt4dCbDLkL
i7ec40gmgbsBbtNdnL6Z10Ed2Iwq+uxV+lX7YQgAasrvu3NHi8Ve8/EPr2JL2rtFc/MkdI1R/0Ut
nrhw1bJK2aAYR6wwz2YzmYdBu1mMjdQbHqQ11lc/6Y11WwOWKRYqOhp7ecIQdfSYaISMoziGYRaF
YqJsalkhkmaU+diJNm2LaYAwLJbc5CCYF2fO8+xbay/fJ5UuebDIMkqpo0dpUe5Dr0NDBpA4HrKR
vsegAv27TWXdPmqNMXwz/m3Q0pmTTKmS28Y2fSYNM3d05VtHTKHzWVhJd3E1Y6T3xB+9qxzd4Vik
3sJOE5KbR8Jt07WmEU7sOUMqiLVD3bXldrZFtgnsxf3SoFSGhdeUb51lOlFQ6vkBpAj7bAp02f8W
7qtlp+Ya692yL+vUBYthxvWqanGOd05uXGyh4bGg6XpdqcDfzbPbP2vxZG0GsHY/qqnqz1U7B3eT
2RdIMkX65HG6+6lPFjIopq3uXApDX/e2yg8UFDon0ozUe6HsTdsSFNe7btQZmECHY/M8Y0tM84bz
CDmeCI5N8Y6xo9wkJFruYUIgCwLKWBtZUtyPjYp/TFav3TMvs9YA/4OHXPbWfcF8lMGJJXZlDEFg
cW+yiNsXhziz3xsAAdsaRPgaS036M0+kfzeb/vxoOR0XEmxDKnqI2H62Pu/cBMBh3ygmOCRj5fUG
KcQfWPADNb2MDOoozr7wMBtSLxINrGcnLf0tQtnDHBGQv4XzGfw1eiDvSoZu3PuLglOn2/MSpoCO
m6haDBHmtaAuBUiesU/1ednoRlKcvKJNWFBuwwBSt1G5ZGJtNdXylQclOxbTZiyBtrWjdVo7ZrRG
rk23hj3uDuo4L4naM/7scPyye60se9n1brt8wOBpWMZk/bhQEb0axDytW2gST/Bm2k3jJ1uO6Pkx
VTCwUQ6tLeObgWtXxiX7z9HAbzjwjlBs58EyN8leHjAPgqFCd9tQ9uU9z3LxmSqktAmVdnKacPPf
bIYFvYY8CfeAW4J61SdW8jrNuX91NY2xsTNkzaahyOkuEWl2yekvUKs0UOaessdG/l9YUv4/CSrd
UAD/gynl79oGrkP5V3OKeXOh8D8+u55iADvAR0JCAtQ753W4+vzR36wpjvcHfv3g5iwnwkSY569Z
Je8PDFx8HSdrN8DqhPPo/0DSqC/w8CmzmNKzrNs4aP4Za8rvtNRfnSlkoXgRtrC47QkT/UMqhT8s
BqI31D9a7r3bJuLOogKXYiONw4BZ3o/l0iHpuvCmgOYABAFUtZp9icsSF1oF3TzsjWyWVxpRfJaM
0ZpcWkKcRH5y3tbk/RJ3etHh3A4cN10vFffcZ1aQNmKsX+Ksf/E7XSFnOUzWsrPuZbZTEoYH7WEj
C0haN1Ye2Ejtu65yLcaLaLYpbrnRc+r4g4a1xVslN84gYK8YOA1G4I5YSa0PPH/Io/DPmv6ls+Nr
yIuqWWTk1QkA67g01WbK23hEnydTyUS7lyc/H7Kemzad70ta6X8tVRdoocWo/7VoGs/Hn2lUbAXp
LvNDQob6AYGqB4vVecndTBY+XxV5gE5NA067qfK0gJtdZsEVN6T7EtOY+gLvpbnOFbtpfolSx2GL
WXbFMplfc9do7zzCY2fedWIpuT4a+wHkcbyxhKw/2E81z/HcuRC4gNd/WYvJQYgegvRX3/e3CpSl
HBlRjUwX4IjrEvJ8HUM3KTiuHJe4zD4zC4TbSvP0+Lu1askmxoKWTzElT6x+SqhobKdM3PsJG46Q
2Qqn0hIw3Qk9KTBXZdbML0TdqdMsA8HUnZ3E4AFkNov0qGUiRSCkfvRCP/T4grOCk2VtdKYZxfxq
VxoK2e87k26+CqMInhskwXCSpTuyxx/dE2N+nmgp7Y3H2Z15mFGdxwDbk728ulNp1czKtPwuA2J3
0rvf0J0Y4L3eylcczdkpLiwsi7QkvjqN3Z+znEf1yppHgtBp6RDk1fohwY1QOmxOjLwsTwXjctZd
89YO27scosIstbQfiaxo/Gti5CI5pPp9nc1EcAMYZetWUWu107yEbbkvDeyvA/zAPEOaXHUe1x75
AV/i0DQq5zwjdR8cExIfPv1W4etNu3etLRzORpNjvNGYVuWrlleAqIK1xWOe4Ij9gLBC0Ucz21dX
efOdZ1fzqQtyCICAiKsr0gWPB5godM3ajZe3K70ynJa5T9O1K+oElp9AiSw06ULXPpCIx9ekYKyE
j3konmCOudfGniDkeoUbn21RNAwTFV0SoQ4TBQGSKjoD81XVbQzptVhMshp6tAH475G66PHL7Hqq
JvLO8O4ofF3eYz0pKVgdpvqJFlDrQUn61ynyLM2LQ50qQaS4hqyo2DTchtFm8uUveffD5khL2aM+
UR6pUeOLO47pw6prFYNTU7jxztTM+bnyRYz9CgbsCqRN9dbmGt1LmpTFKwwNmtTqeJo/uyqmi0ER
yvox+pQArUCp8sJ+3DrsoXSMxINh8T4HfMP3qjWTt8CP1UKf5GJgLnCa+65dmiYEzAwfxfJjnvQ0
Os5JlPDbHKBqo/DChCpJrtH9s+rSgfiFnNwsX6WGtqiw1TP15aK9YJrpWszktDlR/FEJIfDYeEqc
eB99ALxZ8Abno2fh0op+WveJmF7cRJlPGHbiLtKmXFyqEv5hqLU19GRmpO20pqSzKcMSRtCI7zQX
j5arA3S7iez3FbUc7DhK6dIZUsmKxmBGdJheOs37NZWymbb4XIMsKg2hxjDlkIBtpRoXjHueL7bY
0MBdWsaSALvKDOwQbNMUpgiLDi1GD7136XNHmwBYlgbViOgzb1IU2VMQFwFmOZQcSj/jBVTtqKZm
5buaqa8mqIwNYF+3/uyKQLzrJrVyq56RG74hs4i/3DQR86YLABFHM9pusEqHfj6wCa8qPD4dYfRc
b8tsbY8p1XEloDhrbVS+hw2H7SgnpGHZd01H/yKxBN1nSpOap25coH0VMpa4u9zsSL36sGx8SWKJ
+VctfynLd0+MV3szGqXugUDGs4luyKl6ZDrXskYA/9besJtivcNHY0S0zRlP1gQaOGyLhtw/7Y4U
BqqiMccQfm1AC028ELvMijRex7FhYILTb700mbU8M08ZkMONYRIrwzeHTzvv6IhZFFJvuDg6n1eb
1TPEYBIG91adC0xmvWBlmhbUHstAcKr17qkqGskdZdHMWmsjK6NRZS0Val6/RGMgFCUrSiyfLeI3
EZQRshnqimknu9LoArabaUoTezD15tEaVfaCgDN0UdxzbmferuSyN3ObCQp3d3DX1wCvoqTX9G5t
pUxa9/TXNM0D9OjbiGwmr0SrW/fptDHTfVrEx2Et6pbgCI9zl73uArshnPRhoDNEaWqtBmnkGx72
EPGcicdZaGVKo7CuwDQfQWXDhdriFPtYOlVReZxURr4eFk5yITWuNrk2dJOBGU1rZoeSmEl1VmPm
3+MVIxlmEfVJ+ItTbt4xZCMCMyz6yJvTWtW3UfAU2swU6E3RjHRvbpL0dwcIb6/EgzfbaeQNna2e
6NUm41BxpGH6o8z4MWu9W7FyTlgmXPqRroG5kNXPsp7EGGZJHYC8m3snape5Opuu1b+BK7fLcG46
pHocZZTuLZR20LQniHpkdmw8jgOUMsqbG/NixAZuwymZmcIb6GMlNcpO+d3EYn6WDg874fjoSx0s
eijXJBA+uQbEL+w2/8HeeWzHjqRJ+omQBw6H3AZCMqg1ucHhpYDWwgE8/XxAVvbczD7dMzXb6arN
TcUIRgAOd/vNPgMRZKbCvJ97whS8QYsscMd+4r3FL9Gh0g+0j7MAuTcCEUwcAtOd30NN6VfsPAf9
7IIw/FKWYGwzawsItM6WGZApo3mj63pxg2QNuJKENE3GE+gJvswo56ZzELzuoik3SXCYOl/ggP36
kc0ex3wCZSyeaHPeSRN6+1QbKSZXcsL9gxHKkSk0U6pr0cusIWoRDXedHLCaCOidly2YFIQFZtDX
Dn0H7DD0thwWTmOQbFNbA0MW18gihOac8E7hSvsi/K8ejKIdsHuUA25Xu0jdOzsvEeMgz4U3dbbU
uAx8/i+UiQ43aqpQ5wnS6fVG08r2lslz8JlW1YzqIEeN2tDR5dkH3Cd78yKe3xvOVpOzC4wM7zQD
MXRRdvvmZxZq6DgtfHEEp6LLIQV69ZsFqSfj3i14Soi6ocsywOyzGW3F2pAw1uBbLsXwWI85Rlo2
NyTqwlE2/dagUODHm+x52EaprGJfDRMfthXSKISZy0S6jVvUxVqk9i+QjM5dBdX0Np4K9zbQW+YW
ZRCKW4xUc7NbVCh4uE1Fq9Oyyk97I5EWgcOxyz6crNbn3VzRoM3Efyq9bTGX7jnPzQ4FBCL7+OLJ
Ocj3Iz3y6TaCPVBDRmMcpAwI9ztGcwGgXjwSxoYuJnjGshwrccMA3/lKZ6dkDs+A5IqbGDdpgw/g
pCJK9LZ1qeTrnKZl4nuOwgLeaABN2TUl5mGarcjwMRwsIHJuYubrdapwxJmm2sNVxQfDU1h7pnWA
TT7QYj3dDXaiaZuOGfJbVswmPU3sC5JPL0wGKow0AoLgawmwHCrQodGLAx3V29rUbXBMF2VXJA9K
moRyhjAUIOlmTCfM03nFbeOFo2DLjT2CZC+eBXa71uV6aPyfiMdvUQ1c7IKz6399ln74KMCA+LBA
qLX7W8rjX//pXwdpymk4CjueJKEIrmcBDv11kKaZj/SHvowwgUiR2P7fGQ/D+sODV2BDKrIM3dKX
rr+/DtKG94c0oJTTPycgXfEv/FsH6b8HPEyA57yycBfYmQn6/J/0CodehLbvc2reTKa7tRk82syj
jrMsh8/fPqHbP1Mjv9fn/SP89OdLEXSRBq/n2v8Ez3W9w7A9GvKt4Bf2BzFYPtULX/8vLwLtDMCK
AS0H4eL37BPMhNB1Sri5kRUweET33RbKm/8PNDXy3P/pc+OMbBPPsWxymNBn//46Gka3jBEXwt9y
KJ8oOm+3o5ZN1+UcVs6VGZmc4Kv1NC/Xk/28nvK1bj3xdxAwaJ1jG//FtkLHLNhqDQKcD/eXbj0j
l8vcL8L7EN0aCs+HP5rMzZ0QuvQ+xt9YwFRanjoa5qzxSFGvRnM2fexUJ9jEQraVlYlvIwwlOQs1
fGUocPOWBhsDWLgdJNIfRujmGy3MaXs2RkY/R+jUGIxIE2o/DNbLq7IXNoYLOpqxPxpJ/23a+MFw
qRBU9fvMUg+j7XRkBpRlPBVuGfB4TInG5gFSE6OhoIn92ckhvZX0QcP/NnpiIFCEwxfazRRG714x
zDNSnrcbuy8gPAqohRmDeQezGdSl7qdOTaojAuQaxlNsDJ4tI8HKYIy28dmBsLiQGuXBgBaM5IOf
vxhuBO4un/QBdUuV5sBctywjMs7UvxbXupOAEHUqx/rQE5v9EhYR+nJxTuKo5zzKcZJ2JDIEtMHM
V0U4uA5j3bS4XAZfwPaB15g8n2dKk2K3ISMRa/aIu6CtvchnaN6y15coRHdMsyHcRIVtvUfw7un6
HsfmrugM/FO1Jfmc6QpsqdfhEXel13nzHBDn5vngUp43EqL8hS0wdLkQRh55jFJ4OKNEV4JKImts
zgJ3HPoVQhdTCzGafASOmXwHIgyeggXqLikHYUAPuBK6NprtBB2Y89Ji/A2b+3FBw+OhSW6tlRff
xXb2HKVu/W6A9dZ9BnjZTRExK9+GlbCfU0BjV/MCoccG5Qokt6KfdgEmsJvAmrzpWC3wehl79q+m
WYj29Uq3R8woL63EFFeiXOj3fZW2j96CxB9a4PhUF8DJjyqrefVWen60kvQZRk5HJuAQDXC9Nu9W
C9CFdCaJp4230vjDBcxPayGM/s6omuiQrex+LNTIKNaC9C9D8DhsARfSf7tS/+05kQNZSLa3vtUs
zQAJwbJTsvYFTA3G642wGgI4Lh0ydwCuhskXRlayQ50N6nZnssGoRpnKP9qllmAoHfsrrbrgyPGa
AxVikPaK1/69ZE/ITdbo5kvgMCrf9Kk9E9ApbJJkxtqGMPWqvcvWjgQTKw9tfAGh0N209ihAp+iQ
LZd6BUoh9ZsRBPTEBTl3tc/xnS4G2omat5acBjb3pazB1kbA/oScK7bpmtvpfplS7dCCChh3vbk0
PmiJRiee4igP+GFthWhyjcjscjA0fHspjiAdgNIx1bQobZTmFVgrhkk7zcKC8wu4O7+jkHr51sul
k2JaubZqZdwaK+826vXsiY49KLj5SsTVjYQIij4spFyFJbbzuYzYrnRARhXz4YWsSy0nlN10Ae7W
C3oXWDAU3nCZ5LJFXei8/UrqHZ0Iam8VLwTfaqX5pslEyNxcIL/oVoL818r+DV12dOTYBUzgcuUD
OyYHdJYxsMF6tNz+6UoT5lZ0n0Lm+PouXnnD0wQcbFfSM8XWzGiYDGkrn7hZUMXWSi22FoBxvqCM
q750bhghwjfG21d2u9wrIvaCRjVu65WGLFcy8khfA061rDReqfcipy6CWde2EV0iTJNHN4yxe+cD
ypUmKRNwO/c+CjTeqdZaNli/kpm/ZvdkObTeeEYYcg4CUjLW9LmRH1asIW2buMVODfL2sBPWSIcF
AGf9UZDVvnC1IR0oNUqjrzaNwzdjGPm6ezbxsW8HdcJKKnMiTHgSMTe3o8DR1uKOeckyAwNJMsN9
ryNhXFfuojCQNkaJwWfHGNNbBBqYC2g1hUKrRZxsmOBnq57TZTK6NVeVR1RDdb98IvD0mZVfOghs
rwA4mnEXrBpRtupFmBGqa/7otVtrEZRGHO/PKi568har4jQ7g/eqeuG+z4sgla3a1LJ3KbbaqlnF
yYR+BQ5J/eqYm6FqrQpXGmaszVqzKF8kd7JPhDf0sDAzGRUbwEK2dG6gmNkoCkuoDrHF7xZRzWor
cY1vEKUtW0Q3d5Xf2mZSjGcXVc5ZBDp6kiY6kVbdblgkvHbQ+nqHy2n6iFeNz6Es9qWeqAjeDF6Y
v1IehB7IACF4BFuPSFiBYm9W5TCal6b6YlUU01VdFNxVdxWtDb8KrwI5DrwXt8KqSZqrPplqg4EL
ppeolouAOUdZ8QgvBVVzWgTOYqjRnFbVMzZ6c0+BWnyyGH7ck7hAlNBXmXQQWrPPV/F0XoXUeRVV
Q9nTgGovWmtoJpxH80WBRQZMH7VkkWWHRaFVYxx+0LpgpDzF9fkbqR0xl2EDwm6pd9h+1Sr4Ioyz
PCemyh+aVRK2F3V4qvP5pl4UY55ViMcMMKtThakQkqXUmQuSnEVqBqljvDoY9bHzLlr0uKjS5ipQ
x5lrXbSWsq6A61N+0axi9uDksI+yP0XuRe+mbUT/QmlCBM9XQTxftXG9RSVfBXOtRju3rUL7bFdB
HTo94rora+QsfdHcy1V+D1YpPlxleWOV6OOxpz+LVpfuSgvR8L1FzR8XXZ90RfMyy3TYzYvqz5g7
vFRtnd5Y61BA8nh6GNdRwbiODcJlgrCMasFiLHMFtY4YsJnR2bzMHbIoli/xOoxAKzUe8nVEUa/j
ChU36jlZZhgNbBJqUNbRBhFxxhxomIw8CgrTqKJdJyHrUATDpHbZrKOSFFtTitYvUZPXYcpo6CEh
YWhC9q5a5i3BMnmZSiSYDX6s+COV9nj21NDjhYypmdjMg8bwBjfQYBMAT1sidMt8x5iXUU+gzfUv
bx0AxcssiMd28d6LNAn26TIrGnNDQDMzQ+sKc2p9o41MlazKcJByl1nTvI6daicqH7xlFlUTNnhm
K+I+kNtk0javY6vU6+zPcR1mJctcS9rEEZaqXv2CB6zrko2KGIKl+YSrlL8RvxSMvjWf1LD6gdc3
3nrrGC1aJ2oO8eaNWgdtah26/fcnleWE8Fu0HqAnQHSGrBa2IMBU/0T4jeTtiwa2Ck5Erb7LNGx4
y2zoENGo+fLfv5T8B5tqeS0TjIBjQwYjzigXYsRvRIiCrs2woLthm5SWfEQCLrVNpWvBe+1qaMKt
Q/3Exia3jVZtmjV+ksqafggLenKXWviUhdPpFP+2ZIvOsgmTkhFNxDCDqk9xHkdVPlZG7+pbvlfj
u2+G2d662EhOXSyca1gTyQ/UyfbOM83p3bLUREXdaJWFDxrX+xh7Ob6LWNk1CtTo3nW5ET3ajTn/
KhRpF8ykRGkSxflos34u/yNl/CZlSB2g6G+Xy3/ilz58N2Fcff9uBvjXf/MvDUPaf0iwaaZn/UWj
+A8NQ7p/GCbcXeClHOkRMX7TMDwK0/hHYOxA4rl/egj+0jCE+AOtgeteQJiAcahb/46G8U9hwZOL
EkIDm0Efk2uuEIvfrm4wv55b80RgLLgMkJr0TU/F22+fyf+FePHP1/gHqc4EzZVYdg80KoalFEKs
3CF6B396Vf5LOOpCbP37qrC8Dv93+DUglnLT/v1OtdsocOaJzl2PvLzAvkg+ZBPaBTaC0s3f+6bS
2eXnYfNmOrHNNI+hRXPIMGQBYAjBaPqgDnrt2A15Xl4lkxFpF63dz6+G25B9s5os/eHxJ6Z7piL1
tBttod+rYpBEhdOakpC3RM1ueAqZVqAYkCOpLxVVoBQzeRbWzw24LER5jRJGibxb68y2aytFpAwx
AySMWq3DZMG2OqpIx83Ne6FHBud9zTk+0AguC8sh4NhElsQuIYEBbGzbASpnyrqERiVm87OKofWw
8BcVGdC0sx7Z9lTkCRox6pjCndI4D3x2SMd2Lb50Cp1c5pSN2jWUw90l+txwzNDxnfq5I/rGZxyv
vTBupBVyUvNQH93Ixb5f2Fo3MPgj1etHKYM9xNcWjjK09Zrf3VPzdBpIKL+WHmWqfl242oNehMnJ
sNCj8V3M3hWjDZtOOhEtJ0rsi6eBNhR9k8tWPouqYqs5W1QT7bA2oHxNAMc+7NbesVBPL5EL3mBT
eXFMErL8QLrqHsUEQsN3an18aGk8yQ5JqkXlrikWnp47sane2cB/MO0N3A2s3Fp0bfHiGbp7mT2Z
U6cAWemFc5jzyWJYMTG3iPo6VJfSbXPL16K4j/ZMNlKen3lX+lHlhM/dFAugS1PTL/WApnwZSQKm
qApxypzCDZ4DmSSkJqfEULDSrPJyCCHApDVgqgt8JNpLlXuMGxOOojQZmLr3KcGeIZLnHclo1vGZ
nr45LQkEmA2uEQv2I4Nnc2XNTyJDnpDeQ5tr/UfYC6f2xShkwY5yMH8gloGNo4yHx5N0FQEJdDHU
kTFstb1oe7qbuy7vokuL9D9G6JJJkGg6905ZLlvRQcT2NZpShAtBhw54DuoZLWGYO9x6Y6/1n2Qv
6WL9958t/z/YzuRCrP5tLf1Pz5fH8hOxnKq6vz1h/vyv/lLJLexmi1wLXcte/sSq95dKDv7ahD1M
8B5sBInU30hI1h+USvD4QUFnDwl7E6Lvfzxh5B+QPvXlf45teAC0/50njAHF8+8Ls6R0hJoPVHnb
4cehlf99YWbYlTtZhaMMFwARbulGOsEBpfYWusEeqXU+jeaM0yUf3BTmMTO5JzZi1g1bZMrW8EXv
HJbOQ5Um7ZZ6eEztZPxdtKwbXEjuBdh+DzKPVttnvWKWv0lZnNAV+mKPPWN41RG0b8qGPZxIJCu7
NWifsSfUh2Vm+7Kybidn0E+4UMtzHQrvaczDVxE447uVmvUj5e7BvSm68rqoeloxQBa8pVPV3Gau
ts1DKvk8rbg0UCKfuiRy9wG03K8BJypITpKm+zEs6huvddptV1nynAw6dXEaZ2E1wGxAina2DpkA
5DevFzeZ4+VH1dvprRxZP2wA336HpWIf9BCXKHiwrwPSi4woJ+btWdfcRcW7I+hHZqz6TvrDrcGW
ls62wu2/c/uZdqlkpN1LxyKu6/kmkyp8mlzW3IgZQOk7eX5RO/nJzqabMgZPM4/ZdFBE8w8MQ9P9
OGaxD27LM7fKSbwNg7o5R+whUhrTKHNKgr7cZeMw+MCobBqtbNYlikjJ+/WBs3OCWM93UnY2/ni7
6LNPAv1Lxn7JE1uFbJga42+9mYmxTBYI7EBzLxLcbs9dqtSZcq38Zghgz9Ip6R0Z2hE/YuKcbqdh
KvaV6xb7ssC6r0PRZuHu07rh7+b9R9kTXQblAEKnMNGakEmOruOS5cRWo6uemP6naH5FBb4OFyex
mU5HKwzfTNW+zAKHYR48m3N8SIPiUAf2rgahb0Y/Xpxe4KNgvyS+9TB/4vyaU3MfnzJbnmKvOIX0
XdlSu8ox8opuvJ7K8L5L8zP1pOc6j46wYdtrwT2+BfFzHCPq3euL2M3okwEVtLVMAvvk+uLYsPxi
0u76DDWcsvQqoy+7jYtHLN8unfViySISp9acYtcKHrFucXSCdBcn3qlr9B0Psk1vyMNoDG8O1V6q
dvfGYpE27zRrl3b2vRm9BNM7yWmejsEQbJTe+bBu5d6GGnQNCwz7hn3QC4LuebknEc1gVDYprui7
1raBUnjj3uqtQy/p+es5kUzxC462o5VWu86tr5lIPDsNOZRq+RkWkcysC33dOBvuz+IojRzS7M50
gqlywA8nDrrUh23tJU91JZM9cNfHMHUu+wzDjE4U5idLTfyn2q055bvM8p46dEh2SrzzAMZnrFVH
0el4275j0kbDXJMewW20qVPHI/3NXgp6ub6jDA5df4BCqQgjy+yHUZP+Tow4u7KT1NtSGsNkpn2h
ZHAn1cLW0I45ybjB8/ZOxlynnI2faelqi8zINy3yC+EXd+1LRJxVr/2aDGNuXs2p/Dat9j7Uw6ex
FJ7vFa3CmKrdUJ0IS6kvPgREGjASBarxmNxHS0YUfeAm0I2rwKVOkMQ1nfUhw34RQ8qEZtraCqtQ
fzda1ls/1i/WsOQpM41ETvaAu+nsVh0hrqK907vsjbwq12d6VU7tG8HQk0YrXB9i+QvLBCNqJ36F
qv1UTffcB3Pitx2cJCg5v3iefCAKnEVvHA1wq3VUP1EWhesjTN6DAvQCOaptRwCMK9K96100TaHt
VdzfDL3tR10IPGikLaCOkr2CjwLO0i25PFPu77nVz3Z3G0lCNOX7WIC+auJLpkZwPF7l6Pp9Q2ll
6M4UvLLk2KDq+nFD+KLlAu2rbStiSnuvI08c596ELty/DyqfPtCW9gYat5E+VcFZZxnU9f5nsrsf
dGkChxjNJickpRtMP2PdIA3md3bMZTA33TnIUHnHHfn9d/Ltv0bp+Vqh3fI84prF5UoVlxUwijIt
362pYlVaqPmiq3PfquRdHbSfNXMz8GfFy5SrW0YA+1CCAILTBiTn11xmUEREupVxfaoDLd/Uk9rL
FlteBmx8toaf3nBvkll/Rnq8rvXolhjdiUEgAZCUXpaKRGc/zKQRVZSekra2/bnH7zR6xlbRwblh
tE4uKoF7hFClluL7pzAsbvMxPOa5QV5DdF92ETyOevvllGZ4zhMSdQTitwSsiUsUwamzD1rQnWNm
aZS/ktdJcwNorK1A8zLpjOeTVVwlDZM31V+BSPnyIBPzt5PLsTb5kHNIFRV+YS8uIA5qQKR01V3H
U/kc56gZZrAT9N9tCLkg53Lr3hg5V4Je3rdkHbnWjZeRYNGLzqTwZ6yQhufFYZh57VEtiPWpbPSD
XsHIww6DxSUdr1lkPkWc3aSB0O4GnGOQEDjJtuaZKajn2yBAJOk0HuU4a7lXK+xLaZu91fOX1eS7
QFKq2T/gEzmXMroMmvrBXaALg/hMIr3YF73ojyjmvgg/k6qGodLHNO9CHyBa1jDMOcq6uajz0QRr
I8Kjat8j5LXJ8gO+a2K4jLZoBbcVR79mHPnc6Hbz6tvWDE+NyI6YTPZRFPip/RY5xUm3oz3zTd9F
OM4GTPguJxD6YI3wxmN0NZApS7h+M+21JRIcMWQgqOdCmiVKZnfRtrLbCwOHjcdiKzK+P89g56Bv
w+jH1W9joAydnR0i8sxyiK714pPGoTeMFEtG3Kf0/LK3s62KzJfSq1mKi20JxY1g0ju6pD+ys9iI
EN9jUl4HU7WPWucoDOKaKEveYJ5aJ9qBBj5bAqybxnjJivddNe8jCeAJA2+ayVPfTpWv5FUFmUZ3
h3fmJWdMnRhUkZ5TuY1KY1/gm2YWeWlZv5JS3uoNndFKHMfSOZSluIu4VKT86b2AhSW8qHBHFeIR
FzLew3CXO+F7PlT0Tb60M7dOO98aXXbT5PxX0MV3hL6QzQY2BOqi5fy8SQr6jwSGpMYd8TbH/dZh
zgoi+iKFEDVitwy1JZRTlnutRwHmWHtsqRLNerPfxdFc0idmZT5Pmd7vq2j50h95Im0tdjNR5omz
VzjBYaziryZvpxuzcvZ24O2nurUujNFz9wRKP+2YRjIsShvbWJydvX2KZpBATnqTTWRpdePZ1MWO
qvGroK1YEd1N7bRABoS9j/mKegIeG7B76hqE0caMzjN210Zjs+Nb0Om3wZTX1zVQAZICg9gyZX6s
BTwvJTjxaXPrbQcXaBvF4xgITIgAg0GZe8G/XoVM5LCCK2oFRHwI4vFQWOJXW+LDIsisHGeXYBEc
kIvtWPuI42BX9DzivaE8W8AuqdK+juoBll/j7DMzwLYhH8uBfGhbTbt6klclqDuEiV3bzPtAeie2
djssuVvPbrDcXcUZTUzsSrIx2umaiZt8MBmlBW8B21pRVuR/SzjN8FnQIA6dyRT/1ZDskjZ9PG41
iINGF7fk+qJko9Hy6wL6SUKTstz7qr9mN+sPVna2e/q5u6Owh6N0em46iA6yb/apRZdPNoa7ifMK
6ayj1rjbPH3uAvAuTXkpZzqLXbBKMnH38ZLsntxhK3hQHm31mHevFfRR/c6dIGMER4mUX4OIG6Ls
WYMS3vWTjwVj5IwtX5g9bGZ1K3qPSZH+7ZrukRH/ZqDewRCUDtuch9RbNNqH2XOfWxbm0P0xRLUd
s/pE6kDbYt3ZRjFFXvzNmC29qTJfG3AdutGOWDQZNXyOxH/DbLxok3EbpvFezDaLcM2wIKE6tkDb
3mjM80L9SmSPufea1CcUg2uLQINLHFULvZ1n7zxWAgKVG/b5KEwBaQ+8i74hcfuRACQ9oO0CRDjD
FHu3qMwTEmi9fKEH8LvxoecvNBTzYj4PmbWdMyO/qFK33bbZh547by03vJMGOfbv5qFg3VdNvxk0
g+B3dJv37H/BE04PUQkUwrmxvOiqFXDXjGIPfubAXXCKqvzYWo062eCH+NrD4pu4rXMMs3Jn6+AC
6uQ0MczndL5Jp+C+7Z5BrIPwls9dTNRVYCEXJpdAlzwGMt7pim8fgYsh+bbmSXNo8OVIQbOvaRrt
ZeqJzSS7A5yimsvf5bHahU8sLHe1rh9Ah/lZr9U7uEMYQ40dsyFw5+AGW1G124zBCZtvmrQDi46C
eJoeXUF0Qs1nUAeHQSJK9iXuMvzSxLt1wBU6vldJJlQPHAgORb6fSVjKEMa+omFojlygYc0L1P5d
WxgXyZDt8NFv2pY5WHQtibf7saPYTIT3JlbMaytkX2NnrIAksi3jZY6pizC167KduIdptYA4o8Dk
IGdyk1k7/MkhPIgQeDA9N0bJHt4iweylic9QaNMnZ9fi89V3MP62WY0/OPeu6yWlGX0Pdgw7nAj5
G4NP2GlJsR8j8s6Vdd9JwlxAttqp3AGxf6hjtg/zvRuNMB8+av3RCYtjwLcVcx6e6+JaMb59KD0j
J9ivjvNk7ZuIYScPb4ZWzo70w4n8LKJoOPff2tixvJT9DijCGcxHfVHi9c7tIb0JoPFZU/CWOu4J
aPlWH9lwgrLohISFrFUZyChSxg671aoEhTxp5YUbNeECQO7g6tX+hMtmY3CI3aZF3xa+nbpJsm+s
MTCJptCZfIafZUPfEGP9K6N7wIRCnPuNFS8IedhH9bJdy5+noKU9ek44Qsbdd6BccHrpHsZAesxr
F25AYHIFRpreXU5j7Zw6hkgp6VxdK46R6PvwZsz7qr1zPdwI20GrADpWSif2n2+lM+4DQm59ufjF
Kp5y8raDCY/yvKvdic1kqn3aDni7qOHX7gCWIRGPxnSFo38r7Wyf8eiGkiC5kHZVMwFC0j1C8z2X
c4SheJMk3oDlzTVwSDOzgADd5Pzrg7JfaCpqftnIBFuj1tVWEk57neFIXDUyyOsPujMiaEVFYKd7
e4xuu9kuq5u8qMsleaWH2hb3WkzCtwBIyn7QeEYAGS5g2Ew3uCNYIceqfMxZHE+d25Q3fURlPfK2
MUj4VdoP7H/9CqwcyRjkmW/SiALOcwZYzbZYgfSsA7AI5fF+7PDXWXyGO/oolstx4Fue7WqTtjwI
prDzYEvmxqWulb9STdmYlp37qiqioz3wC4N4M5+m1C12wxDhu9Z5/yjcgZ/E1XAxh84IZooTbBx1
2a/SRYp1I6bknOvLs4M9g6lE7rwzLmfszw5TYWbznPfYYBYEWoq/bvUc4cSNh/phOV0dWqfyLvVe
8Zckuc4ug3DlW8bIJsLxEPNbrQVG2IeIPivxq0w8fOUt/UYnV5KMTHkAXqdt4F53NMtdzimPh9b1
4jP0D/fKK5YPeapPRmM/Mg0uL6Kqt48tQ9In4iwjpjrvKy0K3hJ3s34kt05Nw2KymGf1idTV3Ovh
QoIjf8BbL5IPNRcLynGhQyJ4H1xtqh8UoG7TT+PlPXVNd2pbm3+xqfl5C/hRFcng+e3ETy092GsK
rFaYTtFLKwhP6INky768ZFvVtBUMrXsVZS1ET6okjqUJwq21UlB2CkbZ+pphmYM2m/P+pszL9irl
22V3EEd3LjDBu8oc2mPdYWYfs+GE3/5LNyp+rtLlVqUSTowxu1dK5qROQm/5YwV+Dbw5f3LByLQe
hLQ2AzpZ2vSG0twFMSjmjbYOTDs9gDL5529qAKEJmiZA1jDHAxbIr9ZaIJhVJN+I8BtvIQXiTIF6
fvDy2ZYLpg7tn1srhzdZ1mA2W8oP2FBVt5B/PORA60JhRTyYMSQ8So3gZdotB2klZ8kGRRPsWecX
q8/Voao0BiRw/pTkKqqn/LMVWQTTiw9YjzWGQpI8vlMtDGjvS/e4IcLSyQ4re7MNPa4XzpZvSaHf
rxfT+gYAY3xQa/NeJjEaYTNm97AHYfZ52rMKeOPrmyu1Bb6Zg+tcPyATV9FhBXK27LAI97A4OBYn
csTDlBnUDl91cJMFdnzsMEXgsloe7ZJIse6M3mUbgCB0PT4GIv8QnN0rG5MKxhlwEm3euwdz4OvJ
Eu9dBtQJrW8TlfzLHMKXEtIUbDFsw39yPhPlXaoqfFnfXBckyse/Yd1zy3EOMnn/rS6bV3MCF5aS
dqPUG65vrIFBLRdmqYKI2HYcsZbPT7nmhSur26Iu2D8HXykFTqRy+FwUFqGNOzAnC4kFbrA2fJkp
bySceAXSFs+NiD6J1zo+piDWRDpPds1y8bs1ajm+jOV60r6kFzxDNyq2jt6oPVs0zm8og9jZtOdS
LBqty4vphXkL4vQrcEMCJ+wBtwzxsmPTwu1eX96MrYu043paf8uVNWjC3z0a3vBhdvzQFcDaZja3
+DiUnc/4r6MLhd8VCxZvxQQTWXTc1G64EA4p4MGeN1+keOU2f/44lpz1XWET9C77IrvWoqk+FDU3
1PqBlC3AGoLLfI/Lb1jSt3bjjvylcga61dohu1exIQFxj9pZM5V7RdGMewDPBbVVlawXtYru1qtT
1fP4i4l581oKqZ1p74FHO/D6iqHsVSjRq9evGn6kt6l62mkoh520Teqw9qx3VNiw4vw5osgnfkLU
wj4MU65ir9ceODKhRCQtzKjGq93FJcgIOW5c1uFlSasb/gnhW7CR49S8Zhqctj5+txsDNZ3c+j7u
Q/kIyd86BmlYPXa6oi40FuIi8UxtS+ayuhyNXn/1zISlrT8uMntXsxENm1LfmMRcDjyC7Dt8nprf
qfrGNe49a6CQpty3dXg/pDWneiyJQQ/iv2PnR/qtRaaKrJ+kLvxZVs5pmuW3nctz5Yz3qmu/iTeL
neYCqm6paRKRtPZ9hY21GvoT0U5fTPpVYypgqHlx7nqi+9HsUY81ThcdELqjLXii1Q5NW2WW3fZ9
V91U/MFr1Dcg/be+iIqDXbcfhLgve3a9NFkezb56t/vw1uXaZx6fcob+yoI7D6EtUdqeMfJLL81v
JgxMSdsPVrBbWWb2G5jTT6gk5zSEPSjnjWGom8Wq7XZjceLMKY+NPvRb4BlvlO+g09ZWyXJc45Hz
2CoWd33Y3cEX+3QCZcCs1kPfAqYPBQb2MthJZ7LQZsULKemHxizmHYcXKE17Zs13hUtPlJJPkW2f
rN59McHHNab07sYBpSqsimbwtRF9KQx6pvJSfdUQK1MXxk3OAwvVBsijl07PTQRAPwy9Q2PVNAhM
xnPjOcyzsODN3Ha5B9KlNZ69Qn7DSTkqD/5Qa9zHytxrEm6q7W28yt44zXid6YQw0wX8aBMo3BdE
QIEt1U9wucAXiOsoSnYWMUm3wyTbmCc2Z+9apu8iRgcUy7nn0hL3Fg5DmLoClMzClBnNySf+/jxU
0+sYlkR08UOy12WD3KT1NkYX29gsVrEV4wFgnKGnrkUOjm9EZVCix6LbEdkT275O4Z3axDPg7z43
bfWq6theGtWSXaV52d7JoaSqxjI3WEAhtSuXIzJA8mACNFChY/vdIEMcXuP00PbvInC3FrzZrREA
s+/JLpAZcbMLL/tfzJ3ZbtvYloZfJTj3NDgPQJ8CjiRLlizL8pDJN4RiuUiK8zy8zcG5rrt+g7xY
f5TklOwMnbSChnRRQcUOKW7uvfba/1r//zf+FONz6YJmALh3YtC8DUi4H6rS3kyFTilhMfD1sgBP
FJ4+oBOzkEksTZD9yqyuRTS48RyounMacqVJ2HFyaNrOn1ixkhBEhZsM2comUPFLqWg/oCQZjGIh
Ve/TOlpT8Qlmkg0zXncLeVwRKcZwhbxLuSvpgIyE/H0lpeUIFD9bxpqdjaqNoPY3UCa1nvt/+sg4
EjVhio60TAgnUqL5C0Op/A+okxqzDWUk1Kdca6zrHO/yBGJojOzhzGFiQ9modGOK54M7NkRDeecg
HjmCiI9RXG1uOH00SKmVYimfZzp25wOt1UCs7ECZ5ZHgj5065GVAN3xoVGRlVGIdTQZBmo4afMMe
CavZ0KzEYIrcGvTwQNiID7HWC/fqSehcag5+C3RmeiGCNijWxDYvaCD0Mpq0YCdXRelRPmxb493G
EnomKc2mgVIpIxohaQQyE9ZukNIFjRMifQiyhI5j4pDA0ejgGpDwpAcE741BxOYDVa/JAEzsGM5h
qWDR1VmoR1ri0CroYy7VBAWdMgjJ5JNwlZiuj/4rk/xSpOWGY7n8gYabZi1TkEeyvfGHZhGiMdoX
rem4bFDcrEuDCQmFQBmJEZmoWFitN+mkFrBBNTYjXKmqqR7jTgNvGsMP1BTJ0dDbqOe2Y9kfoIJv
VlvxYjoEIeb7gWzNVRowL2r6Fa9oWArw/UusO1BR2lTizkrWplRHE3RG0SDrU966VkmGo8SiG9vS
EgS1C50EN94I1kAzanxzqhax7dEubZVk7xKBPBRO/Lz3IfU9XOgKHayUTpDuvH8FWByzZQJsU+6h
AFqMcVe2rzYljz1oNmWzdiSZ2Ozn8sJ3eNEjmqQRQlS1WoF9W3TS0PQKxI2bPiU1A5K0XaKdkurj
2KkVA9EvOzb7iBzf0aLgNks9ZxH7vIMALRlmT6Q/ICuaox0lFG/pPNpAwrftq1YPtFsxdMMLupz0
kYcCIXp1stZdWJnoUluUN9IE9kiPVnswh0S5xhrIVaKJ77N3wqwadGFlvM0RILkqtdheZh19Rm4H
KO6gWXzdlgY5dsK8E7GuGYsFGk6OZdzKGHddRSW1dCDuwhrhzYjZH0RuC9DL0yYUrmVEM0ozt3AI
dn0AEq38U4ayPHLhsl/YXldfNuTWnLnDbpxrMMbUBrwKxmg0CWPdXnadzNkW7v5c8VyaY4zC04D3
pFxaA2ErczWUgiUF4BxMX7Y4XoQgyikq30hrV1j0CZTFr3GINMVxTKHv1mLo37d1jD1Rk7bxMDCV
/COaDOFT32880fRYiAAgwLEQnKyJxmjK3YaBZl/YuuZPPKnT3muaQMUWwr23DgyxiOg/N6VrfJ27
88jR/ScOsMUaCr88rRvEydAkKfMHOlcdo79ntjAzT74s68TP+tKzN0U6tPQQrtIgv0k1xaNMZYBQ
YJYHqOw4cxd1fnhXebOJhmpilXPNqLC2CR0EeDKfVTGIfc34kAgbCAl4FFbnlqduPiGAA4rQVpt0
0saVsQjNSl6hcYeqXyZ7/tLA5Gm02TgOjX0pxiFDU8zgsuBgQspY1MxdUeinfZ/dJ7roX0qIZqKP
mxUCSuKpymIxFZFdWvIDbFIj/SpgBatDMY6RIxIpi9LinCnmorRLY+kLSTJWNo39llIdyDxp/pUt
CJuxk2CaOgQLehfoqHZ9sjhpc5IqSkmex/1RZeiyr5oLc5OyqKI2gDHPHKBkqcZ+AA9HoYMXqTxD
uAzQ+QaaI/0VzqW09YHPFMOjd17ws5kV19JHQ3LBnZMqg9WFRr+6uQR+K2n6arCx6SQ0Suep5blr
r7HqFU1ysOBKaQMHpzYcfUQmhjh8yvtkdrGZ0DNtZ8JbtA0wc7VEmxNXCW8DCLdxZgKt5skQOIWq
uenK2lzyeQoprLuln4YhZswl4oE043T6jL0aSLmytex9o9oUOjeiwYP76KGuhUIyPgptgg2m7GES
QFMa7iQF5UyOSnkwhS0TTQm1927e3LRJnOI6GyNCDs1uTafkjOzuTrXt+MbfYu2IWeA6A3SBIgdI
UwXA7gmtfhsi/wbpo24/qWm5hEIkzqHogxYa/K7dmX1Qh4KBhHzlnzNB1ZGnVM4NpvPaLEPEYyLS
C39eFaY25+Cj3+i+201aDzpqUrrpTRa46iUkEP3B0J1eZJVglKK3wvEqyi47uAqfGk/AhJL8YhYy
0B5aBLYdjCpct7xGQ6y8LlGmsSwsEpEPje4y/KaicQELK75AVqtpUK5GamHU4ZGbDDCatZpJneCw
m5AF2COz8qP3SVlW+KpIveQvYt4TV6GfB7hdN+uRVsUij9eprTFCQbUZxXTXXqeqirhs6tGTPqRq
FN9JmWk8avBvrpFrkR4qqawu2hQDDQwjJPJb25DfKVoU9+V8P1ZGRiNbn5KYRj9NpmKSqf5bO/fy
B3xS6FxpP5WaYd4S5CpWZWQUF21ltY8afV0lIDkEFWSKGkISB1NSBVPS6U0Cs2cKb7BSNbJqipG3
c995to2edWOl19jH9Pg1NF00MOiNxCLWuAbg5XjQVMhmxCYPqAbEejIPV5kFLcYmSmXBFgqkijjj
1M5K8HBiaGq0A2sEvOZqpF713RCjIBB409ghDGgd4JikGTFNLZkEggWQOcIRzCDrk8IHwmK5dJQq
nbeiXn3IfXntE8aGNc4oKFVizAK4P6oczKUgE9ONY+EXVjZaO0r11L2Xu43+oGvFzItJ/pAhaPwL
QUFjhnfpLRtLtR9pHq5ItnOFlqNMm4LlkNeIaE/4ZnFNr2h0h0MDm3SkTRSN8mSWuleShHLtAH48
FZgmc5y7VK/eF861rHYVcJkwpdEppPpIufGmEqNqkUc1LlhaZV4YetbOxKCMFwRQ5RxZ0naUxV4w
Jv4oU3xL/T/rrnEgHwnqFWo9xWUgp4jpcyhc2rSrwtdN89tQcM5h1PjDDDTwJqo9TjOWHV4YKQqa
TV3aC5leNAfCbaWNvCQN5giDO1f0V9B6ixOqK8jhGJlwZw4oTxuMhNxTiibyudJgsVVGpnJfoEAx
SNCrGJZW9xGFKn1Y84o/YMWtTlJTuxRyf+mbAHNWooQXVH+BVt1GoGEtb0c41IF3Z0V8gSSuPura
gOzGL/50Q594nzgrmiYR6pUE1gcUKWhRFoQiQfqYSsKtkkrJTZFU/q0jO/YY12ZO1BCynbolcCVC
8S6R0PSA2JEBftvaIigC46MmGjZKnqrxp9Mp7cINfAiBkltwoolN8LbAmpC7LcjWNjey0WCwBgdp
CbBWrDSMrieBWKCiA91tZrcRBeLe7c0pnRQ0GsqvKcf0MXeJTU2j4z9OhYt2pFYTANhmAHNJmGJr
jBd9hu/AXDD8+iKF/J7wXhxnEmLVPlIQwgkGKJ1KV0ImeMMsjMPLjYlALecn+vGS2jyHtIJPAxlV
mdxvVH/i+CYrrpZVb5FQgZoFuZItrcZVhqFr5ffQ0doZ+ZbO6R5saYfwdGxWl2RYoEGm1JtsiDmQ
L36/txnG2pQLHWfaAoqfq7QlnGPjxfbOVqReZwEu62CV6bgIUuoeLp54cGLRAu+KnmCjadc6/YNz
mQx1lhSKe00l3T/HnKO9coUgn1II6y7QJYbirrgOYnKq9FbfSNFlhwbqtGhowQJOoeqNBKm3gL7Y
S2pGDdsSlYyI0/lQQuzoepNF2rgXc1pkoW5dYufgzdNEIIMRm3BaBok51n0jBFVpW2fq2gn/uJYv
SgjYVykN1BNFAHAUe5PPLJhDvBVVZHFh+N1RU0kQhFJMuNa4IeYjVQgoSCoZPoIDrL/re5Tgy7ln
6htmkK6MYo1uJMUivjkceun1pIQKFRG+ZCC6EIcdQZbmNUgAls9kJ0EAg9WxqySYQfYDXy46a25o
IQx7W1YxZHQ8NjusC5Kpq1v5oMiF5lyAlDXVktT+ZBqetegQWF9lGVZFFcqnFKhL3MtRkHfo2tMl
CwgSDa5bwy2dtcqxc9a6UoFdEjpIc8A/+1oBQbtU6UGfmG0kvS/NQqE0Dj4QpYDStQF0l29AA7MU
CNS04+UWV9z0Nk1RCBZMZyYlCcUX6yeFQ9971G7MCdTv7INj9pMGcZAhhSW8mzTMW7YFD+SmwPlo
UZwaAuWFmLMNiJzXm8bECWeRbJPzZTt8w+EVIgGjCrhVAz/nwa1IR+kYRxIOL9iWkO+VFEBApHoF
wx7UVXp4X5YtQF49Ex9loxsGOg6OqD2tcHmpb2DhOucI+nFK1gOq3zX5stn2NbQauUshV4X7nGPi
2Kqzd6Jx5+V01WGDvsytpi/mJSM8J8BorNQYIBkXL5smRGdKqW/8TZONMwvDJJ2MagAkmc7o+TKu
HReFMwnVOeIXOQ8bNH2WuWFOOsGYtRr2WnSK0lSZhGQ0NkJu+LvnA5siBqRkX5RHeCEIK7Ew87Ef
md0CPWQkk0orvUSoTSaF5RljWrbZqVp0+WtDWyrWrNPI5/IkdO9azWweHbQDBiWM9KYKXYjjmNIo
Fhl2LspsTT6BexVHEQ4wWODdkUNZc4pzwa0qckDeNgpHKQMrFpWzznyZRNvcyOldroHQVk2Lj45g
MltEHawdCBZ9frPmHOxBFL9A7BmhpE3jqvaOlfRLBLZTIhnsv3jPATjf+h7flE9Ze/uUY4Oe//Ff
Ox5U/9Nl7EXFPbSXAh/vX/2lH19oz327b5Onf/5jtUZSYEQHPlLmxSEBwVIQbTGwO36h8bP9Wtuv
86OrBCu+dbnm8ljxnqmKyBIWe6pb//nHmyCOKG7vfo6QLjQcdG81aA3bzyGL5Ecj8eOH3A3pj3/n
R4/wtB343pUaXt+xg2CdIRSsmQyDuPvAnTgcBN04MyXIE7qs7n6+44scTJbvTYcfP+AvD8JjXIKF
Mx8dL44OZ4MC4eRnJsKrCxxMBEk8U7YfkUsdPrymnMnbpzb03cPvbvX///DfXQpIMsMH/pnHf3WJ
g8dHLxqOMXLM+4fsr3g4Cop2ZiiahFaSvFsGuzue0ijIsvmax/TL4UDSITKJiiFqf7/sw2How4FG
yRy1rRMdBqzokbo6bjJIMgFBhjClvIqG0IU1UZKZJjjUbz/bW53QLLCknw0F318LEnMdBXSJvoeX
i0AlDvLosBC1XSjY8bJP6fHpgUGg7dgJgNS7qSioG+yfU+RBD5dBPw9YAaLU05uZayc0AhIWr8c/
PpIOfZwjsm4/r7YEXTwTJTQZJEP58vPTGgWUIqxjcyMeUkGkf7/Qt3+82hQ06UxU2RDIsHfjcHLr
oV/Duyn6KnX9pRyR1EDUDUPsV0T/eTUM6vbnbD868eK05gHWCr/h+XshiD493r1k8XU0UFXGhwHC
L2I7PDhDnNgw9Mvh6GkgkSZLvGOW/pfZfhgUVeUMXjG2GxRvtp9dGD6h2CiLKOEeGxxl8YzzkMqB
aT8dXu0NmnrWK2BI6IZ8GaZTWxQkd8cOA0kCTaaWZPWSKYfTQNPPREuRFUZg9zm5TBly/NGbgyBx
bkbrRBR3h6Ovg4J5hv0MyrjyPlPe7cqntBo0+fhzk3EmAR/QsLlf869jo6KemTppggVWcaJBASGf
o4OCiW8Qp0N0kr8dFBgGlLJ6uYT9qjjJLeLovBlBCxHlib+H4VXiqMpnJqJhaq+ZtPuc2k75LeHs
Xz5Fy8YZrBxUlSX+2H5ehkiV4wPi7WxHJ7tT0niyi9vH5I0cowEKCI17zOTVaZqEge0DWZznEHp6
CUOf0x27U2rMebS8kU/fTwbW/uGGCbQks2xUkQx7+zm5U4SlKNidHQ0umWcGwukMwndO1ToJpMhv
oLd2ogOx15UjnTtiWYC0crAmMhivMkcF9zkNKTrwtVMLi/0B4tiFQOznMEbgf8bOXh0jQRV0Dc24
vt3lNNeBTDg4ehUoPa4APff1KRowQSaDYIrtc4jdge2UEkYcEXex6YjZLytnmoKKJ83UX97yYTRU
QaBlZHjNZ+Dl9NYCXaFHzwKCgGzSDX6IJL8YBnw3SA+2KOOvLoafmDJfaplD1wvW2yqm95R/q475
vV94DoFf/3xftutrc2DRL36vr2nubr2r3/X//8cLIHoLpR788Bla3d5m/8/3z/f1nV/c6/mhnv/y
wnvKVtmj225/0O6/5WIVUgb912P2dFhO29YU//4WX5Vhv2wAP7xosHLiVX543V2l6ugLh6suxrnt
xZW3sO+xVx6sXG91eNldNeXYy46f1ox98OabdextweLYO5znyee/UGmL3/TGNvHhI+wh0GPvMIm9
z/9+OeS7gtuxF75aZavI/fyfF196j1sef21GZJLFeR6/WTM2ryxzd3DYb7zJ4bjLuMuAMh179eUq
+/zv58v0MWWP3vyG664+//Xp1WzfIiJHX/opi1bhp/Lx5Svd4QzHXvwWE+T105vZKnryspc32J3Z
fscNJkxJbsKUWcRZ8SI09jkQmeDvvcvribnLs469x//ucbVtIvlmo81PRfg7Vu2b5aoMXr6HXZp0
9Lf/vqz1kV/7h4KmR177X/C6Xq7XfSnu2OG4wqYsfzNhH/FeROF9aePYyy+9Vfn5r+d5vc1dOPIo
z3/xf58jtzHfOHwRZvaHqWO/8m0crT//d/Ryw/5yVD/26sTdVfTyTX5pOTv22sOn10EdJH1Xt//x
pb+V+X2pvn+dDz73V33rn73MdfvfeAz4Wn/8DwAAAP//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Distribuição Regional do Valor do Abono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Calibri" panose="020F0502020204030204"/>
            </a:rPr>
            <a:t>Distribuição Regional do Valor do Abono</a:t>
          </a:r>
        </a:p>
      </cx:txPr>
    </cx:title>
    <cx:plotArea>
      <cx:plotAreaRegion>
        <cx:series layoutId="regionMap" uniqueId="{034E33B2-386C-4D20-B96B-499A9DF95746}">
          <cx:tx>
            <cx:txData>
              <cx:v>Percentual (%)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1H3ZctzIkuWvyPQ8YAERCCzXusasAsiVSu6qkvQCoyQW9n3H33TP832bP6gfmxNcdDORuImmRm1W
YplKFJGAw7fjHu4ewf/40v3jS/RwX7zp4igp//Gl+/WtV1XZP375pfziPcT35VnsfynSMv2zOvuS
xr+kf/7pf3n45Wtx3/qJ+wuRFfWXL959UT10b//3f+Bp7kP6Lv1yX/lpcl0/FP3NQ1lHVXni2uSl
N/dfYz+x/bIq/C+V8uvbm5u3bx6Syq/6uz57+PXtwfW3b34ZP+WI4psIL1XVX3EvOTOISlTT1M2n
L+PtmyhN3OfLkiafaUxXiaIo8uOX8kL74j7G/Tdpce/H9y8/nHqhx9e5//q1eChL8PL4996NB2//
xNyXtE4qIS8Xovv1LS/uSz96+8YvU+vpipWKd+eQA5j95VDURz8A+6OP7GljLKu5S0fKsJeneH+d
MiSFnekmZC2r6qEaVP3MMHWdyQabVMOTdVTpm+XD14fiHsL69wYyrY/jJ4wUIxj9mRTzm3VKCK9U
jHlm6gYzZFV/Er+sH+pHg34UxaAaUZ8+wF6IP7nJb1+Kh5ef/Pd95OmukR4EXz+VHt6dYvzVetA0
IlNT1571MIIrCgeiTNFkg3yDsydPeNZDdO+m9+WpN5p2j99ebhxrA9z9VNrYneL9ldqgZwohQtDP
sUEmI6+QzxAUNaLo9ElduH6gjfh+SJPvUse3O8f6AH8/lT6uXkQyBQuv0wekTTVVfg7kj3+N3IMp
Z7IK15DJdBj5Lb7P/vrPU2/0b7zj+b6xMsDcz6SMm9tTrL9OGRIV6jAZMY91QBTNpLg46RQ3fvpm
VdwnXx/efE3f3NbfEcsnHjHSjOD0Z9IM/+0HakYhiOZwAmjgEK+occZkhSC8vGTDL1Sfoge/9/zv
SHWfbxupQLD0M6nAWrwI4/8fqSR6phuUKqb5jEOycqwJwzBlhY1ChoUF2vcg1Mt9IyUIpn4mJSx+
JEIR+YzKmq7LQhHia4RU6uN1QgwNq5H9uL0os7/+WfhYbtzeJ1X6cnHKLqbjxdEDRmoRbP5Malld
npLBKwOHop1ppkx1mT0nuaOsSjXPCDOoIcNBXtS2r51V6v/1n+WpF5pWyst9I10I3n4mXex+YKhQ
yZmiE6jCfM6qRh6iK2eazGRKDawH93Wwuy/L+y9eXT5U1XeoYnT7SCOCw5FGFmV1/zUt37xPfPx1
XCp5D4eaKpUclk726kISOWOKirrQc5IijxFaVQEeQA+Uj56s8EgCyGG8v/7Pd6DD7v7brfOc/62L
Qzc/EheMM11ThMv/m5ip0TNTxicM8xk3EFP3bfImTb7+9X+T78lg9m4daURwOLLFv7VGdqsXoUxF
q9ciNcpCCqIjFrlPqfwoi1GhEco0fOZ5/UtfiD/lkzsfi983KxTs/O8BiYO7R3oRfP5MernavIjm
B+iFnSkyU3TUtJ+rROMIiqq3rJiqwZ6xC+uAfU+58u/rv/758rOpF5qOoC/3jXQhePuZdLFDsHgS
xxTrr/QRJJkqIokpP7vIOI4w9UxTNEUxkdA8fo1Qa3ePNHOFtkuZfvd6eOoZIx0Jnn8qHd39OB2h
uYAUhimm/qwjwNR+D0iRzTMNSiQaHS0EdmlS3Sf3p15l2lO+3ThWA9gaqeHHpzbosmiwSMXUtENG
mXYmm5RQWOPTF9K9fVzYs6OXC1Me8m9Y/pchvz3sIv36dnfM9t86il79dor/1yEEVpnIWDTz2f2P
Ek0drRWKpAbr1EmlXD0k6A42f/3Xd2U2h3ePrFGw+T9vjWcqNSlSNvIcrACA+96nGmcq+h2GQZ6X
e+Ng9X0Fkaun2+Y5/nsbIv9xhijpZwpFedx8ydbGoYqqZ4aGVobJnruAwMl9eIBI7//65+fvgMN/
3TnWB/gbWeDfWh93P3LBo8hnxJD1g3LsyDOozCgThcKp1OEOwxcYk0jKFzX998F679aRRgSHP5NG
rn5k2dY4wwACmhffEusRVsFDTDT8KD70hNWjosDVQ5Hcx5/rL+nrVbJ/70gngsefSic3p9h/XfiU
CEMAwWACMuznrGUUP1AuNJC9KViIPn29EH9ahArsSb6npP7txrE2wN3PpI2b7YtApvDhtdpAbwmF
WWQxzwMIiNYHmIWeuYkgYr5E+1EMEa07dP6298mDX3yHl4zvH+lG8PpT6ebiB+qGYdXPIPhv6T3Q
aV83GB4hKByoMlLNqXhy2Fa9SDHpd+rtppcBkw8Zawlc/0xaurVOyeF1HkRFFZOaYuLwSQlwkH0l
GWK5oMqYtnoOMVjD7Sdh1n2RRqiMfXex4OgBI+UIZkfK+fFLVKKfMfTjUFnEX49fh1LAooCpikGQ
/nyT0r4URF/u/o11X90XkMWLhKbwbdpKx/fPy+BvnZbe/sgkCGkpBp6gF32c/aCOwkyxfhjVDW4f
CtfPvgMsvt04lv9PlvDc/sApJ4nQM0apiYrBvyqG+wihon9KDEMzXiahxtpAU+rN1X0dfUd4vd27
d6yTv/mw0wizXvz1CTWekOHgI68cJJfgFvTxazwFyOjZU7LzMrRJXvDoearmebz737/JNEa9cHDw
1v/T0+L/fpL825S9DdRdPI7n7w2Tn776yCC2C4xufQ5sk8p5ktbm669vKeT5beZfPOEgHr5I6fDz
D/dl9etbiRhnhqprqoGhWjSyVQ3ZavvweElHHEYhhKgMOKfpcLe3bxKkPN6vb5EmaaiBwP+Qx8oK
1ZBHlWktLkkI3zrWGojdOoYYVGLq3/ZCXKVR76bJN0k8//tNUsdXqZ9UJZ789k329CnBGNNEV0Dg
rIomvGKgZIvrX+5vsN0CH1b+F5XcJCBu0fOcVRG1BuzXKFZ1najp1h1YUGFk/Ztk/lvkVJUaCkgR
qioKAV/75DJJd+qwUjuuhGXPvnZRqAwRTxxfUm9d1SyGL6fpoXo+Yk9lWLmhtqkwLNGEHPfpyX4S
Fn2UdzyX5OSm0ql2l/tasJqhIo/o6ATqxVi0ShWoWfSQD+ngR4qkeMr1+eZyebm2l0vOl+e75dK2
lzsL/97Z+L9tW3yN7+zd+XLDN/jMbod/bm0b19b2FtcWW3yLTy83m0t7jas73LzBRy1rg6ctVxyP
xOPFR5Yp7t/cLS83GzyN43F8IS4vN0vrEz6CV+CW+Am+xz8WnFtraw26+CyeeLW6xOPPbRuP+oSf
bBZ8scATP9g7vtnc8c3Cwj2LxcJaWJYlPrbA/XieeJj1Dt/swAne6EaQX62t7e+LrfjoYrvhC+vC
svE9uF6vUjBv4e2Wi/U7y1pudkvxoni3Fe68se7x1DU+ur24Xa9vhZggKHG3vdvFXJC9tfDj0yoj
Mxoz5UONxUFRqnKgXO+Wl582yzswtbDurfXWup2hpCBd3rfBsW2MXawqi4hUsI2lff3h86XLL/ni
44Ul8xk6VLzxnisf0QFo7dt6mZeZpws6UNGHzc0N9GxB3lDJ+nxnn1vW+WkRKgIbThHEOmKfoKNU
eTCA4M7+dAdrgZ5mCNA50Qkl7qFTSTLdaXxQuD5fnguDXu4e/8Pfl5+W8I1L2Oru0275aXeZczjO
7tMn6JK/W8GwNjerzWq1WqxW7/gFLGxrna9hzh/fvXs0x3fculhD3/A8uIVtXZ9bHP652F5b5+ew
vu16PcPOHDcCi/e4UeWmcQLIy/5g38FvILE5q2YjOD+yAfEKeyQGIHnCQOJ8+enSXcAt4e6XwuEh
tht8bfgK3wmvdjk43P65zqyW/2mv1+s/W359O2ciTADsKRsZAXBcGTSIhVFebu4ul9af643Pl6ul
EPpuCYyzb3cCJqEYKGLBgYGW+Kd9ubyz7zY3O/tDCmxb8Q/nn5d4AFi5XPHV3VUD8dlAkZvNCna3
2MLOM764uA/49haqtm3C7WsYxCeTv19cAEmWNl/bi2vg0HYnAOa0bpmw9VN8IiPeF3yYSh1VYKkA
7B3/AMxtON7742rJb56QGewBRM8t+3yJl1gAd0+/ASZKZ15hFIMGvW/7Voj6A+B9BynsBK7tbu1L
2zrfbIDW60/wFoA1EB9RYrVY5IDX5RIyR+hZiyhgf4Bylp/szeUlABt2c3njcv4HrGgJnSBKLLbw
wg9A7S1/xLLNanO5uXnYuPzhRjz0893lJ5/fDfyzyzcAO+DQ5Q3++fAAawTmr62LW2As/r5e3y5u
139agPz1Lb9DFOk4d/kKrvrHu4uLPy6268X7zXb99fYakcK6RjiwFotbm9+/QyBaX5/bt3BRvthu
3wGzt2uI3oZUH8UMzv+EuBFcQRGxZb1DXN6dW+vFBVz98YO/3+LHAhRu7fPrDx9giNbXGY2c9ndk
6Ic2YbhOKukIMYiS5/gD213tbIQ8uD637O1TkLNm7AA1mpN2gGLcIdmw0fUmBVnQhDh2l/B/uJqg
KqJ3zuFF/LOI9YBL+MWG44NAh+WNiMpQNBSP725ww4ZfICFY4jtx72azusDf61sIzd5a14+JDcS6
FFETHnUBz908pgvr7RYOKUx9KWzwcing1ONrmBDED7Re2sDjc6FGe/1hh0zHXl/auOe0AkR0+JdP
okeCfNbA1ihsaBMz2Lq4vgeGzTCYrlwnJTeI1Nh9lTWWTtUKK/9TKe2hlp+pUKR/qBaZ2Kw18vzU
KTPHoHHJnSQwF04tMV4kXfTJ7Ybc9kNTQinyFL1jrrCDAiUpzFephooFwiFXkTLozOyMgteFqS59
o+2WXtQo/PVUKNN13cD4HfYyjbhSasMPCtkpeKB65A/Zz+NNlXXDjLEeyw6jvSZjOhYhSM/HaXOR
R7JX6WbBu1D1dMszu7TmYcFYzVOzT0uu5K13d5qzwxAp9MVQW2LoexpYRxGxlt63CjOheRY3fcHT
PCFbWcqZ3ZRhsJNrQ5thb4IUVn5Y55iMitA8EiLJYjmN6xCkoibjjZkMy8yvM6sM4ghthFNWMSFJ
TTVVlegQo46V4SFXLNMSQ0rigjd+GWxqP9DWGpZv79SUmpdtkerr0/QmrHCfnj7Ctr5Kh1RrQK9I
lCFbx4qTSYug0fwZOlMiZEQxsU0F7KEidciXExtD76cs52aUe40VBEPQ25VfD5+o2+QzxKaEyDAI
gv4SRRvWENf3AMPMC80ogz7nbk9Cu24KcuFpmmMx1ehtrTPUGYCaZM6gukbgZ0zTRq7cqLVjVD7J
uRLVKmdmQBZ+RXTu+oM7489TpDRZpTq8WWE6GQUFRWIslDo5530hR3ZFIu2iDAbCzdgtZhzsMOV7
dDBtn9TIwZpBz4pSAVdsSC89T3dXRtjnv+sKVd+1apj/Xhj1h9db4z7JI0H6UteGCgTpybGlFg5b
4rAHd8adp2weY22aoWGhL+rQh+ZRmplXDJJX8Mw366swzQJLMhKKcYZTnjxJRYz8qypGAnVj5FkO
c9TcM/Wcp2Xsc9ql2tJvUm2mZDFl6ppBVRSlMJWIPQiHvBSm7hd+ruVcKjA6ZRlmFG4jLXb+jLPS
uzOBV9WMc01aIGrGKjIWbKJVRxQDyYsKX6M5r1AvW0VN/ZGp6meSE33xegHqGIYlInIZRBcvsufF
GpM9t2WADM+RdKuNS8NWI6WacajR6leYuZipVQ3UyTURSEaI60mGX0csKXhOC8rLhLYWG7xgkWWZ
u0ralPJMYyvHCcMVZVUr8bxJaj7IqjeDIscGo8F1NJkQDI6IpOeQX9OPsbBsEGWUpIq066RUvXLj
0TouZzSoCDc6TKhASUOuQzB/gvHvkZt1pWt4SpcW3PO9cCtHpFnmeUbv0qbYuZrUbYsySxdFmCqc
gr7V9aFnQQeVUpmbupfymVToGGlMBFd4JLZbq2jUjd6n7ZEfSU2X80w2Wspb14w1TqrWpXYruyTj
ftFoN2Vdxd2M9o9lDspi2x4mo+hxetQT2sW1gkjR0dSwijQIrYHWyYxmJ/nbozIysb7JzMHNAdpY
1jV27UbEanNHWsWqy3vzYxq0uf1a3wFfUDAEp+mYSh5ht6G3CUVGmXPaG4UlmZ1qNWqVzEjvGHxA
RUNf1dAoTpJgozibpMQJS73Keeia2k1q9PmChmWwkuso+Fz5xbA8zdWUHGGyYtMOdvwdIYITpoMf
MUQkLWjVzG5yQzonjuxahhGXO9L0ZmV3LrLAGT7n6I741Gq3y/NUzXkUJ8V50KbpJvPqYRfUUnFe
Y++EJYeBMgN/U8IV2aaM/e84V4iO4K/LjDiPigTC9RX2oZLqrl4QswlWbWLKGfcSqfrjtHjFEw9h
wRQNCUqxBEJYHOeCNXXbhJVuzhunTGwtzwubxkHDpaR7fdqJVBoZjEaxRUtjbOQRoToMYaupGe/b
OlrI4VAvu4q9Ppk20ftHQoJEEAMA6khvSV+mqUr6jEt61q5oqMY8DPRrOQ8Zjwp5xjonsOSAmrCi
vXjVukQrOw1oJfuRo1jU10PNckgx9DOWIfKTkZ5wwBE2I8M6sF1EGeUv8GM/8rwh41Ejl1vPkOJV
msTyNo2Zsch0rbnrWkkKeYwyUvt6V8AIKbpVyK+xIKcjJvWwM4awQvQfpMq8jXJGLhWZ1FZGWL5J
C20IeOY5bIbjCcsUY2DihBRdg92MAgTWJFpFlRapqOLUPKNmxDMl8LgvN9Lrsdp8XCtjChDLlMfK
7J4WjazsS9XNkFB5aXOu1Xm9iWnFtr5qknXl6JXHo7ysZ8Q6oVKUOFB3QCJiMPLY5dijWng5GXDC
GvC61ojLI9837NZPyy1LaX3RqWnAE8Msrdxv/BnSR2Yrgq6mUqJgkggxcKRR5rRJludAFDcwMk7k
hC5Ri2lwesypbPhIg48nqaA6AFdEujXGlsLpaNEOsNnBr5SUl3Uw2FjiRmua6QlODjpFa4ojoAvS
T0NHLUcZZaih6qs+y6qMh2bSZTyvpeFTI5FInzGVSZ5USqEyVAa0MYj5Q5AZrVxnsMqwt8usV8/l
qI43eVeXM9gyRUoXmycptoDJ6CgfYkvVOkmaxjFI5W7JUfaQ7GzoP3qp3M8kh1PCQy4EF1CYbCr6
CFzy2PD8jmQZL1TZXxQScl2v9fLFq1UkwgxCI4SHKcLRMrZ0dc/MfR8QxoaOy1rp8TyNjdcrCAm1
qOeBBg7zGVHpFTcjQemkvGUNkksA1SLtjODayd3h42mGJhREUaXENkmEGTFsdqggncS5J7lhxtW8
dpZVWJVWSJvAQklkphczoaADSuL6HlQkaZ87Qx9k3NSa3w09oYuEONmMvYnIeBBiMFmI8qTAP+Au
WvyHRJSqy+NUkVKuaKn8Lg+6/DambboxXaYOPG27bnVafgqZoohDskyqqgqojix8yKMganNQVF0T
AswVz+6SJLQcsyER95jjrZOucRe9z8xVIufkT6mXtiVLsqVH2/Dm9OtMCRmK1BgmHMQ5NyP+3SSK
a8OB5ehmM9hSJgULlAgeXk9EZzgIT8chFbCbkc1oeTv4ZcZS3vkF8a2+DbTKLmUz02b8YEqbOkZB
AfIm8MMUxrtnMo4aJjLtYZxJkHRW4FGNy620VFizTiqpn6E2JTsDkxKmoauY3x6nCHVXal3cpBnX
K+ach02fbzKgqP164RkoeKjIgZBHjgvbeqQXtHeBiEEZF+/S2osXHaP+TDl2gheIDYsoICIUNZZc
mKRSaPqeyFN17yJqTdVSfOa9tlQk9vyiAgHYwNoGZyMe6scYGqmShO2HPo13cd8RO3MSYwZzjysd
ggzmg5iOXgpWboLZPTOItSFlcqynPKgd/53UG3Sp5NE2bZnJNbm5MFp2k0mys8g93TlHvXurmVk2
E19EOjFCFvi3QtEmQLXFGCcCQy7XZuVGSAS0hiiLqvPK5ErtmNy8Y3XbUqtrzcjfFI1J5sq0E26A
1QBmsQjVsBVqnNpJqcfkOjZT3scBDS1P1nq7zfx3VHVVqy4d/P/VNorgQ1CDxhQmhD7CtJroXTzI
QBHV83zelrRY6vEw5wnHoUeBSlEhgwU9HqFwqFbUnN2u0KFWzfNdKzL0dNMng75RHdObMaFjCYKU
QZEmYv1B5PGCClipyQWDBNOQ+ZLdp1FucBmzI+/NkrKvXhu3zoyfCxkd2gtKVUQVlUbAF/Z3HnLn
hTnr3JymPEtiyVbNnP2e1+3wOa/1yFaUhHxGGaQ7zzyaruOClJ9Oq/DYXBWKAgo2dGP4TAGqHZKP
k1x2m7ZOuRwVrh1p+teo0D+xBAWq3ExiXqtzWeUx5AiKWLSim4Yqq9hIvu+lZesHPlHylCcSwaI1
r+s1XCWZ0eTRggO7z1TUb+EIOMUNjY9DKiSoMAWXVikvAqkYLCPx/Q/50MeqXWSOepWHzeDz0PBQ
M9KjqJyLERM2y2QcByJyQFSPxvODxZDpYYL2NpciJ18yN+wry3QU7y4tCxrMuOEE8KFVgqUyToVB
HQVrgkNmKZFCta1kOL5WXgEXwzvFMUO7UYtIsdXSY7chjbFU7py2rJbEcRydS2WZv/cKNclm1lsT
kkc/FjOamLpWxNDo4cuQCKdXD3kLsM89uGtTV59bDfl8Incmj3on3JXG70rueq8OZRAC2uionGFe
k4mTyvbtSo7NiOUZLJn1apRalevQYWU2il/OiHtKt1h4YQaVYjmpqOL6fphJksDB5GnK3bJ23jd9
QPVFr5jOeeWrtT6TN04Rwzk/aBGgyIM/I2lWKiGeVIUpH1BZ32ZKWl+0iS7ZjZa2d6ehYAL8NEFC
RkNRR7OPHvKlOCrr9QR86YHufA0qpX9vVHqzCpMoWqOh6f1xmt4Ea6jRY+qYoSJgYFTgkF6kSn5c
9ylwPdUNW/LQwCwKFx113PN6lRloOSMkgjVUi0e24Wtx5pZVkHKzVwuXq11dO2j7JXSjkAS1wNOM
TWCqgZxKFSiHLWaP7Yk9Awm6RIvcWkq4EseB5aReGXApR+PPcoySfK36opFXOWLNzMppiq44EQoU
H4dJRrZSV60S4Qgz0G0TVHC62lcvSI9GY5H43vs2VdN3RuNJM8ndhBoxoIAUAGeGiHPJR+7Q6I0a
V5ILqKtQJXASeHkW5qml66U2Ay0TFmoA5xgGs1E1xlD6ocUMtK31po1T7pTDYEX1QFa91hjrunAC
u01caabQMsUaltWifSJ2+Rgj1vJWd/POMBO0OFVtQ6SB2LHL0pvB8KMZCxUWOEoDDGRR6DXgxFHI
chSHVS0nlds7CZddP7pQC5SPApV5y9OWOUkFcZcRJg7aeAwke5Ypx1kYawxokgdRvsgd2Tj3JK99
dS0MR49pqEgYKOIyooul8B6V0kPrTeszUIlYp1uYRI/6tRqgr2b3OFk9n4HIKatAhUqsY5BUqMZI
dLI8aEXtA7ekqrptquE6TvOWa8inuJ4H+YyipqiJfb0YoUKZGOu6Q+aypAw0msG5iz53t4lf0GUZ
uvpG7rrsfGiHeoa7CZUBkVGJNmX8QgC08A7phTrJ2g6bAnjbZBn6sp5MGttNFWcui5gwdpAQhTHU
aHF2tHiRPa11map4lQ8/7ppGj+0YswO2HqaGz33fKW5PG+KEFCFEtCYxpIBDw8fEnE7pkso1Eq6Z
HktsvE7+JSlU5nBHQiEXlX/Vez06ImKjWoqcBCn3OGwPqRF3XkcSHjS+Y4WSa6vE8VGpZdJCdYqO
d53S2qfZnJIpkmomStCiziTEsCdTrwqkLJZU5JhltCXoJi6imLo8VMlcgX2OkogNe5S0DGNhmApK
eFZXfrMBVFfRIunDJrP8MIMqTzM2EWpMcZQ79uRgpADJwiG5uCqMyCuVhFfdUK2GnklXg+aYds7K
fCF1Zr/Vc9/54zuI4pzJxxEkrJZGRIvYbBXfoAkvWwjRxyjI+7jX3ntaUixlLafLtvTUGZoTyzOx
+xaIKWNVj5r7IaOlMaRlQIuEY6WkcNdLtmbWRX/0jhfgN8PQ+BOL5cJmklxsSNvFM2BznEuLrhAg
FBk19l2NnV9WU72j2OPMa71TrmuS9DzyCvdecvJ6NxiSsyidvNxJWTkT+Y5RR5grPAV5NAoK43CU
VKrpV6hPcodgcAgtDXcR0IBcn1boMQpg1amjDomxMtTRxvG10ZPa94mHgo1Te5/cwWs8u8Kv3UmW
qtOln6qaufenKR4LVKxzUVLTNcRANsYdr4olTy6QQcSVH7c89xN2ZdZD6PICbZUlownjeuLKDXcy
J5ibWpii/pjFK0yc0sHE9T0nbaRU9hUVaaicZV5k6xIcE7X71Gsts418hfuJM7R21slZuEaxWHk4
zf0xSFDEEOzTQ1uCElRKD+lr6EggTQZIkC6kG/y5DzO1XRHPMJavpoQSKSpDaOU8FtgPKWHtQMwh
QpRMHFNP7GQw2p6bIXr6S61hvTcDR8deinN3sYxAXgidoqxwSK4MpDDoqhLhhET5VwQQO2yD0FZC
BxW4KklXbtznH7NWz1ZBT9XfTzN77CygjlK6+I08On73yyjfqWpNC+sS1DE5FpwrmSZzFiTk1S4p
qODwLyS+iM7aKBGAhxiY0m6RIbaSuQ169aIxOmnzHawYRHg9pj3N8VxNiVk/CVNpEGQ7ZFcYSnd6
NKHlZm4WbMLzUdwmKFXibE4k16MsCv1TFrdJnXBXVplt5tjqaCqxu8G8X7c1jEp6dUqKgTOcbo4+
GXaSHk2ElS7p01yoSJICuogaI7pgqHstYrdTr06LcMoWMXkpPxUsMZd+aItx4MtYb/WI+XpbbuQg
Vy0UE2Kb9G20ycpC3ubot1+zIsg+Yh9cNuMKExiDNA4iRdUJA/Hj2WAWhQ1GP5B8O50rEZ6jonil
GpGOOmanF3eESKzhTPXzO9V3+2KG+eO8ABkWtrCi2YMKuDaemEqlAYMSKL9wZUjlj1CGr/GEwBmt
2nOjEqOOYXjjSh37DsABYcwXQMmAnXHtv/L9MncbLAJ6JS8tCW+4aYzB+6DodTiTu47cHZ5nYqIH
p4HDE3Hk97iY4DReEptq79tyWzJbMaJypaRNMIOg46LeMxkDeCZTOP14rYZt5bHsU+rbAXoUlRnV
duMO0iKVA8nKtVK+QD8x2YZUunI6p1vm6HZeO3X1SnM+eo0RuKmZ3FZIbn3bL4qYd0wvVkgM21Wq
x9QOzWGRarTi8GYU3jDMuDjtTKOI9UgdA36YWFFQSUUF59CZitRP/UCvfdtw3XrLcq1fyG7dLFO/
mWszTKl1n5Tw673grA1U71nc+HZtmv6iopFhk65MZ9Q6Ar5HhkxRGDaQzYmDRw+pSI0XMs8PPNvx
C73dypiCdayyz8JiQ/vAlG/1rHJemc0JopikhzdijzmOwhBH1O+zRns1L1hqunbreO6OYbzJFpWr
mWR1gjUd9TyCbRDYj6OPU+Uam0UcCQUm2+x6Iz6vlYiG64rGOllju36JPUB6BsQ/bSAjwHlkDa1L
MakF2liMHLKWOrrj+b3q23EnBw4awFntD5Y+lK1S8LDTO9OqDK9pV26do9t+mviRyYhfeiV+ZyKg
DnyPR+CLptJVyUlUi+WVu5YLp7c0DL7OUBkhuqqhii4TpFFo01L0gkeBv458bGBJiWK5fu82Vk+j
9DLIO3MhaZ20KHtE6zjJkiUlgzsD50fuB9IGms+YhyNop4jfRbhvOGaQyk4YxNRS5NRTrgjLmvx3
v6qIpHLMuJTVTDdqip441B4lPiy2cNbEIT1vUCPiSBmx+lBteNQOho1jHyKL1UNhn9bdBCnU7k2U
8DHgBD8csZZhR1cRYqTGcrDqWDh5Mtgd4jIgLS9mFDjKCIQCMQWBFjv+6DimaWSjQajlSle34KqU
03PPSbKV5AyxRSTdvaka9Pidtg6sIO7ou5aydkaJR34pyKM1gqQOkzuw1EOhEsk0kQN7xIKRGitp
qAhXtQKFaVmiyA9S+fq0ZI+9Ar/PBz1oBGL0NDEncUgvc7vQCRzAGolCdR1GSbPIfa+aEeoxVwdU
yMgrQpOaUh5Sx0JHX7dcQ0utqMPkneKZ101D2QzOTJFDdVYMZ2MjBfg7ZIolqJ36hubaADE5CZaZ
WvS+Z3ksolHNjUTtSbLoq8hXl6+XJk7kRhlAnPuLAtYhYQ+lRszwE8miRqp99EK0MdPyleNAUBJO
O8FQNCo66ADB4w+JRGkfeThFSbV6sPPRlNPERhcjm6nAHRsGNkDg91KIbRk6cvGRDAMcK+C2gRnY
hKDrwww/XUi+r2xeKzBQETUitERRmBqXpsqUtl5mSIGdqQSZGba8Ln25nLOHY/jQAIlY4mKLJjqu
mri+ly2gVO/0NDcCW2r6lHuejPDWKsG6c9CsP83QUYgTE03IqXAsvo7NQuMQV6Ril63vh3aOrWJf
hrCO7xhz82UesM4ujVTauiiiztj7FH+YhKDo32IsAFtfD/krBgjYzSHFwPdytIwxyl6SROedpLQz
njxFCh6F+IL1CuoiI7Ngkdf42PqFDs5Aq8vMS2MrbQzlo4oBw1c7k9i9hxkkVNRFWW9k5/KQ+31W
G6GdtUO6Msvoz4Jqc6MHx/qCPYjfA4ISk7CREd6WVMHJQdjZCgPU+/d1Ogz2IKneO+x7LXeyl0W7
ZJCKud7YsXMdUh3hhKP1KbZsOb5NlWZYN5lfrdKyIevTtnici6CpiQoawia2oKO/eWgWrOv9MJew
KJGM2r+Kw3rgvd4lVqxm5FzxAifmfuvQtepVzv1p0lMMIohhZUuQA2HQ+pB0N5SZJHUd1kOa1tla
TcJ3YSXPVZImqaCoje4+qr3YRnZIhQU1Jp4c5ts6aZolzdIQM2TKXF332OSxpgEQUnFyFnpxo0VV
qstxolReYMv14NSrtM1K8v84+44mSXV121+kCIxwUyAzy3aZrq7q6gnRphqQA4QkJP36u+qO7jFx
Trw324NdnZkgPrMc58g0l1ebzIz5LyXx81j/H3IRPwMfB0MKArSwRWGb/Mcf5UZFty1S1g9xo5eR
b/FJFbPomf7Eqhrrmv9yTP7NIwDUDxKcT9wc4/E/3avJUEpcdbC+rjBtGJOCs6rIUl9hUTFnB135
nav2XZ7+8xH5N5cV9RiiG3xqiZ75TzfPkM/ha3OsH9F8zoVi8XqYLSDdBcv8fzPN/5uLiuG/BCWH
Bw9b1T9d1EYloWrGjfW7MeMC+xlGvw7qg7rs5rLZpytOl1n+P5dlAI3I7fpscIgJq/+pttDqOPbd
WtkrkKEdsKXhpTxMfhXzxf3+zxfz3zwJIK7wmAMoBp37zwoqYyuwAJOTPXT0VedSV3QiNn/+fz4E
SDRwDljB/nkdTtJ1hJ7PyB4C6OM0qSTp1dHE/9JB/+VcAD5BG/t8cQleGQ1g7B/Pv8fyBnKRLT28
5duTAOzeJ7s+LlNIy7f//IP+pUDivBefhBimxM/888+r+n/mAqWV/hRXbz1bivxlgDJruJ5jgMm1
XwadND0691FPHT3Wjf9gh23y/3JEQKH+y63D/gSpJAbkTyUIzPT/+CWwznGYPvl2CkXC4QMnMReZ
eHQi7iPvSkl3GdtyllE0LfyTOxNtUsuk5F0K6m7YTs2cpDL9GmUepp8zhxaDXh+iXsnrVCkgFG9D
4Eyxq4q4nfxRkpGh7sicDIS1M3eKs1NyjMmQd1NQbkt640D3sotpmM5fnF8bsnTlNB2f//8Ut/x9
qyZp/qYmWY+3mMUy/6JlpeWfjVNju8yGOT0xsswba1lqmLyxK5tvkoqVDOQYc+G7n5QBQa7sqFl1
zuisbBdS7o6mBcNW6/tEfKYlsHwS9SvgnYzelvBSJn+aHd6nbxwLYc7aBbaoVHW4MrLqnSDMKnz5
xQ83q2bSdGBu1fE1DaSEXXIxbBh6CZKcdyyYRn/zNNfsQS8Fya9E0wwACPFbluJ9E8Hmsc+3w1fF
ld7iGPOTccwT04lENLS60tNOjouRkFq1O2Z+P53SMNcw08pma2Qbwjok/TINeXhebEzVH7GqMpsv
BkmBb9uOddb1Qi8r+QK97DJ8MXMTIXa26T5jUXE7vmoJZcn31I4JTK15VCp+XcsVmtZmRHTEye/J
ZjpbFYI97Z85NLInObHNWzGEav+xWi0m2wFkUvbrvjCArq1TTOgJq+zQpFdTnhn/XM7ecGwRY7Qb
+EqWEMpakWkb30pfifHbXNRuI2ckCBxOXAvr7PRUTXZ1roVtpqZPx1Et4miNGI/Auk9WFjP2HEq/
vOkKjn3sXWptzGsM+TH4dnZFJE/1no/iN0XHzsZOElKPex8PzbIajH9S2K9LOSXFRxYjHTlA6X2b
km4aXcWmbq6dTvcu2A25l/3YLMeIj8eD3LywIUho1u1a1vESxkKp97rgCeMt9BJTQG8Rtjp+oFa6
LGmNpTw+braGDPJC9ibseZsxpYux46PJrW7nOmbDx65VVuAoD+UO2wIJIU2+1zTEHZ516qN23cjI
Ft7XqYnpzZGtNH6jStvxa94MRr3A3epFXzQDOTrYImLV1okZVO+WOST3EpFOMPwDjI+vgkA9YvrF
lvhwfWzVXQispK+G1Tae62FBBeogu9unpIeVKB3J1RYEmNdWbTSEd0UlHtSzTAJiGtqKJxESEcWI
0sltrjO5Nt0nBd4k/WTItLtTMtWAAduYcXABt5bAydl0qZM2/ikmAharH6YdKqA2XUKy0DMkQqqG
Yy4lMaQtS6I63qGwJGxs4Sof1F2WjQQqVeT8QJbchqUe+c9i036du2pMYvJcTivCE+DaCUPD2mgg
kbEtCmxhf0sW2DS1JBsbbbtPPcS+31Sp2Kj5wpekEPpaGzGt9qI9rMF757AUVGW/5uVQ3KmcldIi
u2ie1HRtUK0ZNNJpY9Y2R4ZN0WWUkJV3sz3qNbuOuUT5+jaIIlj7rHi+8ea0q6Y60m96WLD7YLqr
i5x9cpKkuvcmen9bQzS0Z6d1jPRojybY9LTvAbFAfUMOph8l28J2tSHPY2ZQFJqFsxYvGz+aP7XM
wHmcDQvlX7POR3WbJnxPflRzti8vsoIjH6o/iJUgPISRdPmT5ajJbeYwLXSHn527TUokF74ELMj2
NTGLFhchxjK73WvkUXUoX8mvykgEHM02rNd6iOJyFEOKkIhjG9O2HI/xvhyy6aGB8+CciYY/gFdb
wffIqtmLl3ouJD8BbtI+a0F6L9NDuboD5t013yj5nuXAvn/jN835d1OyHbCAJaS54GuBckgnbkMH
HYLIL5BbJ+J2D2oo+vLAmN5x1mTb99xmNUlaIuW23pGCN+I547PY7lJ04OFxo7MPd6h36/dI0zC9
jqrZht9VnGv5xDipqyezJbH5Di3Qtpz3hcxVP6WrCxfMqsG0ziuIRk8bkcPH0uypfoRsdZZnP86+
+YUju+DMDSnkLk+6zJT60wyUlTAWalyH0xKdzj9m6oBOt2TRGU41zkjin4pcgp4iKpjyqwpxizcT
YRTWfuoHwV+HsTaJuqLHXu7VOSn06NMrj0Vh8F08aqb/ujocyYfjdFNHO5mUWtLthtDsV6a9tzkc
9MqXsYdDw+2iQxLSOPq2aaa5gFdjmT5VqXrKN793ZVCb+qisTBLRLvW2wy07jZlpfm6UJetrNVM5
Y2JYcNCnFsqwWGYdX0JeQJmSWmkUCmnt9aWunYAHHbzHdj+T4shbCGUQGVQvHvUc0oPdvkvoQnUL
D9VsURpTnnYcOhBoLNOFgEjyywxZUcJnWr/6EcTp63AQ+WdUK6uBVgrHgQav6WtKgJh1Oc5i3lXb
qOXv3cb6GQIvdOxGJpN/KtXhr0Y8X8Mdn/JJdag+2/c6BfGLBuv4+w5Rz7MIC/tTzoWRV+vi86f1
OMonGE9H879t4X2sU+3hc9zLG3Vsk/2KSaEGJD0VjbxsEeEWFwSaDOaUVAP1Xb40uriKewJZC+S+
8nVJK9ysEMm11iFJe2CjU9JOKxIPOgjxEEdQbEKwMyuL4Q7bTZDtKkX8ORP07+vVZBs9rdN+QIJt
jDzpLeXnsg4pPdNEjRcsH0gNWQNfE4jahm3qV6mWpHMQjfca7IW9HGhv7zm0mKLbBvSYruAON2UO
AslADqpW0wV9WH69z64KLXU1tGNIi2tGJAj5w/VzILu/GRF7EVrGVHXFpTYekTVHnfYJQRtq08+P
6uyScWg+UjvQTqdLSfrcZz6FyG6cnlHusrc9X5Rrs9Ds3yirxm/F6Ie/E5idp1Qj/gRXhJDkPM0L
eKSk0gmeh4U1R9vUO4ZVBMes5d06SM+fliWq/ZLRna3XfoFH52xzk/lvHE7zradbReaWFfsBGmjB
0Sz3RtLTEOpk6Rj+5uHzPgAJD3xxnRmGLOswoyxVTyNmEegSg0QTYZV0bals9rM5Cnk75kv0PZTN
M35D4k1+mUnc4CqPM/ux4NbM3XwIcs7h/C7wbRUkRUWxKsj+JM86LDvyzKjAfwKGxQw+8lpNbc7S
8VVzxoYrOg5H1laYVCDBYHWzdE0q1gcuyno6VxlDpk2z29Kc82VPQOk3kTftEvcldJODsrclRTpR
PPoyKU7RyvX5qHZZfJV8ZGl3lISZVvpq3Vs+bd7fF9W4wmo95s3YqfGo0n7B/Vy/bDHJrpaRyeJ6
yYUf8EeEYrqsbBrbHM4g15rKoJjtcabirKQjDxmkVcuvdOGhJTVqZruV3o79NG74Z3NeNfzkGoeJ
r6zmYoRSXFW3jWAVvWDGrYltRaP4B4+5Pz5KBK98l2JFP2HTPOe92ptGn00cE/yWdFcdpiWKRO4D
co+bweviNSvCXt+oAT6Absrd+ByrUSXtCuX9rXcDhkt3HBjyXFybrC8XOvoOwVMNYhcnPz+GLct+
7LSZ7maxSNqaJB8NimHD5k4NDoXxiCn9prMk/CALH5qWODqnz5k1iCwoIHGQ37neHLAxvhurvuCx
DBFhix6drxzmhDxOmGtfoiWIdkmWbL5d0sI23YLkbwz8fOFjP45TnV/hVhXuHO107Diqqnl2sJuw
0+BnM7QjOOrpaj7IVp45pDq8dbAxVefBDICDIxnk1E6LT7/Tg3wKouDmZGeAkPupyR3UoIOfhkvM
XIIcomIc5YVgnl7fJpYf7VpXfO720aJ2gdmouGwPWCTllYbf9RHYWyZ68Ecuvd4qk8IhRrCz4Pkq
Z+IuCDj37ErRWq+3mFWwtXHcFoZ4vwb/TsJssfe7p7DDw8AyvYHWlx9ZGsc/07ocfxD/Mv08Ri7u
VAFt3jnHlv4YmeUvaiDC9wkO1Hebq2S/JDxXL5qTBDVTpjE/V74UGAqSoSF9gYEiv5SpT/l1LuT+
Ap69GGOHfR/bWzQqf9bw2IUTHEhrPw2sRC8g6FodZLzIxxoErWcMgwoLqhN5+QhWHuEUEWam5gyN
fqLPpNKV/8ZUU/NrQznGYeOS6hSFQx9q91nl5rQir25uS0KmdzbCOd9CtJbIF2bDsfdObkN+QSle
7iGiGGDxzWMJ241typZGhqwACCmav4nO/N/EkObvTgtsto4NW+hsYguQlvWOfgaBnZixh8jsNBRY
z6F7+QyM9Kncfh7HAafLOOWSt3sT898gS7ADmSblGJGJ/lYP1fJLqkDymxzu9EualPXcAc7WG7I4
gAKf4Vzha8eKAdqTadrSV7cMDo/LEscfpVqPL2Wkw8/GBPJk88w+NaQ5+GXFxAP5pCngKq4kSKfT
zNh2Pqjc51OT+npoJzuH+2MTPjkLevhfFSJJeVuQYH6zHDkJSHpRedkPPqsuItEuAXAzxp97Qh2s
8mut/JXje/7rOKit4OkJy88VxSOeKluz+4xlyd/MyuOLI8DBz/m2lz/dKNjLVCAlA5ZGsd/YcsSI
VIBMcW2AxsddCYhwQ78ds/zrt4T8UrtnGepbCF/nxSCWZV+imB7YvFHQptKpj1TsOnRHaDg/BUKF
gHJT2Fsi/aqxIITt71jS4UfI1/HJooU/lmIy75Mpatk6XLXf1Wb0rZdbillf4Z63yGDxaSc4wRwo
xPRp26U7ZAsJDQLvIpgm+6XRWMNb5rnBVhWmzzWhLubHNJNenddkLoDIp0g0Ors9ONuybS6qC5jL
9L00vCiRT7KTB6oLPO4ZbJcVgCrs8L2HrV23tPIVtlIoCWqwTSQ0pyP3sHBw75ebCM6Xno8Mi/0p
2wxoT0ONuVQM17ptjDRlt9jMjq3dKxyywVH6MGz19ArlhXg5MgscCIuf3dt8bbakHZDAULayrP0z
F2Px4ZZG3B/7vI83fiI5PTU1hpiz9rI2HbefjEoypON1ulXCnL1vmhf09GXuXTGrWwaHt7nGG6HK
H4vLyb1nJBbntJ6mtxEDq72pRt08T80QPLyPHB4DYCzF0IVp20516it+taVUsW6kK/1Tb7mHCEgN
4pZGHV/pYVfT6WIvFSKPAjnagDtzkaAij7NzU/w+jD74O1SLQp6bjGcnSWtzdBskExhn1xHL3YAf
j6sTmvAdS3f+UvB8/Mo1jL7tbLYia0eCGaDPeEj+ipnJW9j9Pks40KvyrN28Vh1cNOaxMsEhvBfZ
DrgA8Si7CFvWA3Ldct9NayxV62pSbqcRY3vREUGT68Id+JkNTBDIgpRHVbV4nulvMHzDt2Sl+xuF
nP4HaIJwOwrLfGcm0bzVh1v+AAkUj9qu8hcrYn694GfqDiw51l8PlghpGdD8Qwd3NMN1rnZR43Nt
wIkigzlOQ5K7rE3psOHKomYAB8mK/Vkg3APLfgZVBKpntT06bKlHiyBflt6ugRQ/XNiL+6pk+qeY
OX3LK1Bo7U6F+cV3JE+1XgD/7Ha5lBJlj4ms1Xavf4JhxpBsp2a8i8XmdRtwEe/xMo9khrXK27vV
jhhSktSmfRgqscDWtZGyDdg73gmkWe/1XFJ872yFJQTCjeVCVzbwNjjtsQLBVorlP87LdhkkOe6H
+vPFICWoWNNuU1aN3T4ttT1hagqqo3tk3yHTHx4zWx6uldiPYifHz6lto265UiUyCVu3ltXSjTkM
+ze1Dvpn5gJ9KWNDUbtJVE94+Xb9Vox5Gq4bPvKX1bDlt4HE+h7xEUs4z+Xc+HZBCsb3xANIbTN0
YJj/5y19Fk6hBQwTojNRYsvqyaukerP5ilUOKmL6OjmH1nEsAa6fUnMvbkzC8luxY0nG7Jsvts9V
Sr7P9YJoOuwMAxbSmiLMacfUcicjXujSrlRsrsUjXv4i5BDjadoOhB8xbMSdGDl/UDn2CeBA4JQv
YhvYnY4ISrgMpEmv651XH6Ok6gb6dUwxwmHESE3tX4AsV1sPGfJwdL4m9dTXxQoBvQAghrhM+Obv
Z5BNvw9hmvJszJKdi9JholeGxbnLtN7fk+1oHkuI+6C1V4gkaXkhhe4a5D/egspcihbE2/x1lNys
3WpUJhDK6jB71QiOyluTj/KrbUh1dPJY89gZmvo7Wo+hQSs083ONJN6qlauZq3Ne2/SMe7xGTG6w
OstsJ+8QF8HuDtN7tveFKPY7AXfcccXBEr1U5NDTDZIj0RwnjNVTi1pErpop8e6SjGtV9bqo4VIv
RhQZCrDsZkhFfNiN2JpT9BO/DSroAgtYEfK2IWF/mI8SXU1VI2hMYbW6misQRacI5eH3Yljjz63x
ydbjHvI7602W9s2x43ALPsg3Q/j6q5GCjl2JCeU3SIZwz6rDTD12ZvXF+EDEY4IoBjM+NytA4N4v
ucGbeQY76/c0DxJjx2yp/UKHbCz7WtVb+MUjSfZWcYOngNQGdyHBqI7NcM95fvkUAMDiPOvmd1nM
Wp02vcfj/Rhs+rUGcXgVXDLhwYnOfl/k0fyWdhHTuU6VekV4On2zC2G6O3Ii35MZXbdNsHF/i4Q1
CF4qm+Wc6hKntCntIU5kt0198nZY5ysNrHtvM0XTeDeKBjNLxFr8taQ74MXUZ0gGyAFgi35eee1b
xJUu/lTXbOGAOXL5lXsEJyA+PSrSej35d0MZxtCsSlV1kgJfpl/cho/29VbtfRKDv8fwvGGXDSJs
nQSiN5/gzpcSmNq6/STBlfX4W8RPSCEk2/ZUM1LXpwxxPRg2ji0cXZwLBWSqsibpSPBxQVNZ9dot
4LT/ZqFKEP2L+zBnV0VzrD+2wSLpdKjslnfAmLHWhCq3QHpIuaw3O82IQExnngMdQrgeUGK9TrJT
MRaPlh38ziXkUL03B1ahMUK2101eI0h+0mY9zlmGGQMKmBEyYLlKzUHQePXMtM0S/O9u+ZLmDHNb
YDGR5wjUl3almssnKaAaaH2wKxA3LqsviKXLq9aspf0DQ7y3LcCQZO1L3Oa1l5pMAKzWZnx0AcE4
LYASnlwcVLtHX3gkdAKHbmqNo5PRezEM+zNIFYndPiwq/Szf4ufsqUWZRoYb/nzGNN2SIXUvWaTN
wyq98RfI9dnjrsY06wtkRDyZBgGOyPQ2SH1X5ZGBrkoni0kg2bOUnG0DyOhVTmyExoONLu2WRc3x
nlOOVa1AG5RtbWzhT2skCO8kIh7idtZ1eqXX1bh2Bf//MuFUGShrRD0Bq6DLiGI844GaoZUZWw+5
FxbRshgvdszr2COceAWVOTAztjWCx4eutIP/SZUwyWXClnoNTDV/WKqj/Dvh/ZoWdWs0odtxgKq2
ECImZx5HHns9ZO7lKIgkbZrOYUc2BhUVSJi5kt0qVwi+A7KxfA3RRR4PwLzQw/IvBzLUig487bFh
2j/qe5BE+tsAiVwCwh9QCPJsjwjULzUgAuZji6QLww79aDqjN4mUil9kmiNASdrwlwEM/XqSFWlC
R7AfPDaeYXKCu0hPbZLsEThzEPx6yDP4eo0HLdMWSGZQfYXJVXcWHJ/EnYwLFgBPC90VbKVfG51i
r05hunwG5ZMCwthSi0HIWt4aXoOTCpVZH+2MkbdHJje/lnzCjOFG4rbeHZP7lQ0hEZj3jvWOcSnS
68wM5EVHmj9B+xtlW5ihAcKaKK1PEmzffVwKAGDTWJhv/0sytI1r1o/Mav9A1GBeybBs4tTojX0U
OUc7XZ2Pv45A9EMe1PSxLYjwwHKQDw9rUCVK0LBkr05QZPY6oE9XVbZkvweLkoefijMGXjTa3nql
f1SKAJiP0SFxy9aTgCUZUS7Ia2PFCX2OPoBB25+xqsa1y8cifIdImvxQYCbQyJrJ762wKWH3SCwF
nzSazX1dQz0F6P0jXn2wZpX+0AkyWzCtlx8EQY5Jh2W0/pJlBwPSq/3+jXiJyXoyNrkX7LPS+Gka
nhTap+kOk7pbkCNw30LIXJF2mPe0vPdFpCWoGSmefBow7+Ij1UPmSYloQ4d+V1cOxUrjnYLPW63Y
drsPVeZBMElX9GMlAFMiRrvOruxGEZVVIGGl6E2qwl9coc9ihVGTdyvg1Nf0mACWcottqy0oYI8R
0STFFZpgClxbDiDCsyiXJ/6ZNHBuVBbuUPZyhfUD431b1mT5OxBJaaf8tGEVdvnyzHyzHx348nk/
N1Qh9CXzc/qkMYIkXQmVz+OO8V+jHNQTyCfYRyyc8T7RGLJHjwT4Qa6u5ah1sCe5uQrXFI7Aj7pg
jLYytVR2OCThu7OMvIwp0zOoYI1XefMBaK3Dy+R4a71bH0vEk/7W6DwPQJrTR2T2LtnjBi38AMhO
crx+45Mh9kyl+m0A8pdcWB7so0zSXd4OpYmx3fB4lWeYEcH/MfIZevyZN3yS+45ZPq/nZoaaZydz
B4nt9EtxYLMwUWostERzDppo5dNjBjesPWnj9GkcdlD8HlI+XN+QYajQIimfeMr5hks9YlZYoAb9
lXAQ0ye1oxR3gXmc2HpJqr8mT8IzDdbtt2tdouUEeG7SrnKF/wkcvKLdDhHypUT07XQ9U8jjP9sc
MjHXdckx/i0jcDvE0GRDB1g3fmfepe+BizptXcbJLUzvy0dZHQCeEfSMwFUGCvjNispVrUgkOPxi
rLZruRP8y1K7DSMtrUTRbbwu/oL3KMB2QEXwSRZLeK4U3bFmITg++Q3sBLC4QlFzHQd9mN0FLZNv
gtAtOxG8s3DujlnUnzjyADK+moD/9siSW575kYdfHkqud/wgvKUFy4ZQpwrukLKjm9vN5UB++g0A
n+RoFxyhr5iWlOjHfCBJt9SR5JeQmvw9KdT8CpXq9MMCm31HnGc6XcBTy9eNzcWHjsvkWww9CTB/
cHO/1mWj976pt0OfCtekvyEcX2ObDQwhAHgbBeXXCRfHm8Lru4qbbFKD7g3UIDjIMHb+xfPoN6CH
G3ji2YmAEQ/Km+1UcjKtp13P9HZH2gToJq/ox5BLIAHpUg/9pI/yOFdzhJpwtkVCsDEsZB/vx4JJ
/GYwA6TzOK/hvFibi07i3t2odEnAJcOQ+cHXwzytKmKoJcM+FF0AXJ2fClV41q2JyJPbOAg9tAgm
Kt5J5sEIqbHOzJlhgX2uOEnXrikICdeznrIXyGGRDJCkE2aDakGGy2JSoDPj5xzQjsOwPgiVrwLF
/VBfiQY9hi6NN360MV2rp2Qv3Xg+iJE/qhXTUTcrgNWtIGOBfpaJ9cVsvvgDzwXwGcXtUrXaKJgv
vlMkGab3eQhZvOOazqTN+QC0yY1F9QCt7sr7Gn04gmqvNxQlUljY6xzSIc4jXuAiLoPYKnaboXwA
eZ42k57wrsr5hfExAO4pDjKfFuiSKOC8DLDyasrYZcFCPZzyyF/h6yplK5FnMeLPdexLlUXTokWC
47DoNB87QnRpD8YnvSkPOXBkWDblTclr4gHoH/7rhEv5usYIk7Fnzbx0hKP2dW7KJkQOq2Vbz4CE
xsd9+sznEEeZvpJksm/we+DxU3aAACXI1e/9ROuddiNZIcWgQ51d7wzP30/oBFAgaaVAdGU5ii3H
mIWHU2V6bdMZEAPCTSCORG7ijiV2LjeDdwPJNL8Ig9w3dINqOFGPJaKlPDRn5Qxhd0U4hrKtfeLn
dnRIJuqEAqB6VYey+FiLbXpTKCkTLkJlr5cUI1FfQwNFnyMX9i7QZJnvMJ2Vd8eaVOpSOOXmrigk
RDWYHIDWpKlLdS9dRgDAxBGHZyqK5d0Fix+y5fP4JLF0vXnsBLD4kAUBB7Feh2+8HtcAN2Wsqg7A
P2gAUL36dl0xppwlMHXeiTVoC/tsrr+k9lh+E0GK+dZnZXEF97X9XTpRnJJsstsXQPfgvAxMkQFF
aSv/Nk7OfwK41Q8B9PWVriWkE8OKRJ8u5yOmN7NhNO9nt9IHA7kHFGLgYJGj5IIH5eAo70KGGHKE
bh76Z8UWFEE7AS1HJzGV7hifd9yKo8LRN/WqaKumnb42kB79nETqX5Otqm0rM+V/KoREpz2bHHnC
PBGhUNnw5atafqPU6lful6RpUatTBg8UdCdQjlGNoSWM64zIo1JF7G5xN+2MABhADUiQB8y1Vrpu
U+vpzyI19FueVPaJEiyo7V67/XeWjArzCJagtR9Aa15L/ECMdIPNb2eMpGUnZrcv0KwgtxphnzmC
ad0KkQUe/f/h7Lx640aaNfyLCJBsxluSEyQrW5Yl3xByWOac+evPQ383HmowhA682JvFuqeb3dXV
VW/IygN3YfjT1Aa9RV56mgU6T1VkeJqkm5Hns4CKCyzX5Kz67AM3UkUEbBnNMPrnJYAtZ4nJkFb4
wJpTYyt1k1uUO+nIJeULAlPp72Ts6wIU/pze5ymZ527qg5K2Fu3dzLPjXhv3Y0xbuxqNrHInM9GY
mQ9LdDf7XDD0xq3xR5nIyTsPAnjcUSbNz6oyybBWpGp41oIpflKnXqFopAx04bg+itIFr0FnOrXa
4r5v/eou01Txrc556T9SdhKaW4G8+jHBrHsLiin72hgJKTYI8BhMWOSLl1CfChj4UyTuJNrc4bHI
g+o97IsFgcgbJHEGZNzaQyfnieT0nc19IU1dTDuJZuKzYQBqiUNkLp2hyts/PYSLHwZP0IB8Q3A+
BUkC2QQ9LntXGEPUulUzB9+UVgFMVNLRWVw1QtoVejGwzlGG/LTTdaryOIphfMwwJyspXWrxO4g6
HiFT2/8eQRZnTtgsu7hptKg4zmWSvxY0hNnQdjpGrkRhQHboHYS2Q9GJUtRsJOFt2Ja56daaWnMP
D/xP+yrUuhB7j5DieCpLU3rUMh/gUBOM7WPQ+EAs4gVo72jaEE7g0Trplbd5ei90St2sfCzdl3Ub
PECnQTzXV3LtSlVaasD1AlHiwOk6ApFJ0VmeSVHthaJi+SYHg6rvTDmlLtvXkXIHZjI3XHglFK54
rxl0pWPFnFziLOANUq/8ceqwiPGkSvDBw5ZWsscRgOURgNh7lUJRjp4IJ/k4SLTfieHB+G6Vuv+s
k8WwTobU/VTETJcfBc8ImxlFn3ioS0P4oviR7l8jyTrc5xWKMXuOAoENaB53ZaHjhUwHtq8CMndR
U2/KSoOrYirqG0kjtjhmG7SJ16ZaNTuSMfn38C36p1612p+91mr1UUEz5Eue0ooncyt82pKa/k4d
byD8mXVwLAQMe2qxUXGQhwpkz6hJ5Rem2gBtMNUwdCcoV38i9g8joOG+b+TM+K/UwtTYSXWfvy/h
gVcaPQ+0vMkkrkx/zJA1pF/6VlmDAt8hFEHODSVZlGeoUdylNeQC4DGGfzebKY5+M4U4sAjhXPSe
7RdBSUqkRdeznlPBLn1w6hQwQH/sK2lK7hK74PLMqmxQ2T61uE50ek5o3shFyhvKSJ7kdox/DcVs
/gjBgwPIDIX8vZkrHkV6iuqONoagbQJVhmMYdLJPWm704ju7ML4Biv9r9Ju0ckVeku2ZEfm5OVsq
ipB5Kh9jtQTPNM40OQnYcRXuYouU3eklXqJOTLsOsJE9qFeAckJrh9Id3kxGLon3HDAc0UpwDcd5
Lx/DpuJIUPi3Hxq1FA8lFejc8wcxvFUqtyabTxt+qjl2Q06cxMaXvgH75eR2Eb0ME+0yalKDfgsH
e2CHA64Mdx3AvhptqFLjNW8mdDGMWpGv+XA1WI1klJ4TewwAsi0AxELHcejQV31EwPXztxoS6esg
muIul6NRHOO0lPe5NLbageBaJa7ZFm2ogZqgJIgdEPWEtL9OcvqfytJJBFNnOSaM0v442npGvyGL
jIYIpFLsxSgFogNa+bS3e5FwnvgIfg2OqdUNGh+9dZsMEY5mjaA8fgupjOpBPiaGibdMDT6XsgTV
Cu6NsN31pZmKPU5BlLTjTtSvRawOf4acOwhFLjrOXtxO1VfTVqT0BqBv9CUmWmSuOSyvKnrM/Ajg
MlHgmORer+iQSl9gLdLGNuchftdCbfhDj49R66RJbI+6VWrd11pGQRiHw5n3APq3dF1zS6+/w4Mr
9S+hXkTfAB20LQlXX3ZAZiIJzMgIlSVx6xIE1jGgpNbcQKdtbnuA5p1rUe6ajzgkllF4T691VJ9B
WMw/Sbx68PCjqfnNSxskUEF2NRJc5pVEK/8dle/hdQzE2B3oyVuFZ/MqBmPRSahD8r6muB2Ys/Rm
I4mGbJdl2Hdhl9ghaLDQIrkuiq8NbXyAVXIk/5SAR+TeHCW6vwMcYgON4mmaeVoDRohO93IAtG5C
rFDNrb5yLe4UgwzbBGlGp89+bovKepw7Mcg0K2emCUO5OoC0HW7nvpkpv81EBo/GSPcUAJru6A8p
SUVN00peIuQRhNcVRY3qDyhAkswkm6gVNzohp1YSHv0WwBAFyFjbtuBSpDChxSCxbejfIuOYlLPp
HytqyxEiRSS4biGrtAxpweXGHtmxEm0mpNSsPZX7hLtJqLTmNGDkaMbVM8/lvO5VmlZCCr6SPA79
LkRB9RoxGYUKi5xLEo/jhu07jDKqClWcTb6TTIR3+ogUfK5QBecxDeDEBNs1x8q7nqgJ/OEcGU3U
Vvtk9DLRa7/DOScGShFuNI4kMmq0dgwG2OkI1k91WqXfACaKcserfnzpgzALryQSb3obUSkezUBF
YWtUSnZka+StQtdQUW4Hkpv3Ku6tr8gF24CPcCvyd6k9Q+mchdre1Vak/ggL1dS9OB7lq1kPivK+
tov6cZhyXQa7YYFgL5bUPvNFUrua3IEKIyOXYF7nRvM9D1PeuTGyoAR5QJy+R2VceyQc0EOCYwYk
V+SpJAF+k7oHwtTcuyJOwDiWMYpGQ/X3HtBau3cKuWhvCY30icER+a8wMdLjhLLq6AF4oD0IzKd6
m+DHNV4F4K26xjdF/i8Yc0scZIkan0uZQOEqkQ0cJAkukrVTBsHzE/Xz9ncWqM1AQp0EL2js9o9T
WPfcMKURvFftNP0XmMDs9kltJz9tLul6Z3Cw6ERUsVUhQROb4EInUk6XHU+zWwslzg0sBhI/nt7J
L2r0+XtRmtHgKEjDv9DFpUYzNO10WxSD/Y72C2geOsZ6RRdgjoEsC8n6ncbZ/DPibcWslBRMW5eZ
vebGUay3SztP7105MtMfEdquGPcoM3R7jUodXc9o4XQ0vQ1YNC/mDPCJLPPxA9p2180wqa0jm+qg
cw40KQRlFAf1ziptYNfcLVgqWYE2By4N2eoO5zF58kzZkG/0IMdsIFKGtDiQPybfq4KoTBIH9KhT
S0I/gMfsF3DT+AFeawvOMFIzaQci3H9oiU+hS5qv8EyLiu6rClb8W0nv5lk36CNo3I43WZGKpzgV
Wv5YxUOH1I4d9dNRtfrxaxM2DTKocy2QASrT1j9MhYifulI0VJ6GCdLKJM9UG8ldEE2dVSuxdryS
JGMXaQXPxbGpjNpTW07NLmijkfhoD3V+lWuj2kHHHTTLpraqEx900fKfQ+g8v8poLiUXrbUCRYNY
meKfVgFw4oBERu/f9rxxAHThVP80gpv7o/E04FMri5hLHlBr97UQONkEAgZ4QyunP4d69J99Mv3f
iEItZdZpHDQCATngDiqOeIMPAtIjgx70VkUjF3ndKvahSoeELisMoew4gu984q1SYmwcqw3weR1y
0KDMleI2KUxEJ1HVNAVhQpHE831oMuSRpvlAbZpsU4cV8CWugd95ERaTFs2DjusJcI14Uacq+jla
IHvdNDXJcmH/1ZVbyZb/kMcaOCMyf5Jc2q5hsi9EZnyVMhUgT4doyEMjKe3sVpbfDQ70N9BMpSkX
z4kZTT+szlC+GjS05J3iz7LkhbZNcwJvqCBykzojNU0lkT8qVms94d5YvMlSowNYKopAdYmHlA9x
h8tvoKRJObzmWryjJw/gEzhudlVDvOp3CrrvrcvvkZ99OM/X8zwUYEQooP5ukih4U6mmgaitxiyi
E8sWc1SRSRNIwX7BXQJwAxwABP67n0+h5oFImmnDm1Z5AGHP/ynA1hXce3TfSI6B5DudQCdtF9St
edfGujQSqlNFp/YXx691mUTPtp/YD7QNqbgMvj9LS4FrLBzLkKC2jJFGuj8R2d5JGnhqqKAsnbaA
7OBArPJ/GiGlin1jV7HmTWAhbHBe7XStzUaG1oW83DCxXKXRTutDyrIpiA6xUzLLvF/enTpBpZuv
mqIJatfvemp76DepN00/a9+ChCjmIHAZ4UDEs2Rv1SXpDOLN9X8DhL+bqMpa1etrmX55ZMEqYKXZ
kK7eVkHq9PMkvUJA5BuPE5LoVjQrz2I0kWqpwF2qlMZI0ZwhKVSIN0luP7aJP+sOj/WQpMFXFA6E
rErfhkjM3/yo7xQA4UudGTG47l2LG1G580Adxp1xoPAXXcGJhhs1o4dsKgMJ+CzPamcSpnILXay+
s+wAwLGpZGT2gWa2mEXZ5TAS6WnPq81Eq3cek8HfAxTVgmOqNPajlIeoaNg2Hfsvoh/oZtAObzyf
sN9AseCuv1JjzZacpsVLuc1ribdoS9t9x2M1j6EhxkXxqE4KsAAwYw0kGl+m3wVHrttVYziVXi2P
iuZaMxRod5S77r0XgzTshq5W4r0d2glnKrQNMi0AqDPwuSCIPYWSYPR7DCjM7LpZUno3KyDAk5hN
CZALu1Kja/TH7Ox26CPrQY+StPJEP6fQtAowdvdQfmhqd/AUWIxKZL+VJFea/RTO/uhNIyWrfRCS
GHsKq1h7M0Gc3CKmS8XCpqWkUBVS/aeoMsklKqwvJICePUnIxFn9k+YjhuoRvI+nop1QeFlsAG4x
RGhfwcxqNCGLxritdPrOrpinEmixVcZoMWq+AvKWyOVINFLuFF8B8jJSSQWJNwDL9lL4Q78Lv5y+
FakS32ug0uUFMEjtmGqsyUO0KP+z/J7HH3VdaoVUD8m4Yp2GTWum8g8yvqF1eaLkpKB9bd0rpaiU
g69Z849AGuRbKKa9/AUymfg96IpYijMp8Ey8hIIrCsPhTH9Uzu8hFwgFDL/oQtrsGBy4gIA4UeYY
y48hpgeJW2gyH6yXZf25a2raylVn0N5N5Ma+mqSgHQ4D3/vrzA0+HjWqGVcx1ZPHVvTUkNA4624A
RHBLFqBP7sgOuC5SuSl6Z24oYhysqKopYKmwCb5Sk0xJQYpeBS+VJ9ajkRWAYblugvsqBUns9Kzy
dxDq/f3y0AOKI6fwwSSpaB7gSfq/kpIKstuLkReGNlopMBEsVd7scOIwB2U4meCzUsoVWYyw7g41
PO1XSrENZVi1DJ9DLW95+cp29YbOkJFSZMvTX4FS1aAg/ISSEmzutASTnpfPSgECgCAL/kLT0Tx2
ogZTco9TPP2wJ2PuyeMFWJCBUq0OCoe0EZy0lj5pEVwGly6U8VO3avORO6gR+8IP6HOzdeud3AY1
KX5ditJdovO0V2OKO7t4bClj69YMMDK0svsFgzp54ViNt2QueWMcAzra0y7UFKtCWq6SbpueW/OY
FIW4sqiJqI6FwDxP+GIslfsGMuDv2pfnewO2aOsMACu6YztTf3uAe+ajbSqZBWsTanqxw8WrNW/m
1kjLF94F0otkUxilDVTK4PONmCy3HUrlLc1nTSYH5Hn0yw7iXnJ4foFR9BVIU4eyAjX+3cQ11Kbl
Yuc6QUJQGgNnG1CEBwAUTd9Al/b4bdhQl/aihMvjFN2EF+1lxvWiJfCvuAHmAUh/ItcgI3JGFXJF
7k6VSbcrgD80hDX1h9QVvtMlVXcwk2F8kKQUsVfJD/h0beelSaccLg+/Jnwvw+PVCh3fQsaWLtgp
1xoOa90CW8kcqFc8h1KgzN1RBiUoYHeW9/QobGfWteBLPabAgi8PvnYVw2CO0VVZpusojEU/5XR0
fMIMndZd7iQ+V+6uVnwOUoYt4C7hVREBa6KKFsDMpn8e8aKCI7pLctAmJDEUvCujfd34RWvu+foX
rSRWADz7VZ3xOYJCIw7TwvTiwFZdUqWXilSYwEMvvIaNtkvbQUffy5oOeU4FQB0CoOETJQfwJPbG
Sq0lAP7+LEwMF9VbRXxQFqtGInSn8STOs4ByK9y5AGBHSjUyaQqj8C6vwlobYhltUfgwF3VTMDEr
mZRy0HJs3kGCAAe2fmqRKYDHQZciLRz18SdGv+qGiM65bYjknmLoyx5U9JX0BQDJpkga+vDQAdUH
A5gJaa4CFreVxyvQc/ahzOFuF8L4nP3DYnFogDQ2lh3I+MpqB1oFDETwL7T7EMKDckX5Nyq/ZRp3
wRWVIFrbl5f240RPx1vtr8mQIKaUJcTDXB540Q7T7cS4X8BjCLDiVetVVlU92Xoa7C+P/HFnMzLi
MzqixiZ+VMsv+0faoZn0Qok0djYOSfJ1ALaVi7csPqnV8nc9MQlk28DIoIhzOgpDR8KuONFiUNpr
fYG+WZlyTVN++GqCt97YNx/PBerbhA+6xzQE+Zqnw1ma7duZxE6tW26zltKwS8XxO+Qa5Xh5+T6e
CQ2dDRM3cto96Psuy/vP8kHlqusx4m7wK7W6IoOBiwV9OHIBeMJKrinnbtiunx1RIMQEAx5qwlq9
UOGFXWUdZ74MpeGXP1Hostt4qSTWYfKAWqO1oTNybodgnWBBhLCQf1qriw84Qmh0bonGdcd7xZ7L
pvRKs+nz/8dWxIIITXhF0/hqq7WMAJOTUbCWc2VWYJ1bG8zRWG2Mcm79kCtXAE/hggIm/vSLDSY4
3SRklBaEgAG10J6PcajWu5EaKx18amGXt8i5zWjLNugB0jKi2eqEGUWtB5O1bBGltx+HHGEQdwwC
U9p1KUnNRiRZixQtJ80WpswqaqhGrG1KCrtLyYFhHtdKkL1HNPTAhyZAV+byxmryxZJYavuXy1M8
E764GBAhU4iVGL+pp2s6+9YsdECiDpoCMDoV0z80E/VWkcX7KvUtqhBCO2gCwOPGdM98TURg6Taj
yURw0VaJSq9GRWhVnPTG76w3FeJ1zF2s9EfMyrp9AD96d3mqZ07DkpBhzSIUrqR1aGkGuwVjl9LL
Ah7q6Shb7jtJbLmSn/mKpoqim6GgUoT082payNUEcb6cOV9NlBHUe9LEB9E0irxXchk0chTL070C
/jfcCGhnR+YigMKGWSB66aef0gf3P7YZHgmx1fGOhgzje37D2aBI0ig/ie2AXQeonP7GwGeOCePJ
ZBeIXYNvW37YP5G0hvJuwjBlYZNyvG5yud+hBCs92lRQNiLamTki/ycwMOGoLHbhp0NVqazOg57B
zof750k10LJRryHeRjSQHktgyq+JYm/pFZ+ZoL1ow+MfpFNBkVffFMI0Gsw9hyRSENCRa+BIUFv8
QyDDUvj0JrXBfNi4bGB7gwjm6QRjSOfUk5igjyCQZ7fgmIZK39J7+3gUFscFGZNVHcU3Yy0JKPcW
Lh4VPjASAgL3yZCA5wvjfiMVOzPKoo3HH6InEvqr8NnBV8ly3aYZbYIRLZVcB60TGp8+1mTRHDkV
DUVVRv3sdMVGOexH0ndAFoBGsvsacZ3CK2qp3TpfZ6ZDYFZQs5e55NgJpwPRUdKCnPqpMw8ok0aZ
WrsAFjcUhz9Gxb+WouhlYRFP+rOajUrCMow5RU6mm1wTPKNpFzXgP8oR1v8OhnU5vX12yyHGi1kj
EHV9sVZZxY0IWDf1AzJmIUqebKFV7stpHL3Lo5yZmGkRFzWZy83gnXe6egP6rUGdVDzF7YqWYRqa
N5jJNHvL7EK3HIMtc57z4/EEwMiU/G6tit+rcmea1HWAIEgN/T/sROmu+gFMm1iOi8durMWvy1M8
s0GYIjZm3DJo/n94eqOPD2uFhZzCPIK5W9BdKNr58/sdTR4KY7pYoq69Ehq2GwOOO6QDp0tl/8Ea
ITw1cTJtuFd+zAsoRelcJSZ3JZT41dn1jRC5qUU+U2BtB1IbVRZYM8NXIPv2wR4sOLhJMNLCa9rs
cHkZz3w50i30AnW8ChVqKac7pY/kqKowLHEKQwteoQDpr1DztGafFsh2OEYCpGh/eciP1wrGFCzl
0snh9lxf2uGg5vaAi7bji3w+6KCyfqQSHckbSeV5/uDD4FWcogqp514e+MyWsZD1tDiAFudvrTWL
7yUJLHqDTo9a1V2sa5nTlOXw6TyW6dnoXqoQrpD8Xt1fRTnC5bcAftmplR/gNfqIvEm5yVFI00zf
2KDntg5XM9XAZUUBzZ1+v05giQVOlXepNUYHtL3A1qWRhCq9b8a36BFOtzpFu4MguX7+/HKaLCNu
IxbbR1+21j+ZiBlRuw4MHfQ/YKYHBc2nXYGm4sYb9dwGNVXexOSQOk/VVc6M5lMpUJwHmWwkptMA
WPghRlQ9wd9WR3gizfH/MSue0gjd8uwhVJ/OakZOpYAiyO7UijLyYLmXBjAvRLI2duPZifHKX5IP
/m2t3vooUwELRaEBBRcfDgHOwDRMmsIe02OS6XLzNMP82aqEnRl0MUnh3cNicoWvLoZZBaZczvBs
Jhzb6FFB4ZrAwRfo2gRZ5l1eyo+ZHJuDF6rOO5VbQaxiSzYksGyR1YES1UIucqN5rNJXuF9mNcIQ
nwZ161X31xfltB68WKbwsrJYV7KH1dcbMzsMDFoTjs2xy3ZR38q3w4iCmB21+dG3aB0pUdUcQpCR
eABKtKecYDJpCGZo5G1s3TPxxkb4hJAuDGL7Or0MB5CZuEMVYGvqYIeRLhC+AKX4y6t8fs7/DLN8
hn/OYWy0aS/7uN/48zwaTt0t4lpYRWq6mwm7vdezULqSB/prVopibZnSika43MKVJ5Y3fKrO7S++
+P+MFYgMq9NaICbnmxpTDsCOuxpo1T+irhIgYXJw3Te80S5P/twSU/zmLuHmXEzdTueuGTPeFMgy
OqYuKnTXYBCZUzZszOrcRjYxElcQxxd8y2XW/6wwyGAtHTveCUjoVW9+HNBHrNTgHePtrVTg7IR4
cy0K5WB75dUCoo4MQEAh4agxEff8GkQgjZpwI+E4OwqkEgIPtQ/i9+mE4DX5pYptKjbBQWTtkSnS
Oo+XFgzoy9/n3Mph38PVSuGd4sMqja9J7i1IrQwktfJeApnumUVvPpYwhr/+f4ZC+NleEms8wE/n
lDVj09oSH6kc2/Le8tuQDqcFjBc00RB/+38MhtsVJThSbGX9CkfOJkQdmoS3pwGz77oW40sQ4l7f
ptn+8lDnvhUpGhcgcszc8Kt5gWHSjCajdCOEnj0iZWHdGVZvbcSq5W9ZB05Eks2lPMQNsdZiztPe
mKKZfZc34CadDqzoFcFxeAmpUO3LDrbP5Wmd2xkU+4Aoglaih7W6/kQLaTwzaJ2hp5W78Qw9ro4x
CSOvDzc+1se5US3R2BRcfFQy1nMbNMVOGzDVC5u6PoR+9VhY9TVQOeMo11G/MbEzo1noLmOfgOfL
Ajc73YdDJyTcxmmv64NkXAeZLT1j7QR1R+nmByT6/I188+P+oLKuYJxDHqHCdF2d5Ug2AOxLBaR2
euxvpTJP1NzU4eny5zo7Ci6HHGNKGfQ8T2clSb0xzqgzgWhDgVXrg/oOCOeWp9KZtVtyIRotPA4o
Oi///Z9AS7kedpQFrj7vp/5BUfwFMgHr91rLBuO7Wvnpf5+eFluQIpOKWj0dntW0hJHWURDyJEBh
jGQ9U39HuflJj2oKC7wHNMISAZ3LY51SqhJiE/nc87wrBCq6DdoxVJe13AWKAUFN5pttnOaPX4u4
rmO/yZuSFHPdEKz6EgZOb4PnS6vuxpxj/1buBjF8OrpDqZBNnMtNortqraK7lYH3AQCSoIzRFrss
yf7MC9SsNuItG6wPEzKEwgvclHkiq7iXrw4VSr+11MkQEZVqit6yQip3SRt+uj7PKDxNSScWswQm
dLr9AIKC9jaRG66h4VZOkltI4QzTkIjbviuB7cWNDYgOnjyHH6XLarNPdm6eS9jgRU4EoeN4+gtS
XjoL4Rf0Up2ClYlqEd5okZ599v7nOlk8triYuZkJjafDyMjDd9pSxoMWZnm2GP7kgIyPl8/Wkmuf
XClUPBe7kKUXbi//nA5SR3lTt43xo4MjXBbSoxEdM9ncF4rq4HhDggPpC7+GjT35obqwjArZiLKu
tggGrb4hWELUekfjx9hd26F1k/U7tfDd1Ii9eX69PMH1UNSOZboPmORQcYUBvQoeEboSM9BQWMHG
GNyhduK73ZD1XyT01neyAU+Nyl64uzzoeof8HZQePz1NlRRjXdqLUR3Sh2IMHfQ7kkf4AelutibL
uzzK+nb+3ygWOa8Qi7He6rzRhA6QA2ZqITSnAVCJtJRiUVFy4ZVvASbODLaYhcBDo+ONRcYq6tdF
gU2ZvqARQ5+xhtJ64kLjxhxb/5Mbn3mdDLXa+Lrh++ZcMRTcxAESQ+YfEFf5bMq2jELlB28M6mpE
klVc7DolBHmPOiNBRj8MdI1pts3m/vI3+rgT6M7CgiBOUW2iPnJ6vmAczLFuQE70o7LkFduEKCym
n428dH5ORlmdYh4kaAKMPB4RBPUddLPe5ER5uzyTjxuAcgTSrJhzLN0mc/VVxlRq1WBGSg3TIuO3
MqLnkELQXXQlzC2rpL9b99+wRILBYJQI6JbQX1o71A1oJGhTTxeLLjoqMuSMEmRts7mppay6A3xb
7Fuj646Iv6ruGMXqFSq56UZs/PDteCPjeaKA3rIWDudqxlmFwnoWmq92BAOgQmbRHY1kK5s6OwgI
D9aUjo0hrwdB9gUZ4eAtmarM3olK6Nc5XnX24VNfb0HEaDyEaKEwEP4nq1jRpeloh8Y4OJjhhSCX
S+sbuilQSLU43HjjrWb0v6HIcrFqpYeNneHplhe+GSU5ya1jZJC/GybodamkfC5I/B2F1s/fyWCB
uUYizEWBjFQewrQJVRTYYETfCHneatit4Xv/G4buwmK+x3NVX60bujk9/TMJGH2v18d4rKYbVOS6
O70L9EPIgxlm16hDxIS/NSSYqECU7oIrHd0Wl0+6ddBXh/DvzzFoBSxHkIT4Qz3SylUk9JCKKKYx
dRotSb+MyBnsI7htG4bcf3Fh/5zBv2MBk1PZODTvyY1Pv6OmZUg/T3zHMK6fO8g9SGeJw+wnRySL
j3pR/+ii4UenYJ+j+V9zvXsd6UBPZH1Vm1yhS79Vp1hi5eoHcZFbXOj24pW7RgtBsYCVayGRLyu1
Lf5k6L8m13lDl/MB7cw82SfRnKlPaMJFv+YINeoNtNKZxV9sbGWgSgAmEN87XRC/ntUO+c/eARqG
hq9RFB744dKrwjj1Lh/XM2foZKjlp/zzxqqUSQ2nZduFrSFdJWyIG5LR7vMnlVFszihItuUuPB2l
htbq5ylnqJuDcK/ao7QvVbSm/h9z4Vml0AKkCWGs9pGNy0KK9Br7qIjjH7Cimzupl4yny6Oc2xxA
PTgS1Efo3a6iDoCLoOwzWNVJpMQHLFtDE0aIEuwCLWhv5BJVB7Ury2vRx/23zw/NHQWqDKzHx4MC
tTpXhgxqoaA4dzsq+vCOL4J0BdVbf8hQlUM6zTAeiP1b2MCP2wTgPO8t4Eok04SE0w8oDbR2pDpG
v8PSqts4yYtjaDdb3ZaPS2vRAeTTyZbMA29drw/lqjfkMpscaHlPsqG/95r17M/GdY+CC5qt7dHU
6s/BWgg+VCRV1AIos6pAdFfXIvyjgWd3PsE8Razg1S4RBj+WiogMF4nZMkSzsQlowiDRGb9c/pzL
TjkNM5bCvQWegfYLkJrV0IBnIJMlDG0ZALLF6Me7ogyrHV5HkB3aeqvysPx9H8fTaIWASQa8utq5
kzL7WqCih9MMyB2oYxZ/T4PA34OzjiE3muURLeIt/7+PsWxpBwJRAlbKzllXy0O8BiFGo6+IoJHk
JnIheYnW2PsSfa2NWHZ2KN7skEDRMuTGPt2kCLXN+DUiMoNy4KBygciJvPPtKM/2SjwrxueyNlxm
LO5qABVs2aVXv7qxpRHutKXDwNBHtDukGn2rMsE47ZObZEGqMwTRE5QiL8vTSdk+gLMZDSqE8jKr
2U1DGOdeaoT6b7hhFlpoZbzlM/xhHVdDrtcxhQBo4WjgQvUsPUVL/sSm0npZlfYbk/sQVv7C8IE4
kF3RtzZW90I4T6GMJBJaolPVXaFVkrlwg/KNffFxFOoadOFpdHKlot1+uoSoivaxWcFStpNG31Vh
P6PYZMyHyx9qfbrIXThVnCt2uWqhRHo6CswsBc8nkC6d78tPo91jmhR0V5MwewcDovGpL7baQx+G
ZMV4uCyw7QW1vX7zpYopRtFApIiaWvFG9Mt11y5a6UFBWenettpFr25qd5cnunz+f8MIRTGVNG2B
HTIoYMvTiabj0PVyghFUu4+czh12xUHcqt5WaWPdySRonI6zunPIFjujShmn9H685B7eG87v64f3
y5P5+x65NBtxOpvRaEKYf4yiHgAUOHh57JQ7ZF48/E9cfUfrzflSO9fI5zvT98tjrx+fH2a4bNx/
ki+ez6lWL5Za0lFzBxcQvPPLvDWvP3uvrldyOfD/jDOmOXoQOeNoj/6hglb/AqD52t/YF+vbez3K
6nqBjh+n0jKbeY83iItwoJu75cZZ/vBOWo+ynIl/5iKiWtHi5XvdVrufifv8Rz+8v3zdcs78a+57
aVuswi5A5nRSIoapdsBOXfQHnBfENu9n1/yGfufVxk5Y9vKl4VYh18axkvDBcIP7E9FX51fuXP/n
ft1IOJQzAePfo7t+nGdN3phIgS6zQgHLpVjk4hnkWp7hvR/eGu8bWkFbH2wjXKwJUK0lSjtcxuw9
HnYcsGj3fXZ+fbsLnYfGe+dN4CC2uXGxbH2/NbheINKhpsv3m9yf814+4Ii1a/bhXXTlO+mhcza+
33LXX/h+6iqKJBocSuiFyyRDN+OP5qD46SLOtrGc67t5tf3XkB1NwooopHPpLIh2p/ehQhR1d90n
5tactvbKKmhYZtxY+XLQLP21848RWsmlitlZniBFstVw/ltnu7SAq+ARW5KqIzj2vwVM7/Fp8Mw9
HnDut8iLvP8g3ROIZee/rVn+zT8vDbyKJ0OQ4SVQMbD4ql43L8VddS1++g+UG5HdLt+n5/w6uhcP
+vPGjtla3lWACdoxMoplxwj2DMoL7M/+SJbn+o7plrt8F3iWa7lbkO0PxZb1BlpFmknNk7RZDgYN
yH10VLznzJ2dP75TsrzFXnU27/FzAYCGICD+hS0Hjvs0YjeJleXysmUxId4pnA/h2WQOmmt/yVws
/B6bBxStD/VBu7GvNlb5XFz9d+zVKqMnM6U0SMhVvGFnvKT7cD/sJy/ZN1fqcatmdu6T0k+gaQGo
jqb46kEQI1QdT3XZODXq77IC+xZ5Km360+W1F8+Pl6e2DgSk/dQ9KXYIAcgf0MLpqhptpPphqs2u
JFqxRx8JVWWljvBYm+aNmKOtghtDgeyk0Q8HyTLRxTodKrVUY1R7nLN8WOpfCjvPwQOLdCOGrldv
GUWjg8VrYGHLrusqGi7V+EEid9TCyr1HdNK8rvu0ceVJze7jMsu+QWVSHj69ilRweFaRtNMENZb9
8082USCUUDclXo0YTpY7dFmJqVqbPSJXn27txSWE/RtpmCBvOAo3APF16Ferc4AbTz3bpjS5Zt7n
tov2RfMN8Tc0lGq9EMlzqvQtgq+ZWQ4Ole1GctBGzB7SePJf9DZvCwQE+r6/qjJDfQRNUuExVEel
5ZQyvkmX1+VD8k3Pld6YoVBqAhdG7+p0YTRMNPLWNDGxVPoezxEpDSaiIZq1oTc2+LwiA633Y7zH
4bR/r+k8/goaO7A8he7gvI9LYWwx3Nf55fKTBPuD9hZSr/gYnf4kCZGmCJf40cViIUFoWKgOZhTZ
G4V/xAiGsreup1Ll2o36cSO1/XjYBB8NeBr1YCr0YnU7oeQqDRPsELdurR8V4I1vLeJD9yhubqFE
z4y0MGkM2vBUFcDynE4y+D/2zmw5biRL06+SlvdQY1/GutpsAgjEQkZwFSnqBkZJFODYAQfgAN5m
nmVebL6QsiollVn1pI3NxYz1pcQtyADg7uf85/vkRXkXmCs4vdwlSsGsU9QsObRQ+lRv//pN/uf7
mhImNS+wAcxq6L+25FNPn6sGlFXogcLZDv2M4KlL/5P2yT8dcnjbmKq0iGTSQGYJuPzGP9xiKc0J
K1/HKUy0LNnMGEU3eZVaGy6o6ijGtdl6ZVJuTT23T3TzyzenWoz/5An2z7cer4HczWVaiZjZr5W2
ZZ1U2nTcXT4sZ3ebNon2YBc6mcBggIVzAF8MyuUv/3UvzzEGfIj6GFTqf/69KyerrKZMGLSXDQSc
xS7iqvKs/V//KYSbL80CMgdMyv78U1I10Zta8gnMCz5PSEhQhpFp/+W/n61b/CIGlTV6ld/e4x/e
w2KxCm8gGBIK1dan0pZGJDToMwp6aFSNcxL/1d/qktkgUUkHhCvH/uWaMRddlrho4cOvIj3mjbYe
Epws/8kh4Z8fKL7pMLPJL0XL7Z9Ch0z90tJbfBnih60jXYd/UwJp3+u+o239ylGQYWc5HRJN/hHJ
+rfP839L35rb7499+R//zr8/N8CeLrGxX/75Hyfxuee9/zr8++XL/vFpP3/Rf9xMb/0w9m+/nV5b
+Vs81l9eB9HUv37NT9+Cn/THK4leh9ef/rGtBzEsd+Nbv9y/ybEcvv04XvPlM/93P/jb27fv8ri0
b3/7/fVLxV9HyKEXn4ff//jQ4cvffv8Wbfu3H7//Hx88v1Z83X//3PO8+v6d/vHpb69y+Nvvmuu+
c42AGi6NDpu5wksxTb19+5BnvaP1goaRKAWBJZJEv/9WN/2Q8WXeOwapLwkcWkzMUPG0+P03bq5v
HzOMdwRaKaPSYGVu6cJH+ftL++nt+vPt+60eq9tGoCz72+/fUxs/rOYW2UouGna1vECWhV9D0+lM
PixQKR7D/MKi1xcoUKrvaucnFn0xYpRpWxvZai7EKQA/d2ymYLgtgqL7kHSVd9OuyKRaBqMf7ICQ
CDYrVW5mODsiWudR6uEKvSYGE38hf0Kgqi1tuHOC2d22KHPsneFNERyyg8wG5t8aTeueeaa3H4IG
6W1UWnjYQqOsANaWdvnlG8V+zuzhPCgt7RlGMLKjRx91h8AzuS29Zc1D1YLBspFqgEu49JIaZ6XJ
7vIEK9Xqh2xj8q1ZjsuuHWAhawwcHRt7nOh+FZN5jZG9v1NiycK6zIsjqH3363cKPuqx4CYvnGIn
SwNslNmZ5XWOL/NQah29bEO9N2kLUaeyquTZbP3kusfOefRyL8DS0D+KIRdb2GCQkLFuYQQf9tq6
ituV8ZljC8zyvivK2zSTxbYFI31uJ2GebKjtz0m31nvsRR6IqwtRf8bp+ySdmsL6Qlc+8txB2w1Q
ux5b3JhATwP/iZZ8G61wqba23RR74ITddm401i45QpBlG5f6FP/pV9Vjk1LFA8cWijFbTi0E+q3n
N3nYLdN6GOs02FZwmw5dZtxPS3lkxu4Z/+rGt/JbZsYZO4HOFJoFblcM4gawnAuycnH8kC1zvrsM
UsAtK4nOp3M7x7yV5mbVrfKYDnV2RVz6AqslwR+YootNlM2RXbgd7D1XosK7zNz7nBIYDWcL4zXm
IYMe+wnU84irtnP00MpyCF3LDPrOntFquB3aIajQ90YtrI1vN5sZf2SfomEgk9vdL72exmuhz/fa
mnh75SGVAsqYh4Vb5kDB/GlLL8m94yc099pozpiQjRTodzZtqwGNcA4rBv3W1KDsXNVwV82O8mPG
wEH1Clm4ENGzcnJi4LEMWCJ/G/KPlTME0t7ibg6Ec06lSRF/k/aYV/ZV5xFNh2EaFIhJi445BgIb
JtoOLbLXLmuMU2tAgIIRbNYWAji82GWhhvsFUOcqrlyIxIVxm7uiPii3SyMLn2HU9sj6Wtr+bz5R
z8hOCzvGdiau0gUbpput3fukcjESF8ty6MHWf6hyRNk4iPTgdnKSKpQ9f6yMyTiUblkmt6PvN/cl
zvH4uwhnXBJrbyA9uSY4U+Qby+i0F2wPI+5NXOzubHEAmM3yTGeteCkTL9jB92k/1WYb7KC7eacV
1r0eOritdhmM8/t1TrEvOrAjyVN2Mn2c0O1euWsfmPGU+Tyk1CW/hYrMNVFxWc0WTYB7RjCRPVDZ
7/bS7QN+/ZbR0xRAIlKlWovK2q+3a247x3xa3L2J0PNWJR7zamnwaOEJvjYzCmBkZAhKbZJ+hLem
l8U9MIgB7wA28tkfzC+oEJan79Id7C/dNVuNu7W2sm01csO4+GMfSBVW955cvWtv1JutgC5wq1uj
9ewheXcgzaHiYWbUUUcD1DfMJqtFKFQzgfE1IxnwyKRMeqPMcsUImtfiGRqCRLcdjPPGHgzvQbdF
FqG66Hlwpa3zVGfNruk7yPZA4KudiXEogqrAuGmGMnAHRROL7spWDiYcxjBY6rmrbVGjyzNA+Ywn
ZlnczQMnfR2JDtXUdAHQC2CGplZtZ0ztwI+86abRbJBUgg4VJmGBDbh28RF/TMfkQc2cVtoIOOnp
vDKGV7r8Ox/sRzORwWvFeSaJOZ8PJz1ZnAdQE5RtVl2/DeAoP6wZ1nMxCftV9YGBzMB3TrMsTaQX
C+R/xmCsaPZq7yt4Z5RmGhDDW/B15tbNRXHCn47Nk9pbtxOz5p0hcyyxbc3TgWcRR3w5LmPsMXmM
kKsjD+PPzpXgWvncAKXdzUuAZ4eXinoGkXOVQ9JurYMOFDxCz9puaCBNG2l6n3R38HekSDGLzSIb
+JRJ4CoDiRZhiQFZ4zZZxPR6u881R0UE/4bPrhrTa4PVcjN3ln+uwalBImZ64gwpdD2iMlF3mORp
f0EmpraLBS9sEqaFyWFU98hE5XYWejpueiHGw4Ao6HYwfLbKvWm1bwzQNvtZZstLovfVqbNYpcNW
pdDZa6c+DUut4qFoRR4Gle/O0NyG4T06T5FtHCaKDyqT5XPCoDtgUaPAiaN5zm7xa3G/rI1+O7le
uyP5WWx9ze3PPHraK73FXq4VstzoQDilFhGNX73PwYJA/dBnrv+aeSMLfJboZ+V6/FWr4kIxJldT
R4Mm7dexscYdaakWeYCXnrF9aCdnCfpQb1usnB2lmS/If+Ynm5t6l2UsapyWveRFFTJhoGE9ja0L
ibeqQ5hSYZWga2zMSlYh/d5jp5s3QeEEUavmF9pi8giq0nrygokRvlH6xjNgoAxX1ZB/0OdW/1TP
trkFcD6+56nXnQuR+IcWo8Ot2TGqkYERDQ2vem+4+bkz2jSS0PKvWkdHhtq3QywFVq1aexAXZdDg
MqgYl1l9vGRrEuEap3Exh2g2xyG2Uxs1yiVJG+VuIq/0zK12qdd1O89Bd1Wh3jxJ5YiN7Kom6nBc
H7iH8UpbZrbP9d49Chu8Z8G05zOnHANpo2NjLDCWa8L9zRHELEP2IPF2M5KyvdC1JE6YVn+A/xhs
WaaCcHGt9RaS23LTYhJ9Jpfcnr9Jn4gWYPlhpmhnFFkeV7WBbddNinjME/eIMn66Ifohzg6CL2bj
xpj7rB+RdsDiNaxHYRnbju3B4hekuOvs1Az10a+yLSLR2Eku+kF/X0N1yvRpM/UfW+vNKAb3hnIH
CPTRhLyOfaRRu9VzYZYLLPJ3hl6kz8BgdouHyVEZ5ttI/u6lAUV3TtyZ7Q682IxTqddoutKuv8um
Ki68OeqZ80KvWr4FXhe8WZT8QsMeujWq9YEvSHv9POBlQOZkIvLhWHhttpL7cuz6x5JSWqT8NAMO
uuLau6CDs9dpatdD5SDXTTvuxAhBKXO3if4MCT+J7Ab4fWeOKk71nEnVHOE3W1XSgO1qGFsTlcMn
HZ5dSC6226KrUICChR7zCIDmK2fzNvVE3JiQVpOZtZcSbPEBdcew1VLQ0/ghxJENqvqoRn2K+2Y0
Q5IdzsVMXX8ZdHj6iCjXc51OLgIOEIVGUSH8UNKKMqKGkbYsLds4IYNTjyozHnSkgL6On9Oc8mJX
ki85IhGS+28eLWRIy67ncj0wIMW2kEFKHLTzEVS4Fbpp4UazNbo7d7G0ow75g08BaTrltorGGdOo
qFA1OE0Kjwnr2lXXGB+YtXqEFv+sXQq72EfYZ7aFCS1au7JG5W4Md7lLLHWhXcN7mXtsEt+EXZ1m
LPeyA5gD6SyLwK1pWyTeVCG09mlFIRGVDGJv6trjPct7CjJieoOhkW0l4qJI2Oqkpd5VO8l8a5k+
CV7hpzwM5Y1tsT/zRJJvnNU9c6+cdU8e4AA7+AtkGg7OCijMvkwfO+JTHow8kpU0KQry2W3ZgUpu
9ZeBAaFWVO/dNrhZjK7Zg2decCeCfc/Bk0TI2miiIUXj/+iQlCJEr2Mdk3ThrJI344uO2+hthL2c
bwIQ3nupIY8sgYCGHpiRLTPfMq56++PQBs2VLNMqtgAvxJbX+bt8yMv7Ok3ncJE6nep8eBztVJwt
MPxx19g7T8MdVC3VyMfwqkjbuxZr4mymwfhgWmQMgfvkPJTr92s/HXoocpvcNQmlLmioSuYju8vI
s0wEzouxwNkTlNDt+LthIb0aSse/LyGvxLCG662GsPgwwyc/LkMWHFDUc/GzquwGy1w26Nft45qV
epwP9bRVEGrCaYB0nMxEnUyvGB5ccGkHnLH4tnK1a3vM7kU23vqV90RBiBbLuAL7dpOLCiRKja+L
PDBPzLrpldPjuO58vTbwTJXTVevlwxY9BFx/9zaX7bS1137ep/DRh1EcXPtaMZHM9/JVrFdf0fds
9PFcMMp/ZNWd9jVo0wcmEbKDbbs6uog1Rcg2G5Jlno0dnH7sbd9qRf9VSvmhNkK2iFLGv6illK9p
8yp/LKd8/5I/6imW8+6S+buMVIAIZCr0z3qK5b/jTA0/jK7Vpex8mbL8ez3Ff0eKlsowQR8qMUSo
aFn8o56iv7MZdbrMwRvkNenv/ZV6CrPzFCp/qKfQZKA8eynRguByGCP8pVzapxqCwzRFLGQoe5c0
SNYfBqPBA1kNvvlhtleHGvXkz+YZJnZhbECPEYXHWmomu3VeXWRjSy19js694EDtMa6nb/DUD28L
W64HtyY8/ZBNvviIb1DXYg104gP6yfk+ZctSgq9nqUZb3RZXiDBAjFhlw6YDP6btbXvZlPlOxxGA
1MZNm0erGux7NsceBgNkLhQNu0mK56AyWi+uM11XMXZC8limrelWZLfpKnA9eWNI34IfVnjB0zJR
1+dewv72CJGCY0+eoK9SWp5eDRPY0o1mlNMdscChDMnhe+YBanFfn50CiyzlD5ddfdbNWuQYQXUN
d0IamyIz1UsLkbrY6+3CEVQUDb5as5dMbtXMwJymdVZvGvWXFLvg0tVbs8+bPgaWHjxkjBde1F8w
CJlPFUjFgRp3a9iOri2iup2K57mVfrlfR1uZsUoUaYCWberG0y8bioJUMNORk8lZHHXsC0D6wYgF
YkliValx8TWMtVVHWYsZIsr9oDhPqBQ+0gewpohCl60hHGqy61G7CGYRHMxu2IEAf3AGuxLb2hkY
dmuGaaJlbLbd19GHjU9HzWZoRlUoUGPo8Kl8v2KWdrfK1fNT39t5vgGKMY4RikpviaDClp9YPcqX
xkzbh5TJrdcKuaTPStz2Nx1pTAZYm8sryIymtfZJ0Abnjqi8Fs18B3vr4bgITmNP3xU3laN/tYh+
fs2CWdc2ftfnd/VEjSjuJk32ITKhojgpQ5dOjFSE7zqWshgjjHBMdS5TuwCBx4lyrPDOVtumdjxc
pbWvPYBGElRsHKU++IFal8PQrGzFKj+lXUFnxSzwDlesYpULnxJzrF+vx1mtU7cv2cCvIDNt7bn0
jLEPJQOzXSiYnYWMr3pxt3q92q4p6rlN7XbGFy+fWCLqgPrQldkbs44DHp7BhmeK8zgwCMuuTvSw
cNAh2Z8tq2vA/nNmH7c6dwO2t8yxyj0ZgAF7fKJBrWy1phvDctQKI1TyIjiYnVEGe2H0lbOjzOKT
Q6M48DwQgK7DhJMlThpHA3z/w9Pwj/Ltj+XaS7/g54fLZcrrz5GyX/p3/3dHyi5thx+aJf9HI2V/
aVW8ad/qh6F/exvoHfzaMPip5fD/bpOBG4wGwL9YGavXtUFD8tPS+O1r/lgaHfcdwQZd10nSghck
TPFjq4G89WWaDfoys6+XD/2xNJrvGBmglwisAoXIBRj458oYsGoyLcHAMZM79Cj+0sLofCN6/HDt
wonkxzMUQR/1AiuzfokN2EoEHSXqjhNyNT1loyy0dVu3q22+FIw0VCjLgd8R/xV9P9Nn6PKWG3/U
cCh8RKipyL3Qvub8Dpcx5oSadhFCYcXmbSFE8krH1zl2QTtZp6y2oM7p5dC1N26mpHHF9GQHOR9r
TXqY+4stpF0ntJzl3Gob9hI8wqfJvR/QDKOVaFWxa9CDR2WPKwb2vuMvXoi1oM8+1r6uafd+5gQU
mFPNpAdL9SeGuO55Vxg/9Y9aMzZ8kywzWPYo7Ke056IC/Uf7BRuPiotFW8Wj0LNaXcnWFOLRyZm7
oVI8Vg2thoqgNLLIdH6c3FVS6pqKfkp2HGjmx1UG9cDEDsNzy05rB8M+w+avjzn29OzTxPaH8t3Y
DYepd4Dqae7FwNckPaPBecJvjIE3WPsP6WplzxY022KDtCR7xpmXBNus7jTrWI/+mEYD6te9VYsR
8AFLkLMiP0oSzJsfvUb6WfWIV2kcxvvB0quzVPR7bDmj5TMMhGKDvW54MKehIwZOMQZe0xfRjZyb
C8/8xFio/Tap0r3XHHr1G5dezJGLdtz3jmyRaE54lKhitecUSMa1swblTUai5dqs6n4HXbvdori2
qTSmfSRcVEkpKrVnPKoUHvQFPRX4hvF9RRSlo3eh+ZHlqy62rAodFBuXfYKBPTJXKR56aEFUBazi
1E9tuscR48Srn1fRGKSlcxHZIrf3hq9j0+E58GXfxQMvOs6MoXlflK7GyP883mepLa56OWkvi2xH
VN9YJi+XALCuDV2JrAwF9NIUPZA3XXdpQoBU5j207qCNPNoUR1ocZgxwF9I7Bo76Hupc/QWWl/qU
SX984K9mPmuiaNHFJM5wVBQT7pEgyU/Tyg9VTgokfxpljWdqEf3eBPTJdWCjrWkTOcoNRqz6w2hO
VvnEJoUj3L50hVcdZMXx7JOhUupxG9AM9UV8aFquplw3xLhsr59NV2vz9csCFQ8NA1sJe4oV8lhq
w6KYXfPJnSgfb+xaQyEq81FmnzDG4ncb0y5UdmpcJejeNiXFiK+dAVAVQI535aXevM/dFsnu2pmb
GQPy54C7fuRqKx1ruqcqYg3XDrXCarfMNC8Pc1Mk3SnT7D7ZB3IZ524TFFMh6dAJzb3rB5lMlDRN
qpZIIZiHD3vOlflVk3eMkOsT4TXjsl+Yn+WsdUf0nLr20slO9DcBShTnhckYdwn7PEvNawfF4RyN
hSZQrfRSmfIwcujNPntZb5pjuOiDqcSG6cYy5NnkWjfMmDIgEeq+VkwtrZ/JqduXRs1Lcgj8PqtP
KksGO0SJWzEVnbczUCq6GOPW9tC7aK1GDaoWAqP4ZOqlfMg7x8mpha1j9wzEDvTzYrG57y+l3Mit
DOa5A0EXFX9xzmEjNdEFHnVmE8tQdkHAiHfNnRoiYZ43fSoodw44mu08ZGflFFGLyaK7NQeZ3+Ru
Q+UorLGoWa8TuzWBLFW3MnW2gjkRVIYsD6kUikL0uSv7LwOuXm6jF3OYbO+d+Voit+kjur5QWRUZ
O/1WoZK/b6D+VdvEL2a4H35dhzKVcufLIrfPFzYuZkTMfudc6QgdEYxCWQ2NUVucPGKSU7+mguJt
UpnpsUXFHS68XVAhbef2JAP94zS4r0HajdON2bu6iBle8ieKdomI67QlibBRigOLKufKim3KKUWo
wAn313mWCUj2htUN820qZ9Wf9LoJmBCG2Rk80bFHSUXhDVi6UqVvXKfsbqe9NCbPempc2mybxm8w
PaVN5qbXjRFM7lbnLSnZj6cLA3CTps0faZF3VJ8JW21ESQXPwAyQ5NOrHJlXi/tB9+vbxcK2eJsy
QBdbCPGsm6ou6zRms08SZmPwonlwL+m0nN1U9i8rz9f02JXScp9T3267K33yFmtPCTXj+FUt2avV
FFp/WqZRF9f6GuCy3RQwLscqklROVURLWfMfGWHi2qP06a4c5DRl5tNVZWuuN2+mui/HIwODlrrF
qmyNhyztm/reWrS6OqslWc2PhrlgW5yEEmRDv6l+Drlg/OnG7DC3Ri4MZYp3NutQKCnnby4jU2+L
msoX4I9eVK7aa5H0xRUGYrn3spljlKy9Wxf9lfhceOmYPWcoL4dDoBoYECX+NSD2eibSIb0P2hxc
7Yy1m1yzwLT4oNETzz5I5IflbpjoBlE9lA6tDqwZmhGWDlqu48qO/3MBjCfHq6ySjLpcQMdhq8o8
aXAoLIJmVL9keZjrIywQgYnqU0XNlEZPGTTvlcOScJLFuvjIgDmZqIPJGb57mWeeOTQqm7Zu7/Rl
Xk4JtbOXnvNWwGseg/6Nbc+Dn5muG7md19x7jTvvbFO7Woz0kcBVrw7jwjLXvzlTZiHbW3nXySeW
G3ZEFAATYxkPFXcT1yOVQb1QxzzvPk0YibXILQCcPbii08W2tRZMd3u3Yr/yvtEKjHSWX1no0xBL
G1PU+e2iKpywVr+1Meas6WaoSKRu8q5taNKyHnkPPNRl8qH3Z8zvet+OXpwR1m+yzdpw8gMEz9Fw
2AYVAyxP+WDWLL/+6ly+rZuuBn3Dy2QsYr6gbWbKs9is5LahqcQVURt6Lg+ys5uA8bgxV+cisRP6
NGuVDXGrVDFuRTf7/W508/EDPVi/DYn9VcaZtq11D69+zM/2iuyw9+JeN3ERIWgZP1tpgEtKyEUU
YWDTDLsqPXdJr/ql96qHqaOrH9Vjmg7vNTuZvKcs5UG7bxcpEfomA9OH+iLSQ4oh0jnkZtnsC1KK
zcGzJ2qvllcOvYkgLRdNTKivn+KMw6UbmaVP76Sohi+QqfWtbXb1s3Ln+dEqJvuUd1a9d0YtPwbM
etJ90OtPInCG3Wy3lrWfWwKnX7plgBMHRdAdT8RBDHaKtc+lQQFgoZwbVJ36OngcUSkNpU4tdunU
D3EtFMUDJ6FMhKCx691dK/VxiYVmrUm7sYPOIPLSGRMm3rJLXPoH6dolmMCCcvROtpn2GiF2x+nn
I/36iQSqsiafK0xT0+REgbfKK5ZbcU+lGrvzlpczTWzqAsdJbzxXkmmiFGMr18QnyfJnpUKLEnPF
y/pSfk83UC0n6mAiZSyq76POf+lM+P976OwSGfxX58HvQbWh+S1++/LWv5Y/ngu/f+0f50Lbe8f5
7cKsutAWL4mxf5wLbUqm/rcapU420bcvMbO/l0wN553DIKgBopiQByXXHw6GBkdN5s3/zKfZf6Vk
Cpjul6oGUCt2cJw9bT5Giv2XQoO99KsvK+ZaOZpxRCkMV2F0n8w8u+JyVN2Xtq4Cj265t+vy7jrx
nd3amDEb4CvcwRTrHLIagNqjsnzpPQr6tn7QU/+q6ua4bpr7NR+u+1psafg+r0X3uZ8bItc+G/Wi
fZN+fqwSohRadafaoKO7VYeO0TMc5MaD1fcIMFTcYvrQA/XCQ3y3JNmTWLudmvxbtIDXQ4pWe7TW
qBmD27F17jK2PX0WxJOqSLnQvg167dqd+11qirgC2rVxhf7mFMkDxeI9oGuT9pm+G8zgRVEyWnLj
aBJZtEb7gRv5PDg5w772Tnpij2Z8byblid74wTBlnNcJqbcy2EjX29VW+4IosNoIJznylzk2ThMv
b6o9De6jWXgg3hjJGZ/KweNcTdXLWvtdjap4GDrYK16I0HJf5fxfYJ/79HI2s4rYWcb3tZ5dJb1q
sH5jpa8jqZFKIgptZx8tnV/HPjZ5Edn4yUmpQBXRt51WoEcesdEj4lNfl+X9mo8XGUWIVvaQdkj0
pLnBo370bJ6NA40WX9+gAoua9ZW2Mb4cC8t2c7A75y7NP8h6iSz6rysHSsmPtI1jXY6wFO5bXYW9
ek7FHAun2fW8nd45hUYgU4/FnHPbgjxyOnl0rlxrW/R6VPG7jh6OcZqE+mTtWrPfs2sL6+6lV8d+
Vlu6g+PyBTlgqKv7MXvKhoel+AoCM268Pvasj5mcN0V+1Mp7Mwu7IdivmtwVbnIkIEJnPN+6EKGA
zgQh28AH06u2vp6/JEa6S4pyDyL0euY4M6V2ZOfJHHpOFsvEv6nAyXF2P5B1fy6y9jZdHaJdai8g
Dxkij0TAOzgkT9j/onKozzLJTkk67AzL2c2kUqKpdWJD+gfuqAON0Fhk7sEve4w8/dm1p90YlHFb
JDtK2Swd9JllNfDG6TfmmJ3EnPFbFVykun+lAjaVjvm+NQdSimyfV5d1PbVoNdKkrc1yuyzWF+Hn
ceakJkLafmsE83Vlr/su0Hesi1g9k45dDDLNck5uSss6kgTa2TC6K6SKoa+yDx3BxtQO9olBhKNs
2n1WVtkOdojHWpVFemo9UYX4kKrx2aJ/Eg2lBhLad+77jCho2gbb1O+uFr3dOXnC3Seel870DnMw
HozR+dxlkstbulta569mp3LGA4omzKVOn9iHR+OUzoM/LJ8bRyNULx546HihrqkntN0lS6mXE9Cs
0SA6ISasxHsO1NStW+UUvtGGfmcOHzVh+9OuWtXe51y6Y7f6OZgGudUK1WL1DcpD3SLhrYT7uU2o
YJn6lJ+rzv9Sr8XjTMQrrLpL8EbqRIfG/NBonYiZqK43TKlUn8x+EnGihuk+b9dHJu3YXBXd1bz0
zHpj4+xU9sSTJ+5Tk6aqtU/dInKCD5Zz1zwVPUpX4q+DXxM4YebXFJwrlkvBm1NRMzSxVgw8ROWW
Kn9IJ+rWVFMsK3eiw2B8LaYhp1VjHSaxblsvkRE1FQhYyT4lWZUo7YRHYSs0ALuIpcOGzry9Bg+9
ZlzBQZebMbevHIX+HWc5UZjZjBjof/HM5lS46iQGZ096CI/4HDX1+jWg6BNq+WRu+s6NIOvFQ71+
qcGet05wCALnME71rUsOgRNV/aB0sXcV9tCqf9T8ZOfWyXM5BLFKK3oKOLwbfW+UeTi4xVl644md
Ux9W2oxpdIH6Mtq7CVLIuqy4Uw3/c74M10izrmbT/1QK4y4lVUYn+W7Og4PNgOOmXl8cYyi3QWm5
WzfNbsjfwnZrLSKxBa0CBx2TsQ0KPUBQ4KxW1JfaA5vXk7OSJvm21v/XDuiHXjGNVAs29L/aBIVv
r/3//B8/bX3+/kV/bxh770gUkmo3ed7aMFYpsv8RwLeNd2SOaQoDnCB+zyDWn7sf8x3xQkL5II+J
7+MV+LMq7r2jgs1382gZg9ZlrOOvbH6sb8ioH8ridmBADfnOJqNDDfT95y6LPZM370XebNxh0lTk
oYXDc0kalppbQxIs13ke+kY6kMMU5vyJ/ulMic0tXievL9COci65HD9r54M1ivF1oQaXRGsj6Xb6
lAe+pNS+VESKZSpJlC3uXa6tS8od4iXFxg0a++vAPOLdQuQYNhpFXsZn1ZKaUUGX+D3BWlIcVBUm
JnyRAt8WiOWZdF+x1objMBkNQBelY0MQ34TSonxJeKT3CKNo3Nojqt5RKVlsFPenv+nXZXpPplBz
toa9FLdrriZyx1NiHcnC2E2Uc2tjRlqA8+JRrZtjb0jiNE1LzHRWpPMiy63Kk6a7siW7T/dgI4Kk
78Jx0oerYcSKgJt2QM4sbBMRnjtLnr39nAz3euZprAEdpcvJyFUf8adrX0cp5S1FpZG01uR05W7O
17RgBCJNT9bqYzltZUBszSX6emVYSclGkCPfIwnLIdtdGsfGBmOazTNSLONWcsZdN9AJWvdYuaxL
CL9E/nUF3qTCls245Mi+6se1LPxgl8okfxwS7PUEvBdoHcKvXqsE0AUlRqProsRL1As1714xvu5D
khNulX9AEUpIxhqwvccpsJ0kzIwk+wwg+ZIy0rKivqvpNYBvt0Yvm3a2tDs3dsAlWa85A/7MwZuE
LQ17LsmJiYtPPg+sskw3pjVYBLw8vXgZx9U8q9TxGCU1bQEEgEx381p460qaynIT5zpx1OhOoecq
ipqVWPti30kjUd1Gb8jmVIIRSurQl9Rbbas2j+HADDI2WqMhrPy/2Duv7MiRNEuvCHUAAwziFXCn
O8kgGRRB9YLDIJkGrQx6T7OK2dh88KqczGTXqT7VXVnzMP0agnQBwH7x3XuxPpYH30v1ExxgXO8R
B5v7jZ5Uewf6wNkVVgB7a1dlB37gs8feRANjvrNbt2oiUh+KBdFB402hk1qoqkgj6/0Qda14sfNm
qUCEgoY6cKoM+3r0x26KjEplPut4jMAoHlpWwWNQVpQiHmkley0ScWx6tvcXVlb0BaGzQJwP3Fz1
oxy3rX9jmEV9PaoeDG6tmzoiegr/CW8ybw1tuPEuEDFp53G8FGEySqQlFqsLixrGWym8khzz2cYk
+jrMumG6bTHwfi290SS+vlVZEOWxPxfPCFP8/JD747CwlSduIpRMq/M9Dkr+KxRAS3hcpprsUJsY
qAF4F8kVAQRV8xxnFicdzL0ZFU653C60hkaYBAavsjSG8rKfi0FH0ySwI7ehzfkwjCVjxVB3D60r
gsu0nsWLEjbgazyOyHZsh2voaOE59KjKmomfrVvrBU8RQ5xVrPS+8eBibK1ybqd9kMbFO9dfsexS
5gqvmWEvz53g9+3n0at+GLVMKD4MfPiN3lvmAxHsq47Kai1/1CLPcQ4bg+IKZAO0ERN441u3TLHe
K3scHsfSqHSYz3AUeyVqiYDPcutj5k9uft4jMTVvg0msOIKsshv2RpcgmM9bdi+h4/NtUM3p+EnB
Ejj7ulVEvzO2xZuX/V/7C26zsINuK/FULpe42JTv+ZBBv1grzzhjbJ+m2W8DgtZ9TCu5Tu1vU93h
UbxaE2JohLWSWeFs5TRChjBuUMXWbpTo2n7wK5f0Z1a30/mSFg7di9nYb61CBr2TZT0yfZWYs0V5
6ZiPOsu6JnKFMmlUpoEZV9lA8Uyd5dTHuFL57WYQNUbcbd16letpehmX3N+pWDJ1tJUVZUS/56GR
IOUjIrmadnjcWlxJ2EOwfuxO5VrRoLLBoNEtaF0ndC1ZKqb8aCQ9ew3b6efpaLBlvnEGh0H4zI1w
m6oWRqJ1hL4pmay9JXU+zxwKSIaidYTymL2aq6qSdn6BJ963zHYK7yoX43xckj4zLjdvzDrqlnm4
jxnTDd/IJAp+Qb/Cc9q2WYRmi86rnYFgQYcVsFN1obis1BkpYW6xJ3UyZZnBKCA4cB5UjCSLiZx3
oOThLk8YeJ5hgEujUjHcrDHG9lICeUrt6ShZCidGGdkbZcQRzWjTGHRxl+txtSKM7FmbxqlW7yvE
E0lTQ7PNO3Nz2TPhleJ8IeDgvemNpdxNwmQBsA4D0X2+s4ErQwN3G/ls56Zo7VfWs/9T632VWG5c
wj+s9L6nb8P//l+/r/T+9l9+nXKZf0FQ5zKpws4SMfjmtv1rnce0ClCQ4AVqPDwDNyLv1ykXdZ6z
+alT41EmnozHfscF8sMQYeL1gYATu/B/ps7DVuzLkIvcB9a0+Ot5p1iBDUH8PU2jm84I3Mphb10k
qXWOStG/XnFLRp3FEPWo2IflUT5L50cZpHOOzWBDQSB5MNcoE2P3R28jVw5RSgBVCTYbBb3bEDON
lZKlAAfaR+zNZRGWsarYevQyds504YpPo3JdcUxnC4ddeujMiBZb6lsL7zi1GwGTOQkaK7UOgMG0
3VOXrb9UZu5vTPL60MmW52e7whCH0PfJXSM4ihifLUDXnXbW+ujNrNpCkeHTdmST4cv9Ivz8tlo8
86cls9SLDPaN16XoyefN45T/7pnsdhmPZM67YazBBxYNDbN4v644V7URPDSV7tcHMjs6K8oLJfzj
sKKtCitfVc8IeR2MLnvWWxfJ6AmwhhoZzb4EJVwu0TfGuNf3TfzCJiVfQ25cYJFeJu6nsU7J6+j6
fbyfobeZe7MWyCNY+bTfdVQwT+x3hnhPvG+bhyuuqE6U4E3/gx1o9d1e6qE4TtJdnR2ru9KJWA3P
d33Pw5kFw7bjMOfMx2Cb1v4z6+3sXqJacCPf0O0Qxqbh8SBXOTKMOnDhLiYYxpAJpGlFsZOobFdx
nRY70yjABZqZlZot25HA3ynuP4oy20Q7dpKjMVjr+SFJHdOIBgsJQCip2GFJpYGPRgn4x1oXlV+U
NrHgcmGMj5vL3KqPOneILuvLdIl3acXzEgNbiBBtUzx+29ZIyXGQrBQOjoEqF5maYbFDCGx55/oL
VBu1VzZEUtvldYf6TF0TLJex1Y19pCA9mrUjFYl/K5ymeGdgan9MJjOcCHVu/BqMBro9g3nOW2b4
rhltNCr7RytO72U9qyVC1SRRpZqtuLVqTXfjd+7n7BY4tfjJAspRIgo8tK7bQN1Z9m0zrvlNaw/l
D2YaCQg+xgS7UYj8fZ0rDoimcyYGPfqZ1qGZEd40nnVW5sL6sWDUiDYmT6f7KbAoLYnILr6JHokY
3Y7wb5DhDPpO4yYrjlwHlRv6U7d658BUJuZCgq8oHNJAGWT7LITpmSXblD1DqaTA6IJARkISA4nh
SDUzka2mPrmpfLsdrqpSLiKq2VJxgpxOxCVJC+Oy2A7KMV0q74pUxG/1dowibuRENbfDlUIz0VF6
OnPRTOk3wIv+JrU7lmbLdjzX1pbvrfzt0D6d3yrdzvL8dK6PpzPeOJ33LHc5+02FV1u4nmqC4lQf
tFupwGaMqiH/awVhz4mFgav/Mm0FRrGVGsRPU3XEpwpkoAS5ZWZPXdKeapShlM1NixbH3PWnKqbY
CprqVNu4pzqHqTI1j1M79ptrYIAX+vCg5+ypqY/SU6k0WY2L/C1R35dTLUVDzFdC6USN5bjt6u+8
rfSSKG3Y854qMrcN2idxqtN4iFKzVaf6DbkmtVx2quvkVuL5pAOiSDhVfsmpCsQgP36Sp9qwONWJ
WWlSMw6dp4d9fKol5xZTmdv8VGOiWvHroyMXeYVShDHgqhb+ee36w6MB14WtaZ+rK6RAVK91V5Vo
tosi21dbedufKt1OIzY+QNhkGPBvtfByKouhXsUeoHp9zrayueiKkvnsX4vpra72TjV21yTLtwS1
KETDVoTXIH9tKLbS3DlV6cPYMIdLTtU7Vp3iZSlUDGVmdQ+mMrL7rEhTH9xmq/5lHdMJVKemICjp
D9ZTryArb75ViUEHMWTGcMVesGmQVtJi1P5Et5GZrAwO+tSFsG0PXt1Tb8L+mj6lOPUsTmLrY581
rbeTMDD3cuSmiaD1EOrjz8v4WFiLiag2aPMoo/bt7gcCkQ9S8DUTcuhya9APtcu+n+L2o/Z6djyO
P+3wH03q78o3nHyfklTV74Rkzb3Ti824cS2H9Cpz8ng4F8PKCodX3j/3Y8oYRWHr9br0nYM5ZlZZ
D6YfF99ZEmfjzoxH5tfW2nk3pjVfGNW6aV9WiLqQdXmndpLGg4MLZbbAnd+0nge39J8mqyTaUlVF
64fANkESTlSc39XgpazXrc3Mrhxws6uT7bGNlKpFcz4shgrdpJ/9vbSrjPZzjRHhjJLHB2OEWr5w
/QfFBYiCvh0yNLhhzx6VczqNCZYZ5wWBVtbPrKhaAQ5ntTpLotGBGgtX7TEH6RMLfBEmpd4xHS27
/Tyz0ccAwZafQSG12DfujIbQrLwSJM2JlzdjGMaXPKiY0mTIVpFStnVRnImhqIuDn0zJlYYQG8IW
YeuTXZcmOyBX8k0tS2I3FCNxm+9mgm8kN64xvQufzi3yFFBf2AyTtwHUE6FCcNqWRZ9Sjut+S3zv
mZ+jJ94XAXUGMycOzsDtocXWFmkXXyPKOy8PrKfM6Hp/13V5ioY2N91PGrkQg6nkwVNZ/cqjv+Vo
cNLhvQuq0eOhUugHfAQQ6rRoZBlZr8FkRnhC2HimDaK9JI0ws1G+SUedFYFOu4gpUvBgTZ6cQ4tN
Oz6pm494pJRer0mhr3s0xEb7yhlOu+NIy79N63pq9xAhFELDloi2w4CBHQ065/RpnRyeNYRHMxPC
YEECWDUdZ9uSzAvSgN4yWdPVOeSIDdX9gtWNo6J6wpyf4NlKt7t6UhpbH91MCGeLuA4wGCgzvfPn
OEdapxsYd/ZXuBlOLp9llJsy+24GqjtTLk/43Ti33XzG/aKZa0AhoEaTIw+ZsYFN2zlJbL3rWCSK
IzanT4LWoS6wvb5/ShJDPxNaU38vKreHzpOD+aCZYsyRi5wV+363Ha4R8y9bTDXLV87Vvr/EhII+
DkDAPDf8AScEy2CNMLNquVPJVNdRYqi6YejW5vTJjuYRyTZ4um1yGnekdGbnX7pdEwANgVc1Z5Rn
1FO+yOufcmVES/9aVCLkNTUr52+99sB61nhbtdNkRA11rdp5m8m6P3dNgWWEAQNWmNMQ7waFeEPE
sxNElpgSLBjdVVytVm3J0E5ZmWEGAXgCxVW513BE1bd85oHP8dJkFzm/cbMH0HkQlsIqXleDhy2V
1dJeYMuPlFdORYlCs+SJFPq5Mn8uhmeV0bB0CqGOQmnQ9l1zpxnpqX1uOOgBbeRsktFKsR4qk4Xv
WTLTXofB6ENHskaavpkEq6aRbmtxMAdh+yEL3AylqJBLHvXEvaThygCH+aK75u82j5S3Elc152Bb
Jgxq4DeTvzc8IFTQ3zL/qMpMEsCV2K6343Rrr3qLaunYrVlG3Tgm8pc4phJlJlA13p41PbOnZJ3H
JSIM0jnMQ0oIT0KkDK6xlu5TOmiT4jhLZHueMxloIwPr73OjG6duv5ozj6hEtP7nmPYDBJ/E3SLq
Z2G+mMxGEbjnqJXQ4ffJa+L3qj+TlLsF05YYFjFFcy8O6dgienfTYel5xaszhx6mFSCxhfWLdnEN
ZAgTOx29hKniPVyYg5BxoyxDP94GgbM3toJRV4BIflTptLe5dLj/x7YUyB6HgVFWUw0/PUbaajcY
JmPKWlrlT9nZNi6STiZ+1MzZMB/wJoDj3uy4/lBU2bwSVJbthcWl10VJhalcWJftpndGa0YituFf
gzVToPAQmbkSYGq5uYwEswYE26o7CNV7bljXvmPsMozaOBHT1rVvB7de+DLH3kAzPVRMboV5oNTs
s7N/fqrw/4OuYhsTsFL5h8KK5o87pL/9l18nC8ggWA8RRYldk490kMb+b5MF6fBXLp5ziA1N8hc2
o/6/TRacv+DrtFk7ITxEvgZm89sGyUKoyN8EBJO6LnEx8DD/hIPTBsf8tj+SvDAM07CQog8BI8PB
6Y9zBZtpXgbPhb5WDf10SLIAVrLipdV7x+1wSBHVpuRfRxyiQsYEYgx/93H9HU3SFyfW7RUwQ8FI
2kJB4pBB8QXfaQwvHnJk0qFsM8OhaW6n+LgwZ3yFPoyfE2oOZNtOaT3LrE6zg21oRYit3ab7rW6L
Q3sR0jx0yKuq8wzxIucrXg8///HL3Azk/vg5ATI5p+A+fC0kapY/zF/MtMo7ciOhQg2zuoOpcx/a
1M3+E4EWWtI//B6XP+Cns4xmEIXghVSuP/4elSrEfkpg6KMJSws9S9P+1dpz39FFMG0Xs6tCJ7Y4
U2iaG8yypvmmF67z4INGt1Htp7EbZS3+K/ttpQBS0yGLvmnyJcBaPYdXYR6K0OabUZFi9z0mqs+5
QtI+i3untpZlz4BlCUL+eTacK6u2171Jsl574WajuT46jHdgp3jQPKGmZdyyqLyFx8wTTi9sfmDJ
T6OoaTWZb9Rm07m3E/5DAc250VaXMwwP/gO4OmCxpKkfz3zssNwzc86LYJdLGxR86gR8tGNX/G3t
6nK6YdCD4ZarsiL/zrZjm5z4laeTsF9nExTewjVcX6As8eLHqipmj2zDNe8jpIrxEW4lEE9EASBs
qQTV786tGCMd15r66pnNHVyQyrdw2qJ1aBNTTbsBpF1hetIQfVIfjK42KfE2d4Vz7QyGHzE4zq+4
YBvk7I2P0WY3eRTrujdZDGJOIDYLJOZDBmtlhYmTnQIi+4gJOe397DnYkFUe9EFJaMG0LEAssh6x
5tblKrCmwk+gTZTxxCRPlJEX5D2Q86p8f58v2EPvnazHkon92Yx6vQvMcVditqvPRDeZ3WNFY8RR
OmWCfMcciQKrrcxsHhWLuf4ao4AVzw16mQe37wpnn5WpERy9dTRdDMhWX55PMVr1kOlBs7yWa9WX
D1z9zbSrfN//wZ5D1Oc6ZokYeQSPDTSefvshe7u5KHML759EUUMdfH/ECYn6O2ivUtxsKF5jsAm0
yDPOJmY1bk2R5Tjpd/xu3Q4Ejd0dY0ALlWTubcVgbWFHG2Ys3iRXT2Y/CPJdQa6wJGkxm4KbeST3
xykfQUnKD1U17OZapwCnc0bt/HAheuPIjrfydphQiX6zpm2zpMlHuYutOnnOhHTfzbI18R1IGrYG
bjXNR9NeE+N6Ykw0UKUk7TPr83GidRvzF11W7V2x1NmHmyKROjb1zBhpmtzbhGUapQdrwhflW91M
j6rdC1MF3nyPpI6qizV2jBlOkIM3YR9Qt3tsN/Dcteugk8cVfmdDk3T5WFte9wtCAQNDBYq+XZzF
iRkmbBCGCA6TQk9ro0azAAV+jV8wpguWnOUbQLjBPZ5xIIVNL1pn31C+H1FU9RCFrZWfMYSznDPH
rNSh7zfQBc1tY0bNvEzpzkxEsOKpgONXJ9h+HybezYtdyLmI2nhhzybzkS8wXQg/i0YDZ8po6ah3
z3UKKRA6eJoWe93EAcPHdJ5GnNsMPV8ocyBsJ8sq75iXHYvWqZx8iymlDOLQ2n5VNLC8I2XbGmIH
2qd2jZ09Cy5BPajkjkxq8aTtGlGSWAL9w8k89UOqOcbpyg9ura5nfQygP65ntPT2D6+Wzwyu05+5
2amnOi3citWdXEgPo6AF7FEaPQs2f+509Jo5vcY5MfN25pqs0wELEQu9PDQVURRWS0fc9XJQYEG1
/JmWKxP4MhuyBwtZi3EoehRUbNKrVezZgyH60kpSBfeFVuosH6ya+a9aAHuICfUeLX8OpoOXlt0l
QwXdhTgn2ngQ4UYuQ+k0yRTJJa3fu0z3H2qwLLq5hMw1Gxuyn8a4pi/+Nto9zPYYAIlN0zsCo9tY
TC25fyOKnxAjfPGtI/Ed00Rv+L4ETftUm+ZPgRUcTuMcOS+igCNT0x3bfgRJXeudT0adYNLU23eB
XPuPpevsKWznxUvDiqCiR7EU3QswVxJEdhlgvpcyEH+ZSrFuGgyWi4J16Cvza2ytaLt7D3W70D+r
JSmKPUrL5S0pNQRrNeVnqnOt+zxrk599sMG6dpb+wFmApYSfDtTk/irq5yYViJLATNrrnpuTqlnb
BfMXt+5dqnt/nI7khyZL5PZD/ulmAuWjj5UAhBrKEOxSQFvKXZMEk8cDSBXf1zStyftgOMEIOrWr
+7zLhvasi9v6WVXChf2dvOKxGlcpUKUzOtgZgcaug3fq3EygZR82Z4aBMiSrPsj+VEnkNjlWyxbx
R8xBfI1NQW8Gy02dbGt3YheUeUEUtH830yEF54MxBzd5E/ewCF7D2hFaZMF0UbPYhzhBDw8uMmVv
aamUGwb2yE29ukFiR40StGlT7g9o0tak+xxKk55QMjh/7tkEm2FutBlCzjT7PpiAGHtlWD1gY7CO
T66fbo9Qf0AKYQB4G7sShdptnLh+iTaiGS3EUqagY/UKsAC/9ygF62LObtGL4We0YJf8wkVV1NH/
NBB/z/1VyH+8mQzfkvTt94vJv/6H3/gzykDTBGZjkg3aTln6215SArsTZ76l8FG4U7n/upf0/yLp
QqRpMXK1aS/E7+l7/y9Y87OaxCoZvYVJkOc/0T58cRSQpvT+EHO62Zn8TuT/Z8acfqmM/6SYU3qy
37+hPyvm9Mvn9v865vRLF5j+iTGn8iux+KfHnP4Ha3Yu4j/knHK3/P47//s5p1nSDnrvZ4nGOu5r
2mmnEEDs2X9aYv/P9Jncs7wWF/OfXzNPv3wT7X8tiPTv3LZ/+C1f3vG/Pln1t8zTL1939+dknn5p
z/+kzNMvEMa/M/P0yxsEQaz+TZmnXx5VkCF/Rubpl482Mf8Fmafbs/y3mc52r/0x8/TLZ/pb5mkQ
zySP+tbQ66v/mHxqUZl6eCzmrHz+FfmnX17Gn55/+uUg/ffkn375pf+d/NMvI7TT18pu8Nf8069I
vP1/80/RIGMv5aNpu/tXh6B+vUn+ayGo203w+wuWSpDkDjgwxzxla355bP8rsjVBcf7OLyUXCMc8
ikUkoF8e4Na4lItjoxEUE1TzxTbhsHTUjYQkf5bYOU/XPVkLMwa6fjNvuyokw+c9i+3gIYuXsrzS
mc6su4DkD3On/DE4Ibco4oqkZ0M3LyXm5As70+rFZxvPUjuARzGOs/La6bIWc9xFcD7e9Fr1Du4W
zKWcfP2Op6u7OR1DXbWfhg4WbeOfqpvgiuhPDCZpYhPrIle9zR7PHU0brkWZujrTrGG2TnnOWnE5
OkHVXgkPB9GrpK7LZj+UToZV5JryJlN7zZtjPWzO/YWfVBHLdMmCpheGYBq5CSerbJwIq4dR7r8r
JpzLC23nyi8OUgeduyzi5ZtTwVzc2wQop6jSlgBl1tAaWHz5SbrspTKShsmsmt4YiDDAMR17pW+1
xfpSpjO+ttWUOMve9wZM6tqCiecez0zP3fzP4qpj4dusj4MgwJm90tY3BqlndCyP09Y+rvA2j7Ir
GG2IiS1YODhB+jMw3AZ37n5pb+rB5QPqptb71q/p3IQMHwIVrYYx+JfBuiavayo9c+9jJe9EZVDJ
/E4AofU/KYJw19hlw5xMd1ad50G7b5dikODlrbMsL5VTukmC0Qhzr19ac0jOyWmdh+tpAm0Pl2pp
X8auMa1tkVW+TsyBPzDOq50QBWxpYYs3Yd6OK/zwPq2Ah5FBeEGO8mRVzuWKTXkXZoUjr2fpa1BH
G27MMGuYmFo1TnOVxDFr1SBYjLMqs5UPxA3Jj4+9RceNS4Cn4MYN95dGA/yGyWB50A9A7m8mE9V7
crisAn9kfHN3iSTFBlaP2TcuH0VRo3Ap1ltfmGV28KrEIHCAGd17OmsSAkQbe8OubLr4NWt7e70o
dNz/4IO0Mbdl8M08b2yMx4lsq/uid1K+r9KxnxouQsQuS4oregoI99jGcV9Hsznkjwq/4ORsXatK
Rr1gF/kNp/3p2iwXCeMGwniQSw9DidFL8cNN5FhEvWck17HsAieECRQValPML/e6ctGC5LmR1Pte
G2txsCe13Eu3sFQkGtU/+J6B6CFlShvjotytT23q1Z9sVcZyx4GKI+CM5wQOkTiFPU5N3psIAczy
HERPjoxsSz7GLFiDq6bt7JIpyTblK6y5IhF4M/dbR2aOoYOqqA7JNeMBTfgWXoCGNFlsBtbM1bgF
fnTHmnEZBqxNLRmRIdFgwljkwYdv2FjXD4ltEQ/I/AO7HjefBNqHBdcEtsPB3kjtPIWG3az5nFIO
485DHvNiG23w7Btd0e2NskuncNK21e1BZb0qGipzQyLwwPih0xXCRWlpkrzI86Hb0WwvyS5wwTm4
gWAKwt5PJyfM2KFMZ6k74cZoJph8hCnqqCICqCnrK8sY5sfESKqbkhCRJZyNvgNpwRUF4d9a9nY4
JzE4QeNXyGmWYZ0+VGsNEakaNu4xvKzkoska/Vhy8VgHQy9c56k1rtN+EFl5XOppqIiNyuUvWE/C
4fa+D13us+hATxNYSF19166wpk8bLnEXrs2KLEhPduvBmpS3S80QO7Twpsl2Uyya+UB+BPulpHLH
noxtQCUc+nuk1K4NfLPHtFm+1RLr+nMTX9E5ysmMe2zHGrxiECM25QkxaVdFMGEcDlqDJr+Ban3E
49h4Ej0ubGEMW6d28zqkZDWZODFFS4YLeqTHZMVNGeTqu4hHB2pqMKEOmG++Gn1ZfVtizO2j1hgV
Mu8kqX127TCsE6zD5zRq/wpjRaj9hc9kV5JZ5HAeKRtz5BRSZsQ2ed5XUJjXTMJg9s3M1tARXg7Q
rxHQPfNpKImZs8uVUEym3+zqjASUXUXwGGhCrgb4qiA2gwgx7+SCNpS62PvLMkLmCHKFgZmywkS/
Hkt1DDacVXMH6sNGL6rrIOvLa0RUsK/IBnHLaoxO3uFLDx3ryApSNh5U0x3a1ViSoxmbffOt3cBa
V7Z2cTaceNu6KGFs9IbhDsEsCJJkdMncVGcbBdz7c3pgcYAvUuXPHHBIybAKQ680PRAUkE5nklVf
gvZ1xHDElpA/9UYI5yAo4AcncHgwCyPd4Q7HR6RPcHFt9gmoGgLhSICmsXS0Jfo994Ql5xuhbIks
/7RO2HJ9QphZI4Mzm1263DknyHmyvQWd+gl+hpypvqcbEc0lz3DcOYHSLRqIeM9t1z2JE0o9n7Dq
5a+I9Qm3VibkdZIt8nP2LAM+qe8Ryg0OotldueZyuRwhfuW+bzp47j4WTnGBnx76O07J6hmTp3Ll
uNhI8PVEhdcnQnzZYHGeRSWMsZvCkMcbTq56035nZABj7tsAU6Eg2ywD+wnsa2oHiPROaPMnWt/8
lsvek3tWcbo9uieS3ah6FMId0RgYpowZ14Yoh+SuOzHw+sTDizwFjQ9M73PccPnU2e6gFbMq69CJ
peeuw3Ff7XhB+haAFuYeawPMZFXtwuL3G5aPSXvgnAmXkzKKVwW5n4OAf/gnnl8VoP1iKOPibLQr
huv6RP971owQoGzQBAybj3xIasuEjMlkW6a62MyjehMTjHOj6h1Hn39NfpGyzhV4e4YAEJjEPWEl
J8JECDm/2yfuJD8xKM2JRyGZ18Pf+8SpOCdmZTzxK/mJZXHxTuIw2hAXzMSxDazlQrTsiYERJx7G
P7ExLPzhZIYTM7Oc+JnmxNJocxI/3BNh02ywjYDcAkNtFR+X0+Tl40rAdxU2Y5WqfWviys7joK3U
PsnjsrkpZ2QWWOz3atrZJgvzN35WOe+DznHTnTTnEbGXqazyrOusgB+Jo9bP2RCwPZ62JW719TBZ
u8E0WgEpP2oLT5Bu4SOKq0ofJjcZ3trJWx6WYctj6SbM7SPKv0Bd4TJVTQdM9Dx12UrQIxx0KsWK
cBbpB8CSk6CgX82XIEGRuNqqBp0yYseMMmlBjq581RLiCZpXz6Uifir3msuhrtxfgjp28qOFUHHz
dstItdC5VvEZUUvrMwpz+9vsyuZ73XiM+JtmRmdpZjgX7FCNBvUO46Rmb5akquwqXA6bveZlvyJ+
C8Rln/TpZW7mLKzmkse3V/hec+BMtqgZsT66cc1mikSgxRFFVQDHaVfiR9qpHJurzkufM+wwb2uX
Bxi7hNF8X7UGHlbG6L/hxZFQU+jcfvQXRts73c/jtHMxZuJQIkfg1h7iisUrX/+lO6rkQVdUzOHS
rt0lSoMkIwJg1XvMtHIY2lSyz8RIsBNRzCl2TiyBuk8RC3/GvdHfJXiH3a5rbN13eAVH/TQ5OUDi
PPL9EPH5HBPGeFGNVv9JrDqEF4aQDoULEtRrY2hg7kQnId6xZUwe2iTAgjTOqtcUvWB/FoPkgrup
EfRidpV7xXtIX4dldp682UA52JrTKg6uQCx5WAK/vl9alqsbXN5+j+FAUVJzRQL0g9Hu9Nr4BsEM
pB+RIyNfJ7jVT4Sk9ZtwW1/eWLx+npaxURc74lL0eYoQdbqYy7m/HXnQ4SCcNMmrxBi/CfNSpHcr
BQa0XJly5EtjecCwQ/FX2SLAD5q6nHi3PVrZlJJDXaNRG0lXyMhTDJPWlHjew4WDnkHHk9ky0ZTs
jNKYHgKnm/F0w8U4LB1BK+NUAf0I1Zh3q9kSpyH2p2YTqRywPEQmB4aYubhp7fE4d70wjseMoyfv
Sh54QRvDimJe8TMtJo3nGP/yLQO5vdRBl35isLoEO4N4R7bf0xoAUlSJ70XtVJMX5Qaiu685Agse
PLb+KOuleBoMTW/hSt/jR/QtDjgrbl+RwbD7rpc+dG854IUZVTnmhThHBGzVBmSTd2k6Eihse1lz
o/RoOjsfr75in+MOV+8VwbQ4d8Q1lVOqtQNQTTTAvZda+Z1jJ/Nnq4V/ZZdl5oHdt+Nj2bDYjPBr
Le+GvOOzGooAUgCViJcgDPV9ct0CrizTaNDB0nAuSHLBHw7G4CzAf2NKsWNRaSJ1Ekn7rTS94qlv
Sw840dblT6sg+ygsu857s5fETA6OrfhG6662ETBZOjsklDnebsoLi+JwkKW3N0z477BtZql3fdPa
V6TRZY9a2TwEIcUbDyVnOvVnXN3V9YhMuz0HTkZTjSZ7Ocx+DJrUgFXfF9zNF1RqbB0xPOLldtQA
ajfJpbhfYBixm9HDeAe50qdnc55rGTVp6l7Rtybvndvpp1GLhgNhjCv0qk7bACzFYuSYNQoucisd
N57GKF6XIF+pXlIPyGMlY+kDv1EXV0TpYdIBLEXAYNIVQbovnULNF11mZ0D+qq7f20464MuFhbqo
dG3e/maiepu3S5Xtc2urRM0uG19zbsd0n1bu8pOfvL7ZGSblmImvhPxOJma+UdYYujh4mBVtnn+G
r25S9E0UUqJv+xBev8PaAA+eh8anB93Nquze69ZJ6dH7hdotkzTA1AqgvmcSWoIU7lyNHtKJ3rtw
GHeMbMnbmG60RP3BU5xk4mNmeAjsMbnJ3ox+9j4wROu7aCzM/NYl1JCub67sF18Lwz+2TouLqF4T
RF+S9J2LpS3dILTzEqCqOtlOGsVU5hcoNPBKaprh/7B3HsuVY1mW/ZW2niMMWgx6AuBpikft9AmM
wh1aXGjgb8p63F+RP9YL7hmV5AsmadE9zUGVlUUF4z6oK87Ze23bXJGGF96FTTUegCzC4LQjhAv1
uhVdEsPonCeNgJYxnvjs26TpRwoOCbhbWuH2I/En9gMhgfU3rS6za6UTc+phe+OclHYx0Iksz1E1
RMCbXwd1QLgV1zjjvWguTNsrJrb+riYHGvvnpND2NcEGFF8wBdGFdmT68uVYY8kbmqFBKu/011Oi
StdOG6MXrJuGY1fUONU3cyIV2JDwznHIGtQHjf42Njrdyo5dFxv1CqATiSzQa3tjhe27/FHMsY5k
WVApavsZ90VmTv1lCmYB/zenstk35lm6aCuyy9wcE/tG5YyFSJFUQWxSlHSKNZ9PwqolGgk8DhuW
BFsW5OWN6cwyuA1ST1QXFxAkRqLFwgfdcsjJnBF3YrikdjWtazr5FBZYsxVoRr92kHogGV4ojSjY
WedMiJqo4fKNYjbO62QALXCH1sKYUzdqskKLnzwb+IASjiUaXlCizeLGjczgiRiJ9G6A7X8Njwon
wKSUWLvBoWE+mNfY4IbMD4IBBwJAC6femeGSbwAXN+ooeEX9ATsY8GYOUvWLVUrBk2aQ3c4HTWoD
h0ETGbuN4d3qa+cRxgeqAQvNB05PzKY/5U4JHrRwcX62sRYQ+7WoRyEzSazeOdofh7IWm/92YHUL
gN77MD7hjqJe401XZo79tiEX97mTDY8jWW01WsEWnUUwINFgdmznHbq8/Cljf3JM9ZEqR2ToaHOy
QNUugLimgHCVUQvWfVW01brl5AUFJE1ClP2sxWd623eA2tRIVbVkPeSm8eM/+oaP9A2KDHXvTYtz
yc/9J4Xnd74tgq9//J86BjV480Q4+1upwz//9p9aB5WYFX3B95kqs5bBE/+X1kFZlNImHwg6B8pB
lKj/lDooAHWQEPJXuLCN3/bsPz3YqvIHyjoghGiMLQO8vfV3pA6LsPp9+V22bcU2Eejq2lIPXyJi
3vaJM04KfeAMuZdQsFy2L5P5FEs0jTYyIJp6HTvEprgi1lPVmxH+n6WKJgx8XWleeVGCGQDjU9iR
Y0qIdOgxVshHQF7mraPK0WXZQvMGQd7rl3qkZFA7ZIpnq0qkebgzkqg9tLMzkmM15FOLySlTSefQ
y2La6JlU59/spKie2oioSDx9mjasYtLigA/IcbSaLEm/ahS9D70ubMJnNvpIzoqqAbOu1b1E+ok8
Nw8t+/vxYM1iuGtktMiuLYEOplZuadO6Y0/3JFkRc4Zh2CWxfJmjUpQjmoyIlhJW9JZDRZ9cMgrr
1tRJOa4y/OCclMacefQcHHwdbkSqyuqNOs8EibpsKZXklvIifOiora2LwplTZ2MZgdN+H5fvEnhW
kq8lnfRrgks4PuCNUaGboxNGUzVtElme8OoNafSoppF+kw/8F5GoSRoJvqxd+aolIvMw56lxMxcO
dWRFKWWw/AktVQoxBmryuNU4AWQS2eGBoWqbVBfljUy02jdssvLMfydzHpEUZs/zZBVT6NaEpq+M
qcaA1ZF/iyxzoXQtTzB2DbZO7IgTTgNUNTv9qDdNgMs7mH9MfQp22kzVpzoKstlVRjVidirx9lD0
xt/stsKh9hiZVv9dVuxQ881YbyLPlhu7vY0rI9wNQimTy5BsuNeMAFI2djotjlXcqpXji9ZELOtA
+8cpHVZ2e0F6LDpNRQw6YMGo6R8jtWK5xf+asrCpRXwVK5xM3WaSBI5FqZXu2xkMPJudngPfAKjo
wqrBRrkCJyks7sIqDmrWW9R2RZBD2hDtcJ2wMhD+k2vKdxKewcvq8Cw451Fr5ZRW8nIQgleVJOi0
KpuAKIgHuGwA1q80nL48Bru00Y/LCXHPdtPWSCOJK2OTaaROsm6KWJYJRWwJU0ELzT/RONJvAr2j
chiGBYf80FLwEE0WW0VaBkttSJi0NtxRdLKDHZOiFhulVG999jZ26Ut2bDyaeiEnmwRyCazBSM8w
HZV9VIU7ON0z2ybRorkb52GIV9QV+59D15UYtudaeTDIi6FGQjmMBoKjWKuEBEZ2I12fPVU07wKX
lYf3Cz1HeywtNqN4GSMV8pQ9AkmIwpkyd9bDhrE4zZgud9K+CBwBCDjMcAC7Iakar+HUlUtZolBu
LKGlN3YjV35bT6gnG7pMZ3rpWPdCAIcGSmQME7e6bZ474gaeSF0kADfsbfPBYYvUrUiBKHjXphSJ
I4nRiuYbZhE/i0bOiNljv4onMi4tx3f4DChdzEFyp4iq3c92ySz2Zg34wPVx2lSUHaLHdYOwK/Bl
zOsnU6mWVSmNRJ38xIiNsqKDO7CU1gea2Hufj6T8ZdY+GepEWeAEVM5mg4DrmK1HswI9TFZFpuUr
EUicPDL6Ja8LIXzdombf1V0Ue0NoVQE7S8u+T3DorD7/Re+tJMgOlh9k4gfC4gO63Fx+8BvNXDRz
SgN3zg4RiMDOkjPy4CxR/Gb8kVfzb6LZTxYrVg/WPhX3EP1CjDUnQjZOO5w1GlJh0RmTijJFhHDR
GZWOMBT1SwfYxi5vpvaLa/tLh/rX6q0jLzQZ9Jf28e212VaCMSPD1G4bUMK2MVXmCkKlUZCPpdpf
PdpTAQfXyF7hX6Od3MnW1iqHdbVxYQJ4pUv3ZfUwuy93F5F7bPynweU45iZfjHr66p4OujzeN48P
mnnYRiODKgV02B5xLGdt3Npkg3zxkShf3c3lp7wZKm8KWhTL9YkVpxJPuIHnuEidfdN/2jw2/t3g
hl+8Nn8Rw51e3smXyZETwhuYUO5p5FEi8ZBTu9Db3OqrkRa1wjs1w8nTO/kwsYRlExyw5eoMX/aG
fePecz64RMV9h0t09/lXp3w13InMRtPQZGfLcJP3PK/lDUSBFXHJF/GOMt/my2d3Ou2c3seT788B
j4EpieEG75mb6b4U7v6nd3P/+VV99IYofN+kFmrAKH9tWd+8IYkKK3iqmbqx/0Aco6JPAjdnYeJK
fM5rnw+23KF//8DwLL5/HXUjwZq6XNK8ZnfhAZj3Cu/L1+LzG2fKJ1IaggEAeyxTyLlYPafe7Q9j
83R/o33xbX11LcuveHPjQCRKaUWrwNWvgo3AG3BPBts++GI6/OJrAtD5fhinBsSL1Ydy6hY/idd4
oftinVv7Zvv5o1GXe//ZszmZlWA0RIG+3DV1A6KCqZCgwQvBR6v4pWesCrd2D7W7h0vgTg+fj33i
4DSBFbydhjm7vb9I3Ctp1ixfFiSodbxV/Nvcm90fgUvN2C3X2De+uq0fvfb/mvjN05NY2I6xybkA
pijTFGA+PuV+ywrvBS4Vx1WxCn3bwzD41bjLu/fZXT6ZstDCd6ZY7nLlf78v/Ngr3Nf98emL+7lM
sZ+NcjJTQSAmdkosV3ej7pv78kLstefg2OcuZZbqabqlYXapHY3bL8b9fDmFhvb+OSa2pBq4C39P
/dlleR74QJRdw7ujKuz/xA3CWyS7P7+aK78Y99dH9OZbzMah6+WUcds1UCRvWJUb7Vz1v3xrPhpH
IaHVUlFZU2k4ub4mtfNCXlZuwitWCsub5juMiC/qkHuUHa+aI3GaG+BVZ87ui3v70az2ZuxT1Xss
kikzhuUafZLo7rM1td81NIF1s1O3we8tyn/4zm/4zmxuF1f8v3fmb8r4H//VvKs3/f6TP535xh80
2BVj8XT/qivxOvzpzNf+wJaPGduSVc1R+VfeFJzUPzQCf1Uc+6ZCLUBnpv2z4KQ4hAHbEDJkalIK
ERx/y1ujcBp6PxMsdnjZ4qCH1V8BGG2fvLGKHtkTSBA4oFa5wLhGlHS7AX7PnnrZEFyMRTc6GzRK
ZBmYiwIP6lSDnsDsk6VvqkSvcoBzd4M1sAvxXoNVh5acECqTEsW+AHSUBa4rmTN8TjAR2lU42v28
RUfXO/uApHkUA4IgPjnYdFUiSH6TJsDJHcouOSM51w5ofxpO1SDmGV+TDjRHBv/ybmrsaa/PSfNj
xqP2kkhq7CGvLFb2qAHpFzKdLsWIRhc/e7sxbAAwdIfLG1gBQF8Mgt/LFoGg69D2lvatJg3P1FYi
imk2CQyrnkYb8PmxIokLxRYc3tRcqEZZrEor00wi1a1IcP1mdq3tvARwuyi9DRVoEbOW4mZNqDwl
f4AyZXMtkVVWnyf5QENvMGcwilBPnGhRsjb164y+s/DCQJsectmIMw9MUTKD203Mg+iq0Os1h+DZ
VBHRlT4p1DaszOjyh0IqbRRHiyZJjg0EOjM1gZSgxyXZXgIklK/AvPL/JbwHnugvMVNiYgBMJx0L
PAxXlXVt7rlANE7SIUQ4VS9JAosECEKfeUxTwb8i0UcsbsDeDRtCqGD1yn15RcN8rWTGzqxi84Hw
dra6IJKRE6TyeWSgvxCjajVPImnv6sYGfj3JNUgnDRQVrQ8JkJAV+djoFYoTKEGkse6gIFYvZg5E
KlWn5izOkp/RHO1yvb1CiWsTwKtLsIDoJGMxrwS/6hXxp1a6w1jdOUn9auVJmx6GYBxpreY0gD20
ac7GgXLbnpFJIgjoSMqgWFV5ABObtm52HZUo9LhP6XDb4042qBiFzV6kzovEnQ3X5GWqAbERhXOT
dW34PCJmjL1WE0mAqbV7KVONwOhiXffGtpjN16iAb2AXCaEIaEBDc6ZpH4t1Z0SHurXOMjaF2Pn1
Ypd32W2TyRXti0j3KvNn3STXGVGGh0Gxf6I5Bq5m6OiNM/aO7boRU+gFk+wPoI4IEDw0cvA04tbP
JGNDQBKyMFH6RBdmmNdt+Oyxs+g2BW9PE53ZJH9BJEvXhP+GxWbWENaswag5B9Gq8rlNeGLuW4p9
MXb9QTO1e/TPl5k0nPPGWwnn68Hu17qexXu6kDa9xsJJjiYsOCfRnvKmSklDzdPkWgrNhxEXbrrR
Q03ckgyu/cyIJCgOGVUYXhrNXKuT9pgT9sw7GlT9HlBq+RomeZ/uxlbE0TpXkVC7zqinF9QuyWMk
pWCoz7Q5xmxs57Nf5ULaheFoomMYkIrtxlyJ4eA2vTNckxkWoFmh3vhMScyQ14gRdcPPiZhownSj
CacGxVBakKHkBIa3l9s0nGH5BnK0H0h+mdszKdLRltAonJKLSR9SfUN/T3cOgagp3+SGUtNdqwjn
oGqdq4R4z0PVrodAUSuvmiNgkk6dp8izoODFA0LVPZ5X80ITjU1cLB3JAo6qPCzKpKIYbynDpdXT
MAbqY0nC9O0kFtoDbKYo5cHBCPCGisAtSBaTAs0NVURjVfxTPTUybY0hmFklHFiFIIo2zC1lHKD2
C41hCdAAkWCuynBUwp3ltDowoiTum2QVTU4sNkZAR9rX9Qq8a78whu0M1vGuTBLmvpRQNXGpdVND
xKs29MHl7xRWOUE8T4MC8dfDAIECQFinQUPSQDO3m6Z2CKFzPKuy8zUoMlD2VXGeVZPstXBeN2Tn
hivwXN1jH2WXQMYegig7VkN5loW14dbpcBmpLQliM5i3gcYCidvjiwk260p0s0S8mC782hTo82Tl
B4DjfjPD7F4DC5zXo5km32WhmUudMVznRTC6Wa0eq2C4HSOUCHFGIdTBTbBLCfg+lpTQNlKsokSV
TZvMyfEihl64IWF1IQZAdah1q/JZA4xLYmipKtdtfUm9z/ZgEFjEw+e213dZcc6rG2yyOCIML9UT
MpTm8UyJDQjvAfyACFHIqCMSjvkRgC3yb5AktFVjavE+zu1hpYqq29AjHs7mYRo3tparm86YnpJB
3IsC4TQ9zItGQfUmJlnsh3CQb1IKtcjeIj9Tq7uizOS9E5XzFp+vdjD4Q49og3htGqPpmnLLcmex
ikBO+xW/81NBey9ryeQKfgriD037Pofk6jLJcbKbJcU3qyi/c9Cru2PApQdmTayJWhebjHDVq6qS
oOXP87SaIcqBs3gJWRMIUTGBKCDDvYh09XuzAHENYoMO9YI+diPNuKC9PxziBdGXVdjdBxA3nmWi
NaYGkZB4HMfNTYbs/dj1uvrSxUVyH1p9SR4mgceAuyZbv2b5NLZRro7EKPE9KFVoDitY8MmjnkqE
7FqKXK+VvCNQZrZ7bVvT3/lmx9bC6RyxgfApz+26+6VICkxVfcSK2R6yX2qlISzAvdgim24Ukrbu
tTHNv9V9LXtBVeePstHT/bLhepJ9KmlXrBwgeyCZix+8Q9mwJ5O43XWl3N2DTxxe+1ZM8AWLRVyF
PNHhlVXCq0iZlSM146JDTlfCBltUWQTDyo03zfMPNHPy0Z6BByMGkDY1RL5zkx2XjYulqm5SKqPp
ig4eeUVFqBBzKtN2WKGU0MBDMFnlHKLUoDIv0saU7rV6fDUBgR8jcGTdnQRHT9XgNGehtOqj2PRR
xQ4WZFB10aES1qouOZSLKCmJ4puAiZew1q71ZNb1ndCIq/WMIJevMQ4oz5PRAWKsZ9XviAirPZQ8
kEQLEk38Rpvamzxy8qe2NyuNROs6FFvRkVoU1+nUeZawlUeyWXMmsDCzdhNUmZUV5PVFW8oqSbtj
lV6NWi2eZeY6+kXl1Cb8zn5qAakn8lUfp+WB3ZCc+5M1GpdtGQ8q3apZBbpG4uBzavVxtnOMKQg6
t8fPwc5DctBqlmDqWBJSBAVA7cPwdbBlNkzo61vkillJiHBmGcq+ltAre2HPtIw7JabpR24vzB8V
vX+mLdp/K4+vMnV+MZro28yhENZlt8/6bIvCg3s2h/K409IWnIzMkq0XVeWDJTmY8nzUIrZTsi34
8cNzIxdm6wo2wnxXU+KzwVmxgF10BjoIV9cQ+HthxqZtQ2rTsJb6ZImN5ejBN4PbIl2XsrZI86V2
WNtlw1YG9j8bOoBh9bCCMlxmewoa8H1qrFQ6qzxxt8UR7PNI3hBRakMzan6J8BCJI3lJiIc0t2Vb
b68UYQg+7apqJUAnA/rXfts5XT97Dim+oyepejlQj8/RuqfQQc8iaHvJfZ3ir7oqZpRxN4mdxNPa
hEODftNGyqhxVOW4j2KH3lDeOYFVbIKiBJ7S6tNdalBwJNsuL1+xR1eesGHUCrxFOQrwB1iWVukK
S7TtUbK15ZAADy/dOmqZI8cjGOsBGUpXrUXeSK9pMHIzpiKfLQ4TkVyuRUTGsS8KZ3iduv7eQAe4
Y+7VL4Uzm8fMHFT7RYdIHR1GveoeAAhVm6Yv2yfbgCy5ThktQMNrBZcRa82j2gTGBUGjtQVoJ7jo
AjIu+ZirUtpXepdGK91OA/xOlFiDxRRmd+cxMCnyN5wpzy7DKg4dv6xz6QxwpvJKtAQZBLH0Y0hs
w+0qm0YRoBAiV7W+Lp4HrvK10jL9e+rkwTUcJpIVptE8ryZ60EURdLMvnH65heIF7NJw4YzQm/om
L3ckvTRodkdrjaYZcWjuPHfEHGwIlzH2cDD5OqkBQ8apoGxFWCfY+7UTkmTSMy8dSE5bFvNhT1/Q
XqupciYwrqF54fZUGpabTIn1lTSSgdABIrZgsif9LaQ3+yUf8vaao67hTxUJsdpIb5alyzyQZ6Nu
R0mQ5p07LEEoEQ9JkudnmhGGiIEBRd/YOunAkqiAxusaX2PDxH0LkrIiAGiwCYclEHiV4TExkJqC
vNE5qxDkpwXnswOahKRmjCxpKR+IG2ZTOlnN1tGJP0HgOJOnDWaIK0b0yaKQX8LVBFvCzI/zpMWm
x2c+7HW8HKvJgaQZUCr3kGwTHl3lYJe4HEi9MoaALqfN2Eu6dTaleeMHRTKS1y7y2zmRQZ5HCN+2
PEt5azT2PQ5Tye1GtfSbiBgvFXK5nwV48tSscdaNMu8UfiFKBcnasOpoVHVNJb2S4rzaiRCkSsH2
A/sM2i4raaUzqyitbeKY2rYSiw+lAFcHIncRDua8lrmi5reEBJf3TqhnO7l36CQZVV0+d0k6X2tG
nG5iYjHWMpsOn6RW7VLqwo7Qe0O6sHupJcKvyFZ1UPH2G02BaLVyXmJLhXWdzNouNXrx2DUT25Ow
QD2+CMW6wcLDpUcJM1NLEz+ylHJjVdaSwM26n8dloZMe0PMgnD79wWHaBmrcds3G0Ak+aQdT25Tc
sG0u4nnTx2CNOGMnpOm1khtGEIhpOh+yjgjtOGjEvsbluEuVUBxssEJrxwrIjx6yAiOWmMjMhXVp
RnJ9R9RVC28u+15D8lkRrRN6UkmPPmTDsmrjyViNeSA0f05Ua4tmrHum6AH4nQQoDVjsOCJe1xvP
nAPTL4yKQ08blZFvK1G+VaLuOtIR9U5ZMK4DWRCjI8Mzeob0Jq/0Zh43ZNnQMDTnektL2ty2TpHf
IF3VIDeZ9o5A7f5F6dRi0wgnXMWOrHIRsDZJApBvEyPEW6HHZwN1l3OZ5IKt2kuPia5Ed01rNluO
AhLPPbmtVfBCQzTzKBoLK5fdei3PzLMKph1W2RsiBNQIlJlZEDMkN+FxGAJj22jysOObCkECobTr
q8Fc4uYecAuRaOrAHI7aKCMfsQh2SgxuVleqbh2q2brUW23bdlH2UIIvRpxhUDWSBWdSA7wp0ZZC
7IZyMZzk3QV/jrYdLFVulM5dqcSbvJa0jTIa38ZcK1cZYv1rHQHOdQMPUHJQQ/PDwOylZEgrNQin
nkmkCcenOYkeJEILdkvqtaerfbXLRPTNUPpi3zhjuyO1+mWou0MWYjFrjEpdGd1YuvlA6gIZKYkf
NtYzG+UfRo01Z5xw2+hVhEtK3xSJLK5EvqQdJPrk1yFUXxKfpUsOH9qxmYzhWKlFdg4ekGzDXrdX
gGMbilb9Hefpa740ZH9mQCFhghPW1hvTikIoUKzG+AAJI+iTMxvtrz8PBIjKww91rMyzyR60rZCz
x2Zy1jMoWS/qh3CT1c24LXUjdyXIUD4ZCUdTTSbPUoK1QdwSJwtbXJpUrjwnp5gzyPZZWY2D32oK
2Yk2OUUI9xEjQw7ER1hll23F7KAU3VU5ltMl9CtzVVkN8g2n2OJRnX1JGR9tUXxPB2IfVcQvD6RE
aisWNOtu4OvaYjX4hpRlwGBtRt6E7uyQd/Z5L+dQ4AA5y+XAv05YzqZqEVY7c3FTqrW2tqkg+vFg
mccm6/xoye2Yk/E4V8p6Sb/GBVAG6F/TQ5xqLdTQ/HslYWfNwok0AQtlFMEZoHunF6UZe7BVmFak
sCfxc8opdZf2t8QgB8eKe8JIEMa5qmSdy3gDVp2CcRJTv3yh4DFGIRweGoLB3LokKVMk4XEW5WNs
iNuMdLcNlOG9LbeU25KErE/0E5yVnIvUQRlqaLuSECA/UbnfqKcxk4zDGnXP2mKr52JnW9KU4gdT
L1VXjZvroo9NL0AHQ0beZHidaEy3KuUYYWh4laoJZUc8QUCmVQTAXbeppmX1i6v7vBjDVVsEZ8C8
1nigajy0YoMH9NIpY/rYY/OIcBvT8SS+xZGDTD9uruCnK16lBOP96FBRDZcYMQwl+hqkYvqoyfjP
1OoiRQi2NXBx+mZi7es8vu6q4imeeeSTfNDrjkocyFMPfivJp2aSIL0fs0esSzhzRHnEILM2rUr4
doGYuonbNXWh0suSge6KU95SFb9kCzehYDCpeKBIWuNt32GF/SGRvouDqkLbNun1um7IRa8QiXsa
FH+hYHfu42hf1PZeziV9h9oKliXxvu6gd+QeAAhfd3EiLrH0ctrDvsRijmTfwyrTeoYaOGuC2Pl3
wvouCHXWMedsLOtm1UVj5wfhdC3aBbQ6B7eyXJCunF3I7Bp2kiRBS5bmmRusfmOW/p4FIYF1U3sr
AuadknnX7UNuRyBFeLmLsfZapFO+CMudIDmPKLCHyC7vkmbEzEdS2cocojuy6cCf1+yxZWW6Eo6j
oZks9yZMwg273eSyTfqVms47CnaHSc3OwrG8iUowqpF26Ckww1xleS+oPmfzSsu7XWKXO6IJ1qGT
nmUW2zmy13Hb4FzFWExaGaWGLKFsv2SyDfjO3CqzwDvOL4oIvKZudzrkPLclcVmniAvV/4g3y95g
uqecYNiXg44fMEAUXnBuUxc5d2/XXlAHPwOmOy/I7F0QC4k9Et5AwQkFHTdJurxAE5HDYXyYS+vn
wAHfm6Mk32XoA0VRA2pYUu1BxBG0wxtb7lQ53BvUckBj+gBAd1VvHABE4PBR859zWe/bUT7qTnaB
A+h7ij3uPHSCaE3FlWmioZqlsKuCJkDlKrSIS9UuqF01K6XIv7fFtO3yH1M2+HY+bkU/PyaT/D1v
Iaob42EetTV/Z+/qqr/REpsdeJPdkZJwJned50zz+RB0j1FRQhePbmu92uKJIkTOlvhAE2R/oR1f
VLZ5DqohuiAy6cayetRwQXLWJe2NogGmxa+lFLehVavbosFQJanTfSTiZ+JATD9SI3O1mD5IltAc
Cr2iKXfJr5PchMRV9fXaTOw1x9rC3qbaHL5OltGkXkyw8VVCYrm5Jp8EgwfUS3wTJOJQ9RtkU320
nWhpNEzh+Dzwj7FoY3wIr8myiTS/CQp7Y40Bfy7MBm9CbyvZtnZ6ql62nSvY9MjHOYLYwABYsFpH
B52pOnqI2wUbIMVbB5eym4AEvWfKtNXb3gI36ZsjejA3jvLoRiFWJ/UBzSoPIuIgYZdszNHMbmIY
uwDQdZRGcQCtNlCSu7zNZgSB4PddwVzMh9/Y+l4gSSqwzWGbLX27q0z9CR4EWuZ4tqMbYldIfqaQ
PHpV3rfE2TSF/oImWMIOa/JV3mB6aMdziR7CbhjMepcmcbyR5ta2drgXLe137/U/3dA33VBVBpP6
WTf0/Kl+KqJ//O93Avx//tWfDVHlDwsauCxrhs7/wl7z3w1R3f7DQtOty8STwAg1F4r5fyvw/wBG
o8IjJ4uWoFxNfdsQlcnPReDpQFFHimjY/x+sctqxIM91UIjLfwd24Wn/HnQzv7xsSxAlRBF5bNvj
b2KecsLgq0A/ihRCqpvaUVvgU81AC7y5YcffAoz/UXT5ETNK2/yv/6mcqD+W8Y1FNmCZnCMN65dc
741OQVOlVB9awmpJeTrSs02hwGJ57fU6w8HSRMZNin+WHRdbKLxzxHhartQ04i6qqSy5n/+aEwHT
7x9D1wevpqNwb0/EWBxF2xqdfklCJSWWjIXoeTAnCWLBiN55CtJzTrIK29H95+MuQqI34pTf49qq
YqDMUi3DPFE0cWDKWBOAdxgTeiMOLhRUNk5P7eKL272ohk4HsgHTOxRKVYMO+Hs1CqG4SdB1BUDx
pgvu+inROFMrTnDA/NVZm8+v6qPBFv/I0nNEuuqcSG5aXVUjCfKxO3On9wTMQqkpLMknB2f4QmZz
ou5ZbiCCJYYBlkKYn7nc4DdvkRLoBh4CrstKrOA1aZXpzm6tfkPqaQareY6+kGd9cGkkYWOt4UMk
yFBelClvxst06hLdxAxulpZNOiaNYLo8BAvxN3//kdm6Svb1cmmEKZ68G4QLczJtCaMG9gTcl+JV
F7jGXGg7RS2av6lwXm4kVhwuTKFjgNzi5MKSkfw+OIyFq2C29QKiarAaCIAGHhRt9RXHZU+dBaXy
4fN35UR89mtcg3owAg96OrAa399Q+BZKpmoW45K307lEm+gX6iTjfS3i6G4ghvrM7iPp8vNRP3iM
GJ8wFMBztfg/Tj6H3uoR7aNYwEqaku1V8JVXqcA+YHFY+XyoD95Q5CNU/hQ4lLKzQGffvjEzBDWr
H8isD5p59jKCnDeT2ROhWAdwYopQOvt8vI8uzVZRwjOXkX1wOp4YrFCMNlisstHNnQpYnKA+o8S2
jt7i86E+mL1sCsCazD1EqbOsY28vTTeF2oYTDluKptnFEmbgJzDl1/8Poxh0sIH5mibRne9HkRGk
4FxiNiFjGoNlINsHMEDD+eejfHjbTNmybYO8y19Z92+vpUECU5sTWzgBot3yUMpn01ZP8PH4pGjK
4osp8qO3AgOcjuFPYZ1lKX9362R5Njl0Mm9JbXvTt/MVBPvBNSvyKSw6Cl88qI9GczDcwTWWdVXX
TkYjvzMxtYqPu55EuC9iKhMg0qwdyUDVYR7m7our++DFYEbma0YTxpjGieo4tdRqGIn2cIceV7Q7
R7IKPKdUgr9pH1hmD4Yg8MTGtKjjBXl/G8eKemCLL90dezxUi6G+862U2A687UF98/kr8sFd5CZC
oTUXfyRZL+8HC0a4W21oU1zl1FH4/BzxUtS6QadDUhXssr0e/f3ZkRWbdx57DztFfZk93yw3Myi3
MRoBjiVkznkpqVo6sRmQ/A1ppQecssm4HvzPL/ODL4FFFUvNsgtm63qyekekQ1dUItj2NdlepVG6
ynINuLyufiVV/WDX9W6kE0GeWckdmaLcUAc9C0oCOvP3zNfkHiDFgYnStmZ+PcxToawSKHdfvTwf
LD2OxeRFZI+hsMac3FyM/3YWNUCj2nFuN2QKSEdCKbH9GY2gt+NMewupw8Pnd/fDQc1lmuHzwPt6
MmidO4MS2xoWwYGbGjtZepdP5l1kFvVaNoW2HppI/2LME+Hjr6+EhYAZdDlw/FWqa89lk2h1Qaih
QFcTFXunGrMHEkSSlzLX8u9GLte+IZHcoQ5EZH1+xX99yrxFiDstOsIcXU4nA1kvrVHLsKx31qhc
UfCf3CyqwycpIIB1tqWFviKac6lqvlgJ/zoLLa8vX47BWmgD5Hv/8QC4dEBpFkSrq4V2uRzqV3As
1KvPL++vs4JmsZfAGmaxFlqn6y2JoV0cq6SNsMGOvofQIiIfD2pZrPVgLL+3EBy/kLT/9YYyjEMK
EaA8lR7OyaQXoVOhu8OOIm+pNWCRLowjqY0kEdapTpCJhhnZKkKZHPUqSMQX08NHo//a1QOdspjl
T17gng5SjKekdOWqwhcL4NDp3MEoAVM4Qwb5Ny6CefCrUaZNPQhJ+fH5/f7r9ERGOC8yqyYLGYfH
90/VFKSmYmID+zmm2o7/eUorHR5nZNvrvz0SBnVV4xoZkIP8+5E4SxDhkrFqLh3Iwi9mG0+okxZS
uzYpUUdf3Ni/fqVIpDlWsE/Ey/hbvvxmrm9gmyVjiyDQVDPxyoLip0OS+kpKOb9ti3IT5mAXqwFk
VDJp+v3nF/vXj4XRTUMDBYGOW7FPFjfiicy0axg9wmR8IPdXpvZXqH/7k1xGobDBRlheMtne31K+
EJte2v/l7Lya48bSNP1XJvYeE/AmYmYuAKQjmUw6SSRvEJKKhPfAgfn1+yCrNkZMZTNX3dXdpSqZ
A+C4z7yG/qQ8SM5VMum3aJRIu3/jVWzchnTGUikxfxyk1XUTCObSBB3m6k7ui2ByoTyL6MLBdmbn
I6apwoDANoJg+ySqcogj82GxVgplcJcOgoQobqIu0OBSdEWjU/rjEFWzF2YabRuCD8U6WfktZcCy
XqZIkkDUZcLObo1QDCuQlPrd55/w3Fq0IdeqtqoT2J+Gp5iboxWH/bVrWUO7kxPsciku5L6KT9UO
4IF8VWudcW80SfUSWdEl2tqZM4awjk8KF8qk5nVyxhhZKrJGJhgPxlBCWkl36jvdziwbTJvVPKmq
ZAgsfuL6SY/Dqbnw8suf/rFWQsSlLJU2TbOps52MjjQCcHHKMdgQl/ILkxGbbqGyGb0e0DHt/SBN
H1CVMf6NA4eBHdVhkjl2jqTLX06ADjwgiAeSgkkBeCbxhDthz9GzYvXp4+cTbCmnq5fiJGYjGBVa
Sw2OttDHXUKPJ2T/9YZrH+08a4BtnR8j09eD/FJrdRNZWgEBQVWGbB0fbUHtNGtmsG4OxAScT5UX
q7PLwgMGWc7reDEYLaZqKtDYG0bgi2DPd9nRjVTkUbMLhVzpnnn0K42P3qXT0cfUkgdgx/PibqoG
vYB2f3Q9zclt0d0UmKG2R1/UXlk8Uu0Wu1RgS5blw9I0EF5bDFUBVdNIBbWFl3OC8pPkASnnj6V5
MH6vzTj7KR/9WQH6yDEV/RFhpbxtUWBT+sXPNRR41fnYoA43UT7G1jWe6jiDNaqeKgsafN40psgM
LzsaxqbE6+EKfGz1oCQTQmdicZedwOJB5OA1f3SdTp/DHBYr2rm3sFycHBOHWvqhPQqn+NbquO85
i5E2orBKTCdJzgA2ubrTFTfz4nyLxgEW9olZwTSXuAKQvVt8ciO0eFHhbOguUi3ESTfqgSv7Yy2h
9IuyWo3/tt53V3Jn1DEWvM0oeRIN1nva0nLnjQJNKXc8mvc6/Ugbw1o8feWjva+soGa55oINOnrO
VWdfo+2hy65KY/Y+swTKnBqGa3C1AW1W/hCXVekNYKke+smxSPCcvruPskCSPXVSu+u4Iskgttc4
R+pc6W/rTFMrv4U6jG2ZAbofDVk8jTlEqjs0tNrnBnfxbzqwe2gZND1H30Z1OnS1xSA5EUgC+0KA
o1vZxojIBKDTDvHesV68lc0SkDnaiumdOFowx81ix4zkHzrE9IAIjtAsSVs/stDC8EelGCc/jCbE
nGZjgSwWR7tnvQZb4yXqLL1ER0No9DBQWEQqe5Zoxoem5hY5HAuvjqu5XxGzSojDLR7TdsAi9cXf
1tNW1uPQPVZQfnQsye/zWo9arzt6Vh/tq6MQJ2s0PGU+1dHgWh0szK6Txfc6P1pgawLNz3U+1yk+
CaDGgPrAc8G30ME8e4qHugZ6HyO71zZT+9QerbYDc+x/AsvHgFsriD3nxZWb1cBnADAJyjORx2fD
SYA9hzaClPi6j7q6S3MtALgZCVXxgVs37fchAITyjrQCjuKGubiLZ5g25qvA0obKD3AEzjaiQBP3
OV88y9uqAVuD6EVU3aIEJaUPlYr0GHK9c1t7g74YokcZfTQvU4Ky2QwWxI+vCsQdyS8zM8iu6nyc
xq0wqpgusBrjbE/a1+DRPiBr8gxiJL6LjrbuwCHh1Yij3XvfyDi/o1SkrPSjK/xsyhl0K6ptsisv
FvJo5RomLWc85usqAgVrRFkZbdGXVRufDr/a7G2A3dlziMhOulKPjvZdISOI2C9m993Y5RqYmDkj
e8FIW3sDN5dOXpsZwfTaAW8MqFhGUwFrDL7R4tiuOtexrrTfJ/79cED9r8gPQYWr+r7QCq3DOMwI
kKR0CwOhssfehJAGDhpl013CCWi5GeeUtamLLN5j1TeiH5QTce4HRMW7TTzqOsJ5fS1/kyYhAteh
bpy5AIKD+ioEi9ltKjzkBoy5OwDuUlpLh87ohLNC+UTEHrqBIxz9IYaw06Ov3yGWZ4LUafBND74i
DmOBvzRL5a5etDQjsxXDJkGOqkO/UYpuRF5q0VqD1yFdZxFgtZc6qJPo1hlMPFZbergVmKXB0rZc
kXROh85RhkMfjJnzve4NTVvZcmyiCJLrNJvBDfTSTZdMJtJxBJ/Qg1ogVnLaF+2ajtVo3Re5FrfX
ZpdmkPZM5n7dO+rwrkNqarZFLhBiTKega5mQwEp2oawkP2U00WMYVDKwdCy9KtvLAJ5BvrKUQQZ+
K1UWbIDAqNFqrCZpG+ej86BqISJGqpi10qsbejXo2MkjbuIVBqm4G3Y1NoaZKrJrWsI5YBl6Hw6I
qyx/sdB+4mxI6p7opCubbDNOquj8DrAMxDWqfH5r80pe0BryD6tbiNZxP1W7JkAwfjBw1IRv5yRv
U2tN38xwCPcmgLWDI/f5Ws2c9KBkdpruzLyvB69oNebIyiZ1XrcldA4AEInobq18aJtdAcJChYVQ
jAYFjGmS16M6VMIz+7xX3MkoEEapVGSK14rcJ5k/T5zOwEITHUwHqIzJGxfVR09Fo39aZRrqULe5
LHLgfoAPqVlEsW2tTL2br4ZWpOnWGrtBAlSPHoSLhmqY0bVG7R7Lxpy5aaRUC1ZlLiFb1GRjnH3L
rFKzN71tYvXajnbEgyCZTZhTZ0MGIW/ZDSWX0eCxX2EN0vSvUMtEQuwR+4IODAfy8KxGHe1ZTku5
VkG6MZjXOQjTQIaIYXIjiJZdt1MRGD4cwEUazwCE7DZ0D29B7hNnVHINuj41a5IEgLzzW5BIyh6A
D9CRvOPpVipWzncK+6K5ob2eHVqEx8EplHGV+lVYc42JUc6qFfcwqtjTFKipC2mn+lYmsnqf2xNh
BgJ97cOA2H7lzo6BCpCG1j41nzDUkKXXe+2d3ocFMR1KU4ySUhWOWJYCC3rMm7bYJJ05oleMgpUM
+LAe7/FhzdK1kCo5dUWkIpwtCdJ+NrsYb2A3os/ajUP4HulW9D0BvIJ3MxsLhGKe0dbIQrspVhxd
RrIGE6MByqa92W+4g5P7GT1btAg70zxYRmUmfiUWuabcqJzXlO1JkwQa1Vc7ahtIoqFoS9/samCB
CUVJvDe68SZkXZWooMVA3nM7MO4GWB83caWmzwMI2R+dCtDZ1zBfeGH1QvSJDbu4GkHCc1cafZ16
GXiPZQVJSJ/asNm0DZbL5e2gNM6tOYagTEjTQbNWOQarfde0P2FUyPWqt1VrNasCsd7RmnuuGZmH
cTFBFu+AbpsvRdUXsPMa/SpWtaB1Sznr8kXxTOheWEnhzwiJW2whwWVNMDyCVvGSWhZ7YwYNgrYn
Jd42RhfcbULAun5OEDHdaIoW7xCTb4WPyuwwuMh/JTnxTsHaqjKzfmpnWxPbCoZO5jmLMKXbVyTZ
t+NsRURekDFab+ipUcLLSBuxM/KwqAFORXWOpW8FWwBx0GZ21UhXx0JGxSspFi0rEaRe2/LR3Vjg
IuBpQuQbtazQjQ2qqCcoo4VfeXR2yVYkgEjJCl4hoeesz8CVqe1mD3Mzw42TZKHOKzDSnNm0i5rn
Fl6tA+QaoIuPQi6sOxvCFPqdciM7fiYIGLgzBOqpTSSCDbqYcbea7QYUThj1/LGlA4YHUVcJixvs
WWZPV2b9PRzgjayGPDCVW1WDqksMHssIzoLNQodO0cH3hSKC9yFNuP/40lzwp4tCA+jDAYEYv8XV
9wXSnzOv6oagAxYxsLGtMjWJDtezI8op6xgihBmI0UE7r0bX1Skb4Le6LdUeIVj+pZxERuhpabN0
nReRiWi3PdUPQQs2FU4uOi8A3uGdcJAM4bzuWrVAeBYRw5upLvRqBeEKge7KbCzZs/Uxk9xambtF
WM2u7Svbie23oMK9GxigSjyOhWn1hHN02rmNIlt3gwYa1ZXjPn6E42nWC2GlfU9zgeKmFFsggpKu
RVu2aSc7gugUze/JlDhXxahouOfhjvyQtmLez302fJ0qA2sRJZbyrT3nIQiiDv65Z+ZOAgYoUO01
+oqmuhNK6FyPZcRDmGCY3hG/qyIP75do9Iy6luCzNhItX25NEgRwRbixSg61R+J+jFDckBD0LyNX
BcSKEf6DV1vBFHl4zCeNx3UG0KqwMmgyEvR78N52y78pkWd4wu1lofqJAcJ2WtTQjyijssQCnnwV
plNk+mU3QvesMG/dlrMJ+BkE7jR4wyAhn8/iR4oXF3To5hx6/NkSRDhXxbJmYfz0cJuasXduhgFl
a9cKDRb0AFI4XyV48PJYfT/+kFsQl17oIFK2bhJIIqwnbhzcXfThaZjzsrzT7NDIt6UTyVDFcPF5
TMweGk2B9zndpHFkbWthhMS2XrfDW2NBTh8yhwekEkimIqiyQiZXj6SqvA0OCYSyL/KIZr5bTgS5
LpErXhXQYxXB1T3yPlo4seKLGhxhKNXDWyIv3xEzEIzM21AGsTZEZqZ7id6Q6BBXRfdwoBYjiabi
cYpYDG9yqPMnSXamTDtUx+VwVyQOI2hzBxOe2865aSCjWDcwgHkd4lznBmFNfnsbDLDi48wwrRWh
9bIPEY8Vay2f7TVwzSrC+UFR3s0mb398Xnc4KSzpoCaocVLlICynvaSd1OZ4VsOpNYmsi599lXqy
9j6t+42VDuOdJKGVBVea6TW63oefq2w+H/6ksHQc3qSqRceVej04qo9FDyMYQFRrFuYuEuhaYHlF
0m/lMKiY+aA6APp2yAf18LpBM7hxPx/8WJr+pbD09+hLJVm3KO+a6klhycQlu4b7hJJjCeh01qfQ
JxdTCcvtr3WFulyNBQdpZhmuMibELxJ72uCE0K7wiEJCbzKab5LGEr7wXEuh8rPnWr7aL3WnQq5N
g2I+wuHBVEerRoHOgUFLMa4QF32PYTjiexRKsexiQgByu0NYIC04cZtckA7WZvf8+ROd1Pj//lBH
YT/FXAByJw9UA7AkbkuovOfk6HD2BhQBuIzoQralWV4ovJ9Uwo6jUVFlQVDGReVv+Ty/vH416Hhp
K1imT4lh/9Bj5FnRRs4HMJ6jMf4I0lK9UDk+twwtoDbUFk02g3FSyS2CoC3TFj6XXhfqnRlgpw1o
315hlTLusJB2NlUR9V6pmRdwL78PTD0TXtuyAhn/FHQ3mZKRWRVCjRg0DUs1d9pPQJquR9h962as
O7+2awgdRhauP5/S3zf+x5FPptQuRarL6HwjNjDBISrVRDi3nEPjwanzGG5DMHPX14oRV19yvVHF
TkQt/ILPn+Kky8FU8xQALCGdWRacrZOiJ0wWKDg6OzDjCidjTtTDwl7cfT7K7wuKURwNVIdqgkmT
T6aXoWPNqdlP2qB0VwbIcnDZypVdD8OjpanWhdX0+26h+cihgkYkSphHW+tf16+tUzXKJdZv05G+
diPWTr3GSYHqw/bPX4xYWgHMBlIMhMfJTnEWZH9MKzcAw73LkhBbPxJWCguWRP6MiYp1+2+MiEC0
jO6muvTLP46ooAVdk+HiQRNJw89gkiS8AhILXWA0I+4akPwXEBfnVghIEpo6C3gXD6KPAw4AZPRS
CzkLm55r3ZmrFlUEqxXFhQ1xdiDQduhp6zqzdtJdjHtzqHPBt5xh9xK8dQTM41hfGOXcUqRbqwAi
BBSmnKoMDpbdzWnEKBDWjEVB2Zm3CPo0KxRIyrsWtYYLzZNzi5GqkwGckPCBDvHH72eWFFAne1ki
inDuh2KuMYMKQ0ta9Rjf5xf280mr5rifHQj6fEUdgqx1Mlul02c9QCqWvhLm3yEFcWTDq47FXN3Y
bUF8RIwmvn6+Js8colwXCjKwnKAaDeKPrzgHNrYDZVm4dowhI1McbFoqAK6WJ+s6w+cJUzod45AJ
geXPRz4zmxZgYQ1fUTpztOY+jkxltIT7xk5vg95+UZUUbe66V8S2mRdyohYVq88HPLNIlzANpBpt
R6Z0eaBfrsZ2cDpDj6h+5poEQmTQIBpJmrz+fJQzs2ipJruNvrMN/PokKnOmIFxoGwtQI1VGwuUU
nxUNcXI0bZCFZT4TeTook2iiCwfa2ZG5CHSFC4FO7klEFtjJRIkXiAilXBKMUVMDP2jZG+4EMugH
ZzuCDQjOiODCwGe2CePJxBz0+njlk5lsFOyvu56B87Qar9pCFitzlKR7Bxr9hRPtzDuCstLAc3Ga
IZF8chvVmaxCu8wBhNIj86WFfjoajY6PRqKp91UZN8+p4lwC35x5wWNrHDglQHBVPnlBoyp6xxFs
EqxfEaRtUMdZ7P82oTzOF3bFmUXqaBwBgIxAAUIM/LhIk6bLm37mBYNM1WHDSyMe88YlGNPvoyyA
E5m2KUo54EJOloosqMzFNbA4lN37QzqkmEVGibgQoJ0ZhfBE4S9OTxAEJ8dnj3wV9WQHI0MLv48K
8iZq87CnPt9wZ0Yh+6C1zhUObcU4mRxKg2IkzUA0fqKVcmgS1OKQZYDefWGZnxuIOJNmPkBXVsLJ
ztaEroeUxxfnAhlGU67iPhyNr5+/ze+nogEs2DZsAJIEXadvA51GGUb6XVQHjfSKwxPzLFoJvB2K
fuoqRRR9evl8yDPvBdKLyhz4K06No4jrL+citkaAkDKiWU0jWW4iu1qjSTH6n49y5sUsm3MRlLCl
m/rpKAOg/JD8H4CJg5NQmUXWDVi6do15ceTBg7yETTw/HomBeWQCnF5sQpV7y6Jj5RqZ1FaulDUo
WxRB6NBUl5Pyvh8b7efnr3j2Qy6obm4ZIA+/JeS5HOOuwYecIvz2YOBAGy+7+c/XO45aiExiq8Wp
exr2U3ulbj1ywfSZHNzZY0dPJkmnC2SeZdd8TKNBZBhcJRCJHBKAkxNi8a2DPxyg2wvSfx1lY+tp
iRgeITghzTfgr5am4Vj7atvlm88/45mZI9wCS45pC1ndKa5KxHJc1+C13NLUw+cF7/E8947errOS
et5iIocK3udD/n6tgM5hwsgHYIxAcvt46kaDiqiMOeYu6gbzxuhV5TWTUFC7kVSSdoz4hKZQko1o
sXw+8JklA7kBES2SEPbfKbsIGhABLDob9EA66TYx9Nxtq2r44ziW14OFBzlLMflgJ6+HoIDVO9ja
4TFuFxsaloAiwAJabIUsy40LC/Tc0lmuZrBdfFEQ5h8/Zs+lVtgTWBAcY+JNYupLWyeWdNSnrGRf
NOG0N+iUbeigTE9//jktPiNgK5vlYywX+S9HGdoBNc3vRW0Bja47HKfR6psU0/t8lHML1MIohzdk
E3KPfhyFblwF44+pys1Fn7CQpFdtBKc6pXqNKA6CHp+Pd26RLKm0RUVnYTYtH/yXt5rnFjXSHmhO
oJdV7Hd6VyHpFsVye2E1Huknp7veIs1fog/+/xQqFyOkESSRhm/BHIjBbQDu9G5bOmO2NRBhKFCR
sGDDC62xqbqU1c9mBKyLcxcgtwvPcuYjL9Ax0iG+MTf7yVTOeDSbeHhymIJj92ghVmJaJ2o5+laY
5/7nX/gUQMZFy6Ihc4VNuFQDTgFk6Io0VMYogCdKECI+m+dBQhcJxUD8meAGoa6NABR2AJXRFNcy
haVvCmxwHXtCLHxNqgVG8VPBHXncZqOEJ/ygc1hdW6oA4BKQWl3YY6eM0+MD67DCifNlYHanRKIx
d6LQlFsIdWzmfBWLTt4PY6ZtgIkX28AOFyhW3W4i5FggWmBKS7NtspQnjcftL2yI808DBQ2lIpMr
43TdJGaXCZnmpxvMM8gv0CjxkSmjG16uOd3BwOBtJw+CLhFGdT42ErMrickGhJjIfwbL/fvL/PIs
JxF0BEw7Af+76MsiWQl1MsO1Rb2UTJ5bnqwXCKhUqjhvTlhB5YTwsaUzStjVkac3TvumNXW6Fy3S
CKIl8/t8hZ45A4jQTLYk9zFI+eXnfzkDdHOWS4g6gFgNrV410gyIdcqHC99u2VQn+59RFrYrSRZT
ebLpRvCV2diTfQAhqV+CJDT8ulbD77CbLwUYZ1+ITG7x+cGd4tT/QCToY9E4p9pRWakPgrNbNSj9
XQhjzo6CNDSnGRWV38G3oRVUKtw0kE1hbK+LcdR7JIFCpCI/n59zX87mdmWO4DhR0vg4Pw0pgw2/
k4GQbV4vylS+VQrrvkJX9vHfGcqg67SE6zBRPg6Vt2MLHodJqsauOthBB7YktRuxYLeH5Mu/MRgQ
Ygp7BO7K6d2j5zB4zMWHFfJbtO77DjYR6Bcf+YZ8/flQ5+aKwI9rFcYiccPJ4lvUG80WgBh5iJHf
oxll36JHdMka6NzGRS3AWopOXDCngW2RCZN2JeuuAD0ru/08JMCF4uFrRN1rjb5W6n/+WudWBiVE
6Ge67Swcno/TpXWoO+cmbToEuYETz7n8pUnAMpAtRBcm6/d3owYDUcBa6McO+/jjUIOuOBkS4Dlu
yW2ziYL6vrSbK6B35lZuYnHhxc6MZgPchyjkEJzA8zgZrdckKN3YFoOpNK8WsOgTKCY0ipV+vgvq
KLgQxf6+PrBmVRxjCU5I89WT8WIYZboilcBJcCt/qZQZaI6mDg+fT9fZUaCOsI1J4X7zZZEkYY7o
SUFdrcL0O+IkzS3iKOmFG/PMt1sCLNo3pBzc3iczRRNgDisbIFchJnGnKIGFPWSR1Fd6Ppjf1DrI
3v/4tViCUFVgzC59o5NbUTOzBiQqiQYEfFKAXP0rLqw/JAJz9ZJl6BxLHOjYEpxWSFSpD6piFiSN
pYYDLILJEjVrvfAaeNydKzNnF77j77PFuQ6+3iFTJW49vRZrRH6MSdBsm7K6v7HmJEAybNCGPz7d
Ld2AmwsnjtOdrPvjUrdzSRG2gzlipHVYa6b521xhHIDSzz8GHf/SnO23FzKBWllsJxJvdUm8P44U
AvWVermuXKWe4pe8lKpV2kWXqv6/B/oMQ8ZLPOGAh4Kl8XEYC0GL2raQHkG4W6tBtNiJdj2gMqbt
RV9lYoU4ExpUKCFW4wZakCPuaWcSGBdKfbETd+6dlyOEnJ/ThK7fx4fBq1KPEb2s3KnJRInIsBbd
6LGR/2kswNUCY5SFyQFpwqL8OIw8gc3Ql0JhaQ2272jDW6HJ4d+52h9JCh2qt+Kxa97euv336r+W
3/qzrKbj/vqf//rwTwfx1nR98/Yf/ML2P9Z98df3DgHN09/z4Y9o/+f403j9LY66H/5hVXQAEu/7
t2Z6eGv7rDsO98+v/P/9yX+0g56m6u2//8/3v/IYtyIUY+Kf3a+OKZR0FybTvzZZuXtriu/5D6wU
zvy2f3SFVOc/aYNyK9FaW5LOpYX/j9GKjkMvBX4FOiolV8q7nKD/6ArJ/0kSTNDt0MihUs4P/9dn
BZsVm1Iwa5pSI7Acftv/+wZ3fwe6fL5/uRlPy0JU4mV6OShPUL8m7D7Z9mDfaeQ7U4QhxBjehnhu
eP2Qi2spMgRikGjaUie9lNqd7objoOAo6BAj3vObeAMScR0ay/iXN3SQ7tNqzsAkTrb/y2T886q/
ShadRiV/j2ITI8ALQzHp9D5w6hD4Ka8W2YMyAJCRlsL2QumRjeISKOXMKx11kZaPiVqyfZIsGSZ6
RzOyg3iexoMXFHmwKanSrP/4lT6MchJoNWWpSswhgMUo4I2Gyn4gXCAeGbvgD48Svt5iHK0YMlVK
FtvJUH2vRGYTZLHL2WpsBnrwC2DauvRCHyeJJh4NDbRCdBh0MueWxR74Nembw2YqjEi5v16/HsKV
u9u4u/VhvXPX6/36gf/s3A0/clerVeh6V9ur9y0qve67v91u3wf3/vFC8+2kSvL785xkHroMTSPh
efxn/2m9cVfeantpWS7r7n8z0N+HODmk01IaNSVmiP127z6v/bVw3Z37slm7D+7adRnT33q+f+35
1+t7z11d+xeeYBEl+/QJTq7GPGlaHbTJ/X59eN2tn9Z8X++7t73yHi+MRHv986FOw4pWraxA8LJ7
Zviat1vmdfmLvx9e1/utf9i7u/3rfv26P9Suv97vX195Ivdms3Mfdg+b3WazWW02N+7tautdeddb
VsLLzY239Vz3xvVutzy1v+WDbX3v/tpzPXe7urr3rq99j+Xy9833Lw9L4qEPr4MUA9UQ4HM6yB06
tIp+EtTO4EgXoEHnqrWZh74aAYR0K/hn3zIbRwYpLo3ai0I9lNZUVMS+U4UKSAsVHKqoXTZ9JfxP
gTSnUhLtJq03vmODO0IYD0C6u3jBUVMOC1N0KN7CoFlEHetxM87jkPhxpwAGzSo5ye8jiGCFhxt3
gPI45XfADdhW1X7mcB4Qhab96LU2HDS3V3BDoSaVGqhWDn2xyqlKbCdllIdVYy6SsH1A0rFxMrX9
OhD4RoiIYGGAzC0n5Ujy+FdpF07jDbgjTW4x54v4/ohJkDuAp1XcRfhgAjuN9rYs9eNXrdXyco9U
KYq2MxxAx43MgbNeM6JpWLd2POhup0NjBE4dhq2LtAncfB0B9IZutyEDU0QpFF4BNlFfQDbCn8E/
3cadGjNcaKom9tmuJTVZA+ujdp4xa6lfysbqhJ+MdTm7QQzp0outtHJWCCDr+zGVBtVLugo1jS7S
FOJNhPIiX8tS569Z7uXJhRppFF6h2DRIoIK1zRYoAbS0IIBAtsceG3S6BYfLWFt1k9wTw0EDgmNn
vptmpbznSW0orqAb5+wpbtn6aurVWPIRiHZuO/yxtG1Wxg4dYlyhy1VPZeiQoU+Me0Ka698LNawe
W0vNXiwgxj+awrAn32ps0fuA55PEFaac7CdFRwlZp2vVfoHahWatWejj6HVw92CZjUb9XnRCkIB3
DibktPCKeFVV8/zYpGI0MblZnqBIywhc8ahjl9XPmvAbtY5eU9vB1KgAl+zPZaoXPpK/fJaY9Sut
qBrAXNWQi3jpe6FOXgIvdy9sGSZIWOewcrVKd/xAyjDnrds+XDmZ5mTbHBP1bw4WB7GfM12z15R2
J3uAhgs86gl/a5epch7ztqya9WTP8F0a9CLwlGHBv6G5YO/zJFQxYyjsccJMosbGIRu6Lt22UTq+
1J3oFMg2Tn4zSZDDfMOorXcskkLdZSl0xa1uANjdpe3QZ16gZOJ+4tb7mSkD9J5+jocOUFCXP0go
zqdPo2CNrIh3pC/jhJdUNZYCR5/Zlu5BmRXotWsYaFAGz4s1JpXV4EIT6kavZhdNriljLFHGi+mB
1k4qe1Gm9QTnxwz2Gth8mkV5OCXY86gAjUDGzYYb6Tq2F01j87WULkEeGbxE72pjX9zLuMII11QK
EW2b1mqbmx4O/wKWz0vZR90Ibh8IwmlwRVc5MrUXqx29WXWqx8DOnW+JHKs/FWCqUMBlo35EtbQv
bpthSEmJYFLheaaO6rYLgsJcYSvWN2uglhlK0yncFehjab2lu6W+1mVgp/4E5zPCc28ubhqQEOx7
0csP8GwJDJy2TzCTNXPjSzdEtUOAlfVgREer+NLKSqhhh6DDGagTDPTc2C4ahFH7GL+4gTOFOrmW
ZhirlM2iQxL1td+OetxB/MhU6n5jHTtwjZrwBWsqxPwDBautBZuK0mo4DehTF2W4MFHs6AeN93F0
KxSic7+M4uCpLzMdz7icmZirmRJEQAuDf2MP2BOFGj0RFL4tZfLYUWG7RtErvIqY+He1CrrrQJpQ
KNbleXyqKtn8a0SN8auB8GW3CyfakK5Wx+ETpLz4NSrl+mtjoayysAWkv2ozFN/RzMywWUMl4lGv
swan3caJf2LgI1UuCCrpC+30+HuUFnRPjCZV91naQAlolWARoBN4DLiGGZdfLLh31KltvW281gwx
O4uT/iXgnFLdPhzyr1GjDU8dUoe5jzhS9RBZhQbrATCma+oZ9gG4wkW3QvTSjGeXjKj3mDd2szaz
iH5ejZr7OgoagUUgbgeAI8isI0/UTvAF/70Aw9Aktd8QZM4fcdVTMjejb5Sw5AOcy+K6GrYNrPV+
y/7h0op7PbiNnUqlhIBIIBYoAQrxoY4W+NCzy3dpmBpfJDRHjHUH/W+dRPjOXVmUF+kSg+T7VoR8
I7573d+GSWnWuwAR6CcbisfyNUt98vTcROs6hGJl8qHQ1luplaQb+yyrrqdUq59b+NGgV8wRid+y
amPYM1D0NVfPWoHUuV0H15QYDVj+Iq/QcsfCUXeVBElvQwsxWcCIbrZ9KkCKjr8AVBovl02Q0JJt
hNbaHBPzK+WNxTOCllRwm9JSuIY6NqFzXaMV6FOS73EXMvTnVhkS4SaVgYeUoZrp9wEXJFZJpETf
WplH82LoJBBvSnzFxFy3f0kQfmvXbNBS9UVS9Bw0WH4McH7yDmcbHcckV+573m9oQ/ZP3UHB82vU
3n9y8BjqTk7laZX3VQktqYjgHwaJI/3420hNHquFQQI58YFaAnSX1GS5efGU6XjD5Jw0njwfdZv1
AmIKVGdoSrKaYOAYWHH/IEUOd/QgSXkEsWU2nY2i4OxBAlkZ2SoK0yZcg5bPiqswljgWJNyhCn9u
1ejJaifkaauydd6hLI39DX9U9ETTcVQ9q5PKfp84cXRoQHzTeXYagxL2BHZggykw2kVzbqCxgG1T
yZzDoZL4LIIMhWRZhgM2NDNGTQKRAjZ8a6rb1lDb9iFEq/2gdKA63CQLs5vRUcoY5X1FPE5j0gVr
mHjKl4CFpKyhJlUQEYNvTpkMGmaCSNqiKlGkPy3ELDR/LOfoyxTGUNPEnB5wq9TuY22uNixYsXGi
SbLBw0TcD+msvSFLwpR3cq3e2xIpEC40mjR6IZJwjwV83N4TTmzi3lWwVKogtjN/UqLgNalgja0x
60yurGkSGGSUBSJrud4PpptXpuJ4iVajFp6D0AOLnFRdivgQ5GkfERgipSlCQtK1U6t5xkqEOxNm
1kLnYvNBrKblj3VThhnL3LLyoEKF2gvM9/rW7I3gME4lq65dzDsHWcU0oZ2GN+xOhqcJHQrs5SSB
mPuUFuDWQ1b9TWI32avey+lffSpr0NghSNzJZjPh7oY2PTtExq+HO72PxR/WRpesHmUtckdQGFRk
T1KpvIaoDbvz2YmRBa01giF89i4Vsj+mqMT8yyBA9gn4yVapKJIT/NKXhNOuQ5Xn9uEKdFZarRlX
GjaOIS3RmMv68wz/UgJ6Wkjo2gZJehLQtX///OMQugd39XLrye6lzMxZkrxP0tDThnZKtCpKksBr
f+/7/v5A1r0n8T7mvO66dg+khT9IvF1ysv3yM/xCcvL1g8u/2vGTS6pKykrG7t66/BQ/WvLl3W5z
y9+3j6Rr/pV3vyc1I6Xfr5cE0/e9W2+93q34hfzz1ZXnLWnuek8aelgvOVvkbkkK+T2khGufpO+a
X0iC97w/LHnewef3fP7JL+aoJ4UiOwxKCQFDEvI178jTuZu9vzt+CpdX4Kn4r3dhAjTl0gQsWfov
62q2oPMMy0w/8zn3j1tv+Qj8wD/43vVutyevfSU33vE/nyrBbrNa1S4/XG/5pHt/u3511/7zerNe
v/q7w4HpoGxyeAhd9xtFlDVfkXlaXZFzP7sP3pV7XE27ze6we3jbhe7bw/KH/ng6vMbu0+z+CN0d
y2338HB44B/f3ijGrF3y7NtH6gL8/X77+H/ZO48luZFty/7KtTdHGbQYvAlE6IwUkZITWJJJQkt3
yK/vBXb17fuqrevam7b1pIwspogIAO7Hz9l77eh2+MWFPRxu/vPT8Tj7fuLvOZi/Xa7Xt+vpEL0c
T4ev22MQ7YPHILwLougW+p+X7Qpyn904kPvR6XShz3A68HGHtDZ+9zp457/oedyFHOAPh4C3d+SO
OQeH6Mqd8PsLX2/8760FcAvPj+/vYXgLvv7NfbD1Ov/uifjL4V50OG2d7YLQpXjng+BGCC4BN2pw
OPNag+DfNZt+z7H/7jf+dWmRrpGTOPu4uz9y+we/DsfM54JuNzpP3D1vkueKv/K48B//xJXf/hre
757D5+PTXfjecNH3/vv5+/b88ILv9/7++WHcmkg8pk/cNMEt4imLWj+6fub+ifvsFIa6Hz7SbPnm
+S/RdXuuQ/8QRnSb/NO2GvybJ+wv4pn/o+X1V0AYOdkdbG+6QOG35+P26N/+/tIxqP831+4vOwGt
RU3R+A1nbpx7Fpyt1XTePjve5bYAcWtxI3F/8eRwo535qLi9Wbb4K58H/3bgnrwLoxN/5Kt3Rz7+
A/9Ki4o/8yQEPFMhLUF+JD9++5Jdw/cfn7l4LBY8e78XxO03HnfBN76El+AHXIXty/lL5G+P04Hf
y9fyEx/29/x4HgF+FI/y8Rhtq+3d3XtIS+z47PNB8T30u7Y7kJWTF8f38/O2HxZc+ANLxB2viEeR
xinX9TU6bV8anY5c/+vvVYt3fdg3vHkurb+LDtzP2zq/reG8tj3f+RR88lN56ILTdXu0t4+JD2r7
bm6MihWHyxXwv39fsv/WFOku+9GD1vwl/zoN+n9kgoSZ0KNv/n+fIN1l9af4x/5n/5mJf50h/fmN
f86QDO+PzZy1TYmQ3+ioYv45Q7K0PyD+MuBkEk1KwG8z4T+zKcw/CKRQISqiadm4ozQzRTPI9D//
Q9H1PwA9/68J0m/t4V+GRn83RGIo9V/XTn47Vg6NnwgA30Bj/7us+ZfNbJxpES61qcO68vQHl9Q9
n4ArqH9iaa56qX9DiXUPkiSNNJlQybtqYAipB/pQHmpn0D67dfIID8qSXev0sD3AS/hEKuLJr6Bm
uQjPImPKicUrzGfCQrGc00a6Ml3ILrDZDN+QJcHWG4v790RETRwOibNecoQTh3xIHjrBObYh0mjM
wU6kkqSlZdoLN9noLK5C56F/K3pljpYx0YGV9TpoIbK7MvjCL+3i9RdJOhwMsSk70pMjgmbuXzoI
K2dAvOYPy4oJsOxrkjz5tftCWQaaPHX6OTi1eXPJ5iImyrJ3WWt9WWlNQI+Z7FVLgihT4IDxsWBb
1hiyHlIgUwHe049WKdvjrLj9Q54lToAgsqfFqbv7ZlmWK66Q+0Rxqs2IpO1LDQCiydzp2xibvOmi
oo00esBeDKV95YR+E3E/7eTi5ffCFDqlO2NinTZmIBxliAryLX17MB9npbYg7HMM6tKieLYYVjzl
otEiYdc7cn5s39DFFCUOh6iur41QqbsoJ2z2lLo9eNA1j6SgfSnW9QU/lYL/ho40VgTiVRdRHzOA
H77atwnnltx6aiZZ7sgVJx7HA51A1kEVrcX0tEqNCFszLSJOfvXJipvjaM6gslDMeoQTJacCtNib
thJHDxirpVGmdb1fdaTWaR2n+EHpBYfw+HufD2rUyqF7chXllXFXNNn2vIOl81S1y0PiDm7gZoR+
mS6o7iHV33Q5qMRSER3vLsOHO9dvSmnva2N+M+Hz+qvEbOElqRqsY3+a5m48ouXH7y+s/jB7ZXzs
bALslmIi9ZFjM2bOtu8JWzLXnQsiwfXkm8HveE4Vkz5zZYnPVfQPAwhrvxeAOJy07S+0KL/BLnuh
r/vaemBH1jUPlH7ctw10HdhDxaM1K8OvxKQ1eJxHB0Oq1mqyDkSDouEolnGuooFRvHPOq2X+RiqF
q9+rXtxcTYRh2KFAhRWEh8fV/eCWedkGqlm4r1LhhJkHwPUXO0hIbwGpUnrKfWuJcvURNOL+wNvj
QYApCfn1646zY0RooksrNh0S+6UuDLr7OY1lh2uhpSpcDVaQ3WrRewyZBhWzvySWbt4VOKHvEVkn
7dWA9pFZyDH01tVDRvNFtzMyUpsioK00mjF6adlX35jAdBzykhKQBlX7CvzBfpwHvByw9pCfBapD
VBpYlZy+nw6e6wMwwJic8Ihl10SajrMXMllPMcNgJawM+B6w5wgJwQradDxuEB943Iu47I7DOEnm
n8aiu8diYhwSFvocPwPC8+LQXroCXKBXqk/2iConkAa9w8Bpu1YPU22qjV0B98Y7ZAWIDTBlkw5M
pnPnld4PyMARoFE3qMRrDTHqamYg5D66+uDJg0Jb3wqdyrD7nZ7GZrdbYzwdRCKacohI7vQgQtkj
ZlZXVXLU8inGj0A6ZEgB4qB7oY6LUMI5bhtSxtvaehFpX6a+yJcmhxCqLLAUS9l1Z6eLyT/VnHXu
Q6PtU6IDU6guND3FGz2XRPuVayvG+KF308cRoZzug8ydez/BwCePpVN4gNKQeckrjSOa5yKRq7xb
pjpTrr1HSJfPTChZHjxVuPJZgR4lQqWy9AO2Mi5wo1tjcSxi0mQRo2WAFMpeAZOvm/P0qYt4/Ukq
RvxUeCkfSONlixdhGl5WPv1+GX1P9ob1Y5xG88FjIP7JUGP5NCcgbZGdGSNt53I15a5mb/UCWhiZ
vl8tjC7nyak6fZd5ZmsdaAXm3SMAIKeI2skblsCYrQIinTHQ1UIfPIP9m+V9z16/G3VlPJTWelaV
ND8XsgcpVsv60Uq6K67Xed8V7hSmkzPvBpE09wjYaXh56nTvMAj1V7eye39p+YzBY35qSb7uUzu7
zr2t7BcPKrnIhHphNNBGdTUf6aJsOOtSBkIyqZvnJESvVIecVMQdRrTFX7XB8m1nIFZ20JClO1Ai
Wy/etz2pjkahZVExD200NtWtTMbHxDDjoGX/hCgE2o/ustff5QsN2ZdeLQtynoV5qHSW6Kndhho0
Vm2GQzwle/r4D3VjtydiyhnceKt1bBLlSu70ei6Uck8MKBQ+evJxfZfSY7wbyu4wjPGnsVZMDMvm
V09fnaETUZSpoj1knkh8NaclL4TrhE5pG+EgY9aE5iHe7tBKR65hEL2bKbMC7AOD5YiD4dp0zUSL
KybFltFT0Rpf7WS9d8mknhoxpeyO9l1cO7Sc69a+o2szhjHDOD9v9ANI5kjRqoO9asahn6T4aa8W
/LwMTFxRToc0I2KLAZoCL21ga85b5w3f73OvqfII/3bGZ8CIUBeZ5xMC/l0kopChNY9PJOW5WbjZ
OJdIKvGqs1OBeAralmawOQ6sGCiEzvkEfXIYlOxm9fjRCwaqivOlCK1n7pCDYArcwi2tt64iKC5I
K1Nf93jEFvs6Jpo807bEzu14K5hD6DgjSKWqgBYkmCY2Gx+wjh/BeNkb0qoXqg+sdGK3JAso85o1
asAijWdzZUDsO3LNSetr5A2MJILuETIaXVdTa35OVF/tDr+kZT3IFJVeOGQLnDGEt219ruhbHJp5
tVH4Fo5bG4csXTXthHcUAsNU6ICQsszrvqqKQLDAdSelO0wS2GJoj7olj4Po0mXfDvygY7suRtn7
eV2Y40cNMMqijQpIqN/lOX3gsNI7sMRpCtUtXLPYzE9L0S7aS+2WbL41DLfsAOcJSYxbm0Z6Rr0N
Oza3Sy2hBEGO9baSjLnNZMyElC49Eba4wy5JUGhnZHX5YC/qNDyogik8YyGmcnHkTtPwNGDcV3zA
JPWjp/YrNDRTaN3jQs3zIc10NO8b24GXlrvmCAqxls0aunqdODclsSzyKXRyI+7zzqGYg20LxBbc
a0N1SEXVHngVoveB8Lvp0VYzwpgnSoNmJ50pS9SoEFp1ygu1pGqQHtSoxJPpS1UtxRq2E33YSJFW
rTzpa/9hVQWYZdU9ZCOSAJbIbqcBQF5BrR2gDFPTCjYhxysyft989sZseM4QOJDrqP3wUuU7SLgh
RWec6QDzYsUNCqYbN2Y4vEzXjSPkWi+TtE+NqkbUbSHJ5c6uMcyU/jCt70q0B81BzmlJL3nJK+5g
rbvT7FwLmqomAktU477X4BfaZRzYPCc7WzG9o6mWHtHq9WnommdboPAfpw3MtXqHIVZCUsjuRW9N
j3zAb2lONDWpFPeqW5xkZzOMnwg0lk53WuY6P8SDdaQkuk8Y7n+wjM1XS7rPmJJuRGTtBsOMrLLE
fSHqdy3XBlacJt41theA0Hktu/ZBeMMh1evvpdtUoVVnNz01HlPBtMyMu/lbltSQzXC9tG12WlTZ
HTTuPotIUgLpjZ2Wt4wJ6gRgR7F+16b4ruysmzRjzTec8Q74L/N5gqYvmcswGygrFZHtvZkd1Emz
aX6tYyLD2NI4qzCXnp3pilX9PGreXo7VnS2Ux7LKX1dHXI2lebAyIztB4f3RDpIUFsEcJIuNdG+k
EoZr17xnK4QSQGPIF5Zy9Ouybb+PA2meqvOEpDwNkmS8S03vwFlqJ8hGHmaBbQkzWpD2zmWtBcXo
kPjOIq9WqT06rcExYmofcs96JChxpxjydWygd6i68HhE1z4whnb0F1e+s1VTIk9kjSpaRpnn7il1
35tE7rqlYxPH5xd0iGSWaYqMsT3ptQRaq4hyn3vtV6xb/R5dxGcfE4aaMroT3mlN0M1wNIrwJFZ+
m1hfs0dR3jK7MvopAIP2fSy9RAZ1qe3NrHzPOQyxt7Sjezal/aau3foTLeN4ic3sxVsJQZ2EHYyq
SRgHJGVySzeVY5R0MVnDy0tRqed6RXsv6vhhsp29VdsXwdmN+jKCFje+LsNwWdv5oeBgde0c52aW
kphYDBIs9RB+8352jxlD8cDB3fZtQhixWHn7BD/K+LDM6TWrNRGKUZ99YWQcy5KyD6wqfki7pg1s
b1VCTxT6OdbtKlqExuVZoAUyoNeXB9doH4oY114i1OkM4vTHqrTb1NWeLmw2LfzsRYtgESP8wGJz
5GfoSeAZ8CkXyD1RleU/vY5JVWOODdaJuMPG6g27dbB6uYdz2ur7adSYQ7PbDtVbEc+MkEQhIHab
0MvvTWzDJpNFSRV1zylubnZC17PhiDie7zLjVD1QpudtKHvgmPsiG0H9cewxwaVBktrQd6472lEy
gRjfNbCtiy0rkjljInrAfau3oHQyCmvjWbqDZbNOKNOzO+SL5k+e2BiEI/9Xr3Qlv8ydO86US8n8
PM6x/rEuzjQBP97AlCjqs3NOQjtIZTiOdRGwWbhrMDi9TcHWL96pwKjwjQl4YgQTDZiWNWHJo3m0
iKhP+oZ3pUx2HebKNO1Ui8xgegPt2F+sDKbnARw4lHcr5cDjTRUlOYGDlLRotJuvOG7HE9xeLo5e
28WxbSWJ2pos6zMkcuOXkRjdc51A4N0pRJRT1M7esRQtB892Vj+tcn1PTCN/EB2Idb+BeHhq9Mkd
d/Oq24iCOnGSbvyAVO0VUPTZ1tyrQGBRhb3U1bvKmb1zXUFD2XWmQmKybiUM/DcNiKGcZ8fj4JPP
KHhGGP4QzqYopx/T9JkelKwLhGrCUe/Jihk0iJbrgzmVfAjdGhipfdEByg4dO2ZlDHvMM68Gp8Bz
6qxXpcmgEk9N0JcAYBel+iSDazkIZBzB4OZ4QER1bZqJ2tIiQm3W9FdJXGlUrfYX+9B1NkHTdsZt
RoEQH/E5gKuyjFj5VL3au8WLqsfb3FImu1IMT3S24gtWI43VQimm56SZhBFNylg+NVCniVnPyVGL
NI5zS+jaoOAvmIO9/Wo6+Bqa3Jx4P83UF2d0WXdquuyaPE05f4w6IvquKfQvocqrTjMo1ptQKqKj
ZJuaO+mNu0xtv+c6FvoJ2LoPPveDHI5k35MuBp/eSVkZ9R2b0Y+K9gClB4HnQbLmrFiu/sTxkYN/
Sr8DFYNn3DX18k4z6aeSrHPAbq1+mlZzytSxeZxnTCY9C+ae7Xmtb3nRbYDIqTPsh8YcOE8m1VZ6
MalVzhzJvR4aFsNnX22cpg8LqMqfvwe4yaCyZsJkphRLQMxXkdrrII4Z8zLdL4jwnmm3bZPfRkGX
RB3K428mzka2BGvyyN6dzEHP1HU3kRW6WzOLDMGYg3sZ0ABY3gCAoz/rGWJ+1Vlps6dPwoW8WVQT
D3RiplN/13dlJZ76ofTIR+9hLu9IJ0J54tkxfhObJG3vB2n2zvuSbo241ESBxvR3qgNzIVsQi+/G
75wMEgB3s1v0akQmNTuFMJTpe5sWlnKq5YJQhHCrDJkLI3icngl53GpzI7dWnrXJLh5MyNy/sk7t
iMJunENFS5FanUDzGqXPj8agH+eDhBr3VTm0Lw7sa/gxy0O7iNGvElUcnWH4WTVrFUzcQLt4mB3t
1NZ6F4DwjvpGl94pnd1xPdh60huPcNNnLH+ay6ZAc7CQAYdTLz9NnrJMoQZ9IjkL223bvaRg/eoq
hJIM+N3lF0qi3IuIPNqY60UxeXuRs9JeJ7upT/lcxO1R1uaItO93fnRhqCu8zkET81mYBUeWoqOD
HCk2mwa2OTXL6cQQn+lnFSjVU1syJIuUrmDhTYSM71HF2EvQqI2Jjsud3ztseC/p0qkBGKsykDl0
9oxu1bU01Pk1o7hoVqM/qllFZ4kez08z3mzmamLln5Njl3vYr1ByxWSbL2NRajDAVRDsKCa10wr2
4mZAzj3wJHge3Sh+d6jNtF4ClCvOfJGNkm6kXSNOqjs0nbN2EznEqR1rTN0B9oGlcTAsREjBOHN4
ORZ6LPLPtVe7G8dBEfscXLv1oRRTMn/OeQOZE6/WYj1bo4pgpe/VYd31mTWvh6KtlfKCsCwv6dw5
5svUq3X9RBHc1o+Gu2T9C1FOVnKU8aJNqLkUD6gtmTb5GsjO8ZpIrs1YhzqCWeRR5BNU68W1Yz4D
goeoF2JkMemhbpqNuQ1uPX/mrcDiJ2B60IC8F1xoOCBJ+liKhjwFVs3iI4a8oERJryraL0vrqu8Z
1+YXx22teu9aDutw3ptQGKXkzkzBcH4fkrzrgHFDWwsTqfIaJ53xAHEKmJ7vY9IGvpsEWU6Rwh1D
MxLAyXlTF7u7rgPYzqWb2M9k0nhdNBcFDGUUbDFKEU0at5gdSHug1OuNYBiN/pIo3ujseEw6JRwm
3JlBPKuS/qKFqDdyzHoNUBuvdgQsPX3k9JPZtL42eu/aa9yeaOyATVMeJ18iNmIPcS+O+hMLm1IE
tOZWVggZs6iRmtFvr7mEYW2aiFf9NrbFfAW5nh7ROVOT5KWznd+HjJtZunluRxgX1DGkVdjyAhyD
mAuHJ+s622WZ3M9an/EM5YMDU4sZgJJUo/2uD6nzMc6T+cQaQRXotAprfedQ/ss07CSFlDdRbjLb
yL6PfZJGjuyH69p0610yLsZTaWX4bBMXLHBFd8cdjWMnpf662PGhomY+mJY+R4B7kxePl4oAb6FM
WrM2viLsQcQp3IF2JrET5drVd402Fge37T9TbQtcUBH1NZYbQ10wlmtfgk6HSGoGjR6jfOKge+3j
zDy5pqIF6I2Pirv+rOzp2FULKilO0+tcgWxAKBqi6312exEH0yDKD7SmmL5Yww+zVlr+2son4RLc
0LlPJi2+HyQDPntOebJUdvaSmiQcsMPcauleEOLd9aNCFnez7MEnA9bIHKDRULlNK09epet+jeSy
7XJj1E5OteW05nm++FPGZ+Ers22VsDhkSWPHsv+n5f//jxr/9LEdv/7zP2BlbT7vvxk1fsrmH3vG
raL5x1fzj9tQ/uvA8c9v/3PgaOE/g+6kqtjQMVmz4/7vgaP7B3ydjYILzweq2vZL/zlwdPg3HIg4
VZnTqI7J7POfA0fzD9UGLgeoE9Oajj3xv+NaQ0j5VyeGStbY77ix3yY5BqD/VT0TG8TOxIaGfr3M
rcmvCbx4EaSKD5zGZxWlZdkPP8epW96Z/6iB6ta69D1q1mOrT3PQOLV2M41lDtmdl0M95WcFOd+b
RhbQj6R3i4eiHORVDjqJ4XMyHom/QFTfNen4mJpGqft5CqpiZaIZLo7K/pbFo8aQxR6fvBaK1JxX
9dvs1emulfl8couCJR/VrF+n2KFJKjXVvYEn9AUrhJhQni5ix1PY2zvVSQot8AbhvHE47vOgdlZ5
GYas+MB/4+EzqPKVnlvXfLmGyuvuWucjoynDvqM/NR6aSt9c6/l5s7a/iDHz2Jbn+tTYikH7yaAS
myaNSpEdC1ajoOcJRDGxUbIu8/ciGdw9OBDlbBeLeY+8P79rSJT9UHUjH44J8x8GjbJT7HeBdQVK
oWcEKjTuYKpnOqC/j7gmeNl7cyzm54pD7sug2HDcG8kxUo1nyOlTPvGJudOafJF5kBi4AebmQnqI
sUZqOVBp5qS3+IVnbCx64GZR0lTzs6pMyVdTbG8Qlc1Q7YGodrdJuuyvOCG+T9kypDsaxR1pHp65
nqfJ/b0FWlpy5N1RN8KaoTDe1Lrow/k8hMqfMk0vbpVBpy1yMy35ig1yw4JlXPIlEm0is4DYmlYG
qmJOp6nVQL+PqfGRZEt8707J0gQb/+oBMzim2zHJqdadUpA4PJAuxIXk/KeiU12gKr0tFgUQp4aJ
lBH0vQ80zYBJlgQGnxbTYiwKkV2ERa01jzHDtB8TKUOMuswO1v+sBVJUPzKlvIe8Ro/cdRvtAJ6F
Y1ViqtVR00zv3i2N9HXQHblvZjd5WRya26NMipXgol5zAkuJW459coiPoPCNa69ZzcXOWucxzRkB
1fr8U2HQCZ5xyt9mDt0MU+g2qEblfbSdab/Ek8Yg1qqM7kVQupHxrZRv2HqM9OgaC1co7iY7ohir
L7beKd+8efGUg1raCJaFrGv6htiIIhThLsceblS1sDjYg+GgYCSVwr1vrImrOa5jGZrGMLwbxMDc
p1mJejgxS6qtAc98GjHeWAOma5SrSWfG99D32PdLu23LKP9d3Kq/C10pGNjvnMLNnZMwR3fv2lta
mfq7RlbbitNbojI9O042p378/ZyTGRZjYPDmvealcr6LbVnPtwm9MN3DlswFj0zzB4jAkpeYs50z
nq+HE1N0Pcpra/PsmHkSraWe8yi3tvnZr3MJ5z9vBLEVHJ3nx7YyzC/Y8jQ9JWeBkGaN9gIqxt3n
1VTu19Uiuq1wA8WWgi+xGI/mgBpuDrx1x5/AVnPUzwmJeFZJyXkE59ZGGFF/WVTd6VvDUDM9t+mo
OAF3X5w8MAOttKgbTeMb3pjtYZhjogvgqrh7tg2eS1G0VvI01Vuim+tk9AQmvTE+mgl7EA76TRWe
6DymO3IbqOJizl+MZ5gcMHcdi+TLnS3iRCygAS5njDHXw6IoFPpWfFNz3CJuygNqCfuI/qOitHcj
WEkfONeyaFlE/GN0aAD5I6crXA+PqlzdgPiG96xM6zDBhpxrlsCvYf5oJEt87K31VwpK2x+MOLuz
0ia/TiPDHaUro1EurzJ1XxbFOfWDc10ycRoqjQCx8lKl7pebdDdFyy+N0T/SE+csmjYzzhs4IrPS
PJbSoKWgm4/dnO/6dn2LE+NHMQhKvwIaczI/8kk7O31z9GSaXT2L0WRqo3A+5jqNZMC0DVkA6xIS
Ejf4rjrcXKPaTQQuB32LnpzmjDurFGxJFSmO+WEv3pO0Cdwp9SdbaC8O4/Otv3qg7c7sfTnHmnpf
bnO2tn5HpniXpeMdMdzfE1W/2LTvZoQ5aDZIn3VmdccJ5Unl+jvWkPNP8h7oazh28lLiu37odW8X
ry7GMzakjtgVXy8MmqjrvjXz9pS1S85mAnxttU2LJ2Dsw7YuL4rH56iYPworf6+7IhSJe9MktZ6n
P9MDwVHE2J4SNGtDYPDHWJ8+3IaYI5IVmWP2JKL4GaXxZ1Y52Y59hzwQ6REvnemN7zRa/8MRjnZU
FRrRgp4e43A3OwvPI2ek8L4a4j0PTae8AoRkQ+gRVgCex0TU5MKlV6d6+AnWV0nf7Ilp0rRL1G3D
M9k9ABdxF9dsgi4Zj2iKut4lhI4hXp53BFyZq/MUu3J5Q2KkHtRVuvtKiiIeQzx0zQE7kuIPbvqQ
8gzvrCTx3tPa7I/90BEJ4Wq/kiFpQ5WcmrdEusludLIvezXbXS8q/UBTwc0Dja7FQUvhTrfWEP8k
3gbu2+bwosXjXMt263Kw3tfhmBLkkCEQ8UF+j7SG40vpWsOxKZLWn9Xi++xtNf2M2bTPGAUmKQiX
rH8kCuyxZj1mHJb/UgZlDHkFBskE4rvbZDXndrfcVYWwojEp5s0Dlpp+PulFJBbv29wMZHO2I4cP
EE/HadGGALeJ9j3hcBQwRr8YY3VWek0PW826xVZvHitVfkMyWxLCg5mJ7bzUHuRsS1BtTPFG+ZSk
3Y7Zqsqw2xRXGdOlKYHOh83SH7OW7h8aEQ5LxSHXWcILUuV9CiM1LM2kYMJIyHnTz4fWiHNmONyp
0Jvsk7Dby6ioVyWTr0WZfakGCWFM6Z1D6yY3tWif9ZR24lij/+hy9Ak215kzrRSvSiH0E0uHvUeR
hmtxKX6gyvlONxd3j9e+O4Oyd3l7fjrhmaFWZNk3kQlhgXqYEeTsq27TP+VxE9iS/pCY6q8q14+E
TfFNg2YOl2Zax6gp5a9EK/fVUAw32g8MSjTiKcx1+GbbiXm0y2b9uVSaFfbukEaVwIU2WBazmnQd
mOFN9ZFt6vs4598picoFdZa8M9yiijQ38w7k3XX3SZpqV+Gm82FuBxQnQzWzRMPYDFauwd5z7de5
I5AMqPPwDZwvc0n1S3roxQzFXY7kVV3i1Pw219h5R7FiKZmU6o5BlBXUTWYi8RkI1JhYTVQv8SEs
f9BgvZp9sj4WDbNm4WWnbsqE386LiSjFIoPRsjZRkLg2rntgicno1Zs3PZ7vic5jLGF1T41MjKOp
OE1EpHaU2GkeLFIl4jQWtyZOj5wcrJeShoxqMJAbcepRU+E+sgh7rU71Yn2Ok8bMPjmzQI+kg2Kk
MxJWylwzGlwpOJ52i0QoRZMdyBap2J2haSE4FGJJ4vldmTnsipGun5G3wxG7Zew3nmSmvWq+g8zm
WMzi3hBK6XOHYxDc2DTjfnGbvaKtH5ijDJ/5tPwpaV9F9pYUtpbyg7Fe+ejI/Cef1dXjBs1189Jm
XbFzmVHy7mh0zxZluWfkKHCa9qeny6vXD7sqW5hP6K9tvWBkWgj/K5RaEK/Bjuqm73raf1X6VOyw
0dJCI0drFgavx7DiXV062anVvW9Jb817WcSYYBskZNr4023p4a7EQvAMM+lVJKyiyiqesxJNAC17
zbdWKjwtj4mdWPFbFvmvWDG/4mp9Bw0VEQ24vug2di6ni5gJwuSrHH23VnO5V8qC219jh0+sYZ/X
6dGgaXc/t3N8nlcD6Sanfj+n68SEgiZP3hpW1OnDHUVQcsa8OPrNMJPvikgiVDNxKOyFVquVvGJa
QjnQEE891JaBcRFXfdNZ+wwLm6/Z9JH56PW91aF2KidqWF1dPRogmNOJuWBVH/FWm7XDLBXKWtAv
Qx9ls2NfKo5Dh0FRmssiVpuX1RLiQ5LZAc9gHGjSSvBh28Z+JfOQ7+20k5qyvc0cXo4VEiU6LdNR
c4R2zsvtdiyW5H2RU7PLyhGJa2FG5jDt9cWoiNfQkXEy0CBmNr5WmUNE2ewQauk2CBhsfUBBkPLX
anUCM2FWAuyw2CnUQwdnbV65d6vdsir2lVxR9ptRy+kKE9+amfk7pkCkWBP6qEpSwBGI57DHE1VJ
UT0Hqoq2hU54+5BlvY0bMAvV0lQ/5wwmvppkcdhpwz7RWak53w77RS6BwkcWtV3xsy7Xq+mJfkci
9BtLsLZzdFPZ5VZr7cCex6eqaModTVXDdyUG+qZI6cdppCuSBkPtFM+Pittd1sZQWRZX3PIteeOs
qfaGM0BrAcITRWRGY3OUxUXVR4/KXhn9OGF2Z63FKWk9DiWkQQRVOzs/BtBNzDybq6WxvLezWTFK
LbPdwI2ZSEAu6D8oiscGHYPMqoOpt/fj/2DvzNLjNtJ0vZXeAPwEEAEEcJtAZnKWSFGiyBs8EkVh
nocAsJ2zlLOx80J2nbbkLlfXffnStpRTICL+b7RWLLZrLXTkLTzYPU2c0YpEjnMGwJmbR3y3tXwE
rxJH4Yjho+jTEgEYLzoL61Vy+KBGoFl2aYwOA1E7x7bAsdzEVn421BxdozR0P1MG/kCzINf0OLZP
MwbJu9mdrxMP/6bV9y8S72uY6gZFQ9x+bpsmP09QGR9TnTkokLEUZlYiMHwm5loG6/Pm9CelE1Zs
mq4P3HC2txxiK7SzuTwti5xueZDuJFIjSpyFPmX5hjQM3ykH6WBdjWkCuzEMrwbY7mrcvE/1qobD
nJNfYKgz/uRmuReWXdacs96NHOWmz2ORMHQCnkfbSEUtNaFfUCC+tHXfhLuBu3MzEgWEeUtbaBov
73GMSqhVe205eDef6WNVkYN6G/vgOr0f3a0/b+XWXmjP5b5V+ajzCmLWm8CjGSwfaDHTeyVdsD8j
9XbvlstLMXEIj0s3RbnUE2QQ532NSLvPt/iiXlT/Tvf0vlp2w9EvbOrRhHNc9KgPDl3lx4lHMcu1
PNHEp49jOk303GTV/Zy73bkp8HfnSdd+p8nIDvt4Dk7diPrCL5Nvy4Jeo5jc59g4CmW6/bXz9Le+
d7yTrFP1Cv1nPRVkFpgDOO+Czb+6MhmaQMSdEJgxlvds9OxIZ1l75Nd2cNnG/DubQbJBRPuuTjto
sHiwuMIXVcmkEtxotU5fmFgpAfQreOAOqdqYUF5Y1phCfdMMUdt33KpA3wCTgvRGJ5N9r4X1JQv0
tQtf+KD94XLh455m6Vdnr8yffSveC2Dj9UOgOLW93gzQjj2HXA444y7qazxuHOSUjh6DvLCfO8vQ
ZlosD1ufXjSMWaBSg0MnMEkKHrlMezsxSo66ucETx6WO/cROypr7kXgE2bup2z74XCXdO1yKdAjB
Drhw7639GHfthkeV2miaPDfCI9AbAhuYMkX5SyTDw+Dm/naPGGwcD4U7txjD0y6+SKo8IPJiiZk5
+7bPRdS3XdJfsGN1w03bupzwlrUelYglxCg/x2Z+8J/lZqBs0PgNsCNVIAdK4+m2v/bzEXKrrXWi
qPK1IMamVoR8KYSNqGKdh6hZtIqHT2AimrK2xrOXOwJ5su7YEWPYRgkKVVJdEHE69FpTHc6DOcTj
x0kGgxN5+XymiLyrIomenw05zWEFjOwz8z6pkFQfRs7x67lHuwMatNLAS7pyG4ebZav5sMxVcGqa
CfQcxzwN59zFPXbabOyDm3aryUKZsDj3EeWqy8ltqHmdEPyuGByaAjxl9903BZEPN03uZYyufLDj
MrjZBsImZysUCOCeuznvmkM3S5FGC39rH/Kya4EcO0GdYqH9vYsnpxjPwTqI5mahnzb/iJnY6q6C
0WQXBBf4t3Sz2jH7dzuV0ch5mV8ibgft42aePwpvdl+7EaouLJDWrcd6ZqwmDwRV7ZEdsj16tW1D
W8+w+HayPlWk6fAgLitwGpIF5AVwuLU+G1mhHLfBABCHBjlbu57QafNI1e07Ua/l4wyDmp9dskWb
C4KDyelPfHrILwHEMlgEE9FDbJ/p6oy9q2ImJppcRrfwjhAO6JqpJ6Q+u4fmFEdIY5NR+YoRpMPi
zFm2XcN9hx4eETH5V7qZxEW/zARde82a3Nhtu77kCTDuuU/FejWQWuJFrOjp7Prdq+/mCBiLkDCA
KG68lYXvnmLpncVYfXCsmmwBAmVz9z6B/ElT5OuGLA+BqlE7N2L1r/KszQ79wFFn1+VZ5/NL01QQ
NSaalvKL1wxPfu09sZt/kC4HmrU1dijdLbJKUSLnrtaQEpTQinFyzPRWzs0LcOGDO2c3NNZgNngl
9O4lXfXrYK9XPaXLl6hOZ3GBqaO5KVu77y7Xpu0O87wxx7Zd+n40fSCuTTcE7aOLywIvQR2KZnhY
9MQtfJzLz0WVsSqSibgVw+osqHE9bDqYvYjjIXPpyB3hcO7TDf1duE1eEkpj02/aNpR5Pwp79d53
FgssqvmO00un3/gzlRmNDC0uavlHWq++kvuyIkxNx+9IZwN95bY5F2AzWBTF9Gn3BFxiXls17HFL
C5oK1F48ewfD504vDDQzlfSyKcRFYG8QkAafSB2N4+7hCLZCH9O5UUVU2st2AxHKIF34xeJcrcFq
5RcdtT4mghxMR5oFt3Q+a0Qk3Hmvho19GJHsRn4jGZnTSMcu0C8OFkC6yJRZ8sVp0tjnV5LQA12H
MuPWSm1BD6u3Mpf2czDpk4qF+JYXksqFPrbt9OOYl8XlxN5q3diVTZB5x5lWnP9juet/DW0k8BNv
2v+KB/uZAPvx5/6bACOWDu4LS5u0lXKxhP+R2ujZvyHihnQiAFu4Qu8G/X8QYJqsRzApshQ9HDCO
+yf+y/Z/E3uQHgMssUU27TD/Dv+Fj/Anv6unyMW3eQWcC8gx/L+Ul8gl4XHOGz/cfMiX82wV4CNN
kAz3rW273oUjYl8RZbUlBOaAjR0Am2tyRBYlVoTUwx5CutaYpfy6QQo49yK9qSlwJPRBz1Q+xbHM
vpjWqbyIls2twHZkleUhwJnhXs1OV6bE8G/jJXiarI4jAs7XTnYJ6r8ZNPDSY2t/ZF+v3w9Mdsdh
mDgbAiRZX4H90guaw+2XYkyCjx7PQEwSmEE4Q/SBP3JnWdzL1ZS6RJq2ytPSFBPzvVLciNt6tp6H
cg4uyKwcglCZva+E/PX+mVyf5TExE8k9vjW8X9vCEEDdrqhgRxmI+2plA2aKDIrbFkGpCQOP2NKo
j/EMgh4ECEZJPrJ2XF22l7S2iu9xtkA/GSnqBx0HbROu3UqQRREr9sQl4ZJA7a/j3dtmV3/mFqhw
5OZrCeQk5zyJ0ixPv5e2V6/RvLRtGxXUsT7mTp9W5xEbyhw2Bdt8Ql7OU2DoFjgumDDyK3dYZg/D
A5LUzFire2l1en1nCLDsT7qd10/IFovPMTWckDRrknzotL085eOEM4G9f/4aBEzYh4F2oHduUCGF
Shq39EJdllh3kHLzH5mKcFmSrO4NFDeL5FOp5i6NkLepDYvQEHyAi9KCi5os9YlDw1FhXHlbh20T
nC5Mi8Hit9JL+kh8Z/UdmxeRczks03xAgC35Wy1ca2lWgewNsp3vuo5YHopyM87JAPXdV2Q5NcXi
SLar09i14zsWAeL1jECj/EBH9LQdfRyj1CcvuPoOrW/t8UAjmRWwiCldIVxDRnpXpnxrT4vIkneB
27QKLU9OkWDvpSv9s7VTwcLGlQ4hi9v1uEodfKhtXH4B6b8vZeC0A+BGUKH05jdqgH0yuT8EUzLi
P4znp9jv0iWcuS0Ft4PJsVQ13He/4a6bMEqicM2PxI71JLOMpqMJmHvVhVct43Kd29XAInbSeTwZ
XK3wpFUtKIWWARMNx6iXnuNmcd68qkOpMjqNeqXT3P9Q0FHySH/9/GwvBZ6BPuntW0omgPZU+qbs
loNYTe9wy2Y5eUgMlGi4Iqdv/RSbQtE9EXgF4LVoS/k4dfBu4MBb+0cyuHCcBFtVZmEXN/FzTkbW
UzcM5mZJ7I85t0sSZ/z6s2Ob4D7NSN4KC+JfHrg89V8SGsTZGIoq4SGxRX5vyR4nzkZvtx/FpWpK
7qwrRgB+/4RLKlvk14Foq+wgiV62ESj75NTZNmwAyFnafiMgDW9DYtkA93lcO4e2N4LLG1eG8lzq
GLlanLv6nYMPGI6MZKo8FFkc5+dFp5CmCvUda6nNk11t5vN3bWlOEcJQpvA0PJ8FHrvEJ1WO9ENx
2fTB+qnR5HteCKf3z8Ru2Q8KnwcVQbRSHrpV9EC/2AyrcCVH6bLn39hRXrVddpo7K3gUKUQBdrup
fdsEmY6EfjeE8ejY2V61HWOuyIwZic1FnR6kbhmjoxxF+d4ym2atqNT9Sg+lnZ79Dt4DUKwVBQL8
9IcQnWi8Cyo3cyyy/jZy23NA7OPvCn14DqQMekYMUIjomivxXbFBME/XHTJ9t4rSuswBRw6toJrD
jwjPKjX8nUOs00pJ3Gem6nIN4zSOiaw0DK0MpEQTXQudxVjIRBxcUq+uQX73nQz9eRV/cwxjVtj7
a4mGFYUV1Tzb1G4Hp0wXde2V3TiFq2C3i+a29j/5qRJuuEgHKF3FVvOy0RyEFQSeLzmk3SbMGW3E
UiJOn1HG5iqtP20BAfTs7P5UHjvQc4DKEssxw8Tw7APW6MMMyK+ZDYb+ybaGrQx9oI+3iQ6oIpSt
rhzEl4OebmpfoVZsEEMWFAp6iBEIdGy6k1oLN7kpMQPlkWgwNWGMtj3rQCL0ogjwlzqPqpjCBgBj
FIbh0BgnO7qWOz8uFgNF5Iy2mC/XQY4sKORRnzdJV/AVNVnTeJXackBzoPuR8KmqGSO1qm0466rr
dVhlRTtGFRMlUXl206OXB30twwY+bwjJF4V/zfl6cGroUmoYfyosYTiW6aEqx/1TS6ctwmHpO++k
NR+B+KgaKUGySi8GX+VVyMOuKjui9acRfBOL/EzgPV6BCTH2HSljsY3bFlPVYRuQtx9QUTsGKf24
EQtO2dHlhKpLkTHKF3RU7hLbKEwT2sJJNWuWbK0wvKrAt9LrDZ8QJnxTj5d5U9Bo3m8eIH1cOLuq
JQB3OiZzSRLZkO2KY+1NybfcmlFpNo3UtLdNE1uyoOSJr3FJywfWyfK1d2wI/2ZIn2hPrz5UJnEb
TH0ieXDXADjE9nvvDVBF+4feieEqpM25jXQeSN1ii0X0MA1xSsIWKZooAOL8KbYWfzjsGwgbED58
IM6aqlCQ83H+YDDTBWfWPHlc8zwFYdHmJVLmxlTsTpvjXtlpboYz6ZgD7WFub9/n7lQ+OE2Dg8xd
cxI9/bbGmrnszgQrt80b1S5kavHOKXfBwgAbKWYXSXU/4dk/DN7cf+ak5bdWnIf9YYtj/mOjR/82
731cEcW25F8Eqr/unCPr78MERSciGCn9u27JQfJorK1uyToYxHQa4dDoohLz8DG1nOKTtyqJidds
2cVEOMGXeiorDOCjjUtyVbi9F4Gfxu+pwgyRRI93mxmblTwxV+DvrxvuWBhG9rgDu174aRB/f66x
b72pupRvipcL0Bb6qKTi2Ezvypx7hzRz8LQtw6qgd5LxCbOe/x2FcftdW5l9sziub53KDbaRnSER
d1k9+ddrbbePnZViyahWjINXMiAUbt4SRv+Bay5oWSGbN79r+u8zcxKCrmUgeS9LyxK9a8HzgEt7
KpiTWRWUUsapF/WVxzc4CgIGvhhv1FeVPcQG9yUeWZ7IWn9Ohq4k22Dsh6+eESNmX0Ipnn3I5TvT
kKYdDUqBSlY2AQ52gO+asyMAZgKAd+QR3aZ8rBZ28oPbQphxfNv645JiIj243ui2n/iP4jrRSHYO
CyzUnWr1jH/HwQ9w9Eh/+J6wM0Ejje0S3FlTbqdfGP3Xq46i0C3SG6ZWbqczPkdM+7KMjNm5+NYe
HJwLs6F6vAaG/1YskstaCsN+1WLIUrspLXg/OK1836Z+UGPQl+ptU8AOB8dR5qtTd3Tl5EXuXc+D
O1FRETTZJ7O2bDEMzu4tVV84HxbyPY96dkR6nIQz9YdyblUMcFsz4bu43K8tEJQJ1GyxHtXQdx8U
crA8NDx97ZkiuuymmOP6uXen7TM7cXNXi2yRF1hexAlUc+QHhLQogGnXmctqQeYF/ABGozJPgS22
ppyvQPs8x4maGLy5iCjwDCx9KXpiKP0naCji7LAbLd9hfYrnBSTWOfTcnIYQm0WLEMjC7HIQnEzL
YZbFLkBbSLIEdh0xCCX17N/uEvESfTQ+nlvqShDH18uuEyqSnlC8eZrYt6RugqhkY01ZtOzHJx+v
A8GUk+w/N7lj3ky9rzhdqALGf1y7D1SeoBXXTYy/yCeTdXckAjvm/G0IFwaQgAMAZM+OPFvXuhXs
fBpb3BeVKvOWk6GRseQHTLXJDE1B5mEFDYF+W4CfYsdOUBikUoWJh9L8ou8llCWqquWJm1n1paL4
qz0N0rcerKqNgcl6B5gRn9MTlmGOCmdKAoTUjWzJjbbQvp9shJkWIAR0TWjPTanDaemqD53aUhUG
2W629hI5DseuLeXzUhFCwUC0JZy5/jCsZyJ+za2ZNvAzb4CEoqlv6tOojLvieW1FL8I2qW3ybpOd
ekm3uXgeUIuOxGEaKi0llnoid6sU/NG0AHqhcR37fRwY5Z/GLSY1t0tT94XQ7d6cJSRMcdtng3eP
IJzLZJ4jbKvdyrvjnBXvVjjDx81fEDFwDT/A4qDOi4Oc1ndCifnqK0xr9ExqVE04y5H0VZ5lYQTx
Rf8YjEn6li6OeKxV6UyEWJbkXYhZzd84mn1wtG7T90MLqB2SRqtey5bZEUOEM72alns8MtJMtYdZ
56u4TXDsPmSbnLgJk7ZRXVZMhmcrkVsa+jWZjJfgU9spaTWIMf49wr7rVpiOvEx3gpZJts2/xrCn
xcmHbUvZsy09hVuTiXdEpdAKWO+SAm8ONhW5SbZw2VCGZwojMggTfnXraRwZpQ/2sq4y6qZqgiC3
5cswqboLVSMsOqDmOXnOKIvS/HqiG6I56Zb+CpZ8QsHTaDYjvOcvgYpdK2w9CgsPavUpPx2o2O6v
lyxnjrZcWAmuNB18acFwSELvIlcuCX6w4VUpcowAUWa8/X6DMByEcsKCzaUKIzO5BRvScEqHMRMN
pBAEXNZ5uEBna3m9gP5bV8HGEY7FBXPWIfMWpwptPfPz0ryXX6u6Sie2/825qbIyJvHGceW1NWnK
lxuZiy+lj1wF0nuY0Uhl2VZfFnxpf7SZ/kdL/mct+d6i+ncY2of/+3+a/3r/ZSp/Lj75/Y/9AaEp
hRh81yNTH6ilUDuC9QeE5srfuLQRWuUHyvG1vedZ/QNCs4Pf6FaUIDIBSZtoz9F1/38NufubtIHj
aHLeZcrAWP8OhvZ7Bfh/p+95ilQUoDOuj1I5vBe9Y2x/zqxSsvCmjCWNB5M8p95T1XI0i+O9Fevk
E2Utixe1OyOJDm7oWh028iawmBOzrf3cvPrYJxWG+gQremwVyW2tB6LU2xyRyOwE8a2PNlOcC3Q2
PQ8idMULAvViiswweZ9Uupn5nsG4DK4mGs/K94nKHHHTtUHOM8UOBlPDE/viem7xTigHPZlNojpp
TsxgBfx0a+zpqylLcS3MOF1bBP7mB9dJJxjuKdtJAWsdweYnnH5oPZvpJcPuJ8LRCeZnQT54HZY9
BPEhgdt+PzvkIh2AFfNvHpLn5GZug3WXIBIdfDQceUskhW1e8prw8AMSiF7dVEEHDrMlyzyij9Pr
Zw/bDB0FpLHoQzPGc8u1zZDzvhmbZrgkHXyctGMl35K2X298JraFhzwHu4z7DRp0blYxHuutYZhf
sLn5B2dJueiDPuKKtZJ4oNFgc6abrEhoA63KKoCUXQjjj0kBhkCCMFpDYW/da02k+YdxyLPv4zQZ
ErO9/KlQUgBBtN5ohUkh1N0idX+L8324H1wGE1RYjnNNVlQ2RNAXu/zIH4sg3OIFNLHVtv0cO7l3
l9SyZ5Sl3uoNgSSzIUO15zNyo3yN1pZS6XAJquDRIIcOzgi0g/frHtEB11r60P9OgG4pq0QdHMAY
rfZE/Y39KtocGeJqmgmiSid3xBXwNaJAQI/sw5Ikh6XlsnDLupYmrIqZoRKg2oxw80jL0a631UuR
rm7MllljavMF9PmWBNBZuETjc1CkzSvPVfV1Dkbm8tZyxvnQqbX8lIEHEeSO4fsD0zUqgJmUqy/F
uJW37eqz4jEyxZ/iqs37o18vHMmL1Vfv97B4L3JLPRx9sreQK/hEUuNV9jMij7KcDygqMOcD2d7B
d+2bBTLbk6RC50J87jfEQCTFp0OYKbLtcQcZGzFvx6+/Dh4yA8uADl641n7WS8B1iCd48PGQx2DV
PFIc54MziWu/4x4aJjojcKJF/+oc4tGVNP3kLTlQE2EImGQ3Bc3VIMCrQ5858X4NEgdHrhVbN8az
96EtBX7A2phPh6Yn4Jp8eXfw0SRyviBA25YHwzt5tGQ6fV8W1cZ0bhbuTeFIhBR1n6HAa0bDBQHh
ivc6A97hGEmMfgGDGoA6iRDj8iBI6Cc+Lf9kWzWdwiSPQ70HPchWlE9b/cQdekhPlb2DyoKlm0Zx
hxmRzcAagmPMKX+TjAFgPviX+ThbCkt6tpSIbjux2fM5oz58Q7kbAJLEVa6BDABKeUJ8bCCRhRUh
CMn22q74agUhACa5FWhz34HAFA8crMRD0+zrLlGDHe9h9PQevQ00CCSRuiCkFJzlp9pk5hMR1nB/
/pLm4EJWrNQRE+HwQuSJrwESJ4hPHqVvAH4DaHieEY6u3aDmTydJCSxSEzDVNjPIyaRG61griqVD
RUXTHuQ2du/nzCNOn2kWZ5/P/ndpAThia8YVOZwAHJZHTJ05wIQf688iQ+RIMEAARtDLJHiuN6+h
aqTZXZ4kJXA5x2gzPyZsh3DlIBrBIYl3T4hKfbyEtDXwvyRFVz6QLYLFhIXszidrNy12+BquTMzt
+ZhRTlofW7UZJyorr7qJm2AbLuNSK7IJ8nHPE2uT4A4iu1tDRJ72Y0qWAmqpsi7SY7NbKJkU0PIS
mKi/pVsAVOE0+fqQBF71tngt25id9taZ6RsEnGqnq8JYDDOAEHhimsEvg+PiVgPG0xZFdQ1qAvFp
zZM5rrWnvpofkv/KsYoebT70yX4Y4f7E/d0kR1UM9ZW0kCK9A5BiXdfplPXXvawRKcq+b5iaZiDe
SC8bkyVeLt6ft2WqCW1S1y49AieQ/1hp8oZoJ/GukyEH+Y3x4KN8AMx0dq9OPN5Qodhh0UCz+4zE
d1uO87ICLJFt58hzV8MUsE0o6wXRHRlZRgQMpHSa5hyxBDN+gDiYU+6+tXhEj5b5EZcM0tSghUQT
mjlNxqPO2rI7GhuMgArtiZD9GlNWh8dJIRvHmo476YdDF+UUaI+ShEMIvyGNyFV96h1l3ankUuBG
JPoB9/kjFT4sHoUHYS+dXui+hqQhFafw97QJnSmGNiLPl69b8QOqAVkC1qsm9VGh5ajOCbTL12So
vepi+GEoFtPIZqX8nFUG/Bi3j0TCgRRJdsY9n5FhyJfJ5EXe0gUvRhd42icVFIYoIR2LcyMrMl1m
mgpvJAUY9MtzGBbHWsTtAOUR+Mi14y0XB/XDAM25sGYXjSmAWWgA2N0akB7EGDIKfPTdOvmWTAGy
RaNW1kNjrbx9uL01OxfOypnFfX21+VV6HofC9Lz1hhlbsnMEyCZ3gwG9mgG2fBSO7rLeFHq/2c+T
NXywZkbgjaisjvSs2ZCj4MgCxWoxL9lZEZr5Vri6vmPQ7LajHOrlwWGnVGE35rFD5BM5Xxdb/sPm
1NSSvKjO5P67ZKsRKBJ4tP9VYwvkWKwpIFnalb51QfBbDyJuJ0NwRZaHk17ahviJy9jEAgFk53OA
TCVWNCbnHnR6BvYdLrEV80WCiKFiNYmpjvFk29/j1hBQAayxoMXZ5jq5INUAgbab0PqDQh7c4tgh
WHga0sWmeJv0wBsxSEbqQW5cAPQPG1i9ZKT6F/Y2PzV9H8eXyViwllZq/JJdjSP9ExuAlmj0s+Ur
CT3AfkkOaH9p4nZNuNDUKr0TEo3ndWIXs7qCp2MZD1uMdGogNrC8bACG+89uQwjSjJjq0ZD+V4RY
3af4XKBFuqT9aH8TDY/SZVMKzNJgFaxfEWREE87DQpHBujXkLLWdcNS1zCzytBAYF1esQLRILZBI
gMYu9h30s8p70babfysmrMEgVFUBVDkRwXggxMWTp8QCL/CXBY8IETPVHdqSej+9RHWuR4uPUFt1
+eDbDhksPWI0hnaUY9AJ09hCrmUYHTbNWuTu5ffWseEVALiEg9BmoP7pg+VYznOyYQhD0LgvabWy
f/e5BxKzgecQDgOIIclf6rDw50ABRF6gMrGBeQQLPFk2/n9rcVlJGvCdw2wy3YeCLL6eDFLMQoet
ttVHvldgnqLEgkhOBXZJgzf+gDYs/1xCPcCXA0FNobHzCUqy8uUTaR+5dxi9kq0sHjKgzCxrEvdA
oIO69PcUnjCpts05jK4DdRUTE8mOMvTjg2ZkYhNF2cINVTbfgs5PVjK9RvUAQtGBTdVoZQ64i5bv
jS5WTTqUqjogjs4awlUn5Zt0LBrmGTh6ccrREr62/TxWUZ2PXXYsJ4yxZTmb7IjgixE63Ybhu9QO
UaxEHJRPgbcQHDkHfn/bqSV3j9Pmbe+T3Hiftm1cx0PXViRDutrYH7HqOyT5QSY66ALJU6Rzx+qP
4ClTFgHbIqOkaCwOdWfj78QxS2sR3+10zOwRtLqhq+ua3b4lFyAdkkcr0954T2hP5R5BD+omRErp
SLBt5HQokcgvANcCWqOi5GXX1j1vw2y5IeiCQLocmIwmnJwJja/SAinQdZYu0diiueQ5n3w3rOyW
d7LZ3Ay62N8vGq47Eq5JdNUXXBLocnk042+4C4KCkqGmvkffL0mdcVPshCXK4jN3p458Ai8p8tMI
8KouDFgkFveU7JO5EOM3LcuGINqkUOogB7A1LhCOY4dzTuIOu3IyvViZozADm9VB8EXCEHetBnNf
0exrwqISqj7S9GTRxTPJZT0NPe3PxylXOZC+P8QUKs3mNV9s+3YordQ6jXqTTCS96RMwNM7LQy9M
7x0LnFovfbVvhsqo6QGVWeP/rh36p9V39s8B6z+GZXzfSuxVmiKgo/rnYRklW+HugoZo2zrIg74m
ZvFgZr+4pUYtf6FLrHtKB1V+w5ogJZyUjWQboZyswy6vLC5iI9A33zx7RJT1vfr6JwTi/e9j+5/b
Pv+H96cd6ngIklWCqecXP7hcVde7CGAiKqWSW3eUXQTyYP+rJHskPH/qCPjxNWiJjxpwUvOP+uVl
prwqicib0whTq19dI/fMdSRRsw4HhJcFmcAo+Mw+c89fMeK4H+H3U5AwpPuPjTuaL5lupz9AqX/6
4+wv+guQwX5BI5Hm+kzf8S/h9xa0cdXECfGT/WsVo4dASUyQ9EgySRZu1b/7TSOKcoAbqLHz+CJ+
hU3YZjR5UjWXkW5MLkSPKcUz3b9qid7f80+fiVu9cEi1URwiilbvn9fbVGYelVw8UNDBCQ4MHjfS
FJeAHJtlr6QDg6iQBJyksyXv/34p/dLMwY/Ma6PRAlMJHEWcAeqvPwND6KoE8WWVJE1xqT9XXSxh
CLj2H3gssWq1CZm+uMeY5UOJ3gZ/wo59HwmVs1ACx/ibzoTurcmH1mz2Teeu2ysVPd43S8b09YCx
MuDYZoufBm/CI/v37/7Xupr9zfOIQvr6exW0/mUxpHQnOrGFw2XFBHkoDS1WNeqAEI6m//dfysVR
LoH4KL1E9fbz99SWIqW0LLDZ2Al+jbt6ixY54tUKuv5fPHj7z/3LcsDysKOJ1Kq5ZFP8/FJ5gStn
mahx3PXK1ykB5Wf4oyp0KL16QGmNpMFMeZhXi7wx0jX/Ykn85QmzISFJr3BZHCxJ/Uu9L627wTjW
KZHwpJmdiZ922J2JZoixmAKgNOL+73/Ev+xmNro3zdfKj4mybW+N/vMK3OO94zwmq5euQHVR7Or9
LsPb9/ev8tdP9fOr/LJUiFcIyH1C99BaQiOq9pqw3G+3dhrczzN24r9/OecvmyefSkqOEE/Ankn7
lzPErUXVZrR+RuMqM6IlF/e+XRtuvLq2HPCzorWd5avtxUV8kRa2fWa7Daqo6IAMgWe34YnzkkGB
oaTMLqoF5iaahslpLlayafCzja0zhqxYisO6frQfl2UbHgWR8y8Zgs78X3ye/+lHAoYWwiZnwrfV
L2syJVlOLszZofQb7zktss9dMxQPf/+l/fVFlPSVLVjywiPj/JeVQJ5OSSGAUOFayvI5EA0A6lK3
v1fR/IfW+BOtIVHR8u3+c2nwQ0MPR/Xlz7LgP/7MP2TB/m8+WlvasDVXud/Db/4hC1a/MZJzTCnt
cAlxWNp/UBrub2xZnJK+r2E1YET4Bf/BaNi/ueTW8zfCgVA0hmr432E0bKl/3vxdbyczGKUU8nKU
yVwHft43kOi1g0e7IBm+mVuGxeioj7hhmBR6D8eJwKhH3nYg8i+5HvR3r01JxlvmN69bTl7j29HY
SPjUKYlDd95wRpRd3NEqh8EoVJ2wr8nbY6huW+Jhudn0twikSolVbI+CRIJ2PywqvocWmS2QhXS8
XklGv59SCOjNYPin0UARPorGF9mQlV3a9aTvxs56CnSaXe/j+Ac1gJkdpmFovpQJwb+HqffaW87j
7hnVZ3GXuW79gazLPEzhXIC6EZmcsMXUVojLYNVhY5uCyGSkGFfYX9arpVq6Z1mJ4pZQ3/xdn+jk
nT2i7SYJkePqWC0VN7SpG7Lbij76a/pGaFueiOK/xI40PGVj7t1YY+wjaSBnj7xAE78muAseu62k
UXJZprE8IGhazpjxx8sVEgB0z96I8hmD70iKyLBpPHVZJshBnSSr0TVCLrwrFLWbksTOH1Z0Jog5
c9dPHC7UG8ZzdvYHhIdlQGVuMqXlMXP96oJkfaKQG8ZUkKcNIQq5EwHAd6FPDKblubba4qXyUnS6
bmZfMC8+k3Q03GouS5cV0a43m9zJYtV68nKKC+t5dSAJ5obs/cD5f+yd2W7dTJaln4gFksEIkkCj
L848STpHkiXZN4RlW5znmW9Tz9Iv1h//7ERbslqC87pvKquASofIw5j2XutbY7eM4g5VkjOMP3pH
Bg9K75P533tEM/QrjZR3Y8eBhsZFi7U7MqfrH1jO2XxD8L+26/d7VzNJa4hytzLw+Ur/WGRxfzvR
S9zgVLP4o73NJHDkSHglwCxSgbUOGx3WQ2ut02lAW6N7For0zHlEf9GuIDNSTfaj4F6EYKgzv542
NcQlGye2dL5OtkJ0ZXo6npdGbtml3YPPRFwPU+veoipRy8yyEn+huX6GQRO3MrJmvI9betEhSIYp
3E5tcJNraXiRHodnMlvDLzEdiW2XuemzgS5hM5NSIKwEc5LnkCfL1EvSH3UhskunQBnhQU42Ze74
3CLR28Fqd/dZgaJTxOOTa1vwH1o6NQstRYHXizJZTPDvF5nVky5dol0E+qp2OQX2r4WZd89UZpOl
MWTWTTifOEPIHS5vjMmbVV18bj0Lx2+TOdpRy2eP09QEECuG6kEERX0rEUxWy4bca4siiDZecQyl
9OtrdfMCx7bIzdsJ0KZ5QYrpmcWtskR37rUZv+2kaFvisXFPfo2gntBvzABxC0W3L6bgsc+7/pdO
neJLUo3+TRarfGUVPnQovba+IC8Ij1S/GxgernPt1xLJc5bPZfVMT7Z6bFK/gRwvVtKD99Z1WNf0
CpiH01LSgm+Jc9QdSEWlbXyNDl87Qj3sfw1stJess4ttXyPvhb80HPURwHvp69j8iSOQu9yyBmKn
R+d7i+bjWph9u6GoVF6Cvrfvu/IfK2Y4Bpc6L4q1bbo/dZBTs0gwoItQFMElprmxzMsmO9QxrA2k
u3PupZcHj1bXZgeuPQO1rSz5nmuzxnhmX7VDXa9aRMsPVp0P9xiNkJx7TTh+Kbwc7LEX/eB4Q108
tkbjIoDwnctaeFeWQWTtYiBllUaTr/srynPJXamoJvXegPcwIOzlDsa8gcjK1b9mxaTOeqnbjwmn
kVu+K+0L/CvCCCqzeU4qkCMt6If7AHfcI7Cb7JI4ApNTVhvZ3q6Qgns6gGlrcmgHt/4gN7SC7BNN
VcSips1HZY3rqA4fx0IeJIldu0yas17UVfs6TspHmpTxOoFdgZ5UCFzbIqp2+ER8JDVZ1F4HxJbc
NIkzfhM6Fg7XBWChC2vbUpSn/FURzApnHBGlDoOl2nfFdEYMTtKGYyX5srYrb4+ItPpiahXmf1I8
jrRagmGReE1DvI+WQ12gfkSbPr138saAd0y4yYzRmk7uCKtLEqNwRVPGQHxddRtyg8SClHFYO9ZA
+x5PylrrgB2npLNvEMp2R4iGLiWWuH9Kyt7ACTtRRxv96RQ2bnPd4RlYhHUabnK9QwSISH3pIjK6
UNcyt/x+lLl5ceAak+y6twJ/DTjZOyRWOO3y0BgDioB+tI5E3Fy3eEhPSVTd8f/L8lrkR+UkRYk5
peFUP/8ksY0dXASR+VOwIx8mu9W++UQovNSUTsiqtXN5nMjmXmLld04EByOpTiAyuXly0/UqeaEk
GS6Lssrv89HTH+kJ4DnuopvRr/fSSNMIy5ptngsjj79DU5lB80pf10Zu75PebHdAQlwCyKG/KLh7
x0njqoGMCoIKOac/DQwH56T0iyuDYie8ADPYtujptpNtnWK9DpbC6oJlYdXfPXvEM2wTcK5rWX4d
u6Dhc01rCCDQyJzSC+NYJXMULYFYV54WRvsOMesKLW/KVzH6zwgD42tnnL07vcz3biOrDdFA5Ubn
d36KeT8/C8haVzBI/fuiJlyMo4C3x+h6gU0N/4jX4tELW6f0bLeVlTABOhyZYWiZKwFiYYUpqWIu
sssFmYEqGpzthIfcrYqfMuXQNO8q1rTClaqxn6t844/cnp1AE5vRMCa0xGXib0zbate2MfR7Tlu0
0h3A504Av9Is3W7RFYNEw5UU9g6mcngRXVcesf8qWMUGuVswEI5OVjvfuNmYu9CsvTsEBGT46G6+
MjqtXnmG2W3MVgQAMe3wGl5cfPQDwg3gVn0N9Mogm4GGX9YX8pIYoODMMo/OfdGOp1FP0l2lG8Ga
55sOLmXrJUkXw6HyYmRrmdC7C5gZqCs55GJASlPnLmov65+oFWTXSNv8Da3l8eAbMt7TV28fqbTq
Z2P01U0fi/5ZQ9yPnUFYt36nunVf2v6yUxOG5izdCtn6W/y5wZWI+4fCG8uljAfrpJlJhgTUpY1b
tYm1Mca5wkzDuE+WgqbS/WSE4r5F0YdSPAiLYx4AvWtQEI5eqB3GFkB7YGninNhmo06WEYmdMivU
+ZHZHAf1TaYlfKeBXCAK/wnRcpNJCYfSMesVwUNHWm+IIQsUMAsc0eVW+VU1LqRlpJcimdiUNLLI
EmAPTnXCn6btu5pNU+O09AMWLPo3l5DotU9aRrNgaTb3AsV2ubCTikrs2JTBqXArG94GruRkoFfl
qNR5lrVrbY3A+YZ1rN9NTT5d0EYWa06A4bWhmmddtWIn4P+yI6j2iyp9RIyVObzojcYKABOwXfD3
obkvp+6ATjN9oOg8PPZFWiNGVhDZy5qseZ7DXLOt4rmnaDPch7WgR2ik5fcWpNMxNMoctoOdxr8G
YpovKDTwEGumDbpPIuR0sbk9NqbhrcfeYctKbOSp6O7tJcIVWFqRBIUd9+qqc0prPvaT4BJ0mHZ8
aHhfJ4xW64ojxAwoMXG7RtKDvBgEpfFggTXf0xITm8JrsiNdy+TUebV3VBnpCXCyvO9uM2qXZhiD
n4lmmiQn0AG1PRTEC4lzfhWkrXlyYUr0qEW8iFYMh65DqpviwAEE2Szhn81Gtll77UzAPlEIZT+y
oMGJUOi4+nWrPqdeRXBFn0AlqkocR0PnI3gpRTeh3yhaPJFO/wVFbLBD4ip+qFSLNhL91A+6KmYD
xr3zseR1+pb8kBEPUNPse+DaO6tlTkmIwy8j9op7gabR9RIA/5kAqnDfEVx/17shgpQhAuJdHfly
piP/i77n8hDSi0BbsfZRxNG1Iq1g6fLX/cA6IZ57ivmzsLzIv41ZxWo2pxManmyvoTCJczwl8Qa6
hbaTgYffPDL1F5O7yzUZ4OpScO7eq7I22KEhUox+/kjT9IoDziZKosjnwjO5N60JP3+K6nQnNAA4
zI5sHdHtXQRV4xwAWLfPScGkHhq9fvT61McLlJKcNbKLEC7kaiuP6HmCwKQ9roYw6GcVKveB2SGx
Bnw3XqxgFFs8JaC92rjaFJoPL2sax7uRUCmoBsy8s9b09UuuVR29yDbadaj4HwMp1qDKH0zaOkGM
Y2xGjwf6Yd5r26L+Mrre2XMyAPg1SCtvuPXadFpJM70dM2BHo3syR/suycMVqOTbJNR+EUZ4ZxLv
RdzRNRY1tYzLMVt0AABrtthebQhW0VgpS/Vr6MeW0YW8QYfSYWuRWrEvhqQ9plEGC88O5RJkt7pG
50O5jBLaPSbv+ii6Pr8JujRGp5/62xa9/TkcImdLtI17mze1tjFiR2xn8OKXGGPoonHaZTn0w8H3
dOfaq8xp39rjCdMZYAU42PW1ZVfy4CGPOPoyWndTUezDUeYcBQ3/xTczyYzEmU/XJXjwB26iuGGW
BTbMwhnZptnsFdvFNefe6BKkP9F/9ye9auV1E2KMWHA0nlNLICbcc2xx9FWTlbfgzwBw+7q7tibf
v01hclJ4bbkeVp6wgAq65sVIVblFOTPo9JRHcA7FGOpfwqgXxYoZMDzYXlh2KOvj6CuvwH8EkKCf
hR7HYhWUIQXjsvMRImfhtAXcA3FMTP4dBigKeaQORltEDjn4rxo+Zq13G31I00sSmC8g+/ASKDrl
FzeU6nuWVKgr0qE+6lNnbMLALi64amobQfVk4WhKML8JOboPUxnQwUY6heibdvF1NYESpYmfPyCH
a9QysmLtBXkjxBaTHXdT9rrY9m2XnGU9Tg9pLzhmqZnDyanHOvqYAk926ZsUIXt/B/XHBX7V0HNu
QxoBQW3Dwp5QWRZc+XdgiSrkI3ZEIJGnGadwjKYLSXPoCGIvXrfZaGzhJ4zpCi8NZYbMHyHOsMfE
J7tW1trrpn6tcIvoSyvUYFXEhn2KPLrO+DCzU4AkAeWjB+l2JKDrPrWJ9UAmA/pnUqJBPJAyFzwa
k9uhot/N56HZa8oJ/Q16AyhQVRBi3IjjFN/IPEafscHKoAPkYXgQ5HuvtnCYV3m5VnlUrCJQWtdl
T6sXps5AygA4V6D2ybBrwR4sEi0jxMulTgCVpwMCAUiwXJmpj6a0IFzlV0O9nsBWMzkHtYKt60l2
/6HKT5Eg3MSqdO3eLEPk72GIewfW8zEp0IEVSEQfOFk5h65ovWOd2P4ekRNZN9BAiWiz6m1A+hJU
jby9wqQWPPcF4NGFbMyUrqtfUg7IazvF5chdHikq1EoyaXAYsC/sGq9x7jxqQfR7CkRIRpJuA3Lb
7trUdKHbOE2/RBGaHrnhZ/ty1NwtXT3WQi7K2UoEHbDQ1qz3YN1eUOPFLHU1NyuZLbnXyl1LL+U+
g/OxMtGRPnp6oZ/pFukviAbNQxVB58OEgV4/pgOAlqGS51SX3Vo0aXGFqdPcu0GavnhB414Kr2fB
oY/1pOHsBNWZSc55LR63hdRy9wXOCo7yNiUTc9QmLQTZ4WnME7M940bVb0xtICnNYieasV3pObPq
4UYpzC77FJjFVw142D5rJiZXwZ1qn5axfRt5hrrFOjDcZcSA7GQkjSsmBPoxRyUnF9YJQJZyDvxs
/WXQG92jb84bp6dPpzpIm5865ORvyHzGY+7AMYp6qCwaKqudnbegP3Uu2U7f5T/JRUnOVVukRHq0
6QE7or7BedywJgKUsfHEYp2DyJJaQuxHFaW7ZEz8Wwyo9oQJJ7B3vTm0V4nDgXJhYUv+ZRZ9SY+9
s3FZdhbsI9HA/MPNQKVl4oN0lwo3z4bshuJE+zv7pqksvdOTuronYa++9eZ+vxkKY2c3Y3QFWklc
YdXo7iR+jCfaUuYFf3CwtzwVXDQ8d0cs4wWVonyAPYad6AkHEgw2nXZpa6BYQx2+b8kpvXKMtN0J
1emHJIwt3ljeLTnCerde6HGtFlqACzu040U1IAxYNH3TcN1E45NrNDrwQfGHDHm3xYecT4vOBWUm
J9M/admEiMGesi/AwskXgEizMLzK+Fm3fneLyDrZybAwtjKGWktKRUSsz6TKhSKnlxgTjeokzmWC
uURsnal12ivcwPkWJ1wF1YZYLHwkbfMl9DT3jg6wulWy9+65mOqbccjDr9Zogw7NWmJozbC8m/xc
A3fb9euAOKJNhkblmtijl4hqEwgDPCELo9aCqwTu42rqAuOpamyT/S9F0pHFzXog5W7to79eKaio
1LEt2Dte509IG217E1mz7Tz0qvQIZVHfkjAaPeEWBwTJkr53i1iH/GaC8xpAPetafzc2Pmp40QT8
KwPt3US06RELcHv28CxdtSEbYDrXB9tcmDe18o0HR9SQqHuRPBGFg+zPSczdUDfODZXCUOwcpUby
OHWn2vt+hRaPQgqCcx3f2IbkXUpdnIk4H/lFJwhbzHQzO3FoHnZEAVucN43K3qGnGJMF5/j2qbZ0
4qkbQCAd6wpZNpuiNMTZKwKNr2ig/7vltMopmd4DpUA9Nb/aju+pTUUEjoHDs4V4ZuXVLnJn5gOf
9rqHHaie2tiDWyCgBPDBeIAEVnUwS6b4zqjWEYAivkYGNTn4/+GRnRaYPDxcfxXn7SyvhZt3sQ2K
Zpnq+Bd8vx7MK7zEeOs0v8u7XU28qOBCUAGVrooY2DoBa88TQt4G454orzkyQKC3KgDeHGup9lWz
ay9z2ABg+SOjtBPPIchCMRwK9/JOoPnzqWkGk7OD2YKHva7C1F8qYr2WBnsp59EkhN40TcjARD9R
CIAKK6hYddnBR5KMbZdioi+p3s1HC9Z7Yp9ditSIvTpPzXlnhkIFTtIvfvDWcK7+KWV2HAJwbAAj
mEID8AgNb7DAnIjW3OOylQUe4pGpxCOiQTo0GtQOO23DW44g1E9QOa5EV0PJRoJ69gPbO7Dutrd4
SYq1JgeYIk5xbcMRWOdSS+6zVkRXSJRvEme4ADYhzjwmCIe7J9UNPZfVjpxizmZZEJ+iRvinWrey
o/K0bynIpnZB6N7AUj+wUmIwC9Cl6f5zZRdEDJVKu8jaaFahUkRNnTJQ7nC9+ezBA/8KGy/cambU
rhGg2jsgA7CP0L0+kpCOMSLy7HSTlokHgYSYY0mrFvuod9cKLui+YMOUcUs3Ap3izqk4QCH2JYsc
M9YpLTuiCSrQIW7v+je6RlD66Kcx9xncd07luiuiHPpDEXUtSvYJbJvk0HewkzH6jrnePVUc1L4b
shqeUkOED+SXNPsMRdJjTrkLEOAYsQa0wCzAsqgJ4+PMM+s5TVFba0SRX/t8c1c5H/fFA25wxfIT
X7vIoU0M2TIMNmVTeHdakAxnIHH1No3AmFIhydkfGiTW+gDVvkL+SmigKJLbcaLOz0FP3UwFnlPS
dd2cO09dyeH/R5eAHPvR/N5jNaXh0jr/f/dlz9+r//Xf7/w3/u00U0SLCNRCujTmVqtAnPFvpxkN
W2remLuErhCvKRQJ/6cta/4X/BGYTzpRp0jGHAeRz7/bsu5/kV9O3hT9U/5zbub+z//xSoxVv/m/
PxCmCWe2q6EWU8hXbBuq1OuWbDdNJDxAacXBAJObxb9bstc169/eyPlfSpjfR3kj5fjXKMIkdIUK
tmmab2QCuVcj1xUU1LyMDClvVhVW2ZB8Q/1arsLY1a4/Hu+NLIHxJBEvuu7osx8Plsjrp0oMzpDs
oxXdWdfaUDsZNkHSGX+nsPhnFCFptzuGw8+gv3kqo3XQdetsDPBCzEc9LNM9Vvpp9fGz/PnuJHoU
KdHQoWmTzhsZDIF0etBQAAbfZwX2MnCxypGgJyXdGXfMCUhHX3v/8ZivG/UIORBnIU42ObLYfLb6
W4kZGvci7UYurmVmHnSNaNQOCvOV3jrqk8d7ZyjFb2RwaEXhiw3u9U9l4vLJIZEzFPZ+joc4w4qw
BbGPlvHw8VO98yaRMTCjbF7jrJJ4PZQsFC3JjGxlIiGifQt3dqdk1JysXLg3fZXbu4/He+crfDXe
m7c4Uk3NkQlWfOsG7NnU8AptHXUq/GSc914hik9k8mjrsLK++Q5hkE9jmONjdJMyoEfOaYMaYNhO
3wRFgE8Ge+8lSpuIJZ34HkTJbwZDO6cgg3BNpvEQr9quMq8DpRBkWM6IUQSo98cv8d2Hc1C6IB9F
4Kbml/zKBtticgxhqBtJSxXGjVD9NxAtfLbiv5/PNJYstCng66Rt/jEUUe59bDAUDoClRcjvJqwb
/5MPfn5Bv2kF57n1apT5gX9/oMkuqtrggeRENQ4n5ZZeY/lgG8I6zXisB/DXT3//Dn9/sPk3/W1I
Q5MUcgYYDSMEt1VjJuq6jlB5u6lf3X881PyO/ng6WkWOkrhV0Q69HopTXoBVNuBWTrTQOaasR9Zz
Jm7+g1H42JnMOFjttyJfT3oWvTRAOzlNUGJRcrUJu1xtPx7lvU8dxj4b87zbIoN6/SwVt4sqLLly
apUr1NJxk/iQqNR7SYs6uHdZr5pPJtd7HzuvjuWQUFV0DW8mV8QhrwqVKBeNZastIbfEMVvPZgk+
4+NHe+9nspGim/POhTTszReBTB2dEGC4ReARwNOntYOuxGg+mVDG/IZefw3gqV0sl6hv2UjEWw2i
5oRtIjPoZQIpUp1hDJZQ0NYFkmTcczTOCyW3nhfHNOaantjNDufZpFvBJ6vIn8+L299Suslx7p/t
7fVPibFL77qOXcYgzEiRRIK4aR9woa4/+QWNeVF/+8iCAx/tHUdKMsxej0RQqhMYQ14tIEnGBzp9
HbGVhbgnRPbKVxp9zrrI11XM6V0w/nIYY2Az9rIxGnffkjz4yVHoz+VmDrxjRrq4pXQp3vw9uNMs
KNMDZU0dagzEcDdVC+59PtdG3Tcxeleduq3bJh0++fXfHdl02N054PLe3/z4Y1e4kz9H2PYBfp/W
p+mJEF/bphYlN/drHvXl6m+/ap71txHfTNjRRPDaGuxNAIQhJuQRCZ2CyJL/YBR+YF6cspFGvhnF
gd0kOFGWaOyBPWlAS5edRfbXx6P8ufjwLApdLQYDxP7yzVKQkZcZ13aDLRjn7S2Uq3It4pq+Q5uQ
uxJW0+bj8d77tfhk5zsHQk0229ffrYfvJ0wk25KKeqtYdSXqLWRr6CWctL4yu9FtViQN1vEnz/nZ
uM7rcWGxDbPEjJT3NKuOUZ/ne2qq01UEO+mIXwr1XBwZnyx/773c+bSJbpkDvDVjPH7fEIcCHACh
T7xcXJRPjdYO7ZrCCTEKmUt6aJBpzePHr/fPld2VTEMhuAKxLf5DzP1tC26F32ey9oFZe3W2UmWJ
HzGlxK9lRAN9PNSfax1HaU4wSkhE2RLV7quHA5E60Qmn7zv2oAv1eCJ9i9ipTw7T741iGZxKOAia
OtvQ61F631T1oFg/8Gl7cL+pACtSyKtp/PvfCpXD/x1ofrO/vblshMtHibxYaNSJthR70wWupgt+
pjmvSf9kGswv5/XyPd+rbbSAJmd39v3XozGPiXMj3BbYmF4fAkdLtwBV9UOeSmdd2Ar0Yg8enBYu
cN+/nwouN/7Z7q64kIs3Pxz+auzODbv/pFFzpk1k3hhgnZYFGth9jsMgWhSBJz95v+98mfiYuChz
wlZ8N+brJ+ZOQtvOAPkkDY82qXCTRWGg4iX5S/tk5Xxnrrv/3JVRDCooOW++GQdFVG35iMu0IO+O
qi1bRL+NPIT0eWhu2Q2o2BIUxcfz4Z2flBIHdQcOIo7kBPD6AeGxm1PTMKpoIXstkhC7fh/mNVpC
0V4PFrXWzCGJi65v+MnQf0ySedPlHGeCB8X4/HYqSq/PirJkRfHh10MZycSGWkx39fED/vELMoqc
jXVMRY5bb9eWygPA1098s1PY4I+pZ4sdV9xkJwo7+1fJ71X96PdKzntPxOrC8RM0EgO+mR8xMR6h
LOgRxCAISBtptelbh3jK/uRTefeZ6I7xk1EZmK0Hr2Z9OEWF0wPO46uMx1VdjNaR6FXSB4a2/mTK
vzeUzfevC/XPRvtmqGZmW4OWZKjSR9jXjdqqmMav+GrH3cc/1Hsvj7MQU8CYXapv99gydaAWm4S0
VJYeriuNs27QB+X6r0eZtxmmFy9Pt+35hPrbgln7duCWiNYXicTOrqt6DgYmjebjUd55axyo53oe
YzhYEV+PgsC5MKMajFMvOw6XLFRrAl2ji1f609f/YKh5uXAlixR1qddD2SbsHs2Pi4VVtt6miZt6
GYMwX1IS+ZfR6G++bjHju/490ptzAa7h0gN7iT9CdQ9kPIk1GZTFJ9/b/I+82mLAYlGeZBgY/eiM
37w5o0HHlRt43UnxAKgVDSXpvj1qUh9l5yLvcWp8/P6M+V/8Y0R8sa6wLEPiT3z9AqcSvX6PTnlh
+S4vEBr6asgyupNuR8ZRIL2AQKPOX4+hdLeZXpov2qgd0AUUm0D0f+kZo4zJ85POTSmc+ixJ3q//
Gj/D8u94fDmkchAWUmjRmhLBr4+f+Z2phv9ImTBZuH3Kty9ZzdTZuoDPM0AVAy/bRyRg1MCN1Cfz
4L1f03Ytykamy/rhvvlkPCvOdKIaabBEmB6iQKiF3iOkkt0OwMT4yWjvPRZdWj4ezN02RI7X7w5J
vxrSjnaO3UjvGHdjuS9YRVd///IcCh5wntm3sG29HsVGXQkajBUR6V11ytsgBekjwr89QboUIFij
sM1ShMBf9noU8nK0mIDy+ZxqB9cJaYxkioGY/OtnYRRqlexaXKbellScqdOaWaPPUV9AKh4HIkK9
zPlkzf2z0jE/DJZYSeIFRr5/ygK/LbpkD0AtTm1U/60XnrTRERujTMB0SJeGe4dsRN7iY/XWJU3W
I/Xug3KL4pP95Y/zFX+EQZmFNgHVFl7s6zcK+gCng0+Y5aQ601jTjq6zszVIvTvJtifBZujdJNxX
HcbyTz7Md6YBh3RchKZgs3akeD20lgdSb1PgUCPtyRi0ghpXfRGehAXOBg42//Pvf1dSgalBIz7l
pb+dCaY9pLDhWdPm5Iy+FqRPpMikPx7lz13O4CelQsYXJGGSvXmj1Jz9oaL/vVBBiI/KsfP9mOEX
gRAafPIJ/fkGGcoBIWly/zAxyL9+g6yVKCElbzCPJSjvMZ/Zh/oUGF/cWsifQZ/23idPN//1r/cF
DJ/YMRUublqUb8kMQYzV0S9FThxZqq0snEoPJX6Q57K1k5VhZOYzZZCBlG6R79LKrL99/HL//Fzx
iHIwUFTcXTwdbzbCNCt19Db05bH/+KuEkLuksr/JjAJV6WbporU+O1X+uXzOI3KXpJtGlfXtvb/u
wyg0kZqDmaEDL8q23TFVsk9+yXc+GqnPMBIOYZRvzDefZjUVNmnkZNho8IcJZMawtnQ9I7jP60pE
n8wD1LJvfkWKa5hqKdmyVruW1N+8RqMz3LoWY7C0UivRdi3L9S/0vtqMpo7qO6RarrEYsE+663Fw
xgLpMWzuLcf7MgTN5eRQGKG/wzdj/qSLQIvME70/rYN9aYN1zLI67/Yursh4C7vKqw69Q6LbBrHR
mGP5rAuURFHsiQMf9egfvL6vk/0UB0a+shvDD3YkySEvnJtJ7bYu3TY7B1ZSk2ODtBRnaExu/NKB
KueshtIzvhZsPvGySnzXWdY9VgAoPR3YeSTJorklaY3kQ9upSROqYZ4nKyf3fQNOaBgR8ur0Xo7S
KY2HcQ5di7QlO0D8MwUg5y/N3uasoxOnNx0somZsjpQdIMKSX5OcNZa2bmXXMeL5oZ5h3ZEJn8p3
BphPCm0YQDAv4XowUtcO14YDRWtNph9us5kvN2z9lPRtBJWQ8ZeVCc5/0bctZwBdt3Xi1hRB1fwJ
WtBvg7AZ1MrtBRSg3FfxLzhpcK2nFPpKW3CSW1lBauiL2iG3Bdvd1Kdb2mOoPGFjUQsZ+jyEeYbh
u1tqAYWMTUdhMCOTyA39Q2sPtuQM28+MSUgeGCTaOO0gLU4aEAW/8h2QnUVqLGExKrWe8zLQtiiR
cUll7iPM7PIQummaVgSWLiZHVDAbM17nYjKCMl1YqT9Xz+RIBq2vQX9Zgl/2a4itQ2hDOwUNfR2k
FZaaJKvJlXAgyHeIg1R5T1xdi7gLp3C6MHBD9wsTXB6aU8Qz+7bHEHrKSkpLqzprdaiX2UighOtk
4WNY6t1V2lsN2JUomcZNCH6AAnZCtkDjpvDa8jxs01VkChSnQa9bh4jklhe7HKsvY5x0L8Gkq4EM
SRy1S0IFbIIjY9deE+FklGsQT/UPghIxyFCWTb4pOXJzzzPTvZ5iA7sYcFSxHSsB2COwmjRZVrIF
dZ2w7XORk052mMzJ8MEr2cHXlrMChsS2t59HJ0qe+saVJIF4aGaLsBkXgeI3XIROM3AFIJJmUYJS
P1tUWGcTmIeuFVlo9BDnLt6FRBbuNyA93bTMiKePmFdK3YDpCnEEqSa6QDMeSf0byeOGriolUjzX
qbN1PnWVWkhPwfrs0iacUaZ28H3AFfMip04napkM8ZPXtRMCzmCIiPOJbOLFewFKbSONcsC51qRo
fhtFXjfpHNkWOWMW3HUGKuCFHdVmSBhdgnC1s1rxEuLAaKEZhmjVtLxsiZW2S25URALVt3gwdWaz
oZkXhfX+MRRQ8RctGAKCXgwjLQCClWaxghlJeK8eYcdYMVMS8psLvToJzc/OWeOoYh3qGikyWqQZ
VxDd9F8A03D3lOiBqydF93r4zklcprBYosbfwMEI+4OWpmVx0mTskpoRh0l5MqJceucSpz3UUr0p
niYLm8GDn7mlh7UG8M+dWWZpt+EXcuxLabN07iyviHHb61mv4PbiCyGhKa3kKtGVNx2zzjSHVUng
WXuoclf2K/B6IMtIEOL5SB9Cp7ln0xmqbaVPvtrEJTbnbamlHuB9r4eNSEKht9IxfqQbO3FbEpTh
8dMpAq/uPrdGZgCFY3/U/J1nEAp8cXBPWgct4rSOjNMirAnTfzbtXc/sizMC8VQ9zR+C+BVaHbFU
/C6VicdGL3p9uODWktkj0T5xdJeNQPUP7AAWdX5r8JL4wfOJ/iGf2iWwCxpvxOZGYLOs/MHYDXlf
eEAeeyeqXrzW8ZPbSVqJOAJ8Hfnlez1k5SxlHMXn0XFGZ5k7XdzfkAEgvE0PA9Rf6sRiV8QMCB4q
N3FEovr2q8G8qr2qyI59mQLHJNK9UBdYguDZeVoWYg4rprsozbxwCUkIMs62UZM/WjGkwM2Ir316
iFvfL0lu/iexhNoexcbAj5HdG3Zr3g3cPkziZUAEOacqxke7STgFIh+13LS6mZyaxm8Xp5iaCif0
ABTy5sply5Xp3hf2cKPbfXEnUJynFE0tXMx5Wqsfyqg5ufSepIw6k6+IZUNI8BWmQN0D1U+Yqo2N
sY+DPMBlZiASW88GnLzSAKmky1Qa2jmitK8Brm9xy42hSZRZTqbPY6DRI1w389VvDX/bv060MroO
KDEiHSa85ilFlorGlRw1XHROOy0N8gio0CsIlkvQF6h1FXkk0PPnrAcKLUl1NdU2dtxu5L68FHZB
D5i9ugVHqQ3uzRiRPYeY0XBu88T09QOmuhYWInbXG9nZFk6UIWCRtou4cw5kkfk4Quso+2llMXL+
PsvKn9iWrRvQ2AZuGuLH1CrvJmmiOc/ThyAzVQFIscyfkgoHxqZKovwO4XgoFhoKSLpCrp+cDXsc
iFVu8yRFhzTV1ty38aalHZlpvrSbFtegg5VrGSW48DjS5dhlcBgm5jeZFDUJHKNfXrtehsfb1EKs
6ZFl26QqcCD8wmWXMAaCr807sosJs48DXEgzLgJfl4Vd4hm3Ok43+IgDxou89L8RBSIJeOPDOqpp
LL5aXHyAjqfgtJdiTKqvk2NoDxUiU+IoJtz+C09Ozc8Ouu6tMMvhZ1/EwQ9KIOTYiUx8JZowtJZ9
4GsvAuPJmaJG8tx0LOMkkMuC6LFJ63+MonN/uBrZHfh2EgTsdTE9V30eH6wkMtBOWU79052G/AfN
nwBS7Ij9CvCUD+QukpAaSCp2ShJlB7ff6jBWH0J/DIwZxwjiYahxQq/jMHeixf9m70yW5Daybfsr
ZXcOGXoHzN6dBBAR2TP7ZOYEliST6Ht3dP/0vuL92FuApCoyqSKv7rhmksgUMhCA+/Fz9t5rsMaC
h0SCM9gnngehxYwsoR0x02f36Vg7mEHj2vnUS9y0B5w4MT5q5RO6plkjVYunWohaJpWvCJlvEaYU
Re54YmM0TMhFEXgiEf7m7kW5ELEIBCLzgT960G3w/ztzuWcgWAwvoz4XAKjwk0WETMzuaFwnDDH4
EqPZI2c367PmA0FUCXFXc44tQUYRfPvCRMoVEiEAkcH14UTtbKwrxD5WynwFL1Oex1ZN1rQQPQHf
i0m09REEG5El5pJmL60jJlTR9M+dXcU46OA4UGb3RVnmIB5jjxxwu+AfLSKvSBlN3eHFyoz4sYM9
E53YaIVNXpBoPC/UND65+BXrwDeK5kNeuF5yENgWidnulSsPVt2TV6ODfEXovfSwj5KBOH1QFkZi
M4XEXbNfVNnc4uDUd9niJt5NmccZSCdXy+SunATJfkQ1utcKr2xy6oi4oXsdW34cYEEWz1MMFG5X
65rTXIE5M09qEqmd09oqpogf12yCOIUyCJDjxIXhSEj2hZ485eLAtqd9AAQWqVAkY39mpBzij2Rw
UhF42N13ljnVvCejET8ncSuMkFAHP9/zkiK6Vj77buhiRYzDqKrEOUHSAuAOjUXFl59MBU5Hv3uV
NpGUh8HHWrhL+mRhAuRX+dvstAMmM5XFN9aki1dbMwhTRmAajSEBXP1Hwp5tkEe4inCMJmlqcQog
zQDjZ/xxNBOfgmOJ9bsyZz1myyCFYadLNThBu1Q1D5vTtRGm1855TKZEYP2yMuei86r8pooQEAYJ
8ce3iyAZhBz6djqfhohfaCjiLEc9IZMnrI4+uO3axp2Choi4FMKw0+u5Nc0XTNbIA6ZJDndSt2KW
b/B/aVBFA6Zm0k7sh87U5xetzgGN5CQAkFjjY+gJfHxKBtmz65o6WRAeAhPDzMXkuW2Sfs4MMDcB
YQIYxqrZw5xg2z2746IiqPZw6uIvFSw98ECJZwK35wvyD7ZbEdGSD8VYhNzJ8pbDcfs5B8ZD674G
K36YG7fvT3xRwOF2vSrrgkZlFhVL1xXzYZ4rxhRuP5PKouNKDop5Ut5BZHV/yseSXwvTap+MxSg/
zHUmxW6Ron7TMfB/8nqBRxLZng2cIREuCPmsIYuCBjRvo4m6gW18suN9n3b+jTHb1r0pFxYHKo3U
DpFOOvcd6cqPkcwMYnNhNt/oc5+yCkd1eeJLlPyXBmzZLlDNoF01OafYHcFC6elc+F58ks8u585s
bigm4S7pLpEeuXGGF9UFiLnY66PhSfd6TCbxAGDaEoGJTeJt0LPxTtXSfyINM0kY1/TD+Zrdiy+q
ssWdmTbTVzdfo3ZzGbk3A7X75TxOuLdHk9dV4V5LAp2z0APwHhRqOcOAm2mL/04nrX5bkn65HSBi
97sY4/8TeltpBb6ZD3d488cXs/THKfT0dDj1lqjzztgBZwgOVm4CsObQWB97onWAWzQZS9Ei837e
eVUE/9UEpnWfLQRSncQZWIqdbJChAkb0M6CNaTp4YWOo6GM0T+1tbMcL3k01AIGdEefO7DRmFAWe
21ULRjTS+PGm2oQ5Y31xYp7PbDoUXeK/mH6VQirEPi1PpiT1L0hbbpJPBfnG7mGxm7VJ4BXVLUJl
lEa/G3fo1uE07aTejXuvpf+8R2LjO9gqciYf/hx4TPqHReHpHwjjQ7yTU46ftpGIvlAOZ+OltijV
nUxgvbojlnCnvaOe9skxakjBwrjq2SaIUx05+1LIhAw+8rGf1KhyugM+OhqYkAmtz2kjJhrSgJ7I
cbwpQnuFKhLfD1+Rh43MwWLjLvo8EllYbDxGPTdcbbdsnMZ8YzbS9offWG0sx96tK/ccShZbKcpY
R12YGwFS1RH514KY7Dd9Y0Q6JLw/qY0cmZdgX5iFz/0zlXZ+P48xIcapzZu8r0RHfUgaRvnobkzK
NuvnNXx+ZVWS/0mZPG8MSxv148tI6DZXSRCA8SoAvCR+eikgX7RwMI2NiekvKx8z81dWZrtxMzHJ
DaRfrDjNciNrFva4UjazKjol/CcCXrpxOI01AWsXGQOBNRzBLUCaK7azNxWh6nXKtIANhv0ctOcf
pM+kJ7TEa4OqcTcsqAYKIu8f8o0fuvUQ/xMN+E00IA6RVYv87y0ot2n9j2P3Wn15+8eX+h9XdSff
vjOk/P7zfxhSLOs3b835Y4Jk2A6uBdqTfxhSLA/bCSmBSF1//xOkbX8YUjR+iskh015m8hgSNmFj
XyuZ/Pd/ae5vhIRxqAaKZOO5Q/74dywp77rSvPIW6nwe/VXK4Iv3YaodMfid7N0XJdmJau0GvXyp
i0NtcGgQJKnj5Ecn+qu4zHfN6N+vyn0G/YTu1nfedfo15XAEJ6dlUmd+4l2Uw96sWQYg5izLx2++
nOvfG+zfaihMdx1xftN4R86iI8h0yFYk7pNsxXcDNnPQHfg+JlY4PGJw7/Q81fck4WXafiDH5RxH
qHNkdlq2e10lkpST3uF8lvQTIPA2jxP/A4lAtgpciWtM5qb2MGY9ETTkIWC6pQMZPTWUFwaAUYdS
khKjGIN+knkRuBontHDCXiiOJpPYbieIL5Z7QiQwvKlljp4kZVYc5F3qn2aFVNbOiMfyuS7rQZ16
le5+tGqTSr7GZZ2ceDiCv9a0YAkv6LrRe5yS1sKg2wiPDEOR9jcu54MqrEif4jxjV8Y9ibScVwCq
rd5jAxNQYOsJmQQDnZklwM4AmKc1iCkIu8K1n9d9zcDm4uh7UG8kEEAjdEONDP8rjcAZeqreQK6O
n8cWFgS46LiLSmMmro2mzUggMo7/cxCPwtjpFgHmYBnt2TkjLMg517MJ+IEHWK8J/CE2CXAk5mBX
Z9YV6pOJrlS53JI59LGPtYQ4nT7rME1DhetDy2UBpzrUQIbPXT56u77rIup2cmTA0TGSAjwyLQSR
a+QIkY1CUEEXlt48z4dGn7r+CNIm1cneI8w2qA1DyVti/7Ujwqta+2AnhfgypWOOUlrHK3hQaBPh
h4MujXHWqzE6tVqB/4/gtPpjrbzsrWU6PHHWzBp3b2LNQFhccTTdd0MlkrWXPFz6PviQsFCaj1cJ
a3zor7koB5OQhvyDhGRBh9HpIQkQubQm8ydVpnPrl6w+ctxtiC1vnSo706jm4/2y2Kls6TYlaXXT
DmPGZmMMyWdUlDhCMqk3ONZ1l903ccuMWwgZ/qTuVEsBziP23A42/0cTJBCl7yzLVxlD8tpNMhNX
dTxn9+RUj/4xtUbzDODmwj0fPBBZiZFmXzlt0571TKgyZ1jGgfzAa0bHqURkndqtlxk7pJh9cgSq
Ku8Tgnicg2gHdQ5znrhC7hpNR7Zq7UK6ppaFA4T14ijjBRjRFo3SGmPzmq3J9SGOCdwmSyK018Ga
5e1Ea+mxJhHoM8hPdSE59ZHdyIOWhotE3w1LrBKflKMmYJduXLkc5viAoVGMCYlRnenUe04DJX/d
9xcLh/BCDGdW0J8MiHI2nePU44vCcd6NN1R38raIU3haeSEbGsNT/tjC8X3SHKl9ZjqpydBrx+nz
kE7iM2hI87rIBUl3TUX/Ykc1SxKnAFrp7bpinM8yUALr7zJAaIxlDKugS2bfIWurm+TOSRDMnpJs
zAAr02wJrNYfpo+gxMW1okkoD4tmmNeo5Yxsh76/dw6RFZN1bLpKvqmuH66hDxnmAVmt/yb8mmAN
zbHzO1ogHhjUOs8fCG8CSz1yLiV8pcybg4XXwd0TUcLtSVLSFXYFmPSH1KzGjFcjo3SfCt5X2itN
JfY1eCRaVI41f02dNOI0mMpLRzp8ILEsMQ242LGu9aIen6psKp+WAlIJvuOonYIWAnYRoCj14ACo
Et45pj3xycW0HO16+KfnbWSXUABq0UT73srSDqpJOjjoFAAIMR/zbO2cfhPRVqkQf6hj/lPQfFvQ
IHyi6vj3BQ2e2tf/938/vX5Xxfz+Q39WMfZvbNTIOuAKMPvcIo3/VcUQquq7qxiBwZq1yqH+rGIw
45o0iJFd4a9BZbvqCv+sYrzfLCL9ndUgiIQCab//d6oYy/txk1+LIcK3UbtSH71Xu+YRRXRVEKaK
K697bIwie+kMFd+vSzfpsLnU5KlBR+OxbnT3S1zExOKYGS1DiySy87iZ6q+rm/1saSRZF3omDFKO
bYPTvE46Mty1KFrs3dxgKNvlyHaLYJhMAjgKlV9DkFN2mNQ++wF+s/TTVNXMVEdF9BWk865O9jJi
awv1OWqfUd7Hzz3NaXrpojA5jzHChDFukTUD+7nuxjCy8gIqNZGWdGW2rj7vcMGBnoDgnVf3HAX0
LGGsOkyiesgbRw2MlrzW57i6OA8wnrJ+B5DJ0XfWoPRba5nJBirsplphiUtyNaOtykMxpeaLztml
PbFsm200IVjyei7SsTv0UVS5+8WczJMWyCMwX6TnaCmrTlXoa0hhIF/IQ1EGWf2z75U+62MDoSdq
LAjh5QI+fpZGfyVtr7PvEJbYy7EleJkp6+hFRD4DU4MXlOfuqWuo5drU6/G5NFtWXAL53EtL1ukr
Ywek0ha5acQsYABLzpq+Bs8zwqkKW5Fz2HepXsfQH3KQRxaJdhr6F29i+mqttUpGVOiVLivB+DeO
6MlUi77HIE2F06/FTuqohNwyC0AjcU1rPYRXi9rI3eqkaKuZxjilftLWUqreqiqxVVijtLobZZXU
XeQ6mm0Qj7HyHputNoMmWH8lxpiKLes0Iwn8tZBDTiTVqbmWd+wtVHr4z/xT2EATmYlrKehuVeGg
GSScWFu16ENAF0exVZHUfuTT0NbPxyDaKs16qzrTtQCdt1oUPBh1KW147UGsxSpTHerWuUs1AFpb
PdtttW0vy14A6Fn7fDPRwEe1FsLVPKXavtvqYzqkk0bXkCUXUxOrrxHPrnY+1x7T02ZboeW2WhNC
UiO06jzGBXJd0MW2tlPOiU9ggJfkaFsLmCm3GUjAseOCXUHfdgiIn+WTsW4b07qBYMdLyh0sdfYV
UjLkJW306KPwqvkrGSfsQFQHpSBJLmJnQjTPLpVtO5bjy/6BL2lNmmjGFIZUOwN4QnFRNIcVX/qi
FaDByXcY84diwdO9W0Re3NHZGVpi4iL/jaG6aR6GdTuNyH3i39c91t/2W5ceBzGU6zZsesQtHZp1
c7bKdPpY8eI6dF91ZDU+pjvrlJ7KSCQk4zlnn2y7vaMogXh8RCzDdi0ItD6nNhi3OkEyhzHZ5Crq
B44IxjUJLhQVVTJ9tkoIWWHsUnS0ZZ88Edn1qE+M7/AordWJRkft1lxLFoPRJtJLMzOcY75VNYy1
BsTIW7VDFlZB5bNVQeZWEaVbddTBGbqZ/EF8JfWMPjTFp/hUDXlbw63JmzRUW51VWCXkHEN5HsGW
jozTHS2k0trJQSfRfSw7SFRVZJm7bHS6Zm+6dAl9WoUkxfNdvEBKItuXpLz6rM1o9YYpAgIABhn8
o9AYkLEw+mJENDHDuu7I/QEE5RTDQ2xP/hpvNDIazUnI4yDGoDk/YahxqUdp8UwKpnGVzCN1G0sO
84mi5isMctQFaoc3oLuuyGns+Vpoh+z0mjeiGmcm3MXUUmTPCVlP5z3R/jeuZltfbdWuYw9tTW1O
h9K9idNIFWGtT4S2kPqSv5lMPb5oboz+rS4syQNtmDAMnSlzH0m6TcWBWUSThDP1G5K8ISPzmN0U
5IptIfuChmLap/2kT2CbBvJ+d93ci/ZME210bhU9Cms7y/FtMozJJk57VcPBKhkg3E251X6c7PY8
AsDmXKpY+Po+HrQ1Itpqc861Xm3PQY//YN6hepzvx8YU7akdG8RDJohoeEQN62loSwZpFprl6izR
BUh75obOoYhz0ERWa5BTpBNHxy2LCCFqY7pZtPbNt5bW5hX7isuXQJSxOknaZjxxdCacx7znALRD
HkOKlVU45R3HGfHWzVq0pkiP0QPMSDchiyz1mgO3XnV7Wam4PzhFAtmv7LzuMDR65uyyWWfI2DFg
uprJHDL3Q5GhffH5Wm/GRTKWmaapZIDSjveSJfTRXKyWdycz5HPnxulZqyZ6GO7kJagD5qF+8IfG
Y8cyohI9at7RBpeNa1zGOV3mPaeu9FXYS/TQIDJCxAnB7DNh7B3T/iyx78jH5b6l/TC8gl7TvrSC
DOLdf9pp7xNdUMFjp6Ra+3n9WX2f6vLPn/oz18WjlHQ2LTsafoNK759tNMf+zTUQn3v0r7CRUZz+
qwA1SXYxsMWTu6JbqCfXOJg/C1DT/U3g3+EPfaTxlKni7xSgjrUK/77tMmFbxxXkr9kulLNIxvnz
bzTJZi0Tg3G/CrWaqSMT93bgFTCq8kYzO5PJjOZqp7Y70UNoMbmxYEsFJFjQBni1J9GagTaiD6V+
XXHdE3qHaCfMtIv2g63DUcYYijqCRQ3uamQqPcjQEho7AtqkHdAKnj97nZBRoJeMxDvG97Sj0l61
wegom54J6/gHR4uN83jsVR5MEIXW2aAB9SIeeQN3eQvaMEh90d9YqWl2pNf3XQPKY9FBPk8aDbSu
0214gWVehnpq0HtB67LoUqeoq43oJHM794s0p+Zmfele2S7sOIDYNfJLdCn3IEMuvQR5ylSTbRIR
lEGkOlo4T1PjbmCeeup2ZBwSuNI1sA3HhIkpewnu7akbHMbea3wWPbUlfZ2TBmdzHkWkWyXJROdB
jdmq9CoX/9WTVo+4rkwqwouLidpXOUP3EkEqp3Imzf8kFkjUdmhoxjzkd+0/VtWq/VO9L05Bv+Z3
kTX293rt0rQpSjYdRg01KflSo/DsUsa8pEOJT3UivY9UBdF84sdCfXCihm+9c3Pf2M+ZkNDYx+oy
HlPxuAhjiUKyI4sPPfILPWibanwRdrM8IgXtIQjoitRukplfGCq1t+kw6+i00qFHqU/Uo2Se4Ky8
az+vx3uN6fYXrujop5qVOg/kaY/pYYgWJk4YUY350CayyPZMENJPaCnat3pqU4MWRKqkuV8KFHxs
SRmn8Im5SxKYaT73zBpqde+ueR27ulvlVOVoZo+0Ru3+NM188MORiJ/FDJewnebotYuSOg3gQfft
oaiFvHWrankFKznh6JqRMiC0Hq7SZi6vmOOztiZeG9EkEQs5mRLpiLVTkRXR7WFODAfU8MSnBEJj
EdTAYKOQrI5C4+HzvAudGVUcZMayfIhyco9bwzU/ll7tvuAaRzjrjqq7wPNHmrrtr0qewpHB0sMb
nZuRmqwtG4OJI4LIGw4/pJIyUGEEN6fSucNVn6LOzX20Zwsj9lC36/5A3q1/mzpaR5RfP1FmNf4x
ieLyNYIkqUioYPSFoqqj5dtvmEXkTcMtRAgmnYWn9y/9hmRE/QA3QyMAj2uKxUJPU2VzRK660V2O
WJU/e7DkVrQvd1Vu4MfCIHX4sMSgMRiHFjaCiA0U2WzQSOWUOp6ibFhMiO6pc8tOrF4WrzWdAJWZ
ZQQCAZCGamQFUnrQ8oBTrpzKykOleEDwtVw2JAvbJ/oGtcSx0AD2RZQ4HJMNfEnT1LqYVhpmlpOi
T3sSRqZKFsRW9NntV4uviID9tmZ+rjNzDSpjxWx2I2Vv0DUj+ykS+HIKu3p9lLoN0RknI5Gg+Ybu
RKoUu8i03eSZfNL+hdSE4mJceZ/MIUB/Koor62BvSFC/pa2+j7MVFVqmvbgr7QpRKBfAwb5hRcWG
GDXkihv1VvKotkFI+5VHmqX1QPm7YUrRtsrDIFZ4abeBTF30FMQUO2Rl6cuKOgXQ4z6WTqEjU0R2
tAfU0l1GGyC1AzT2hPYPc0uhvP5rt8FUyw2s2pDYGTKPB7fadit6dWi05LO3AVltc4Wzzu2Uv0En
AdlqFhORmqjWQblaK9VVn5DOwYLvWub5rHm30YaAddK6/jKtXFh8Yysili7ebVQySWc1WyGyLHXE
yhCNMSHRXeDM8llX5OyGn23IHITWsmFpF1NZT9MGq80cbCvBBEOIJuXKs202tK2tqupstFN036DF
wbpsFNxsBeLmOZCEQFdje+dtyNx4djhdxSSyo3XZsLq6H3OgzhnZd+iIV/Ru3K0YXsIPiMnrNzxv
rOjOo9r6HdubTJ/ItjWfwcy1d3aPRCCsIwO94UDlru11uqzzrgSQIFGmwQbuN0xwvyGD+5w27r5e
ScIsxytUeAMMxzOsYWrn8oo2DF3kGCX/czaZjnVIN0Sx3RBCfSzUii4eZJt9QZPqvtD+AW2MNwHM
cYypWTvQxgF/nJHB/OA7mm6fLxsgmefDtULDJxc9xGDBB6vnld/NbAESc+9xwNqRmOkvNz0b7kOs
Z8RX5hXxWqc0YsblJJcGAhTJY4tMq3bzsG54tQFtV32GTAMdMFAMT9bhUo3ICRoxtacrqt6+9QuO
jMcEma92UidTNwJpqfPpjohvgmFZnKC14wYYP5jKZwqViLp8iQaCMImYq+H+cCaMs4Oe9mj5iJF1
T5BVWnUAQx1eEJHFCyFdRh+Jsx61K/KuRbndca6t7FY1FqnxMLyJYZ71JSt2VWFiEV5Mj6zDbBSa
uwcHT7t26luX1r3s6Chw5p76feePXXVa0R9SB9010Ocbmigdvq5soC2P0BguU+LgQHcsyd9P3LT8
3KRLowWQzeiZWVmTeDtbWfOdADCjzhAdKXVMdfaorrS66KTMybXbrQe6e8SExhviZ++1xh47kiMQ
c0iOwDfntJJTOKyz1ItPYzdF91E7Rl+g1nOqHGd4DgFgGDEGlj+353XaWs9dkYA9KBH8PwPnHgjW
lYZ/5PTOYSvPs6o8mWhv30oSl4jxy8weQw26W/jzS2sgqMgJ6MxNkyZhPlWeTfMQhS7TEyGu+1Ej
l71urOis1nSrCiUfGR1CW5FMg8dDf9A5wQHy0VCzEvNcuUGBL7gLom6qr6vM9iJcqzlzR8PsE0L/
QQndsZNRzMneFNdEFjhQILyIimpViYxXjdDr+ykrGpd6x8WybvbMk6BMSTyAqaW3U2gKlRyrKm7l
3i17y90X3SI+FEk0fLQ5rd3ZoI/Ki1abxBdakwpBoUnUMEdVR9PI0c0JIU66ie0eqavS94k+eA/Z
EOssB9qyJngnc/08ZBnfyCp4QE2xsHsfY6W3xl7gFUyPIhUoua0c5JMXIVWGubS4LDBpw1fHfYjH
QHozZuQOugkGCN+o2Ei7Bat1QxshzNwxv3P7TKpjQ2hLtHPIHB/DTAf0TvhrVVMMDNNCfj+ioZ4l
vI/BIbBRuFhikvLBQJJn8aRXRXo2yRJe9zdHmr8YQ78zQ5GGBNKPhCKTiT991/e5CNGAwNC3aVvq
Y++EhlcwkKyJCP/5Vd47I/+4DKNuDjyIC4x3zsBKkr2UWlYaZvgdpQ93g0xkSOqo+4PW7fWr1lbl
IWkF6cNTNB3g+Pk3kZL29c9/kfeygt8/7r9+j/V2fHMasht9hDeIWSHtOsS7juiOwlpfS1EiUPLZ
Zgii3zklrgyHZKRfeML+6mavIwUCGnCFEaz4/dVRAYvZKdn3le+ne2kVXmgiuf3FzX5nBdvu9bdX
eRdN1NVpnWYC8LkXx+rMad15r8dqONTp8CtnpPl+vMH9JJLSJadkRU7D9P3+E9WospJ0ttOwRBgf
7dTEK8+KiZ7+LKV386ISZzHoPlb6S2QOUzhK5HN4i0rjmI+GfdlAkEXUDeSP9laWnxgkgL8xj7Ne
mjqn9tWoxWiboBK9jhVr0d99+impicfBfojaZD1uf//rZ8MQxWPmZ6Fp1nzjXlrvtTQ1Tn/+0P3w
ta9XWRP/iHQhw/B94kNfW2MCyiALG9vk9fKs8pDq/a/QtT987VyFnJEtG8ERxvuMxJiY4dli4h1q
A5PeJEEmkI5GdjJFuDd//oHey2RWizsqG15lRmucutaewzdvEdUzAVJpmoctyYifmamU9w5OnkOb
OVPYe7UG3TD533w+rLEIj1Amcf13r263cIPjlruYERUPTZNso96sgM9oxviLx+KvbiWBW3C1GSky
v1tdut98PnqAA/0GHotxseSHJqmRuA2e8Wzn1vCLl/XHZ2PNdMSUTuAWPZ/3IiB9adO5ATQXNuNS
H/2++NpZ7q+8qD9+XzwPZJvoLgX4+ox8/3l6i8GNTdQpD6CYHxRnNsyednJBEGp/qSN9vIRNh0Xs
50/JX320b6/6rvMUuXNNhl+Ekc4YlpMBw9ux7gfz5OdXWV/R7/pbOHlXoRh9NDKJ2ci+/2zONBMH
T68h1DyVXpe54lCDhSMo7cY8N5IML0w6RtYJse4Ro+Z/tgP/J3vnemkMqzp5Qhzm368e09Kj+5lw
CmauO4UuLIWLXHIE/l9cBZGl7Ru81Bww333ATFFnEQEeCnMYDkSF54QKcJj8+VV+3KH5MD4rocXn
ECZmu+8vUwu9rDi1ZmFUU8mG7VjHghpKSGT8eKIkppfUupiTXLOCvtMrFuhWh044oz2m09807S9+
o/WhfP/F8rEtepdslrhHv/+FBphQbbvY/EJLax9jatebymH6lXWNC+hMDf4vnqS/eEuIYkGMZyEy
QJH3bi9LpG1rg4Cr6wnY6VKCtwuFVnsn7IGcz8kiuhhED8rp53f+x8UGhQJiSsFVXQIS361rUiOq
xUDKGGJfFgd0VctplCpMO/RrzV8FLW+F1ru7arICmOa6RTBpe1ccMO+dMTW1WVgLBRsHMyET5167
Q1cnkN4VEf7o1GBK19fmdGnoi3/Fk19rocUZ9ig7snfoVUXH7R78Lb3Lh+atupPd25u8fG3+z/qj
n+uGETA84i3K/F//9mF466Tq3v7BX+z/geTty6tM6+r9z3z3vyAO/Y/fJnyVr9/9y57qU843ivHP
7Vuvit8vF7/V69/8n/7hH8KW+7l5++//egVRVYXEAr+fOiDiNVjA/rnIrFf44yevXkt+chXxIuA9
e4Vm0NXfKV9+/9E/Bw/6b+hsTZO9iXjItZ795+DBBvPNcshUQVgO7HeHF+tP5Yup/0YJgryFwQJn
aUxL3wwerN8sxhRrIWQC+15/7l2E/N+IlCfZiswpj7CMVWZDmMW6bH+zhc6qGTJUggAV8t4h74SQ
Hy9yl9+fm38b1fTu3SEPncB6qjciFQ126vXefnsVl0zoKCnsBcuZJGvFNpJdaXRpmMTzrxLY3+1m
66VYFi0+F2u+YCT8/aUKz3QnOEFLgBwmOa/9qqKzjNH6m2/7L7aUd2vQdhWUR9Q4zI1IJ393FZwO
eSl6ND4yTuYPOGDFWTcUtHNns/yQNWX5wDTZuP75Rf/iLjIfos7ZomF5BL7/aDVudvJobaa7GvSX
wcB2TpZpeWNIrfhFKWyu68s368/6ASlzSKogKYe48vfPBZTgbvHRjQSiglwdpHnRP9AZAOnlzAzz
scEy+TfyhsmHV+LG85x+vJxLUh93Is17bbcCdq8ZK0WPjqwkQSl+DnZo6ZAfhW3pmjczmJhqr7Ad
OTuM/A3qXN2bbn9+y4x3uxOfg1WZ3ZgAPJtBnf1OKW7XWlZJIaZgHBlO06dC4vuRiBRLPnRxHt8a
3sBwLOmd9jbPx9q+MKC9pkeyJabsgDt7eO3yZvkc9z6WCSB/xeUio7WUoGfb/eKhWt+C7+85pTrP
FNkuq+L/h1geYh9StNYEU6F6OHNzVBEAfcrnngmNuRsbXLtzY0bYGIdp//P79OOjRYePOEvE7ryj
3jad/GYZ0NpWG4k0mIJOQpJdhvJBGkr/AKNH/aJc+IsrEbe8ZsNTK+gkdn//EMe9Q7KBb6JcRvmQ
7xLdiiD6ZJIRuj2//fxT/bgWWHTUWeHWaDFqpneVQiwA/dXEAwZimou97CZYYG38i2SsLRr53deG
K8AyOZZaeAV+ONAxZLKyRQ1BpK3jsAEtTlbGqLPiuTwj2L/e4/Qu9qae2Ze4KYo3h/ZQ+PNPavy4
IBHbzdEES+0qi3yfDjQvwxgD5MRW6zXaiF9Oj84drVWHBa3SoYTIFZZR7O6VMVo7XOrVmZ3r6KVG
e7JerMTDMg/m7qT1KmIY6pjGvYw650IaFRqIn/+uf/GtrGums5XkID/elTalk5RWjbk8gA6ugPvA
s0KYZZ38/asQFMmuiw/GRjz67jkbB7NKoKwGU5Ihrq7x4Tr1rP/ivv+4vNAo44NwnsFaZ23V+jfv
TU54gZA+Senp2FSXhd0bISETpGj3KJhKNUWHn38qTks/LBLE6OPcoQSlMDTNd++PPvmCEIhOBzna
MI22/DyHSue2/aM1V3WKZKA3yQyvSWcKrEm294kq2oHoIIvlL2cg9WQx71b7TLnJJxqeic/At9Wf
F63imDAzbByDnFnPIyuBdisnv3syVQPLKSPs9ST3lf02g7HEkpnDKTsg1SxQSc2G3wXYjpgtsIGR
ihL5enGdqyl1QIf1DWO62SNuYBj6e7bH1XDZ1PpTi9OVEbs3pHeaXni3VY0KFWscMscygoW+w5E3
35Kr4TVh1yr3fur1Vgak/tIPT8gLMnclzcdjCemJyPphkM1xKMcxD3Qv8tEnGNXwbFa6D4lyLgAG
09Z04GcJZw7b1uTRTiaO4tgmveYjStD+kcQWmOJ2BkMz7F0JO5QJ/HJpISfPiY7gr7WjKPFvauUI
kyua4nPlZIW2y5KlV0/+PEMJdoWWPbtVPRhB0zrTo1/EjhlWqWffFrMwvtq07+PQL5Xeh530l8cY
8HOJhrPAgD3Dcu3OOFXpd4aGdHQPoaGNgoZ6wtyZahyMHQMeSIjkdXg3+TAClQXlrb50ubUMjONL
Q4RqGYwr2GvMjP2kkc80bJGM5Qgl4Cu6UMEPnaWS+iKOwaWyFEs9QzffuLVCtVwW6UMdtbqGE8Qi
A4uRV8sgj9XvqC3xrON0dHAHAXBcp0BWZZwRPgADfGbmdCqrYiRV0ejmS98m1ecQYVCK8SIS0LN3
MloN+4HAws+JELMeaEUDlQ0hZZ6FfT7SEBumxMAyD4DrhtdbdFfGDAsS3VmurQQ2d57lq43st7rO
kOyhTElt1TloVu12PPWZHrrnuUQkcOF2LVk5atDGoBlXqpcLP6mFApvExZ6xfM/oJaVhEQhIM1kQ
QVftgh5hwYOjL8SwLngKwIkpie93ZnSVIexykk9sXwZqPH1gCtxDNG8O0UpL24+kZTzlkcu7NqBC
fu2wvX6SuUPWCDJeXkkiqMUjApHFuFDdnHzqJ4fk9j4r7lzGpXf10iKaTBA6f6FSrlMc3bLW9ya8
b/TSi889LYalZjmLmbdxBiVkw1qUDmDSN/nPfqyjVG4IhRI9c8CDBluRf446nk1jWlw/jG1eDNzN
bYEsfHb864YwCIkviPCdYxX3UOgkwWKR56VXvZ3VH72lmb+YZVby5HTz/Fq2Nj4dL///5J1JcuTI
eq33ojnK0DcDTQKIvmET7CcwMpmJHnA4GgewLu1AG9MXWfdJdXXNJLtv9uxNyqoqk0EyAnC4n/+c
7xSaFo61BJqy+H7zUpaZ8dqaJN1IWXlZtR4zp5zCBCAV0bXJkYdJV5l+AQ5uHZpRp0yWRb+tV+lc
cMAdkrR4sPNgLkAsWPkDB1pSS2EKaf50+8SazZwlunaZnbLIDmTEqozxjdXX+I7mmf2oVWCizeOg
uhONu/ghK90tjUtJLhdwyXQc44sef2qzZT1XugVogrQbNbEmaFXwF7iMgpBzYnM3cU+MNNn3w7oR
kMwuCfu9MgwyiClh49qwWLqlLbY09vU/CIjfklGTXdAXx61/L+vbNMILYu+uLUzy/knpVfrOJ4Ou
wiGJg4kYjsxegExgAp48ujUO1ZiIHa2W5PqqSRlDRE/rdJdb8KFwMvfWsqEurplCSnG9qy/zvD32
uETcFcMR/N85w6w44lOyuzWRYfcIc5fjgVHr41M1eATMlU8MBuRRm5YMt71uPbdF7UZKkxWjxISS
y6ASuVxXaG8vLNHdRPAQnXHoO/FpWn3XkPM2h+tszwK4gj2XL8bQ8i7BrqyA/xhO9ZXye//QB9ng
oE+75keLENdGgjMYsAdwICuwe+WHPU8Qo9IUYFJYFrheSOcXPDiDAVYdlt8FD47B+Z/oQFcTucg9
lVwGjyL2tSFy71GzcuNHRhhebFyMYwHBLIlPBPM0abm2NchaJnCf7nHOa/5W4ch/akcZ4NeikTWP
bDae/sqxnZ6+Z8PEss0EuKSZD3Wlwej3PseT4kFGI2/wv+x4/3G/c0uqWlhkTR7nqNV/vxMxZ70r
F5PRo7uAe8sZTO7jqZ/+l+/yj4cHYIPmTVgl7otMdds3/GUn0rBIpsSkutDDQRTpehfsS9PMd4gS
2tqvHIXtfgIAFxNs//Nb/1Oq0Dn7Idmv/er/u7rzd/rQ/7uK0E23Dm6byP9BE2rq73//tzpDnf75
W6raf//rv/zn1/1NEHKCPxBc2P7yaQUM7G8VL3+LQrnuH9wZPkKM4zKrITLzX4KQh4wUMLjz/lNI
+i9ByLD+4M+IQVNagQ2V6sJ/RhDigrkdi/5yoKEKh5EndngXrQRo638/S/j9CFDCojCsb9U39djN
fkl6uVaZlaM4eJORUXqQLDt3EUcbosi6GiE6Og7OoJris3d4S+OJ+DGR4NKbxnCxU8CDdeocOGOU
W4wp35ONCYo47j4op2pbQKgq1ZQeU5FX2zkePp0ludxcTb33Ijoy0tV477owTKp8G2gZZeTzqVXz
upsU8YPgVV8Mb8VD/7Wb85Mj0h/0dAy+tk4X695uxG7onQerHNYy9UN/6ABnXAxlvmV+tnZY0NvC
Pyy++NHP1gGEzhmD+kppM0+B7t6cJgwHg0fEqga1t9gL5Uv5IUXhlvaXrifb3DAipyauWVMy0Ytu
my/1ujcIHObxPjOlCHvTDT4trx/XXq3pqxtCbmh/mMnyknfSi9LUfNNMx9i3/fK6YMDdZLKdt2Lc
jk0DbS0ZI3+05d5jxdyOCWPizjtNqTyQPrpOrXVfgZecq9K8emziV643P3VGHlqs7pSd7zN1pu4a
KO641qyLYw+I185emlU0CBEJ93mulgwj46idAhlErd1s+2HHohjWRf1gjfE7MO2w67NbBofW9GF8
rpTXhXks5wj/78o3QGlR/zs+aO2+xDHCTmaFEZEE9hAk+7rmEiheUDnfATCR6VyMh4A00UehwyoR
w/w2Kec0e0CFmK3kXzwY1Y9MOZ+pCQiqTZxP4wYonpyJ3T6Hom2LKwvdnxmm35dqI9K2fpyb7NFN
No67z0H9hV7SHJI4rSCkVq48CeqJH4PRsp5wR5PDgfb1mnQWrtsZvtCszZvATYClkAEMgc8ZKy7L
+F0Y8TGGYrcfXSs7UiT7jC3hjdmtugCZyfZ+6lEaVfdsXcv2qWMT6Y/8bQgcXeQuerHBoE1BtXUn
nWknkQWcbj6ZaqI+MeapHDRxeSn6tFwZeb4vcOqubWF8LH39S2j46XqMaStzLp45x1+aOMM96cvR
21DB3jz55hQyMH5RHl0ZjgFMsAn8EURotS/tctmYmrDPycxzVFQr3Grn3s+I0usrnZxNaCiK7Ebl
hRQhrzxPbDlERcbg7zpF1XcaDZaiarrq+nu3KH42qnxtfKi/NnzUyPH7ywwgSYhpq2vjxrN+jISQ
HC+mhaQ7W2bTbaVKuA6VvSvK+urM/mdX9fKx7tm49j8XNb5LotwrK832omu35PnHVUd3RIihR2s+
myl+0bM++V7cxL2kdoZzm8bCcwKKAFegIuEDMiYfdnSdN81TMEIldaZvBxRAbN7KUd90UV3xJfND
heVgUo8SxK98wQpPdYM20vYrGD34itgDEAuzNwUXwOjET9jEKFQBqkYDZCyCMxBYLL7agCm1Xpvj
fsHypLhcVrXjwu60vxa/uCong36TDOzYgze32ur8HLrz0Oq+2i4NPHv0MGbgfQujZfDOs0ZcD59R
ESKEsJkZOmBrwq0eq8X9YCGl0r1YxfFHkQyblJqepDT2cfwDHhZksh7x1AA0ip7k9GJjT8kG7/da
BwQpPGNnYU3Cs1lEdZ/sVXxnqLdcbvpxNDZ6KU5dzhXV5sE3jdkRNclxqU59Nuqhr4FgLUipOV+V
Vl+stN8Ostxm5LqqLt7q+bDR0mGrWv3QGe02aEhc4fXMkrtytKO5TB4yKB0hzvIDQYp9NZjLtRnb
cz19ErM8VfN4MYLmbSrNB1ynBy+jJDwvjrXiABnnoAtgeuI3caBmmNkjOaVb8lvrdpWbeRHpKaKl
qtwUlQsaAAgBduGXwmvvfFFfqzw46D6uegc4A7DosW/vm45eacsc1kXp7XIvfYlxIIbjnFNNra96
mbp7NONnM/GvMCrCInDFOWhhGNUm0kGCChE6Q58RT+eKrRg17lKvfOgr915W+hYzBXHBIr+zSvuU
DdVW2q+An0JD6z6TSW1bZ7kMi/mUNNCreKfRXqYnT7tB7cbuERqntQqM8Wvo8BUnwa+pi49VsVxK
O3/EsE0eDohXBHjS2Obawbj9BKVWoNeUqKXS3OallRM0yH7qfXpRBqAn0+t0Ul7gNFKXSIZP/CPN
IqMWT6Oj6K2u5rbakiw4Qnfighu/lrntzzRk36dNP0eQ2PFp1PZrnRU73W2esUU1a2hPh3TUD4lR
PDh9trWG14xVNBzizt9bUt7P87CXKl/H7u3Q/jNQebaqfArRs/zUVz5rgOjDfviNoTy4KXejW6oj
JRN3Wa7w/Kc57kFlIZ/U3HLpw9CRnbMXEWam/rPuIKI6rXOuNeHsjNl5Svv0biicu0CDSec1eUQh
B6wTXR0yTzv0QRCHmAyRScSR4//LkqcbY/b2jVuu24VwXe2EuL12c2BDsoJ4fEx1VmdNZNPJNxyM
i739ZsXCefBlPx9N2tJBi3KfLpsqmdZlhu1Tpo/Y+9uLOad4AgHnNoxadX36MpPuZazj+zkuPgqu
Zmv8iXEsxEnHtHiYz2bXKbhp4qIr+HIkEwCNyhw5DOrPjl+siiitzPgb6c/OVO+lt8gLOBlvS4jk
4NucuW1l7ZOyDF4G39zPrfZErUC28WjsPFcmhYQjTmrWM08v16onvw6icWIbilJjnsGqbVSPUmJC
itvadevht0j2ooFsKsXw2mJo4IqJbWoQKy94zJv43Ca6s2kFbyJsUn/D5a6vR49HSGP/4G4ht12W
F6SQS5FN7j72+BirsozoU+323cyOLPO8zy7Gr4mZPyy0m3phXakOPsM3bT5hiftnR6NkHVLjdrL0
SOoWArpREaJkTXMXMNKpBUexBLJyUp6Pqbcxfg0UulelXq99KbsVJ/qjthRXkuWhxfntzqzbpx5D
yW4qvXnV+8NoirBkBksoxajOkii/rIn0jgNSSZIfxxwWtk6/JxXs0l/rTVlHytAg9t0E7FDOhnXI
pmfCPvGdsuPPTBvyCJgpmGCnVxsAE/kxcRp/baOTRUQ+LS4Y/kBDVSUO0t5eUvrbxpnrQ2PyvYp2
Au+d8BW48G7vSyfW0AD4N9lPwAY19VQMgNJ0OapNAa71oWtHcG0gF99sstN//uXGH+pD4k71oZhH
f+sHQ3AqhEE1VsJY6r3wi5odCSPCJnDT16IIvi03WU9xxub3hofjXSy3ekLc9ve39Qd+Rj/mXQD9
y1fKqt/PHZ7YATSt8vUAv+7t1RRosqcWnu2wMozMO49Z1oasIg9BoaPvVYcEGpyTeOKCGX7XT/cy
xsac2vYaDht2t9w6WsRVVjim3YNFKpJSPUaYVSawdhvyXmrVM/zjF+1GB6iGHPyO1OWWBOgcBUvz
oZu4/iCv4MXlOpyTrfKbR7219po76pEuM7XxsfKH1SCvmlvc+Zo4EPnbolpwawQtzEvRXkSQg7yT
KIDOZlrALCxB8d4p8ajZzhiSIlDHooqzTUEKfFffyMt5Y14X23ooodqtPW265np+8VJx51fJA9b6
E/y2KQqGmonL1C3sggJ8W+APftAxMuw4s3148eRFAXXqR5OJCoo4WFTPjX9Sdg7FIZ/OeH7mtZNU
wxXJf9yUbDS31Zg2e+IxyzleyuoKmu6LK6nigVQ0kVKZEw2AWm9QmP7cmIhHwpjLQy4kRhhnUwdT
G+H8ua27CTsDWg7IiORcLZjYljHNtvi/t0sSH2a4qRGOGW89tU4fOdloniYgpFEzmGXI9Jao4IeX
2195zTMeAhOzu6H59pe0+pYJ7Hrd6uIL+iNO4DlbLj61FGEVxHwSjrUr0jYJOyMVUVrNITcg4ikd
RqGu7OAC/Hxi12D1IaujuqPzOw/R96BvJsDysahXQdRUiXfqYEyXiWHvMmY697QoeBuNwMfmz1u2
ncvHouKZ48cldQC9X26Tpuf/udzkCXjLnRwGbg9L3O53ybUswAhAnAjYdwMPXCem21lRt3Dv2rkd
3wFDgJ3hL7cvBwR7volHZ3OZzXIdAwmZ2a0G/sUeJRkSygV//l4hKKO+3a9aty8WxXfryrSmp8Pi
h0HhWzd2WqCuB9n0ZMclm10bIuurMibWFkXWxNcUN/miLbtOdu0VMdx+LtpgAfABjevoTbb9DENZ
HKbam3b1WOq8t44AMcorWk7VHvomTR9VOYNXBf507TyPwIjOVluGthrjO3CN6avdKW5oKFvpK9ep
fFN6xRbmz6WsoFd9ZXesVklhwSrVF3YiuMH13e/lirwg78qfPyJKhlgzv5NvRZP1+zyQyXcCxBWM
55RZ0Im43PRyYTbVmRYTlQ7h/3nwek1EVTaQsmDCcsABYD/rGess2t1NMlVVBRH1z8VQdNOXaj0L
nnhQbguTThfYJXP6wBhbhEmSTE/U2fJvcTbG29+rqA0U/8kvR16voM+GfOfvr9JbVtimjduM1TqH
2kRDhXZMip7f0+FlCrfnKwSUBH5djlKSS57Ppr7WVdawHW/09xEw8FYJQ4OARbsSbAZ4v5wIaCzY
0PpQU5ZbWWbIU4yOrvHG8dpIeBGR55lK7LquGI88p2+1HYNlItk39tarmwDqdiM8zvSsXUA//XuX
4QfB2CrV1pOc2pR++KE+WiogemNR33cW8bJcnawH8qgCAe9Oi7udoFbHWHkJ7AXIKfrH0mIon6G0
r7ViHg76Yk3r3PKIygo6PB4a+8bBv/Hb3hxx011BWTYI6SBU3lxdaS9eShGSnDONdb1Rt0P94nl7
aWnZ3ZATal2L1urfu9oVhIPqfjpg+Vzggai83jGO8obHgOHdvK2U5j61Oo6PhL8WGf3IxE1rLEhT
DNS+jH4ODoPZpGHhq3cEjeU+G0cVdR1ngpBZ2PSKFUGunBz9V6UM0EOGFemWruBkHyemTW1GplvH
vjL8s6ig8axFbhrO2r/NOoH9xHuz8IS2A/yTnwbblPBYW1Pb171tDavWls62Gobyhb5cIzSddDgb
nfAPSZrE285kbhbZhEFa9nkaJ3rj9vzRC1LH5eDs6jyZno1cBF9LnrD/hkUQMJ24+Vj6YgiYI4yM
fZi8G9CYlYSjH5fTNR5M8TLC+2BAYU7IXzd0T57kSR2ZQ5WGAs82Z/5aOwxwfxw+E1TwxVmWQ4Py
dFgm3b/nmpvP8xT7xJ+xJwHbrryFk69OMC3vdISPLNNfhqZ18AEMgzrUE4TqNc0n8YM90IeUjCOq
FTWKCQmKElKyPQfttwtS7eyNtCV4g0V8WphGfjaIFRk3ckpdRjqaB0mz2dKe+c8Eak9pvblYAyG9
qcX7JkjGxBb/pP9alIH7xOXpnoHeBU8GkIctEBYPIHbeHpRuzNcBLPWNvT3SLIPt/jU2IaFq6Rh8
38RJtMEWZB9LiJFmmyZnnXOWOP0CeMxxQzPq1o5sWYonYWWVPEBJ1s6Dn1FGlBld9xVPdXGaSwK7
I4LCWhu65mu0+CQXslzncnKUv6H6sLW+Rjvm9MBqFlqLNPd4wL3NMrnBhkqB5jxbyvvp/SauQwVn
zF3zGdSKRFc+FBMgRD94jBkq7LopCe5UMd3GDXZ+sGwMFRiSY5y5JKBXJo4wuVLK0+9bNyGRhKdK
0rQzdytbueUFWRD0HF9sZdnJKZPPkdc6cXG5u6CIGVVlfbCF4gyheSnc5kSkvg8TlySHlVlshGDX
h/RYZsdGmyQMImoJ4pIT0SJ8dewMtuC60UN6Mc1qN+vK31ftq5MHwxtvvQxr2ZTnyvWYySwglSJW
eW09+KV3yNCgdn5Tfpkaex3RN/1qMsZqryqisn06eQ+EPqmDbnW7j3iIiVOc+tTAqEatU+ZPtFrW
sDqqeLouYOA5j8fTEe9T9dxRwhoZhEkflQLVOFSs1xxUcwAmQYxCkDj6Q9z744kY3ExVTPKl8rK4
1zOI+FSksBEZF6u8ZKnNQaAzNT+MY2lExVDD9JUy0SOCjhMZcVSE3pxjnlCmFjmF0nYlVoe1Dkty
15qqu3NI90WLVy/frZTmzggSdXAc29z47qBFnRlo54w+hF9wlyjarchecoMI9UppIbgQRGlX5DmY
g5voeStD+vSBFJ0r2lkeZawHZPohvK7iopJ7yP/jUadOaMeC0FurKh6s47iQCd2aLks1dkWb6pjO
K6sQm2N2T56sEtu+09KvvPCzow3BaYjqdOQ5bAkEHmaSHiGpshx/Lv2S3mHTpieniPPi95VoTwfW
EmsH+sR+DIDZf9SGT1LVs0QAUzAJnjRfz8eVDKaGvpvK7yPsLP6+GGzwBnVZOy9d79k/OSaa2b4g
RLkVptWsJ7zGh9LsSNIF+WhPG4mVEKXMFPrPIUg5GrM6z82mZ7W1VqQqpw9R6MVn46mRRa7iDZIz
z7NVO2rj1Wia6Ty2jnlg5q49jw0jhWGOy0e74EkUIvug7xRTHl/GPm4vihD92pTjuNWLdkzXeEs7
7FWgGakvUfH0Maejek8oibjWo4dUz314DQxMbauRI9pL6sxNwevpTjTLckRwY4LODoQioE0VtMMJ
VIW/pn3PkKFV8hOg22TWfUf012fDOTeAIBwQTBnxd2gwSf5Aqw/uitzwaSqa6dc9KX/xn0aSPh9W
xRtZFhg9TMMTd0Rxqe9syyuFBcaxTqngyAIVvzqOz/BXQKTZCJOum9iDQr6qgikxw8HBxaPQ2wjD
pSCJEkdMm3QAhb2i4GveyVJPiArLWtyBoZ8eco3m4ZVWTMm1SePiKZ778XtiXQaQEE85Y9w5gMNk
NBrq2yKK+o2FhB9k4WlC43IVsOAmTumv6FGqxtCfi+kL2nWJkjbUfjgtgb53l/LA3SrStRY09BdQ
9UAWuB2E/s1GXO7sVrQbUWa2v2balGFTJ2z8kHQxFFBlxOZLx2pzhvKq0VM/pQcjEPoOWs5eHxyX
eKWY6m3qtPaGi8zAqgbNFBEkkfcTk7OtkH1yb3BSypAMaps70Bm+stJ09my5LZMpOm0pBE3Qamyg
qxvke/k1aH1yWvLY/5k2aQHhYe6cOwQTnp2jzIwLh1+JrDn6+GmywWUSUOeoxGFh19lxUphfIPpQ
0T6Bd4PTwUNTBMeMXQGoIdo3HhOJNWkjbCrxAJ04UZXnal2kjfbY2DpPz55GpiUuGCTAz1opcoxM
0J9Yvx56+u1WmouGnjkLvk/NiuZ8JnOYucl31ZXPszlHJIr1M8OGNio8TZ4HW1rvimHGtiox0A2Q
7VfAFx5Vl+410a4ZZMeH25SdfpyVZqYPiz5vKm2JarzwagJj1KR3iCBoPkW8Zqa3rmRBoKEooti1
X9Om3S66/tR1KHqBP2wo/XgXsXeUAuPGzB27Bfbph1jsbvKWtPEGoNjlcEhKCLvSLJZt4dCbDLkL
i7ec40gmgbsBbtNdnL6Z10Ed2Iwq+uxV+lX7YQgAasrvu3NHi8Ve8/EPr2JL2rtFc/MkdI1R/0Ut
nrhw1bJK2aAYR6wwz2YzmYdBu1mMjdQbHqQ11lc/6Y11WwOWKRYqOhp7ecIQdfSYaISMoziGYRaF
YqJsalkhkmaU+diJNm2LaYAwLJbc5CCYF2fO8+xbay/fJ5UuebDIMkqpo0dpUe5Dr0NDBpA4HrKR
vsegAv27TWXdPmqNMXwz/m3Q0pmTTKmS28Y2fSYNM3d05VtHTKHzWVhJd3E1Y6T3xB+9qxzd4Vik
3sJOE5KbR8Jt07WmEU7sOUMqiLVD3bXldrZFtgnsxf3SoFSGhdeUb51lOlFQ6vkBpAj7bAp02f8W
7qtlp+Ya692yL+vUBYthxvWqanGOd05uXGyh4bGg6XpdqcDfzbPbP2vxZG0GsHY/qqnqz1U7B3eT
2RdIMkX65HG6+6lPFjIopq3uXApDX/e2yg8UFDon0ozUe6HsTdsSFNe7btQZmECHY/M8Y0tM84bz
CDmeCI5N8Y6xo9wkJFruYUIgCwLKWBtZUtyPjYp/TFav3TMvs9YA/4OHXPbWfcF8lMGJJXZlDEFg
cW+yiNsXhziz3xsAAdsaRPgaS036M0+kfzeb/vxoOR0XEmxDKnqI2H62Pu/cBMBh3ygmOCRj5fUG
KcQfWPADNb2MDOoozr7wMBtSLxINrGcnLf0tQtnDHBGQv4XzGfw1eiDvSoZu3PuLglOn2/MSpoCO
m6haDBHmtaAuBUiesU/1ednoRlKcvKJNWFBuwwBSt1G5ZGJtNdXylQclOxbTZiyBtrWjdVo7ZrRG
rk23hj3uDuo4L4naM/7scPyye60se9n1brt8wOBpWMZk/bhQEb0axDytW2gST/Bm2k3jJ1uO6Pkx
VTCwUQ6tLeObgWtXxiX7z9HAbzjwjlBs58EyN8leHjAPgqFCd9tQ9uU9z3LxmSqktAmVdnKacPPf
bIYFvYY8CfeAW4J61SdW8jrNuX91NY2xsTNkzaahyOkuEWl2yekvUKs0UOaessdG/l9YUv4/CSrd
UAD/gynl79oGrkP5V3OKeXOh8D8+u55iADvAR0JCAtQ753W4+vzR36wpjvcHfv3g5iwnwkSY569Z
Je8PDFx8HSdrN8DqhPPo/0DSqC/w8CmzmNKzrNs4aP4Za8rvtNRfnSlkoXgRtrC47QkT/UMqhT8s
BqI31D9a7r3bJuLOogKXYiONw4BZ3o/l0iHpuvCmgOYABAFUtZp9icsSF1oF3TzsjWyWVxpRfJaM
0ZpcWkKcRH5y3tbk/RJ3etHh3A4cN10vFffcZ1aQNmKsX+Ksf/E7XSFnOUzWsrPuZbZTEoYH7WEj
C0haN1Ye2Ejtu65yLcaLaLYpbrnRc+r4g4a1xVslN84gYK8YOA1G4I5YSa0PPH/Io/DPmv6ls+Nr
yIuqWWTk1QkA67g01WbK23hEnydTyUS7lyc/H7Kemzad70ta6X8tVRdoocWo/7VoGs/Hn2lUbAXp
LvNDQob6AYGqB4vVecndTBY+XxV5gE5NA067qfK0gJtdZsEVN6T7EtOY+gLvpbnOFbtpfolSx2GL
WXbFMplfc9do7zzCY2fedWIpuT4a+wHkcbyxhKw/2E81z/HcuRC4gNd/WYvJQYgegvRX3/e3CpSl
HBlRjUwX4IjrEvJ8HUM3KTiuHJe4zD4zC4TbSvP0+Lu1askmxoKWTzElT6x+SqhobKdM3PsJG46Q
2Qqn0hIw3Qk9KTBXZdbML0TdqdMsA8HUnZ3E4AFkNov0qGUiRSCkfvRCP/T4grOCk2VtdKYZxfxq
VxoK2e87k26+CqMInhskwXCSpTuyxx/dE2N+nmgp7Y3H2Z15mFGdxwDbk728ulNp1czKtPwuA2J3
0rvf0J0Y4L3eylcczdkpLiwsi7QkvjqN3Z+znEf1yppHgtBp6RDk1fohwY1QOmxOjLwsTwXjctZd
89YO27scosIstbQfiaxo/Gti5CI5pPp9nc1EcAMYZetWUWu107yEbbkvDeyvA/zAPEOaXHUe1x75
AV/i0DQq5zwjdR8cExIfPv1W4etNu3etLRzORpNjvNGYVuWrlleAqIK1xWOe4Ij9gLBC0Ucz21dX
efOdZ1fzqQtyCICAiKsr0gWPB5godM3ajZe3K70ynJa5T9O1K+oElp9AiSw06ULXPpCIx9ekYKyE
j3konmCOudfGniDkeoUbn21RNAwTFV0SoQ4TBQGSKjoD81XVbQzptVhMshp6tAH475G66PHL7Hqq
JvLO8O4ofF3eYz0pKVgdpvqJFlDrQUn61ynyLM2LQ50qQaS4hqyo2DTchtFm8uUveffD5khL2aM+
UR6pUeOLO47pw6prFYNTU7jxztTM+bnyRYz9CgbsCqRN9dbmGt1LmpTFKwwNmtTqeJo/uyqmi0ER
yvox+pQArUCp8sJ+3DrsoXSMxINh8T4HfMP3qjWTt8CP1UKf5GJgLnCa+65dmiYEzAwfxfJjnvQ0
Os5JlPDbHKBqo/DChCpJrtH9s+rSgfiFnNwsX6WGtqiw1TP15aK9YJrpWszktDlR/FEJIfDYeEqc
eB99ALxZ8Abno2fh0op+WveJmF7cRJlPGHbiLtKmXFyqEv5hqLU19GRmpO20pqSzKcMSRtCI7zQX
j5arA3S7iez3FbUc7DhK6dIZUsmKxmBGdJheOs37NZWymbb4XIMsKg2hxjDlkIBtpRoXjHueL7bY
0MBdWsaSALvKDOwQbNMUpgiLDi1GD7136XNHmwBYlgbViOgzb1IU2VMQFwFmOZQcSj/jBVTtqKZm
5buaqa8mqIwNYF+3/uyKQLzrJrVyq56RG74hs4i/3DQR86YLABFHM9pusEqHfj6wCa8qPD4dYfRc
b8tsbY8p1XEloDhrbVS+hw2H7SgnpGHZd01H/yKxBN1nSpOap25coH0VMpa4u9zsSL36sGx8SWKJ
+VctfynLd0+MV3szGqXugUDGs4luyKl6ZDrXskYA/9besJtivcNHY0S0zRlP1gQaOGyLhtw/7Y4U
BqqiMccQfm1AC028ELvMijRex7FhYILTb700mbU8M08ZkMONYRIrwzeHTzvv6IhZFFJvuDg6n1eb
1TPEYBIG91adC0xmvWBlmhbUHstAcKr17qkqGskdZdHMWmsjK6NRZS0Val6/RGMgFCUrSiyfLeI3
EZQRshnqimknu9LoArabaUoTezD15tEaVfaCgDN0UdxzbmferuSyN3ObCQp3d3DX1wCvoqTX9G5t
pUxa9/TXNM0D9OjbiGwmr0SrW/fptDHTfVrEx2Et6pbgCI9zl73uArshnPRhoDNEaWqtBmnkGx72
EPGcicdZaGVKo7CuwDQfQWXDhdriFPtYOlVReZxURr4eFk5yITWuNrk2dJOBGU1rZoeSmEl1VmPm
3+MVIxlmEfVJ+ItTbt4xZCMCMyz6yJvTWtW3UfAU2swU6E3RjHRvbpL0dwcIb6/EgzfbaeQNna2e
6NUm41BxpGH6o8z4MWu9W7FyTlgmXPqRroG5kNXPsp7EGGZJHYC8m3snape5Opuu1b+BK7fLcG46
pHocZZTuLZR20LQniHpkdmw8jgOUMsqbG/NixAZuwymZmcIb6GMlNcpO+d3EYn6WDg874fjoSx0s
eijXJBA+uQbEL+w2/8HeeWzHjqRJ+omQBw6H3AZCMqg1ucHhpYDWwgE8/XxAVvbczD7dMzXb6arN
TcUIRgAOd/vNPgMRZKbCvJ97whS8QYsscMd+4r3FL9Gh0g+0j7MAuTcCEUwcAtOd30NN6VfsPAf9
7IIw/FKWYGwzawsItM6WGZApo3mj63pxg2QNuJKENE3GE+gJvswo56ZzELzuoik3SXCYOl/ggP36
kc0ex3wCZSyeaHPeSRN6+1QbKSZXcsL9gxHKkSk0U6pr0cusIWoRDXedHLCaCOidly2YFIQFZtDX
Dn0H7DD0thwWTmOQbFNbA0MW18gihOac8E7hSvsi/K8ejKIdsHuUA25Xu0jdOzsvEeMgz4U3dbbU
uAx8/i+UiQ43aqpQ5wnS6fVG08r2lslz8JlW1YzqIEeN2tDR5dkH3Cd78yKe3xvOVpOzC4wM7zQD
MXRRdvvmZxZq6DgtfHEEp6LLIQV69ZsFqSfj3i14Soi6ocsywOyzGW3F2pAw1uBbLsXwWI85Rlo2
NyTqwlE2/dagUODHm+x52EaprGJfDRMfthXSKISZy0S6jVvUxVqk9i+QjM5dBdX0Np4K9zbQW+YW
ZRCKW4xUc7NbVCh4uE1Fq9Oyyk97I5EWgcOxyz6crNbn3VzRoM3Efyq9bTGX7jnPzQ4FBCL7+OLJ
Ocj3Iz3y6TaCPVBDRmMcpAwI9ztGcwGgXjwSxoYuJnjGshwrccMA3/lKZ6dkDs+A5IqbGDdpgw/g
pCJK9LZ1qeTrnKZl4nuOwgLeaABN2TUl5mGarcjwMRwsIHJuYubrdapwxJmm2sNVxQfDU1h7pnWA
TT7QYj3dDXaiaZuOGfJbVswmPU3sC5JPL0wGKow0AoLgawmwHCrQodGLAx3V29rUbXBMF2VXJA9K
moRyhjAUIOlmTCfM03nFbeOFo2DLjT2CZC+eBXa71uV6aPyfiMdvUQ1c7IKz6399ln74KMCA+LBA
qLX7W8rjX//pXwdpymk4CjueJKEIrmcBDv11kKaZj/SHvowwgUiR2P7fGQ/D+sODV2BDKrIM3dKX
rr+/DtKG94c0oJTTPycgXfEv/FsH6b8HPEyA57yycBfYmQn6/J/0CodehLbvc2reTKa7tRk82syj
jrMsh8/fPqHbP1Mjv9fn/SP89OdLEXSRBq/n2v8Ez3W9w7A9GvKt4Bf2BzFYPtULX/8vLwLtDMCK
AS0H4eL37BPMhNB1Sri5kRUweET33RbKm/8PNDXy3P/pc+OMbBPPsWxymNBn//46Gka3jBEXwt9y
KJ8oOm+3o5ZN1+UcVs6VGZmc4Kv1NC/Xk/28nvK1bj3xdxAwaJ1jG//FtkLHLNhqDQKcD/eXbj0j
l8vcL8L7EN0aCs+HP5rMzZ0QuvQ+xt9YwFRanjoa5qzxSFGvRnM2fexUJ9jEQraVlYlvIwwlOQs1
fGUocPOWBhsDWLgdJNIfRujmGy3MaXs2RkY/R+jUGIxIE2o/DNbLq7IXNoYLOpqxPxpJ/23a+MFw
qRBU9fvMUg+j7XRkBpRlPBVuGfB4TInG5gFSE6OhoIn92ckhvZX0QcP/NnpiIFCEwxfazRRG714x
zDNSnrcbuy8gPAqohRmDeQezGdSl7qdOTaojAuQaxlNsDJ4tI8HKYIy28dmBsLiQGuXBgBaM5IOf
vxhuBO4un/QBdUuV5sBctywjMs7UvxbXupOAEHUqx/rQE5v9EhYR+nJxTuKo5zzKcZJ2JDIEtMHM
V0U4uA5j3bS4XAZfwPaB15g8n2dKk2K3ISMRa/aIu6CtvchnaN6y15coRHdMsyHcRIVtvUfw7un6
HsfmrugM/FO1Jfmc6QpsqdfhEXel13nzHBDn5vngUp43EqL8hS0wdLkQRh55jFJ4OKNEV4JKImts
zgJ3HPoVQhdTCzGafASOmXwHIgyeggXqLikHYUAPuBK6NprtBB2Y89Ji/A2b+3FBw+OhSW6tlRff
xXb2HKVu/W6A9dZ9BnjZTRExK9+GlbCfU0BjV/MCoccG5Qokt6KfdgEmsJvAmrzpWC3wehl79q+m
WYj29Uq3R8woL63EFFeiXOj3fZW2j96CxB9a4PhUF8DJjyqrefVWen60kvQZRk5HJuAQDXC9Nu9W
C9CFdCaJp4230vjDBcxPayGM/s6omuiQrex+LNTIKNaC9C9D8DhsARfSf7tS/+05kQNZSLa3vtUs
zQAJwbJTsvYFTA3G642wGgI4Lh0ydwCuhskXRlayQ50N6nZnssGoRpnKP9qllmAoHfsrrbrgyPGa
AxVikPaK1/69ZE/ITdbo5kvgMCrf9Kk9E9ApbJJkxtqGMPWqvcvWjgQTKw9tfAGh0N209ihAp+iQ
LZd6BUoh9ZsRBPTEBTl3tc/xnS4G2omat5acBjb3pazB1kbA/oScK7bpmtvpfplS7dCCChh3vbk0
PmiJRiee4igP+GFthWhyjcjscjA0fHspjiAdgNIx1bQobZTmFVgrhkk7zcKC8wu4O7+jkHr51sul
k2JaubZqZdwaK+826vXsiY49KLj5SsTVjYQIij4spFyFJbbzuYzYrnRARhXz4YWsSy0nlN10Ae7W
C3oXWDAU3nCZ5LJFXei8/UrqHZ0Iam8VLwTfaqX5pslEyNxcIL/oVoL818r+DV12dOTYBUzgcuUD
OyYHdJYxsMF6tNz+6UoT5lZ0n0Lm+PouXnnD0wQcbFfSM8XWzGiYDGkrn7hZUMXWSi22FoBxvqCM
q750bhghwjfG21d2u9wrIvaCRjVu65WGLFcy8khfA061rDReqfcipy6CWde2EV0iTJNHN4yxe+cD
ypUmKRNwO/c+CjTeqdZaNli/kpm/ZvdkObTeeEYYcg4CUjLW9LmRH1asIW2buMVODfL2sBPWSIcF
AGf9UZDVvnC1IR0oNUqjrzaNwzdjGPm6ezbxsW8HdcJKKnMiTHgSMTe3o8DR1uKOeckyAwNJMsN9
ryNhXFfuojCQNkaJwWfHGNNbBBqYC2g1hUKrRZxsmOBnq57TZTK6NVeVR1RDdb98IvD0mZVfOghs
rwA4mnEXrBpRtupFmBGqa/7otVtrEZRGHO/PKi568har4jQ7g/eqeuG+z4sgla3a1LJ3KbbaqlnF
yYR+BQ5J/eqYm6FqrQpXGmaszVqzKF8kd7JPhDf0sDAzGRUbwEK2dG6gmNkoCkuoDrHF7xZRzWor
cY1vEKUtW0Q3d5Xf2mZSjGcXVc5ZBDp6kiY6kVbdblgkvHbQ+nqHy2n6iFeNz6Es9qWeqAjeDF6Y
v1IehB7IACF4BFuPSFiBYm9W5TCal6b6YlUU01VdFNxVdxWtDb8KrwI5DrwXt8KqSZqrPplqg4EL
ppeolouAOUdZ8QgvBVVzWgTOYqjRnFbVMzZ6c0+BWnyyGH7ck7hAlNBXmXQQWrPPV/F0XoXUeRVV
Q9nTgGovWmtoJpxH80WBRQZMH7VkkWWHRaFVYxx+0LpgpDzF9fkbqR0xl2EDwm6pd9h+1Sr4Ioyz
PCemyh+aVRK2F3V4qvP5pl4UY55ViMcMMKtThakQkqXUmQuSnEVqBqljvDoY9bHzLlr0uKjS5ipQ
x5lrXbSWsq6A61N+0axi9uDksI+yP0XuRe+mbUT/QmlCBM9XQTxftXG9RSVfBXOtRju3rUL7bFdB
HTo94rora+QsfdHcy1V+D1YpPlxleWOV6OOxpz+LVpfuSgvR8L1FzR8XXZ90RfMyy3TYzYvqz5g7
vFRtnd5Y61BA8nh6GNdRwbiODcJlgrCMasFiLHMFtY4YsJnR2bzMHbIoli/xOoxAKzUe8nVEUa/j
ChU36jlZZhgNbBJqUNbRBhFxxhxomIw8CgrTqKJdJyHrUATDpHbZrKOSFFtTitYvUZPXYcpo6CEh
YWhC9q5a5i3BMnmZSiSYDX6s+COV9nj21NDjhYypmdjMg8bwBjfQYBMAT1sidMt8x5iXUU+gzfUv
bx0AxcssiMd28d6LNAn26TIrGnNDQDMzQ+sKc2p9o41MlazKcJByl1nTvI6daicqH7xlFlUTNnhm
K+I+kNtk0javY6vU6+zPcR1mJctcS9rEEZaqXv2CB6zrko2KGIKl+YSrlL8RvxSMvjWf1LD6gdc3
3nrrGC1aJ2oO8eaNWgdtah26/fcnleWE8Fu0HqAnQHSGrBa2IMBU/0T4jeTtiwa2Ck5Erb7LNGx4
y2zoENGo+fLfv5T8B5tqeS0TjIBjQwYjzigXYsRvRIiCrs2woLthm5SWfEQCLrVNpWvBe+1qaMKt
Q/3Exia3jVZtmjV+ksqafggLenKXWviUhdPpFP+2ZIvOsgmTkhFNxDCDqk9xHkdVPlZG7+pbvlfj
u2+G2d662EhOXSyca1gTyQ/UyfbOM83p3bLUREXdaJWFDxrX+xh7Ob6LWNk1CtTo3nW5ET3ajTn/
KhRpF8ykRGkSxflos34u/yNl/CZlSB2g6G+Xy3/ilz58N2Fcff9uBvjXf/MvDUPaf0iwaaZn/UWj
+A8NQ7p/GCbcXeClHOkRMX7TMDwK0/hHYOxA4rl/egj+0jCE+AOtgeteQJiAcahb/46G8U9hwZOL
EkIDm0Efk2uuEIvfrm4wv55b80RgLLgMkJr0TU/F22+fyf+FePHP1/gHqc4EzZVYdg80KoalFEKs
3CF6B396Vf5LOOpCbP37qrC8Dv93+DUglnLT/v1OtdsocOaJzl2PvLzAvkg+ZBPaBTaC0s3f+6bS
2eXnYfNmOrHNNI+hRXPIMGQBYAjBaPqgDnrt2A15Xl4lkxFpF63dz6+G25B9s5os/eHxJ6Z7piL1
tBttod+rYpBEhdOakpC3RM1ueAqZVqAYkCOpLxVVoBQzeRbWzw24LER5jRJGibxb68y2aytFpAwx
AySMWq3DZMG2OqpIx83Ne6FHBud9zTk+0AguC8sh4NhElsQuIYEBbGzbASpnyrqERiVm87OKofWw
8BcVGdC0sx7Z9lTkCRox6pjCndI4D3x2SMd2Lb50Cp1c5pSN2jWUw90l+txwzNDxnfq5I/rGZxyv
vTBupBVyUvNQH93Ixb5f2Fo3MPgj1etHKYM9xNcWjjK09Zrf3VPzdBpIKL+WHmWqfl242oNehMnJ
sNCj8V3M3hWjDZtOOhEtJ0rsi6eBNhR9k8tWPouqYqs5W1QT7bA2oHxNAMc+7NbesVBPL5EL3mBT
eXFMErL8QLrqHsUEQsN3an18aGk8yQ5JqkXlrikWnp47sane2cB/MO0N3A2s3Fp0bfHiGbp7mT2Z
U6cAWemFc5jzyWJYMTG3iPo6VJfSbXPL16K4j/ZMNlKen3lX+lHlhM/dFAugS1PTL/WApnwZSQKm
qApxypzCDZ4DmSSkJqfEULDSrPJyCCHApDVgqgt8JNpLlXuMGxOOojQZmLr3KcGeIZLnHclo1vGZ
nr45LQkEmA2uEQv2I4Nnc2XNTyJDnpDeQ5tr/UfYC6f2xShkwY5yMH8gloGNo4yHx5N0FQEJdDHU
kTFstb1oe7qbuy7vokuL9D9G6JJJkGg6905ZLlvRQcT2NZpShAtBhw54DuoZLWGYO9x6Y6/1n2Qv
6WL9958t/z/YzuRCrP5tLf1Pz5fH8hOxnKq6vz1h/vyv/lLJLexmi1wLXcte/sSq95dKDv7ahD1M
8B5sBInU30hI1h+USvD4QUFnDwl7E6Lvfzxh5B+QPvXlf45teAC0/50njAHF8+8Ls6R0hJoPVHnb
4cehlf99YWbYlTtZhaMMFwARbulGOsEBpfYWusEeqXU+jeaM0yUf3BTmMTO5JzZi1g1bZMrW8EXv
HJbOQ5Um7ZZ6eEztZPxdtKwbXEjuBdh+DzKPVttnvWKWv0lZnNAV+mKPPWN41RG0b8qGPZxIJCu7
NWifsSfUh2Vm+7Kybidn0E+4UMtzHQrvaczDVxE447uVmvUj5e7BvSm68rqoeloxQBa8pVPV3Gau
ts1DKvk8rbg0UCKfuiRy9wG03K8BJypITpKm+zEs6huvddptV1nynAw6dXEaZ2E1wGxAina2DpkA
5DevFzeZ4+VH1dvprRxZP2wA336HpWIf9BCXKHiwrwPSi4woJ+btWdfcRcW7I+hHZqz6TvrDrcGW
ls62wu2/c/uZdqlkpN1LxyKu6/kmkyp8mlzW3IgZQOk7eX5RO/nJzqabMgZPM4/ZdFBE8w8MQ9P9
OGaxD27LM7fKSbwNg7o5R+whUhrTKHNKgr7cZeMw+MCobBqtbNYlikjJ+/WBs3OCWM93UnY2/ni7
6LNPAv1Lxn7JE1uFbJga42+9mYmxTBYI7EBzLxLcbs9dqtSZcq38Zghgz9Ip6R0Z2hE/YuKcbqdh
KvaV6xb7ssC6r0PRZuHu07rh7+b9R9kTXQblAEKnMNGakEmOruOS5cRWo6uemP6naH5FBb4OFyex
mU5HKwzfTNW+zAKHYR48m3N8SIPiUAf2rgahb0Y/Xpxe4KNgvyS+9TB/4vyaU3MfnzJbnmKvOIX0
XdlSu8ox8opuvJ7K8L5L8zP1pOc6j46wYdtrwT2+BfFzHCPq3euL2M3okwEVtLVMAvvk+uLYsPxi
0u76DDWcsvQqoy+7jYtHLN8unfViySISp9acYtcKHrFucXSCdBcn3qlr9B0Psk1vyMNoDG8O1V6q
dvfGYpE27zRrl3b2vRm9BNM7yWmejsEQbJTe+bBu5d6GGnQNCwz7hn3QC4LuebknEc1gVDYprui7
1raBUnjj3uqtQy/p+es5kUzxC462o5VWu86tr5lIPDsNOZRq+RkWkcysC33dOBvuz+IojRzS7M50
gqlywA8nDrrUh23tJU91JZM9cNfHMHUu+wzDjE4U5idLTfyn2q055bvM8p46dEh2SrzzAMZnrFVH
0el4275j0kbDXJMewW20qVPHI/3NXgp6ub6jDA5df4BCqQgjy+yHUZP+Tow4u7KT1NtSGsNkpn2h
ZHAn1cLW0I45ybjB8/ZOxlynnI2faelqi8zINy3yC+EXd+1LRJxVr/2aDGNuXs2p/Dat9j7Uw6ex
FJ7vFa3CmKrdUJ0IS6kvPgREGjASBarxmNxHS0YUfeAm0I2rwKVOkMQ1nfUhw34RQ8qEZtraCqtQ
fzda1ls/1i/WsOQpM41ETvaAu+nsVh0hrqK907vsjbwq12d6VU7tG8HQk0YrXB9i+QvLBCNqJ36F
qv1UTffcB3Pitx2cJCg5v3iefCAKnEVvHA1wq3VUP1EWhesjTN6DAvQCOaptRwCMK9K96100TaHt
VdzfDL3tR10IPGikLaCOkr2CjwLO0i25PFPu77nVz3Z3G0lCNOX7WIC+auJLpkZwPF7l6Pp9Q2ll
6M4UvLLk2KDq+nFD+KLlAu2rbStiSnuvI08c596ELty/DyqfPtCW9gYat5E+VcFZZxnU9f5nsrsf
dGkChxjNJickpRtMP2PdIA3md3bMZTA33TnIUHnHHfn9d/Ltv0bp+Vqh3fI84prF5UoVlxUwijIt
362pYlVaqPmiq3PfquRdHbSfNXMz8GfFy5SrW0YA+1CCAILTBiTn11xmUEREupVxfaoDLd/Uk9rL
FlteBmx8toaf3nBvkll/Rnq8rvXolhjdiUEgAZCUXpaKRGc/zKQRVZSekra2/bnH7zR6xlbRwblh
tE4uKoF7hFClluL7pzAsbvMxPOa5QV5DdF92ETyOevvllGZ4zhMSdQTitwSsiUsUwamzD1rQnWNm
aZS/ktdJcwNorK1A8zLpjOeTVVwlDZM31V+BSPnyIBPzt5PLsTb5kHNIFRV+YS8uIA5qQKR01V3H
U/kc56gZZrAT9N9tCLkg53Lr3hg5V4Je3rdkHbnWjZeRYNGLzqTwZ6yQhufFYZh57VEtiPWpbPSD
XsHIww6DxSUdr1lkPkWc3aSB0O4GnGOQEDjJtuaZKajn2yBAJOk0HuU4a7lXK+xLaZu91fOX1eS7
QFKq2T/gEzmXMroMmvrBXaALg/hMIr3YF73ojyjmvgg/k6qGodLHNO9CHyBa1jDMOcq6uajz0QRr
I8Kjat8j5LXJ8gO+a2K4jLZoBbcVR79mHPnc6Hbz6tvWDE+NyI6YTPZRFPip/RY5xUm3oz3zTd9F
OM4GTPguJxD6YI3wxmN0NZApS7h+M+21JRIcMWQgqOdCmiVKZnfRtrLbCwOHjcdiKzK+P89g56Bv
w+jH1W9joAydnR0i8sxyiK714pPGoTeMFEtG3Kf0/LK3s62KzJfSq1mKi20JxY1g0ju6pD+ys9iI
EN9jUl4HU7WPWucoDOKaKEveYJ5aJ9qBBj5bAqybxnjJivddNe8jCeAJA2+ayVPfTpWv5FUFmUZ3
h3fmJWdMnRhUkZ5TuY1KY1/gm2YWeWlZv5JS3uoNndFKHMfSOZSluIu4VKT86b2AhSW8qHBHFeIR
FzLew3CXO+F7PlT0Tb60M7dOO98aXXbT5PxX0MV3hL6QzQY2BOqi5fy8SQr6jwSGpMYd8TbH/dZh
zgoi+iKFEDVitwy1JZRTlnutRwHmWHtsqRLNerPfxdFc0idmZT5Pmd7vq2j50h95Im0tdjNR5omz
VzjBYaziryZvpxuzcvZ24O2nurUujNFz9wRKP+2YRjIsShvbWJydvX2KZpBATnqTTWRpdePZ1MWO
qvGroK1YEd1N7bRABoS9j/mKegIeG7B76hqE0caMzjN210Zjs+Nb0Om3wZTX1zVQAZICg9gyZX6s
BTwvJTjxaXPrbQcXaBvF4xgITIgAg0GZe8G/XoVM5LCCK2oFRHwI4vFQWOJXW+LDIsisHGeXYBEc
kIvtWPuI42BX9DzivaE8W8AuqdK+juoBll/j7DMzwLYhH8uBfGhbTbt6klclqDuEiV3bzPtAeie2
djssuVvPbrDcXcUZTUzsSrIx2umaiZt8MBmlBW8B21pRVuR/SzjN8FnQIA6dyRT/1ZDskjZ9PG41
iINGF7fk+qJko9Hy6wL6SUKTstz7qr9mN+sPVna2e/q5u6Owh6N0em46iA6yb/apRZdPNoa7ifMK
6ayj1rjbPH3uAvAuTXkpZzqLXbBKMnH38ZLsntxhK3hQHm31mHevFfRR/c6dIGMER4mUX4OIG6Ls
WYMS3vWTjwVj5IwtX5g9bGZ1K3qPSZH+7ZrukRH/ZqDewRCUDtuch9RbNNqH2XOfWxbm0P0xRLUd
s/pE6kDbYt3ZRjFFXvzNmC29qTJfG3AdutGOWDQZNXyOxH/DbLxok3EbpvFezDaLcM2wIKE6tkDb
3mjM80L9SmSPufea1CcUg2uLQINLHFULvZ1n7zxWAgKVG/b5KEwBaQ+8i74hcfuRACQ9oO0CRDjD
FHu3qMwTEmi9fKEH8LvxoecvNBTzYj4PmbWdMyO/qFK33bbZh547by03vJMGOfbv5qFg3VdNvxk0
g+B3dJv37H/BE04PUQkUwrmxvOiqFXDXjGIPfubAXXCKqvzYWo062eCH+NrD4pu4rXMMs3Jn6+AC
6uQ0MczndL5Jp+C+7Z5BrIPwls9dTNRVYCEXJpdAlzwGMt7pim8fgYsh+bbmSXNo8OVIQbOvaRrt
ZeqJzSS7A5yimsvf5bHahU8sLHe1rh9Ah/lZr9U7uEMYQ40dsyFw5+AGW1G124zBCZtvmrQDi46C
eJoeXUF0Qs1nUAeHQSJK9iXuMvzSxLt1wBU6vldJJlQPHAgORb6fSVjKEMa+omFojlygYc0L1P5d
WxgXyZDt8NFv2pY5WHQtibf7saPYTIT3JlbMaytkX2NnrIAksi3jZY6pizC167KduIdptYA4o8Dk
IGdyk1k7/MkhPIgQeDA9N0bJHt4iweylic9QaNMnZ9fi89V3MP62WY0/OPeu6yWlGX0Pdgw7nAj5
G4NP2GlJsR8j8s6Vdd9JwlxAttqp3AGxf6hjtg/zvRuNMB8+av3RCYtjwLcVcx6e6+JaMb59KD0j
J9ivjvNk7ZuIYScPb4ZWzo70w4n8LKJoOPff2tixvJT9DijCGcxHfVHi9c7tIb0JoPFZU/CWOu4J
aPlWH9lwgrLohISFrFUZyChSxg671aoEhTxp5YUbNeECQO7g6tX+hMtmY3CI3aZF3xa+nbpJsm+s
MTCJptCZfIafZUPfEGP9K6N7wIRCnPuNFS8IedhH9bJdy5+noKU9ek44Qsbdd6BccHrpHsZAesxr
F25AYHIFRpreXU5j7Zw6hkgp6VxdK46R6PvwZsz7qr1zPdwI20GrADpWSif2n2+lM+4DQm59ufjF
Kp5y8raDCY/yvKvdic1kqn3aDni7qOHX7gCWIRGPxnSFo38r7Wyf8eiGkiC5kHZVMwFC0j1C8z2X
c4SheJMk3oDlzTVwSDOzgADd5Pzrg7JfaCpqftnIBFuj1tVWEk57neFIXDUyyOsPujMiaEVFYKd7
e4xuu9kuq5u8qMsleaWH2hb3WkzCtwBIyn7QeEYAGS5g2Ew3uCNYIceqfMxZHE+d25Q3fURlPfK2
MUj4VdoP7H/9CqwcyRjkmW/SiALOcwZYzbZYgfSsA7AI5fF+7PDXWXyGO/oolstx4Fue7WqTtjwI
prDzYEvmxqWulb9STdmYlp37qiqioz3wC4N4M5+m1C12wxDhu9Z5/yjcgZ/E1XAxh84IZooTbBx1
2a/SRYp1I6bknOvLs4M9g6lE7rwzLmfszw5TYWbznPfYYBYEWoq/bvUc4cSNh/phOV0dWqfyLvVe
8Zckuc4ug3DlW8bIJsLxEPNbrQVG2IeIPivxq0w8fOUt/UYnV5KMTHkAXqdt4F53NMtdzimPh9b1
4jP0D/fKK5YPeapPRmM/Mg0uL6Kqt48tQ9In4iwjpjrvKy0K3hJ3s34kt05Nw2KymGf1idTV3Ovh
QoIjf8BbL5IPNRcLynGhQyJ4H1xtqh8UoG7TT+PlPXVNd2pbm3+xqfl5C/hRFcng+e3ETy092GsK
rFaYTtFLKwhP6INky768ZFvVtBUMrXsVZS1ET6okjqUJwq21UlB2CkbZ+pphmYM2m/P+pszL9irl
22V3EEd3LjDBu8oc2mPdYWYfs+GE3/5LNyp+rtLlVqUSTowxu1dK5qROQm/5YwV+Dbw5f3LByLQe
hLQ2AzpZ2vSG0twFMSjmjbYOTDs9gDL5529qAKEJmiZA1jDHAxbIr9ZaIJhVJN+I8BtvIQXiTIF6
fvDy2ZYLpg7tn1srhzdZ1mA2W8oP2FBVt5B/PORA60JhRTyYMSQ8So3gZdotB2klZ8kGRRPsWecX
q8/Voao0BiRw/pTkKqqn/LMVWQTTiw9YjzWGQpI8vlMtDGjvS/e4IcLSyQ4re7MNPa4XzpZvSaHf
rxfT+gYAY3xQa/NeJjEaYTNm97AHYfZ52rMKeOPrmyu1Bb6Zg+tcPyATV9FhBXK27LAI97A4OBYn
csTDlBnUDl91cJMFdnzsMEXgsloe7ZJIse6M3mUbgCB0PT4GIv8QnN0rG5MKxhlwEm3euwdz4OvJ
Eu9dBtQJrW8TlfzLHMKXEtIUbDFsw39yPhPlXaoqfFnfXBckyse/Yd1zy3EOMnn/rS6bV3MCF5aS
dqPUG65vrIFBLRdmqYKI2HYcsZbPT7nmhSur26Iu2D8HXykFTqRy+FwUFqGNOzAnC4kFbrA2fJkp
bySceAXSFs+NiD6J1zo+piDWRDpPds1y8bs1ajm+jOV60r6kFzxDNyq2jt6oPVs0zm8og9jZtOdS
LBqty4vphXkL4vQrcEMCJ+wBtwzxsmPTwu1eX96MrYu043paf8uVNWjC3z0a3vBhdvzQFcDaZja3
+DiUnc/4r6MLhd8VCxZvxQQTWXTc1G64EA4p4MGeN1+keOU2f/44lpz1XWET9C77IrvWoqk+FDU3
1PqBlC3AGoLLfI/Lb1jSt3bjjvylcga61dohu1exIQFxj9pZM5V7RdGMewDPBbVVlawXtYru1qtT
1fP4i4l581oKqZ1p74FHO/D6iqHsVSjRq9evGn6kt6l62mkoh520Teqw9qx3VNiw4vw5osgnfkLU
wj4MU65ir9ceODKhRCQtzKjGq93FJcgIOW5c1uFlSasb/gnhW7CR49S8Zhqctj5+txsDNZ3c+j7u
Q/kIyd86BmlYPXa6oi40FuIi8UxtS+ayuhyNXn/1zISlrT8uMntXsxENm1LfmMRcDjyC7Dt8nprf
qfrGNe49a6CQpty3dXg/pDWneiyJQQ/iv2PnR/qtRaaKrJ+kLvxZVs5pmuW3nctz5Yz3qmu/iTeL
neYCqm6paRKRtPZ9hY21GvoT0U5fTPpVYypgqHlx7nqi+9HsUY81ThcdELqjLXii1Q5NW2WW3fZ9
V91U/MFr1Dcg/be+iIqDXbcfhLgve3a9NFkezb56t/vw1uXaZx6fcob+yoI7D6EtUdqeMfJLL81v
JgxMSdsPVrBbWWb2G5jTT6gk5zSEPSjnjWGom8Wq7XZjceLMKY+NPvRb4BlvlO+g09ZWyXJc45Hz
2CoWd33Y3cEX+3QCZcCs1kPfAqYPBQb2MthJZ7LQZsULKemHxizmHYcXKE17Zs13hUtPlJJPkW2f
rN59McHHNab07sYBpSqsimbwtRF9KQx6pvJSfdUQK1MXxk3OAwvVBsijl07PTQRAPwy9Q2PVNAhM
xnPjOcyzsODN3Ha5B9KlNZ69Qn7DSTkqD/5Qa9zHytxrEm6q7W28yt44zXid6YQw0wX8aBMo3BdE
QIEt1U9wucAXiOsoSnYWMUm3wyTbmCc2Z+9apu8iRgcUy7nn0hL3Fg5DmLoClMzClBnNySf+/jxU
0+sYlkR08UOy12WD3KT1NkYX29gsVrEV4wFgnKGnrkUOjm9EZVCix6LbEdkT275O4Z3axDPg7z43
bfWq6theGtWSXaV52d7JoaSqxjI3WEAhtSuXIzJA8mACNFChY/vdIEMcXuP00PbvInC3FrzZrREA
s+/JLpAZcbMLL/tfzJ3ZbtvYloZfJTj3NDgPQJ8CjiRLlizL8pDJN4RiuUiK8zy8zcG5rrt+g7xY
f5TklOwMnbSChnRRQcUOKW7uvfba/1r//zf+FONz6YJmALh3YtC8DUi4H6rS3kyFTilhMfD1sgBP
FJ4+oBOzkEksTZD9yqyuRTS48RyounMacqVJ2HFyaNrOn1ixkhBEhZsM2comUPFLqWg/oCQZjGIh
Ve/TOlpT8Qlmkg0zXncLeVwRKcZwhbxLuSvpgIyE/H0lpeUIFD9bxpqdjaqNoPY3UCa1nvt/+sg4
EjVhio60TAgnUqL5C0Op/A+okxqzDWUk1Kdca6zrHO/yBGJojOzhzGFiQ9modGOK54M7NkRDeecg
HjmCiI9RXG1uOH00SKmVYimfZzp25wOt1UCs7ECZ5ZHgj5065GVAN3xoVGRlVGIdTQZBmo4afMMe
CavZ0KzEYIrcGvTwQNiID7HWC/fqSehcag5+C3RmeiGCNijWxDYvaCD0Mpq0YCdXRelRPmxb493G
EnomKc2mgVIpIxohaQQyE9ZukNIFjRMifQiyhI5j4pDA0ejgGpDwpAcE741BxOYDVa/JAEzsGM5h
qWDR1VmoR1ri0CroYy7VBAWdMgjJ5JNwlZiuj/4rk/xSpOWGY7n8gYabZi1TkEeyvfGHZhGiMdoX
rem4bFDcrEuDCQmFQBmJEZmoWFitN+mkFrBBNTYjXKmqqR7jTgNvGsMP1BTJ0dDbqOe2Y9kfoIJv
VlvxYjoEIeb7gWzNVRowL2r6Fa9oWArw/UusO1BR2lTizkrWplRHE3RG0SDrU966VkmGo8SiG9vS
EgS1C50EN94I1kAzanxzqhax7dEubZVk7xKBPBRO/Lz3IfU9XOgKHayUTpDuvH8FWByzZQJsU+6h
AFqMcVe2rzYljz1oNmWzdiSZ2Ozn8sJ3eNEjmqQRQlS1WoF9W3TS0PQKxI2bPiU1A5K0XaKdkurj
2KkVA9EvOzb7iBzf0aLgNks9ZxH7vIMALRlmT6Q/ICuaox0lFG/pPNpAwrftq1YPtFsxdMMLupz0
kYcCIXp1stZdWJnoUluUN9IE9kiPVnswh0S5xhrIVaKJ77N3wqwadGFlvM0RILkqtdheZh19Rm4H
KO6gWXzdlgY5dsK8E7GuGYsFGk6OZdzKGHddRSW1dCDuwhrhzYjZH0RuC9DL0yYUrmVEM0ozt3AI
dn0AEq38U4ayPHLhsl/YXldfNuTWnLnDbpxrMMbUBrwKxmg0CWPdXnadzNkW7v5c8VyaY4zC04D3
pFxaA2ErczWUgiUF4BxMX7Y4XoQgyikq30hrV1j0CZTFr3GINMVxTKHv1mLo37d1jD1Rk7bxMDCV
/COaDOFT32880fRYiAAgwLEQnKyJxmjK3YaBZl/YuuZPPKnT3muaQMUWwr23DgyxiOg/N6VrfJ27
88jR/ScOsMUaCr88rRvEydAkKfMHOlcdo79ntjAzT74s68TP+tKzN0U6tPQQrtIgv0k1xaNMZYBQ
YJYHqOw4cxd1fnhXebOJhmpilXPNqLC2CR0EeDKfVTGIfc34kAgbCAl4FFbnlqduPiGAA4rQVpt0
0saVsQjNSl6hcYeqXyZ7/tLA5Gm02TgOjX0pxiFDU8zgsuBgQspY1MxdUeinfZ/dJ7roX0qIZqKP
mxUCSuKpymIxFZFdWvIDbFIj/SpgBatDMY6RIxIpi9LinCnmorRLY+kLSTJWNo39llIdyDxp/pUt
CJuxk2CaOgQLehfoqHZ9sjhpc5IqSkmex/1RZeiyr5oLc5OyqKI2gDHPHKBkqcZ+AA9HoYMXqTxD
uAzQ+QaaI/0VzqW09YHPFMOjd17ws5kV19JHQ3LBnZMqg9WFRr+6uQR+K2n6arCx6SQ0Suep5blr
r7HqFU1ysOBKaQMHpzYcfUQmhjh8yvtkdrGZ0DNtZ8JbtA0wc7VEmxNXCW8DCLdxZgKt5skQOIWq
uenK2lzyeQoprLuln4YhZswl4oE043T6jL0aSLmytex9o9oUOjeiwYP76KGuhUIyPgptgg2m7GES
QFMa7iQF5UyOSnkwhS0TTQm1927e3LRJnOI6GyNCDs1uTafkjOzuTrXt+MbfYu2IWeA6A3SBIgdI
UwXA7gmtfhsi/wbpo24/qWm5hEIkzqHogxYa/K7dmX1Qh4KBhHzlnzNB1ZGnVM4NpvPaLEPEYyLS
C39eFaY25+Cj3+i+201aDzpqUrrpTRa46iUkEP3B0J1eZJVglKK3wvEqyi47uAqfGk/AhJL8YhYy
0B5aBLYdjCpct7xGQ6y8LlGmsSwsEpEPje4y/KaicQELK75AVqtpUK5GamHU4ZGbDDCatZpJneCw
m5AF2COz8qP3SVlW+KpIveQvYt4TV6GfB7hdN+uRVsUij9eprTFCQbUZxXTXXqeqirhs6tGTPqRq
FN9JmWk8avBvrpFrkR4qqawu2hQDDQwjJPJb25DfKVoU9+V8P1ZGRiNbn5KYRj9NpmKSqf5bO/fy
B3xS6FxpP5WaYd4S5CpWZWQUF21ltY8afV0lIDkEFWSKGkISB1NSBVPS6U0Cs2cKb7BSNbJqipG3
c995to2edWOl19jH9Pg1NF00MOiNxCLWuAbg5XjQVMhmxCYPqAbEejIPV5kFLcYmSmXBFgqkijjj
1M5K8HBiaGq0A2sEvOZqpF713RCjIBB409ghDGgd4JikGTFNLZkEggWQOcIRzCDrk8IHwmK5dJQq
nbeiXn3IfXntE8aGNc4oKFVizAK4P6oczKUgE9ONY+EXVjZaO0r11L2Xu43+oGvFzItJ/pAhaPwL
QUFjhnfpLRtLtR9pHq5ItnOFlqNMm4LlkNeIaE/4ZnFNr2h0h0MDm3SkTRSN8mSWuleShHLtAH48
FZgmc5y7VK/eF861rHYVcJkwpdEppPpIufGmEqNqkUc1LlhaZV4YetbOxKCMFwRQ5RxZ0naUxV4w
Jv4oU3xL/T/rrnEgHwnqFWo9xWUgp4jpcyhc2rSrwtdN89tQcM5h1PjDDDTwJqo9TjOWHV4YKQqa
TV3aC5leNAfCbaWNvCQN5giDO1f0V9B6ixOqK8jhGJlwZw4oTxuMhNxTiibyudJgsVVGpnJfoEAx
SNCrGJZW9xGFKn1Y84o/YMWtTlJTuxRyf+mbAHNWooQXVH+BVt1GoGEtb0c41IF3Z0V8gSSuPura
gOzGL/50Q594nzgrmiYR6pUE1gcUKWhRFoQiQfqYSsKtkkrJTZFU/q0jO/YY12ZO1BCynbolcCVC
8S6R0PSA2JEBftvaIigC46MmGjZKnqrxp9Mp7cINfAiBkltwoolN8LbAmpC7LcjWNjey0WCwBgdp
CbBWrDSMrieBWKCiA91tZrcRBeLe7c0pnRQ0GsqvKcf0MXeJTU2j4z9OhYt2pFYTANhmAHNJmGJr
jBd9hu/AXDD8+iKF/J7wXhxnEmLVPlIQwgkGKJ1KV0ImeMMsjMPLjYlALecn+vGS2jyHtIJPAxlV
mdxvVH/i+CYrrpZVb5FQgZoFuZItrcZVhqFr5ffQ0doZ+ZbO6R5saYfwdGxWl2RYoEGm1JtsiDmQ
L36/txnG2pQLHWfaAoqfq7QlnGPjxfbOVqReZwEu62CV6bgIUuoeLp54cGLRAu+KnmCjadc6/YNz
mQx1lhSKe00l3T/HnKO9coUgn1II6y7QJYbirrgOYnKq9FbfSNFlhwbqtGhowQJOoeqNBKm3gL7Y
S2pGDdsSlYyI0/lQQuzoepNF2rgXc1pkoW5dYufgzdNEIIMRm3BaBok51n0jBFVpW2fq2gn/uJYv
SgjYVykN1BNFAHAUe5PPLJhDvBVVZHFh+N1RU0kQhFJMuNa4IeYjVQgoSCoZPoIDrL/re5Tgy7ln
6htmkK6MYo1uJMUivjkceun1pIQKFRG+ZCC6EIcdQZbmNUgAls9kJ0EAg9WxqySYQfYDXy46a25o
IQx7W1YxZHQ8NjusC5Kpq1v5oMiF5lyAlDXVktT+ZBqetegQWF9lGVZFFcqnFKhL3MtRkHfo2tMl
CwgSDa5bwy2dtcqxc9a6UoFdEjpIc8A/+1oBQbtU6UGfmG0kvS/NQqE0Dj4QpYDStQF0l29AA7MU
CNS04+UWV9z0Nk1RCBZMZyYlCcUX6yeFQ9971G7MCdTv7INj9pMGcZAhhSW8mzTMW7YFD+SmwPlo
UZwaAuWFmLMNiJzXm8bECWeRbJPzZTt8w+EVIgGjCrhVAz/nwa1IR+kYRxIOL9iWkO+VFEBApHoF
wx7UVXp4X5YtQF49Ex9loxsGOg6OqD2tcHmpb2DhOucI+nFK1gOq3zX5stn2NbQauUshV4X7nGPi
2Kqzd6Jx5+V01WGDvsytpi/mJSM8J8BorNQYIBkXL5smRGdKqW/8TZONMwvDJJ2MagAkmc7o+TKu
HReFMwnVOeIXOQ8bNH2WuWFOOsGYtRr2WnSK0lSZhGQ0NkJu+LvnA5siBqRkX5RHeCEIK7Ew87Ef
md0CPWQkk0orvUSoTSaF5RljWrbZqVp0+WtDWyrWrNPI5/IkdO9azWweHbQDBiWM9KYKXYjjmNIo
Fhl2LspsTT6BexVHEQ4wWODdkUNZc4pzwa0qckDeNgpHKQMrFpWzznyZRNvcyOldroHQVk2Lj45g
MltEHawdCBZ9frPmHOxBFL9A7BmhpE3jqvaOlfRLBLZTIhnsv3jPATjf+h7flE9Ze/uUY4Oe//Ff
Ox5U/9Nl7EXFPbSXAh/vX/2lH19oz327b5Onf/5jtUZSYEQHPlLmxSEBwVIQbTGwO36h8bP9Wtuv
86OrBCu+dbnm8ljxnqmKyBIWe6pb//nHmyCOKG7vfo6QLjQcdG81aA3bzyGL5Ecj8eOH3A3pj3/n
R4/wtB343pUaXt+xg2CdIRSsmQyDuPvAnTgcBN04MyXIE7qs7n6+44scTJbvTYcfP+AvD8JjXIKF
Mx8dL44OZ4MC4eRnJsKrCxxMBEk8U7YfkUsdPrymnMnbpzb03cPvbvX///DfXQpIMsMH/pnHf3WJ
g8dHLxqOMXLM+4fsr3g4Cop2ZiiahFaSvFsGuzue0ijIsvmax/TL4UDSITKJiiFqf7/sw2How4FG
yRy1rRMdBqzokbo6bjJIMgFBhjClvIqG0IU1UZKZJjjUbz/bW53QLLCknw0F318LEnMdBXSJvoeX
i0AlDvLosBC1XSjY8bJP6fHpgUGg7dgJgNS7qSioG+yfU+RBD5dBPw9YAaLU05uZayc0AhIWr8c/
PpIOfZwjsm4/r7YEXTwTJTQZJEP58vPTGgWUIqxjcyMeUkGkf7/Qt3+82hQ06UxU2RDIsHfjcHLr
oV/Duyn6KnX9pRyR1EDUDUPsV0T/eTUM6vbnbD868eK05gHWCr/h+XshiD493r1k8XU0UFXGhwHC
L2I7PDhDnNgw9Mvh6GkgkSZLvGOW/pfZfhgUVeUMXjG2GxRvtp9dGD6h2CiLKOEeGxxl8YzzkMqB
aT8dXu0NmnrWK2BI6IZ8GaZTWxQkd8cOA0kCTaaWZPWSKYfTQNPPREuRFUZg9zm5TBly/NGbgyBx
bkbrRBR3h6Ovg4J5hv0MyrjyPlPe7cqntBo0+fhzk3EmAR/QsLlf869jo6KemTppggVWcaJBASGf
o4OCiW8Qp0N0kr8dFBgGlLJ6uYT9qjjJLeLovBlBCxHlib+H4VXiqMpnJqJhaq+ZtPuc2k75LeHs
Xz5Fy8YZrBxUlSX+2H5ehkiV4wPi7WxHJ7tT0niyi9vH5I0cowEKCI17zOTVaZqEge0DWZznEHp6
CUOf0x27U2rMebS8kU/fTwbW/uGGCbQks2xUkQx7+zm5U4SlKNidHQ0umWcGwukMwndO1ToJpMhv
oLd2ogOx15UjnTtiWYC0crAmMhivMkcF9zkNKTrwtVMLi/0B4tiFQOznMEbgf8bOXh0jQRV0Dc24
vt3lNNeBTDg4ehUoPa4APff1KRowQSaDYIrtc4jdge2UEkYcEXex6YjZLytnmoKKJ83UX97yYTRU
QaBlZHjNZ+Dl9NYCXaFHzwKCgGzSDX6IJL8YBnw3SA+2KOOvLoafmDJfaplD1wvW2yqm95R/q475
vV94DoFf/3xftutrc2DRL36vr2nubr2r3/X//8cLIHoLpR788Bla3d5m/8/3z/f1nV/c6/mhnv/y
wnvKVtmj225/0O6/5WIVUgb912P2dFhO29YU//4WX5Vhv2wAP7xosHLiVX543V2l6ugLh6suxrnt
xZW3sO+xVx6sXG91eNldNeXYy46f1ox98OabdextweLYO5znyee/UGmL3/TGNvHhI+wh0GPvMIm9
z/9+OeS7gtuxF75aZavI/fyfF196j1sef21GZJLFeR6/WTM2ryxzd3DYb7zJ4bjLuMuAMh179eUq
+/zv58v0MWWP3vyG664+//Xp1WzfIiJHX/opi1bhp/Lx5Svd4QzHXvwWE+T105vZKnryspc32J3Z
fscNJkxJbsKUWcRZ8SI09jkQmeDvvcvribnLs469x//ucbVtIvlmo81PRfg7Vu2b5aoMXr6HXZp0
9Lf/vqz1kV/7h4KmR177X/C6Xq7XfSnu2OG4wqYsfzNhH/FeROF9aePYyy+9Vfn5r+d5vc1dOPIo
z3/xf58jtzHfOHwRZvaHqWO/8m0crT//d/Ryw/5yVD/26sTdVfTyTX5pOTv22sOn10EdJH1Xt//x
pb+V+X2pvn+dDz73V33rn73MdfvfeAz4Wn/8DwAAAP//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14</xdr:row>
      <xdr:rowOff>133350</xdr:rowOff>
    </xdr:from>
    <xdr:to>
      <xdr:col>11</xdr:col>
      <xdr:colOff>457200</xdr:colOff>
      <xdr:row>27</xdr:row>
      <xdr:rowOff>28575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8A6AFAE-F68E-40A4-FA8A-EFA931F989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81650" y="32194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4</xdr:col>
      <xdr:colOff>171450</xdr:colOff>
      <xdr:row>1</xdr:row>
      <xdr:rowOff>19050</xdr:rowOff>
    </xdr:from>
    <xdr:to>
      <xdr:col>11</xdr:col>
      <xdr:colOff>476250</xdr:colOff>
      <xdr:row>13</xdr:row>
      <xdr:rowOff>123825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46FD8A9-2B8E-65A8-2BCC-978A30C4B4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00700" y="2476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Laranja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zoomScale="160" zoomScaleNormal="160" workbookViewId="0">
      <selection activeCell="B29" sqref="B29"/>
    </sheetView>
  </sheetViews>
  <sheetFormatPr defaultRowHeight="12.75" x14ac:dyDescent="0.2"/>
  <cols>
    <col min="1" max="1" width="27.85546875" bestFit="1" customWidth="1"/>
    <col min="2" max="2" width="15.42578125" bestFit="1" customWidth="1"/>
    <col min="3" max="3" width="17.42578125" bestFit="1" customWidth="1"/>
  </cols>
  <sheetData>
    <row r="1" spans="1:3" x14ac:dyDescent="0.2">
      <c r="A1" s="52" t="s">
        <v>44</v>
      </c>
      <c r="B1" s="52"/>
      <c r="C1" s="52"/>
    </row>
    <row r="2" spans="1:3" ht="38.25" customHeight="1" x14ac:dyDescent="0.2">
      <c r="A2" s="52" t="s">
        <v>0</v>
      </c>
      <c r="B2" s="52"/>
      <c r="C2" s="52"/>
    </row>
    <row r="3" spans="1:3" x14ac:dyDescent="0.2">
      <c r="A3" s="52" t="s">
        <v>45</v>
      </c>
      <c r="B3" s="52"/>
      <c r="C3" s="52"/>
    </row>
    <row r="4" spans="1:3" x14ac:dyDescent="0.2">
      <c r="A4" s="53"/>
      <c r="B4" s="53"/>
      <c r="C4" s="53"/>
    </row>
    <row r="5" spans="1:3" x14ac:dyDescent="0.2">
      <c r="A5" s="2" t="s">
        <v>1</v>
      </c>
      <c r="B5" s="3" t="s">
        <v>2</v>
      </c>
      <c r="C5" s="3" t="s">
        <v>47</v>
      </c>
    </row>
    <row r="6" spans="1:3" x14ac:dyDescent="0.2">
      <c r="A6" s="4" t="s">
        <v>21</v>
      </c>
      <c r="B6" s="5">
        <v>983352</v>
      </c>
      <c r="C6" s="6">
        <v>894871681.22000003</v>
      </c>
    </row>
    <row r="7" spans="1:3" x14ac:dyDescent="0.2">
      <c r="A7" s="7" t="s">
        <v>22</v>
      </c>
      <c r="B7" s="8">
        <v>22274075</v>
      </c>
      <c r="C7" s="9">
        <v>36106272333</v>
      </c>
    </row>
    <row r="8" spans="1:3" x14ac:dyDescent="0.2">
      <c r="A8" s="10" t="s">
        <v>23</v>
      </c>
      <c r="B8" s="11">
        <v>6510963</v>
      </c>
      <c r="C8" s="12">
        <v>14935814533.51</v>
      </c>
    </row>
    <row r="9" spans="1:3" x14ac:dyDescent="0.2">
      <c r="A9" s="7" t="s">
        <v>24</v>
      </c>
      <c r="B9" s="8">
        <v>3114697</v>
      </c>
      <c r="C9" s="9">
        <v>12438744912.559999</v>
      </c>
    </row>
    <row r="10" spans="1:3" x14ac:dyDescent="0.2">
      <c r="A10" s="10" t="s">
        <v>25</v>
      </c>
      <c r="B10" s="11">
        <v>1517559</v>
      </c>
      <c r="C10" s="12">
        <v>8401998500.6300001</v>
      </c>
    </row>
    <row r="11" spans="1:3" x14ac:dyDescent="0.2">
      <c r="A11" s="7" t="s">
        <v>26</v>
      </c>
      <c r="B11" s="8">
        <v>669863</v>
      </c>
      <c r="C11" s="9">
        <v>4843678761.2399998</v>
      </c>
    </row>
    <row r="12" spans="1:3" x14ac:dyDescent="0.2">
      <c r="A12" s="10" t="s">
        <v>27</v>
      </c>
      <c r="B12" s="11">
        <v>50057</v>
      </c>
      <c r="C12" s="12">
        <v>417494415.32999998</v>
      </c>
    </row>
    <row r="13" spans="1:3" x14ac:dyDescent="0.2">
      <c r="A13" s="7" t="s">
        <v>28</v>
      </c>
      <c r="B13" s="8">
        <v>755</v>
      </c>
      <c r="C13" s="9">
        <v>7882019.1399999997</v>
      </c>
    </row>
    <row r="14" spans="1:3" x14ac:dyDescent="0.2">
      <c r="A14" s="10" t="s">
        <v>29</v>
      </c>
      <c r="B14" s="11">
        <v>468</v>
      </c>
      <c r="C14" s="12">
        <v>5683919.8799999999</v>
      </c>
    </row>
    <row r="15" spans="1:3" x14ac:dyDescent="0.2">
      <c r="A15" s="7" t="s">
        <v>30</v>
      </c>
      <c r="B15" s="8">
        <v>344</v>
      </c>
      <c r="C15" s="9">
        <v>4707935.0599999996</v>
      </c>
    </row>
    <row r="16" spans="1:3" x14ac:dyDescent="0.2">
      <c r="A16" s="10" t="s">
        <v>31</v>
      </c>
      <c r="B16" s="11">
        <v>238</v>
      </c>
      <c r="C16" s="12">
        <v>3667495.47</v>
      </c>
    </row>
    <row r="17" spans="1:3" x14ac:dyDescent="0.2">
      <c r="A17" s="7" t="s">
        <v>32</v>
      </c>
      <c r="B17" s="8">
        <v>186</v>
      </c>
      <c r="C17" s="9">
        <v>3167015.65</v>
      </c>
    </row>
    <row r="18" spans="1:3" x14ac:dyDescent="0.2">
      <c r="A18" s="10" t="s">
        <v>33</v>
      </c>
      <c r="B18" s="11">
        <v>109</v>
      </c>
      <c r="C18" s="12">
        <v>2013320.65</v>
      </c>
    </row>
    <row r="19" spans="1:3" x14ac:dyDescent="0.2">
      <c r="A19" s="7" t="s">
        <v>34</v>
      </c>
      <c r="B19" s="8">
        <v>75</v>
      </c>
      <c r="C19" s="9">
        <v>1511452.98</v>
      </c>
    </row>
    <row r="20" spans="1:3" x14ac:dyDescent="0.2">
      <c r="A20" s="10" t="s">
        <v>35</v>
      </c>
      <c r="B20" s="11">
        <v>38</v>
      </c>
      <c r="C20" s="12">
        <v>834791.41</v>
      </c>
    </row>
    <row r="21" spans="1:3" x14ac:dyDescent="0.2">
      <c r="A21" s="7" t="s">
        <v>36</v>
      </c>
      <c r="B21" s="8">
        <v>41</v>
      </c>
      <c r="C21" s="9">
        <v>964297.93</v>
      </c>
    </row>
    <row r="22" spans="1:3" x14ac:dyDescent="0.2">
      <c r="A22" s="10" t="s">
        <v>37</v>
      </c>
      <c r="B22" s="11">
        <v>28</v>
      </c>
      <c r="C22" s="12">
        <v>701219.37</v>
      </c>
    </row>
    <row r="23" spans="1:3" x14ac:dyDescent="0.2">
      <c r="A23" s="7" t="s">
        <v>38</v>
      </c>
      <c r="B23" s="8">
        <v>31</v>
      </c>
      <c r="C23" s="9">
        <v>826760.65</v>
      </c>
    </row>
    <row r="24" spans="1:3" x14ac:dyDescent="0.2">
      <c r="A24" s="10" t="s">
        <v>39</v>
      </c>
      <c r="B24" s="11">
        <v>22</v>
      </c>
      <c r="C24" s="12">
        <v>629960.38</v>
      </c>
    </row>
    <row r="25" spans="1:3" x14ac:dyDescent="0.2">
      <c r="A25" s="7" t="s">
        <v>40</v>
      </c>
      <c r="B25" s="8">
        <v>18</v>
      </c>
      <c r="C25" s="9">
        <v>538480.69999999995</v>
      </c>
    </row>
    <row r="26" spans="1:3" x14ac:dyDescent="0.2">
      <c r="A26" s="10" t="s">
        <v>41</v>
      </c>
      <c r="B26" s="11">
        <v>33</v>
      </c>
      <c r="C26" s="12">
        <v>1056476.18</v>
      </c>
    </row>
    <row r="27" spans="1:3" x14ac:dyDescent="0.2">
      <c r="A27" s="7" t="s">
        <v>42</v>
      </c>
      <c r="B27" s="8">
        <v>63</v>
      </c>
      <c r="C27" s="9">
        <v>2142220.9</v>
      </c>
    </row>
    <row r="28" spans="1:3" x14ac:dyDescent="0.2">
      <c r="A28" s="10" t="s">
        <v>43</v>
      </c>
      <c r="B28" s="11">
        <v>4</v>
      </c>
      <c r="C28" s="12">
        <v>219129.1</v>
      </c>
    </row>
    <row r="29" spans="1:3" x14ac:dyDescent="0.2">
      <c r="A29" s="13" t="s">
        <v>3</v>
      </c>
      <c r="B29" s="14">
        <v>35123019</v>
      </c>
      <c r="C29" s="15">
        <v>78075421632.939972</v>
      </c>
    </row>
    <row r="30" spans="1:3" x14ac:dyDescent="0.2">
      <c r="A30" s="1"/>
      <c r="B30" s="1"/>
      <c r="C30" s="1"/>
    </row>
  </sheetData>
  <mergeCells count="4">
    <mergeCell ref="A1:C1"/>
    <mergeCell ref="A2:C2"/>
    <mergeCell ref="A3:C3"/>
    <mergeCell ref="A4:C4"/>
  </mergeCells>
  <pageMargins left="0.25" right="0.25" top="0.25" bottom="0.2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A123-BE84-4C72-B4E3-3E0A2163BFF0}">
  <dimension ref="A1:K27"/>
  <sheetViews>
    <sheetView workbookViewId="0">
      <selection activeCell="I12" sqref="I12"/>
    </sheetView>
  </sheetViews>
  <sheetFormatPr defaultRowHeight="15.75" x14ac:dyDescent="0.25"/>
  <cols>
    <col min="1" max="1" width="21.7109375" style="16" customWidth="1"/>
    <col min="2" max="4" width="15.7109375" style="16" customWidth="1"/>
    <col min="5" max="7" width="9.140625" style="16"/>
    <col min="8" max="11" width="10.7109375" style="16" customWidth="1"/>
    <col min="12" max="16384" width="9.140625" style="16"/>
  </cols>
  <sheetData>
    <row r="1" spans="1:10" x14ac:dyDescent="0.25">
      <c r="A1" s="17" t="s">
        <v>46</v>
      </c>
    </row>
    <row r="2" spans="1:10" ht="31.5" x14ac:dyDescent="0.25">
      <c r="A2" s="16" t="s">
        <v>4</v>
      </c>
      <c r="B2" s="21" t="s">
        <v>5</v>
      </c>
      <c r="C2" s="21" t="s">
        <v>6</v>
      </c>
      <c r="D2" s="22" t="s">
        <v>12</v>
      </c>
    </row>
    <row r="3" spans="1:10" x14ac:dyDescent="0.25">
      <c r="A3" s="16" t="s">
        <v>7</v>
      </c>
      <c r="B3" s="18">
        <f>'Dados Brutos'!B6</f>
        <v>983352</v>
      </c>
      <c r="C3" s="19">
        <f>'Dados Brutos'!C6/1000000</f>
        <v>894.87168122000003</v>
      </c>
      <c r="D3" s="20">
        <f>(C3/B3)*1000000</f>
        <v>910.02172286221014</v>
      </c>
    </row>
    <row r="4" spans="1:10" x14ac:dyDescent="0.25">
      <c r="A4" s="16" t="s">
        <v>8</v>
      </c>
      <c r="B4" s="18">
        <f>'Dados Brutos'!B7</f>
        <v>22274075</v>
      </c>
      <c r="C4" s="19">
        <f>'Dados Brutos'!C7/1000000</f>
        <v>36106.272333000001</v>
      </c>
      <c r="D4" s="20">
        <f t="shared" ref="D4:D7" si="0">(C4/B4)*1000000</f>
        <v>1620.9998544496236</v>
      </c>
    </row>
    <row r="5" spans="1:10" x14ac:dyDescent="0.25">
      <c r="A5" s="16" t="s">
        <v>9</v>
      </c>
      <c r="B5" s="18">
        <f>'Dados Brutos'!B8</f>
        <v>6510963</v>
      </c>
      <c r="C5" s="19">
        <f>'Dados Brutos'!C8/1000000</f>
        <v>14935.81453351</v>
      </c>
      <c r="D5" s="20">
        <f t="shared" si="0"/>
        <v>2293.9486115202926</v>
      </c>
    </row>
    <row r="6" spans="1:10" x14ac:dyDescent="0.25">
      <c r="A6" s="16" t="s">
        <v>10</v>
      </c>
      <c r="B6" s="18">
        <f>SUM('Dados Brutos'!B9:B28)</f>
        <v>5354629</v>
      </c>
      <c r="C6" s="19">
        <f>SUM('Dados Brutos'!C9:C28)/1000000</f>
        <v>26138.463085210009</v>
      </c>
      <c r="D6" s="20">
        <f t="shared" si="0"/>
        <v>4881.4704221730408</v>
      </c>
    </row>
    <row r="7" spans="1:10" x14ac:dyDescent="0.25">
      <c r="A7" s="16" t="s">
        <v>11</v>
      </c>
      <c r="B7" s="18">
        <f>SUM(B3:B6)</f>
        <v>35123019</v>
      </c>
      <c r="C7" s="19">
        <f>SUM(C3:C6)</f>
        <v>78075.421632940008</v>
      </c>
      <c r="D7" s="20">
        <f t="shared" si="0"/>
        <v>2222.9131736352165</v>
      </c>
    </row>
    <row r="10" spans="1:10" x14ac:dyDescent="0.25">
      <c r="A10" s="17" t="s">
        <v>48</v>
      </c>
    </row>
    <row r="11" spans="1:10" ht="31.5" x14ac:dyDescent="0.25">
      <c r="A11" s="16" t="s">
        <v>4</v>
      </c>
      <c r="B11" s="21" t="s">
        <v>5</v>
      </c>
      <c r="C11" s="21" t="s">
        <v>6</v>
      </c>
      <c r="D11" s="22" t="s">
        <v>12</v>
      </c>
      <c r="H11" s="23">
        <v>46113</v>
      </c>
      <c r="I11" s="23">
        <v>46143</v>
      </c>
    </row>
    <row r="12" spans="1:10" x14ac:dyDescent="0.25">
      <c r="A12" s="16" t="s">
        <v>7</v>
      </c>
      <c r="B12" s="18">
        <f>ROUND(B3*$B$27,0)</f>
        <v>984968</v>
      </c>
      <c r="C12" s="19">
        <f>B12*D12/1000000</f>
        <v>896.34227632414547</v>
      </c>
      <c r="D12" s="20">
        <f>D3</f>
        <v>910.02172286221014</v>
      </c>
      <c r="F12" s="19">
        <f>C12/2</f>
        <v>448.17113816207274</v>
      </c>
      <c r="H12" s="19">
        <v>0</v>
      </c>
      <c r="I12" s="19">
        <f>F12</f>
        <v>448.17113816207274</v>
      </c>
    </row>
    <row r="13" spans="1:10" x14ac:dyDescent="0.25">
      <c r="A13" s="16" t="s">
        <v>8</v>
      </c>
      <c r="B13" s="18">
        <f>ROUND(B4*$B$27,0)</f>
        <v>22310680</v>
      </c>
      <c r="C13" s="19">
        <f t="shared" ref="C13:C15" si="1">B13*D13/1000000</f>
        <v>36165.609032672124</v>
      </c>
      <c r="D13" s="20">
        <f t="shared" ref="D13:D16" si="2">D4</f>
        <v>1620.9998544496236</v>
      </c>
      <c r="F13" s="19">
        <f>C13/2</f>
        <v>18082.804516336062</v>
      </c>
      <c r="H13" s="19">
        <f>F13/2</f>
        <v>9041.402258168031</v>
      </c>
      <c r="I13" s="19">
        <f>H13</f>
        <v>9041.402258168031</v>
      </c>
    </row>
    <row r="14" spans="1:10" x14ac:dyDescent="0.25">
      <c r="A14" s="16" t="s">
        <v>9</v>
      </c>
      <c r="B14" s="18">
        <f>ROUND(B5*$B$27,0)</f>
        <v>6521663</v>
      </c>
      <c r="C14" s="19">
        <f t="shared" si="1"/>
        <v>14960.359783653266</v>
      </c>
      <c r="D14" s="20">
        <f t="shared" si="2"/>
        <v>2293.9486115202926</v>
      </c>
      <c r="F14" s="19">
        <f t="shared" ref="F14:F16" si="3">C14/2</f>
        <v>7480.1798918266331</v>
      </c>
      <c r="H14" s="19">
        <v>0</v>
      </c>
      <c r="I14" s="19">
        <f>F14</f>
        <v>7480.1798918266331</v>
      </c>
    </row>
    <row r="15" spans="1:10" x14ac:dyDescent="0.25">
      <c r="A15" s="16" t="s">
        <v>10</v>
      </c>
      <c r="B15" s="18">
        <f>ROUND(B6*$B$27,0)</f>
        <v>5363429</v>
      </c>
      <c r="C15" s="19">
        <f t="shared" si="1"/>
        <v>26181.42002492513</v>
      </c>
      <c r="D15" s="20">
        <f t="shared" si="2"/>
        <v>4881.4704221730408</v>
      </c>
      <c r="F15" s="19">
        <f t="shared" si="3"/>
        <v>13090.710012462565</v>
      </c>
      <c r="H15" s="19">
        <v>0</v>
      </c>
      <c r="I15" s="19">
        <f>F15</f>
        <v>13090.710012462565</v>
      </c>
    </row>
    <row r="16" spans="1:10" x14ac:dyDescent="0.25">
      <c r="A16" s="16" t="s">
        <v>11</v>
      </c>
      <c r="B16" s="18">
        <f>SUM(B12:B15)</f>
        <v>35180740</v>
      </c>
      <c r="C16" s="19">
        <f>SUM(C12:C15)</f>
        <v>78203.731117574673</v>
      </c>
      <c r="D16" s="20">
        <f t="shared" si="2"/>
        <v>2222.9131736352165</v>
      </c>
      <c r="F16" s="19">
        <f t="shared" si="3"/>
        <v>39101.865558787336</v>
      </c>
      <c r="H16" s="19">
        <f>SUM(H12:H15)</f>
        <v>9041.402258168031</v>
      </c>
      <c r="I16" s="19">
        <f>SUM(I12:I15)</f>
        <v>30060.463300619303</v>
      </c>
      <c r="J16" s="19">
        <f>SUM(H16:I16)</f>
        <v>39101.865558787336</v>
      </c>
    </row>
    <row r="19" spans="1:11" x14ac:dyDescent="0.25">
      <c r="A19" s="17" t="s">
        <v>49</v>
      </c>
    </row>
    <row r="20" spans="1:11" ht="31.5" x14ac:dyDescent="0.25">
      <c r="A20" s="16" t="s">
        <v>4</v>
      </c>
      <c r="B20" s="21" t="s">
        <v>5</v>
      </c>
      <c r="C20" s="21" t="s">
        <v>6</v>
      </c>
      <c r="D20" s="22" t="s">
        <v>12</v>
      </c>
      <c r="I20" s="23">
        <v>45047</v>
      </c>
      <c r="J20" s="23">
        <v>45078</v>
      </c>
    </row>
    <row r="21" spans="1:11" x14ac:dyDescent="0.25">
      <c r="A21" s="16" t="s">
        <v>7</v>
      </c>
      <c r="B21" s="18">
        <f>ROUND(B12*$B$27,0)</f>
        <v>986587</v>
      </c>
      <c r="C21" s="19">
        <f>B21*D21/1000000</f>
        <v>897.81560149345933</v>
      </c>
      <c r="D21" s="20">
        <f>D12</f>
        <v>910.02172286221014</v>
      </c>
      <c r="F21" s="16">
        <f>C21/2</f>
        <v>448.90780074672966</v>
      </c>
      <c r="I21" s="20">
        <v>0</v>
      </c>
      <c r="J21" s="20">
        <f>F21</f>
        <v>448.90780074672966</v>
      </c>
    </row>
    <row r="22" spans="1:11" x14ac:dyDescent="0.25">
      <c r="A22" s="16" t="s">
        <v>8</v>
      </c>
      <c r="B22" s="18">
        <f>ROUND(B13*$B$27,0)</f>
        <v>22347345</v>
      </c>
      <c r="C22" s="19">
        <f t="shared" ref="C22:C24" si="4">B22*D22/1000000</f>
        <v>36225.042992335526</v>
      </c>
      <c r="D22" s="20">
        <f t="shared" ref="D22:D25" si="5">D13</f>
        <v>1620.9998544496236</v>
      </c>
      <c r="F22" s="16">
        <f t="shared" ref="F22:F25" si="6">C22/2</f>
        <v>18112.521496167763</v>
      </c>
      <c r="I22" s="20">
        <f>F22/2</f>
        <v>9056.2607480838815</v>
      </c>
      <c r="J22" s="20">
        <f>I22</f>
        <v>9056.2607480838815</v>
      </c>
    </row>
    <row r="23" spans="1:11" x14ac:dyDescent="0.25">
      <c r="A23" s="16" t="s">
        <v>9</v>
      </c>
      <c r="B23" s="18">
        <f>ROUND(B14*$B$27,0)</f>
        <v>6532381</v>
      </c>
      <c r="C23" s="19">
        <f t="shared" si="4"/>
        <v>14984.94632487154</v>
      </c>
      <c r="D23" s="20">
        <f t="shared" si="5"/>
        <v>2293.9486115202926</v>
      </c>
      <c r="F23" s="16">
        <f t="shared" si="6"/>
        <v>7492.4731624357701</v>
      </c>
      <c r="I23" s="20">
        <v>0</v>
      </c>
      <c r="J23" s="20">
        <f>F23</f>
        <v>7492.4731624357701</v>
      </c>
    </row>
    <row r="24" spans="1:11" x14ac:dyDescent="0.25">
      <c r="A24" s="16" t="s">
        <v>10</v>
      </c>
      <c r="B24" s="18">
        <f>ROUND(B15*$B$27,0)</f>
        <v>5372243</v>
      </c>
      <c r="C24" s="19">
        <f t="shared" si="4"/>
        <v>26224.445305226163</v>
      </c>
      <c r="D24" s="20">
        <f t="shared" si="5"/>
        <v>4881.4704221730408</v>
      </c>
      <c r="F24" s="16">
        <f t="shared" si="6"/>
        <v>13112.222652613082</v>
      </c>
      <c r="I24" s="20">
        <v>0</v>
      </c>
      <c r="J24" s="20">
        <f>F24</f>
        <v>13112.222652613082</v>
      </c>
    </row>
    <row r="25" spans="1:11" x14ac:dyDescent="0.25">
      <c r="A25" s="16" t="s">
        <v>11</v>
      </c>
      <c r="B25" s="18">
        <f>SUM(B21:B24)</f>
        <v>35238556</v>
      </c>
      <c r="C25" s="19">
        <f>SUM(C21:C24)</f>
        <v>78332.250223926691</v>
      </c>
      <c r="D25" s="20">
        <f t="shared" si="5"/>
        <v>2222.9131736352165</v>
      </c>
      <c r="F25" s="16">
        <f t="shared" si="6"/>
        <v>39166.125111963345</v>
      </c>
      <c r="I25" s="20">
        <f>SUM(I21:I24)</f>
        <v>9056.2607480838815</v>
      </c>
      <c r="J25" s="20">
        <f>SUM(J21:J24)</f>
        <v>30109.86436387946</v>
      </c>
      <c r="K25" s="20">
        <f>SUM(I25:J25)</f>
        <v>39166.125111963338</v>
      </c>
    </row>
    <row r="27" spans="1:11" x14ac:dyDescent="0.25">
      <c r="A27" s="16" t="s">
        <v>13</v>
      </c>
      <c r="B27" s="16">
        <f>1.0199^(1/12)</f>
        <v>1.001643397506226</v>
      </c>
      <c r="H27" s="19">
        <f>H16</f>
        <v>9041.402258168031</v>
      </c>
      <c r="I27" s="19">
        <f t="shared" ref="I27" si="7">I16+I25</f>
        <v>39116.724048703181</v>
      </c>
      <c r="J27" s="19">
        <f>J25</f>
        <v>30109.86436387946</v>
      </c>
      <c r="K27" s="19">
        <f>SUM(H27:J27)</f>
        <v>78267.990670750674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4024-8153-4893-A1F5-343E216728A0}">
  <dimension ref="A1:K32"/>
  <sheetViews>
    <sheetView showGridLines="0" topLeftCell="A4" workbookViewId="0">
      <selection activeCell="H3" sqref="H3"/>
    </sheetView>
  </sheetViews>
  <sheetFormatPr defaultRowHeight="15.75" x14ac:dyDescent="0.25"/>
  <cols>
    <col min="1" max="1" width="32.7109375" style="16" customWidth="1"/>
    <col min="2" max="2" width="17.7109375" style="16" customWidth="1"/>
    <col min="3" max="4" width="15.7109375" style="16" customWidth="1"/>
    <col min="5" max="7" width="9.140625" style="16"/>
    <col min="8" max="11" width="10.7109375" style="16" customWidth="1"/>
    <col min="12" max="16384" width="9.140625" style="16"/>
  </cols>
  <sheetData>
    <row r="1" spans="1:9" x14ac:dyDescent="0.25">
      <c r="A1" s="54" t="s">
        <v>14</v>
      </c>
      <c r="B1" s="54"/>
    </row>
    <row r="2" spans="1:9" x14ac:dyDescent="0.25">
      <c r="A2" s="55" t="s">
        <v>19</v>
      </c>
      <c r="B2" s="55"/>
      <c r="C2" s="21"/>
      <c r="D2" s="22"/>
    </row>
    <row r="3" spans="1:9" x14ac:dyDescent="0.25">
      <c r="B3" s="21"/>
      <c r="C3" s="21"/>
      <c r="D3" s="22"/>
    </row>
    <row r="4" spans="1:9" x14ac:dyDescent="0.25">
      <c r="A4" s="58" t="s">
        <v>50</v>
      </c>
      <c r="B4" s="58"/>
      <c r="C4" s="19"/>
      <c r="D4" s="20"/>
    </row>
    <row r="5" spans="1:9" x14ac:dyDescent="0.25">
      <c r="A5" s="27" t="s">
        <v>15</v>
      </c>
      <c r="B5" s="28">
        <f>Cálculos!B16</f>
        <v>35180740</v>
      </c>
      <c r="C5" s="19"/>
      <c r="D5" s="20"/>
    </row>
    <row r="6" spans="1:9" ht="8.1" customHeight="1" thickBot="1" x14ac:dyDescent="0.3">
      <c r="B6" s="18"/>
      <c r="C6" s="19"/>
      <c r="D6" s="20"/>
    </row>
    <row r="7" spans="1:9" ht="21" customHeight="1" x14ac:dyDescent="0.25">
      <c r="A7" s="56" t="s">
        <v>18</v>
      </c>
      <c r="B7" s="57"/>
      <c r="C7" s="19"/>
      <c r="D7" s="20"/>
    </row>
    <row r="8" spans="1:9" ht="21" customHeight="1" x14ac:dyDescent="0.25">
      <c r="A8" s="24" t="s">
        <v>52</v>
      </c>
      <c r="B8" s="25">
        <f>Cálculos!H16</f>
        <v>9041.402258168031</v>
      </c>
      <c r="C8" s="19"/>
      <c r="D8" s="20"/>
    </row>
    <row r="9" spans="1:9" ht="21" customHeight="1" x14ac:dyDescent="0.25">
      <c r="A9" s="24" t="s">
        <v>53</v>
      </c>
      <c r="B9" s="25">
        <f>Cálculos!I16</f>
        <v>30060.463300619303</v>
      </c>
      <c r="C9" s="19"/>
      <c r="D9" s="20"/>
    </row>
    <row r="10" spans="1:9" ht="21" customHeight="1" thickBot="1" x14ac:dyDescent="0.3">
      <c r="A10" s="29" t="s">
        <v>16</v>
      </c>
      <c r="B10" s="30">
        <f>SUM(B8:B9)</f>
        <v>39101.865558787336</v>
      </c>
      <c r="C10" s="19"/>
      <c r="D10" s="20"/>
    </row>
    <row r="13" spans="1:9" x14ac:dyDescent="0.25">
      <c r="A13" s="58" t="s">
        <v>51</v>
      </c>
      <c r="B13" s="58"/>
    </row>
    <row r="14" spans="1:9" x14ac:dyDescent="0.25">
      <c r="A14" s="27" t="s">
        <v>15</v>
      </c>
      <c r="B14" s="28">
        <f>Cálculos!B25</f>
        <v>35238556</v>
      </c>
      <c r="C14" s="21"/>
      <c r="D14" s="22"/>
      <c r="H14" s="23"/>
      <c r="I14" s="23"/>
    </row>
    <row r="15" spans="1:9" ht="8.1" customHeight="1" thickBot="1" x14ac:dyDescent="0.3">
      <c r="B15" s="18"/>
      <c r="C15" s="21"/>
      <c r="D15" s="22"/>
      <c r="H15" s="23"/>
      <c r="I15" s="23"/>
    </row>
    <row r="16" spans="1:9" ht="21" customHeight="1" x14ac:dyDescent="0.25">
      <c r="A16" s="56" t="s">
        <v>18</v>
      </c>
      <c r="B16" s="57"/>
      <c r="C16" s="19"/>
      <c r="D16" s="20"/>
      <c r="F16" s="19"/>
      <c r="H16" s="19"/>
      <c r="I16" s="19"/>
    </row>
    <row r="17" spans="1:11" ht="21" customHeight="1" x14ac:dyDescent="0.25">
      <c r="A17" s="24" t="s">
        <v>53</v>
      </c>
      <c r="B17" s="25">
        <f>Cálculos!I25</f>
        <v>9056.2607480838815</v>
      </c>
      <c r="C17" s="19"/>
      <c r="D17" s="20"/>
      <c r="F17" s="19"/>
      <c r="H17" s="19"/>
      <c r="I17" s="19"/>
    </row>
    <row r="18" spans="1:11" ht="21" customHeight="1" x14ac:dyDescent="0.25">
      <c r="A18" s="24" t="s">
        <v>54</v>
      </c>
      <c r="B18" s="25">
        <f>Cálculos!J25</f>
        <v>30109.86436387946</v>
      </c>
      <c r="C18" s="19"/>
      <c r="D18" s="20"/>
      <c r="F18" s="19"/>
      <c r="H18" s="19"/>
      <c r="I18" s="19"/>
    </row>
    <row r="19" spans="1:11" ht="21" customHeight="1" thickBot="1" x14ac:dyDescent="0.3">
      <c r="A19" s="29" t="s">
        <v>16</v>
      </c>
      <c r="B19" s="30">
        <f>SUM(B17:B18)</f>
        <v>39166.125111963338</v>
      </c>
      <c r="C19" s="19"/>
      <c r="D19" s="20"/>
      <c r="F19" s="19"/>
      <c r="H19" s="19"/>
      <c r="I19" s="19"/>
    </row>
    <row r="20" spans="1:11" ht="16.5" thickBot="1" x14ac:dyDescent="0.3">
      <c r="B20" s="18"/>
      <c r="C20" s="19"/>
      <c r="D20" s="20"/>
      <c r="F20" s="19"/>
      <c r="H20" s="19"/>
      <c r="I20" s="19"/>
      <c r="J20" s="19"/>
    </row>
    <row r="21" spans="1:11" ht="21" customHeight="1" thickTop="1" thickBot="1" x14ac:dyDescent="0.3">
      <c r="A21" s="31" t="s">
        <v>17</v>
      </c>
      <c r="B21" s="32">
        <f>B19+B10</f>
        <v>78267.990670750674</v>
      </c>
    </row>
    <row r="22" spans="1:11" ht="16.5" thickTop="1" x14ac:dyDescent="0.25"/>
    <row r="23" spans="1:11" x14ac:dyDescent="0.25">
      <c r="A23" s="17"/>
    </row>
    <row r="24" spans="1:11" x14ac:dyDescent="0.25">
      <c r="A24" s="26" t="s">
        <v>20</v>
      </c>
      <c r="B24" s="21"/>
      <c r="C24" s="21"/>
      <c r="D24" s="22"/>
      <c r="I24" s="23"/>
      <c r="J24" s="23"/>
    </row>
    <row r="25" spans="1:11" ht="8.1" customHeight="1" thickBot="1" x14ac:dyDescent="0.3">
      <c r="B25" s="18"/>
      <c r="C25" s="21"/>
      <c r="D25" s="22"/>
      <c r="H25" s="23"/>
      <c r="I25" s="23"/>
    </row>
    <row r="26" spans="1:11" ht="21" customHeight="1" x14ac:dyDescent="0.25">
      <c r="A26" s="56" t="s">
        <v>18</v>
      </c>
      <c r="B26" s="57"/>
      <c r="C26" s="19"/>
      <c r="D26" s="20"/>
      <c r="F26" s="19"/>
      <c r="H26" s="19"/>
      <c r="I26" s="19"/>
    </row>
    <row r="27" spans="1:11" ht="21" customHeight="1" x14ac:dyDescent="0.25">
      <c r="A27" s="24" t="s">
        <v>55</v>
      </c>
      <c r="B27" s="25">
        <f>B8</f>
        <v>9041.402258168031</v>
      </c>
      <c r="C27" s="19"/>
      <c r="D27" s="20"/>
      <c r="F27" s="19"/>
      <c r="H27" s="19"/>
      <c r="I27" s="19"/>
    </row>
    <row r="28" spans="1:11" ht="21" customHeight="1" x14ac:dyDescent="0.25">
      <c r="A28" s="24" t="s">
        <v>56</v>
      </c>
      <c r="B28" s="25">
        <f>B9+B17</f>
        <v>39116.724048703181</v>
      </c>
      <c r="C28" s="19"/>
      <c r="D28" s="20"/>
      <c r="F28" s="19"/>
      <c r="H28" s="19"/>
      <c r="I28" s="19"/>
    </row>
    <row r="29" spans="1:11" ht="21" customHeight="1" thickBot="1" x14ac:dyDescent="0.3">
      <c r="A29" s="24" t="s">
        <v>57</v>
      </c>
      <c r="B29" s="25">
        <f>B18</f>
        <v>30109.86436387946</v>
      </c>
      <c r="C29" s="19"/>
      <c r="D29" s="20"/>
      <c r="F29" s="19"/>
      <c r="H29" s="19"/>
      <c r="I29" s="19"/>
    </row>
    <row r="30" spans="1:11" ht="21" customHeight="1" thickTop="1" thickBot="1" x14ac:dyDescent="0.3">
      <c r="A30" s="31" t="s">
        <v>17</v>
      </c>
      <c r="B30" s="32">
        <f>SUM(B27:B29)</f>
        <v>78267.990670750674</v>
      </c>
      <c r="C30" s="19"/>
      <c r="D30" s="20"/>
      <c r="F30" s="19"/>
      <c r="H30" s="19"/>
      <c r="I30" s="19"/>
    </row>
    <row r="31" spans="1:11" ht="16.5" thickTop="1" x14ac:dyDescent="0.25"/>
    <row r="32" spans="1:11" x14ac:dyDescent="0.25">
      <c r="H32" s="19"/>
      <c r="I32" s="19"/>
      <c r="J32" s="19"/>
      <c r="K32" s="19"/>
    </row>
  </sheetData>
  <mergeCells count="7">
    <mergeCell ref="A1:B1"/>
    <mergeCell ref="A2:B2"/>
    <mergeCell ref="A26:B26"/>
    <mergeCell ref="A7:B7"/>
    <mergeCell ref="A16:B16"/>
    <mergeCell ref="A4:B4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DB8D-38CD-4CAC-9BEA-1B19C65AA345}">
  <dimension ref="A1:E35"/>
  <sheetViews>
    <sheetView workbookViewId="0">
      <selection activeCell="A7" sqref="A7:A33"/>
    </sheetView>
  </sheetViews>
  <sheetFormatPr defaultRowHeight="12.75" x14ac:dyDescent="0.2"/>
  <cols>
    <col min="1" max="1" width="23.7109375" style="33" bestFit="1" customWidth="1"/>
    <col min="2" max="2" width="17.42578125" style="33" bestFit="1" customWidth="1"/>
    <col min="3" max="16384" width="9.140625" style="33"/>
  </cols>
  <sheetData>
    <row r="1" spans="1:5" x14ac:dyDescent="0.2">
      <c r="A1" s="59" t="s">
        <v>90</v>
      </c>
      <c r="B1" s="59"/>
    </row>
    <row r="2" spans="1:5" ht="51" customHeight="1" x14ac:dyDescent="0.2">
      <c r="A2" s="59" t="s">
        <v>89</v>
      </c>
      <c r="B2" s="59"/>
    </row>
    <row r="3" spans="1:5" x14ac:dyDescent="0.2">
      <c r="A3" s="59" t="s">
        <v>88</v>
      </c>
      <c r="B3" s="59"/>
    </row>
    <row r="4" spans="1:5" x14ac:dyDescent="0.2">
      <c r="A4" s="60"/>
      <c r="B4" s="60"/>
    </row>
    <row r="5" spans="1:5" x14ac:dyDescent="0.2">
      <c r="A5" s="44" t="s">
        <v>87</v>
      </c>
      <c r="B5" s="43" t="s">
        <v>86</v>
      </c>
      <c r="D5" s="33" t="s">
        <v>122</v>
      </c>
    </row>
    <row r="6" spans="1:5" x14ac:dyDescent="0.2">
      <c r="A6" s="42" t="s">
        <v>85</v>
      </c>
      <c r="B6" s="41">
        <v>13300.35</v>
      </c>
      <c r="D6" s="33" t="s">
        <v>123</v>
      </c>
    </row>
    <row r="7" spans="1:5" x14ac:dyDescent="0.2">
      <c r="A7" s="38" t="s">
        <v>84</v>
      </c>
      <c r="B7" s="37">
        <v>148689520.46000001</v>
      </c>
      <c r="C7" s="33" t="s">
        <v>91</v>
      </c>
      <c r="D7" s="33" t="s">
        <v>121</v>
      </c>
      <c r="E7" s="33">
        <f t="shared" ref="E7:E33" si="0">B7/$B$34</f>
        <v>1.9052995211929233E-3</v>
      </c>
    </row>
    <row r="8" spans="1:5" x14ac:dyDescent="0.2">
      <c r="A8" s="40" t="s">
        <v>83</v>
      </c>
      <c r="B8" s="39">
        <v>925501576.05999994</v>
      </c>
      <c r="C8" s="33" t="s">
        <v>92</v>
      </c>
      <c r="D8" s="33" t="s">
        <v>124</v>
      </c>
      <c r="E8" s="33">
        <f t="shared" si="0"/>
        <v>1.1859327437973591E-2</v>
      </c>
    </row>
    <row r="9" spans="1:5" x14ac:dyDescent="0.2">
      <c r="A9" s="38" t="s">
        <v>82</v>
      </c>
      <c r="B9" s="37">
        <v>628630040.35000002</v>
      </c>
      <c r="C9" s="33" t="s">
        <v>93</v>
      </c>
      <c r="D9" s="33" t="s">
        <v>125</v>
      </c>
      <c r="E9" s="33">
        <f t="shared" si="0"/>
        <v>8.0552315400637276E-3</v>
      </c>
    </row>
    <row r="10" spans="1:5" x14ac:dyDescent="0.2">
      <c r="A10" s="40" t="s">
        <v>81</v>
      </c>
      <c r="B10" s="39">
        <v>90650630.340000004</v>
      </c>
      <c r="C10" s="33" t="s">
        <v>94</v>
      </c>
      <c r="D10" s="33" t="s">
        <v>126</v>
      </c>
      <c r="E10" s="33">
        <f t="shared" si="0"/>
        <v>1.1615923035349514E-3</v>
      </c>
    </row>
    <row r="11" spans="1:5" x14ac:dyDescent="0.2">
      <c r="A11" s="38" t="s">
        <v>80</v>
      </c>
      <c r="B11" s="37">
        <v>4688335715.0600004</v>
      </c>
      <c r="C11" s="33" t="s">
        <v>95</v>
      </c>
      <c r="D11" s="33" t="s">
        <v>127</v>
      </c>
      <c r="E11" s="33">
        <f t="shared" si="0"/>
        <v>6.0076081794201111E-2</v>
      </c>
    </row>
    <row r="12" spans="1:5" x14ac:dyDescent="0.2">
      <c r="A12" s="40" t="s">
        <v>79</v>
      </c>
      <c r="B12" s="39">
        <v>2643017144.0999999</v>
      </c>
      <c r="C12" s="33" t="s">
        <v>96</v>
      </c>
      <c r="D12" s="33" t="s">
        <v>128</v>
      </c>
      <c r="E12" s="33">
        <f t="shared" si="0"/>
        <v>3.3867479588200813E-2</v>
      </c>
    </row>
    <row r="13" spans="1:5" x14ac:dyDescent="0.2">
      <c r="A13" s="38" t="s">
        <v>78</v>
      </c>
      <c r="B13" s="37">
        <v>1053440571.17</v>
      </c>
      <c r="C13" s="33" t="s">
        <v>97</v>
      </c>
      <c r="D13" s="33" t="s">
        <v>129</v>
      </c>
      <c r="E13" s="33">
        <f t="shared" si="0"/>
        <v>1.349873084294027E-2</v>
      </c>
    </row>
    <row r="14" spans="1:5" x14ac:dyDescent="0.2">
      <c r="A14" s="40" t="s">
        <v>77</v>
      </c>
      <c r="B14" s="39">
        <v>1491245196.8900001</v>
      </c>
      <c r="C14" s="33" t="s">
        <v>98</v>
      </c>
      <c r="D14" s="33" t="s">
        <v>130</v>
      </c>
      <c r="E14" s="33">
        <f t="shared" si="0"/>
        <v>1.9108735779265043E-2</v>
      </c>
    </row>
    <row r="15" spans="1:5" x14ac:dyDescent="0.2">
      <c r="A15" s="38" t="s">
        <v>76</v>
      </c>
      <c r="B15" s="37">
        <v>1658719245.8399999</v>
      </c>
      <c r="C15" s="33" t="s">
        <v>99</v>
      </c>
      <c r="D15" s="33" t="s">
        <v>131</v>
      </c>
      <c r="E15" s="33">
        <f t="shared" si="0"/>
        <v>2.1254739238617884E-2</v>
      </c>
    </row>
    <row r="16" spans="1:5" x14ac:dyDescent="0.2">
      <c r="A16" s="40" t="s">
        <v>75</v>
      </c>
      <c r="B16" s="39">
        <v>1942457369.29</v>
      </c>
      <c r="C16" s="33" t="s">
        <v>100</v>
      </c>
      <c r="D16" s="33" t="s">
        <v>132</v>
      </c>
      <c r="E16" s="33">
        <f t="shared" si="0"/>
        <v>2.4890544297918586E-2</v>
      </c>
    </row>
    <row r="17" spans="1:5" x14ac:dyDescent="0.2">
      <c r="A17" s="38" t="s">
        <v>74</v>
      </c>
      <c r="B17" s="37">
        <v>8620689596.4599991</v>
      </c>
      <c r="C17" s="33" t="s">
        <v>101</v>
      </c>
      <c r="D17" s="33" t="s">
        <v>133</v>
      </c>
      <c r="E17" s="33">
        <f t="shared" si="0"/>
        <v>0.11046505301566732</v>
      </c>
    </row>
    <row r="18" spans="1:5" x14ac:dyDescent="0.2">
      <c r="A18" s="40" t="s">
        <v>73</v>
      </c>
      <c r="B18" s="39">
        <v>809338936.65999997</v>
      </c>
      <c r="C18" s="33" t="s">
        <v>102</v>
      </c>
      <c r="D18" s="33" t="s">
        <v>134</v>
      </c>
      <c r="E18" s="33">
        <f t="shared" si="0"/>
        <v>1.0370825621943683E-2</v>
      </c>
    </row>
    <row r="19" spans="1:5" x14ac:dyDescent="0.2">
      <c r="A19" s="38" t="s">
        <v>72</v>
      </c>
      <c r="B19" s="37">
        <v>897729178.96000004</v>
      </c>
      <c r="C19" s="33" t="s">
        <v>103</v>
      </c>
      <c r="D19" s="33" t="s">
        <v>135</v>
      </c>
      <c r="E19" s="33">
        <f t="shared" si="0"/>
        <v>1.1503453434659118E-2</v>
      </c>
    </row>
    <row r="20" spans="1:5" x14ac:dyDescent="0.2">
      <c r="A20" s="40" t="s">
        <v>71</v>
      </c>
      <c r="B20" s="39">
        <v>1616471307.6500001</v>
      </c>
      <c r="C20" s="33" t="s">
        <v>104</v>
      </c>
      <c r="D20" s="33" t="s">
        <v>136</v>
      </c>
      <c r="E20" s="33">
        <f t="shared" si="0"/>
        <v>2.0713376430023384E-2</v>
      </c>
    </row>
    <row r="21" spans="1:5" x14ac:dyDescent="0.2">
      <c r="A21" s="38" t="s">
        <v>70</v>
      </c>
      <c r="B21" s="37">
        <v>1287521160.49</v>
      </c>
      <c r="C21" s="33" t="s">
        <v>105</v>
      </c>
      <c r="D21" s="33" t="s">
        <v>137</v>
      </c>
      <c r="E21" s="33">
        <f t="shared" si="0"/>
        <v>1.6498226929632764E-2</v>
      </c>
    </row>
    <row r="22" spans="1:5" x14ac:dyDescent="0.2">
      <c r="A22" s="40" t="s">
        <v>69</v>
      </c>
      <c r="B22" s="39">
        <v>2693293098.3099999</v>
      </c>
      <c r="C22" s="33" t="s">
        <v>106</v>
      </c>
      <c r="D22" s="33" t="s">
        <v>138</v>
      </c>
      <c r="E22" s="33">
        <f t="shared" si="0"/>
        <v>3.4511712962466079E-2</v>
      </c>
    </row>
    <row r="23" spans="1:5" x14ac:dyDescent="0.2">
      <c r="A23" s="38" t="s">
        <v>68</v>
      </c>
      <c r="B23" s="37">
        <v>1182854087.5999999</v>
      </c>
      <c r="C23" s="33" t="s">
        <v>107</v>
      </c>
      <c r="D23" s="33" t="s">
        <v>139</v>
      </c>
      <c r="E23" s="33">
        <f t="shared" si="0"/>
        <v>1.515702868482687E-2</v>
      </c>
    </row>
    <row r="24" spans="1:5" x14ac:dyDescent="0.2">
      <c r="A24" s="40" t="s">
        <v>67</v>
      </c>
      <c r="B24" s="39">
        <v>4686363482.2600002</v>
      </c>
      <c r="C24" s="33" t="s">
        <v>108</v>
      </c>
      <c r="D24" s="33" t="s">
        <v>140</v>
      </c>
      <c r="E24" s="33">
        <f t="shared" si="0"/>
        <v>6.0050809709134886E-2</v>
      </c>
    </row>
    <row r="25" spans="1:5" x14ac:dyDescent="0.2">
      <c r="A25" s="38" t="s">
        <v>66</v>
      </c>
      <c r="B25" s="37">
        <v>7194975469.9499998</v>
      </c>
      <c r="C25" s="33" t="s">
        <v>109</v>
      </c>
      <c r="D25" s="33" t="s">
        <v>141</v>
      </c>
      <c r="E25" s="33">
        <f t="shared" si="0"/>
        <v>9.2196028849110476E-2</v>
      </c>
    </row>
    <row r="26" spans="1:5" x14ac:dyDescent="0.2">
      <c r="A26" s="40" t="s">
        <v>65</v>
      </c>
      <c r="B26" s="39">
        <v>1050333098.33</v>
      </c>
      <c r="C26" s="33" t="s">
        <v>110</v>
      </c>
      <c r="D26" s="33" t="s">
        <v>142</v>
      </c>
      <c r="E26" s="33">
        <f t="shared" si="0"/>
        <v>1.3458911853035299E-2</v>
      </c>
    </row>
    <row r="27" spans="1:5" x14ac:dyDescent="0.2">
      <c r="A27" s="38" t="s">
        <v>64</v>
      </c>
      <c r="B27" s="37">
        <v>451838773.13</v>
      </c>
      <c r="C27" s="33" t="s">
        <v>111</v>
      </c>
      <c r="D27" s="33" t="s">
        <v>143</v>
      </c>
      <c r="E27" s="33">
        <f t="shared" si="0"/>
        <v>5.7898377467198864E-3</v>
      </c>
    </row>
    <row r="28" spans="1:5" x14ac:dyDescent="0.2">
      <c r="A28" s="40" t="s">
        <v>63</v>
      </c>
      <c r="B28" s="39">
        <v>74439428.010000005</v>
      </c>
      <c r="C28" s="33" t="s">
        <v>112</v>
      </c>
      <c r="D28" s="33" t="s">
        <v>144</v>
      </c>
      <c r="E28" s="33">
        <f t="shared" si="0"/>
        <v>9.5386282843976621E-4</v>
      </c>
    </row>
    <row r="29" spans="1:5" x14ac:dyDescent="0.2">
      <c r="A29" s="38" t="s">
        <v>62</v>
      </c>
      <c r="B29" s="37">
        <v>6153807676.46</v>
      </c>
      <c r="C29" s="33" t="s">
        <v>113</v>
      </c>
      <c r="D29" s="33" t="s">
        <v>134</v>
      </c>
      <c r="E29" s="33">
        <f t="shared" si="0"/>
        <v>7.8854560719541472E-2</v>
      </c>
    </row>
    <row r="30" spans="1:5" x14ac:dyDescent="0.2">
      <c r="A30" s="40" t="s">
        <v>61</v>
      </c>
      <c r="B30" s="39">
        <v>3769887859.0900002</v>
      </c>
      <c r="C30" s="33" t="s">
        <v>114</v>
      </c>
      <c r="D30" s="33" t="s">
        <v>145</v>
      </c>
      <c r="E30" s="33">
        <f t="shared" si="0"/>
        <v>4.830714034623225E-2</v>
      </c>
    </row>
    <row r="31" spans="1:5" x14ac:dyDescent="0.2">
      <c r="A31" s="38" t="s">
        <v>60</v>
      </c>
      <c r="B31" s="37">
        <v>691823095.86000001</v>
      </c>
      <c r="C31" s="33" t="s">
        <v>115</v>
      </c>
      <c r="D31" s="33" t="s">
        <v>146</v>
      </c>
      <c r="E31" s="33">
        <f t="shared" si="0"/>
        <v>8.8649839559262235E-3</v>
      </c>
    </row>
    <row r="32" spans="1:5" x14ac:dyDescent="0.2">
      <c r="A32" s="40" t="s">
        <v>59</v>
      </c>
      <c r="B32" s="39">
        <v>21211573343.209999</v>
      </c>
      <c r="C32" s="33" t="s">
        <v>116</v>
      </c>
      <c r="D32" s="33" t="s">
        <v>147</v>
      </c>
      <c r="E32" s="33">
        <f t="shared" si="0"/>
        <v>0.27180396042395433</v>
      </c>
    </row>
    <row r="33" spans="1:5" ht="13.5" thickBot="1" x14ac:dyDescent="0.25">
      <c r="A33" s="38" t="s">
        <v>58</v>
      </c>
      <c r="B33" s="37">
        <v>376331664.38999999</v>
      </c>
      <c r="C33" s="33" t="s">
        <v>117</v>
      </c>
      <c r="D33" s="33" t="s">
        <v>148</v>
      </c>
      <c r="E33" s="33">
        <f t="shared" si="0"/>
        <v>4.8222937148075249E-3</v>
      </c>
    </row>
    <row r="34" spans="1:5" x14ac:dyDescent="0.2">
      <c r="A34" s="36" t="s">
        <v>3</v>
      </c>
      <c r="B34" s="35">
        <v>78039971566.729996</v>
      </c>
      <c r="D34" s="33" t="s">
        <v>11</v>
      </c>
    </row>
    <row r="35" spans="1:5" x14ac:dyDescent="0.2">
      <c r="A35" s="34"/>
      <c r="B35" s="34"/>
    </row>
  </sheetData>
  <mergeCells count="4">
    <mergeCell ref="A1:B1"/>
    <mergeCell ref="A2:B2"/>
    <mergeCell ref="A3:B3"/>
    <mergeCell ref="A4:B4"/>
  </mergeCells>
  <pageMargins left="0.25" right="0.25" top="0.25" bottom="0.25" header="0.3" footer="0.3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3975-7F1B-45EC-8BFA-83C82963D529}">
  <dimension ref="A1:T30"/>
  <sheetViews>
    <sheetView showGridLines="0" tabSelected="1" workbookViewId="0">
      <selection activeCell="T3" sqref="T3"/>
    </sheetView>
  </sheetViews>
  <sheetFormatPr defaultRowHeight="17.25" x14ac:dyDescent="0.3"/>
  <cols>
    <col min="1" max="1" width="30.28515625" style="45" customWidth="1"/>
    <col min="2" max="3" width="21" style="45" customWidth="1"/>
    <col min="4" max="16" width="9.140625" style="45"/>
    <col min="17" max="17" width="10.42578125" style="45" bestFit="1" customWidth="1"/>
    <col min="18" max="16384" width="9.140625" style="45"/>
  </cols>
  <sheetData>
    <row r="1" spans="1:20" ht="18" thickBot="1" x14ac:dyDescent="0.35">
      <c r="A1" s="45" t="s">
        <v>119</v>
      </c>
    </row>
    <row r="2" spans="1:20" ht="18" thickBot="1" x14ac:dyDescent="0.35">
      <c r="A2" s="50" t="s">
        <v>118</v>
      </c>
      <c r="B2" s="51" t="s">
        <v>120</v>
      </c>
      <c r="C2" s="51" t="s">
        <v>150</v>
      </c>
      <c r="Q2" s="45" t="s">
        <v>151</v>
      </c>
      <c r="T2" s="45" t="s">
        <v>152</v>
      </c>
    </row>
    <row r="3" spans="1:20" x14ac:dyDescent="0.3">
      <c r="A3" s="45" t="s">
        <v>84</v>
      </c>
      <c r="B3" s="47">
        <f>_xlfn.XLOOKUP(A3,'Base UF'!$A$7:$A$33,'Base UF'!$E$7:$E$33)*'Estimativa de Impacto'!$B$30</f>
        <v>149.12396514971346</v>
      </c>
      <c r="C3" s="61">
        <v>80305</v>
      </c>
      <c r="H3" s="47"/>
      <c r="P3" s="45" t="s">
        <v>91</v>
      </c>
      <c r="Q3" s="47">
        <f>B3/$B$30*100</f>
        <v>0.19052998459131187</v>
      </c>
      <c r="S3" s="45" t="str">
        <f>LEFT(A3,2)</f>
        <v>AC</v>
      </c>
      <c r="T3" s="47">
        <f>C3/$C$30*100</f>
        <v>0.22848197944234064</v>
      </c>
    </row>
    <row r="4" spans="1:20" x14ac:dyDescent="0.3">
      <c r="A4" s="45" t="s">
        <v>83</v>
      </c>
      <c r="B4" s="47">
        <f>_xlfn.XLOOKUP(A4,'Base UF'!$A$7:$A$33,'Base UF'!$E$7:$E$33)*'Estimativa de Impacto'!$B$30</f>
        <v>928.20572927669446</v>
      </c>
      <c r="C4" s="61">
        <v>484318</v>
      </c>
      <c r="H4" s="47"/>
      <c r="P4" s="45" t="s">
        <v>92</v>
      </c>
      <c r="Q4" s="47">
        <f t="shared" ref="Q4:Q29" si="0">B4/$B$30*100</f>
        <v>1.1859329459158752</v>
      </c>
      <c r="S4" s="45" t="str">
        <f>LEFT(A4,2)</f>
        <v>AL</v>
      </c>
      <c r="T4" s="47">
        <f>C4/$C$30*100</f>
        <v>1.3779706782834884</v>
      </c>
    </row>
    <row r="5" spans="1:20" x14ac:dyDescent="0.3">
      <c r="A5" s="45" t="s">
        <v>82</v>
      </c>
      <c r="B5" s="47">
        <f>_xlfn.XLOOKUP(A5,'Base UF'!$A$7:$A$33,'Base UF'!$E$7:$E$33)*'Estimativa de Impacto'!$B$30</f>
        <v>630.4667870284444</v>
      </c>
      <c r="C5" s="61">
        <v>301737</v>
      </c>
      <c r="H5" s="47"/>
      <c r="P5" s="45" t="s">
        <v>93</v>
      </c>
      <c r="Q5" s="47">
        <f t="shared" si="0"/>
        <v>0.80552329129168299</v>
      </c>
      <c r="S5" s="45" t="str">
        <f>LEFT(A5,2)</f>
        <v>AM</v>
      </c>
      <c r="T5" s="47">
        <f>C5/$C$30*100</f>
        <v>0.85849532446290433</v>
      </c>
    </row>
    <row r="6" spans="1:20" x14ac:dyDescent="0.3">
      <c r="A6" s="45" t="s">
        <v>81</v>
      </c>
      <c r="B6" s="47">
        <f>_xlfn.XLOOKUP(A6,'Base UF'!$A$7:$A$33,'Base UF'!$E$7:$E$33)*'Estimativa de Impacto'!$B$30</f>
        <v>90.915495576289359</v>
      </c>
      <c r="C6" s="61">
        <v>46739</v>
      </c>
      <c r="H6" s="47"/>
      <c r="P6" s="45" t="s">
        <v>94</v>
      </c>
      <c r="Q6" s="47">
        <f t="shared" si="0"/>
        <v>0.11615925015051264</v>
      </c>
      <c r="S6" s="45" t="str">
        <f>LEFT(A6,2)</f>
        <v>AP</v>
      </c>
      <c r="T6" s="47">
        <f>C6/$C$30*100</f>
        <v>0.1329807513499229</v>
      </c>
    </row>
    <row r="7" spans="1:20" x14ac:dyDescent="0.3">
      <c r="A7" s="45" t="s">
        <v>80</v>
      </c>
      <c r="B7" s="47">
        <f>_xlfn.XLOOKUP(A7,'Base UF'!$A$7:$A$33,'Base UF'!$E$7:$E$33)*'Estimativa de Impacto'!$B$30</f>
        <v>4702.0342094037869</v>
      </c>
      <c r="C7" s="61">
        <v>2413365</v>
      </c>
      <c r="H7" s="47"/>
      <c r="P7" s="45" t="s">
        <v>95</v>
      </c>
      <c r="Q7" s="47">
        <f t="shared" si="0"/>
        <v>6.0076092032967665</v>
      </c>
      <c r="S7" s="45" t="str">
        <f>LEFT(A7,2)</f>
        <v>BA</v>
      </c>
      <c r="T7" s="47">
        <f>C7/$C$30*100</f>
        <v>6.8664518064487199</v>
      </c>
    </row>
    <row r="8" spans="1:20" x14ac:dyDescent="0.3">
      <c r="A8" s="45" t="s">
        <v>79</v>
      </c>
      <c r="B8" s="47">
        <f>_xlfn.XLOOKUP(A8,'Base UF'!$A$7:$A$33,'Base UF'!$E$7:$E$33)*'Estimativa de Impacto'!$B$30</f>
        <v>2650.7395764511402</v>
      </c>
      <c r="C8" s="61">
        <v>1440656</v>
      </c>
      <c r="H8" s="47"/>
      <c r="P8" s="45" t="s">
        <v>96</v>
      </c>
      <c r="Q8" s="47">
        <f t="shared" si="0"/>
        <v>3.3867485360235325</v>
      </c>
      <c r="S8" s="45" t="str">
        <f>LEFT(A8,2)</f>
        <v>CE</v>
      </c>
      <c r="T8" s="47">
        <f>C8/$C$30*100</f>
        <v>4.0989220419087822</v>
      </c>
    </row>
    <row r="9" spans="1:20" x14ac:dyDescent="0.3">
      <c r="A9" s="45" t="s">
        <v>78</v>
      </c>
      <c r="B9" s="47">
        <f>_xlfn.XLOOKUP(A9,'Base UF'!$A$7:$A$33,'Base UF'!$E$7:$E$33)*'Estimativa de Impacto'!$B$30</f>
        <v>1056.5185396822235</v>
      </c>
      <c r="C9" s="61">
        <v>408523</v>
      </c>
      <c r="H9" s="47"/>
      <c r="P9" s="45" t="s">
        <v>97</v>
      </c>
      <c r="Q9" s="47">
        <f t="shared" si="0"/>
        <v>1.3498733143528954</v>
      </c>
      <c r="S9" s="45" t="str">
        <f>LEFT(A9,2)</f>
        <v>DF</v>
      </c>
      <c r="T9" s="47">
        <f>C9/$C$30*100</f>
        <v>1.162320449383268</v>
      </c>
    </row>
    <row r="10" spans="1:20" x14ac:dyDescent="0.3">
      <c r="A10" s="45" t="s">
        <v>77</v>
      </c>
      <c r="B10" s="47">
        <f>_xlfn.XLOOKUP(A10,'Base UF'!$A$7:$A$33,'Base UF'!$E$7:$E$33)*'Estimativa de Impacto'!$B$30</f>
        <v>1495.6023537013559</v>
      </c>
      <c r="C10" s="61">
        <v>687194</v>
      </c>
      <c r="H10" s="47"/>
      <c r="P10" s="45" t="s">
        <v>98</v>
      </c>
      <c r="Q10" s="47">
        <f t="shared" si="0"/>
        <v>1.9108739035966862</v>
      </c>
      <c r="S10" s="45" t="str">
        <f>LEFT(A10,2)</f>
        <v>ES</v>
      </c>
      <c r="T10" s="47">
        <f>C10/$C$30*100</f>
        <v>1.955188909543613</v>
      </c>
    </row>
    <row r="11" spans="1:20" x14ac:dyDescent="0.3">
      <c r="A11" s="45" t="s">
        <v>76</v>
      </c>
      <c r="B11" s="47">
        <f>_xlfn.XLOOKUP(A11,'Base UF'!$A$7:$A$33,'Base UF'!$E$7:$E$33)*'Estimativa de Impacto'!$B$30</f>
        <v>1663.5657324373828</v>
      </c>
      <c r="C11" s="61">
        <v>814298</v>
      </c>
      <c r="H11" s="47"/>
      <c r="P11" s="45" t="s">
        <v>99</v>
      </c>
      <c r="Q11" s="47">
        <f t="shared" si="0"/>
        <v>2.1254742861063067</v>
      </c>
      <c r="S11" s="45" t="str">
        <f>LEFT(A11,2)</f>
        <v>GO</v>
      </c>
      <c r="T11" s="47">
        <f>C11/$C$30*100</f>
        <v>2.3168223509861043</v>
      </c>
    </row>
    <row r="12" spans="1:20" x14ac:dyDescent="0.3">
      <c r="A12" s="45" t="s">
        <v>75</v>
      </c>
      <c r="B12" s="47">
        <f>_xlfn.XLOOKUP(A12,'Base UF'!$A$7:$A$33,'Base UF'!$E$7:$E$33)*'Estimativa de Impacto'!$B$30</f>
        <v>1948.1328888993983</v>
      </c>
      <c r="C12" s="61">
        <v>1113979</v>
      </c>
      <c r="H12" s="47"/>
      <c r="P12" s="45" t="s">
        <v>100</v>
      </c>
      <c r="Q12" s="47">
        <f t="shared" si="0"/>
        <v>2.4890548540014024</v>
      </c>
      <c r="S12" s="45" t="str">
        <f>LEFT(A12,2)</f>
        <v>MA</v>
      </c>
      <c r="T12" s="47">
        <f>C12/$C$30*100</f>
        <v>3.1694679905012042</v>
      </c>
    </row>
    <row r="13" spans="1:20" x14ac:dyDescent="0.3">
      <c r="A13" s="46" t="s">
        <v>74</v>
      </c>
      <c r="B13" s="47">
        <f>_xlfn.XLOOKUP(A13,'Base UF'!$A$7:$A$33,'Base UF'!$E$7:$E$33)*'Estimativa de Impacto'!$B$30</f>
        <v>8645.8777388742292</v>
      </c>
      <c r="C13" s="61">
        <v>4080907</v>
      </c>
      <c r="H13" s="47"/>
      <c r="P13" s="45" t="s">
        <v>101</v>
      </c>
      <c r="Q13" s="47">
        <f t="shared" si="0"/>
        <v>11.046507184222619</v>
      </c>
      <c r="S13" s="45" t="str">
        <f>LEFT(A13,2)</f>
        <v>MG</v>
      </c>
      <c r="T13" s="47">
        <f>C13/$C$30*100</f>
        <v>11.610904791483771</v>
      </c>
    </row>
    <row r="14" spans="1:20" x14ac:dyDescent="0.3">
      <c r="A14" s="45" t="s">
        <v>73</v>
      </c>
      <c r="B14" s="47">
        <f>_xlfn.XLOOKUP(A14,'Base UF'!$A$7:$A$33,'Base UF'!$E$7:$E$33)*'Estimativa de Impacto'!$B$30</f>
        <v>811.70368302627026</v>
      </c>
      <c r="C14" s="61">
        <v>397514</v>
      </c>
      <c r="H14" s="47"/>
      <c r="P14" s="45" t="s">
        <v>102</v>
      </c>
      <c r="Q14" s="47">
        <f t="shared" si="0"/>
        <v>1.0370827389443482</v>
      </c>
      <c r="S14" s="45" t="str">
        <f>LEFT(A14,2)</f>
        <v>MS</v>
      </c>
      <c r="T14" s="47">
        <f>C14/$C$30*100</f>
        <v>1.1309978902439775</v>
      </c>
    </row>
    <row r="15" spans="1:20" x14ac:dyDescent="0.3">
      <c r="A15" s="45" t="s">
        <v>72</v>
      </c>
      <c r="B15" s="47">
        <f>_xlfn.XLOOKUP(A15,'Base UF'!$A$7:$A$33,'Base UF'!$E$7:$E$33)*'Estimativa de Impacto'!$B$30</f>
        <v>900.35218610531467</v>
      </c>
      <c r="C15" s="61">
        <v>459079</v>
      </c>
      <c r="H15" s="47"/>
      <c r="P15" s="45" t="s">
        <v>103</v>
      </c>
      <c r="Q15" s="47">
        <f t="shared" si="0"/>
        <v>1.1503455395192674</v>
      </c>
      <c r="S15" s="45" t="str">
        <f>LEFT(A15,2)</f>
        <v>MT</v>
      </c>
      <c r="T15" s="47">
        <f>C15/$C$30*100</f>
        <v>1.3061612432651803</v>
      </c>
    </row>
    <row r="16" spans="1:20" x14ac:dyDescent="0.3">
      <c r="A16" s="45" t="s">
        <v>71</v>
      </c>
      <c r="B16" s="47">
        <f>_xlfn.XLOOKUP(A16,'Base UF'!$A$7:$A$33,'Base UF'!$E$7:$E$33)*'Estimativa de Impacto'!$B$30</f>
        <v>1621.1943531848171</v>
      </c>
      <c r="C16" s="61">
        <v>851087</v>
      </c>
      <c r="H16" s="47"/>
      <c r="P16" s="45" t="s">
        <v>104</v>
      </c>
      <c r="Q16" s="47">
        <f t="shared" si="0"/>
        <v>2.0713379960204108</v>
      </c>
      <c r="S16" s="45" t="str">
        <f>LEFT(A16,2)</f>
        <v>PA</v>
      </c>
      <c r="T16" s="47">
        <f>C16/$C$30*100</f>
        <v>2.4214935861732565</v>
      </c>
    </row>
    <row r="17" spans="1:20" x14ac:dyDescent="0.3">
      <c r="A17" s="45" t="s">
        <v>70</v>
      </c>
      <c r="B17" s="47">
        <f>_xlfn.XLOOKUP(A17,'Base UF'!$A$7:$A$33,'Base UF'!$E$7:$E$33)*'Estimativa de Impacto'!$B$30</f>
        <v>1291.2830714124248</v>
      </c>
      <c r="C17" s="61">
        <v>704955</v>
      </c>
      <c r="H17" s="47"/>
      <c r="P17" s="45" t="s">
        <v>105</v>
      </c>
      <c r="Q17" s="47">
        <f t="shared" si="0"/>
        <v>1.6498229741425563</v>
      </c>
      <c r="S17" s="45" t="str">
        <f>LEFT(A17,2)</f>
        <v>PB</v>
      </c>
      <c r="T17" s="47">
        <f>C17/$C$30*100</f>
        <v>2.0057221071885345</v>
      </c>
    </row>
    <row r="18" spans="1:20" x14ac:dyDescent="0.3">
      <c r="A18" s="45" t="s">
        <v>69</v>
      </c>
      <c r="B18" s="47">
        <f>_xlfn.XLOOKUP(A18,'Base UF'!$A$7:$A$33,'Base UF'!$E$7:$E$33)*'Estimativa de Impacto'!$B$30</f>
        <v>2701.16242817792</v>
      </c>
      <c r="C18" s="61">
        <v>1356804</v>
      </c>
      <c r="H18" s="47"/>
      <c r="P18" s="45" t="s">
        <v>106</v>
      </c>
      <c r="Q18" s="47">
        <f t="shared" si="0"/>
        <v>3.4511718844297281</v>
      </c>
      <c r="S18" s="45" t="str">
        <f>LEFT(A18,2)</f>
        <v>PE</v>
      </c>
      <c r="T18" s="47">
        <f>C18/$C$30*100</f>
        <v>3.8603482178604764</v>
      </c>
    </row>
    <row r="19" spans="1:20" x14ac:dyDescent="0.3">
      <c r="A19" s="45" t="s">
        <v>68</v>
      </c>
      <c r="B19" s="47">
        <f>_xlfn.XLOOKUP(A19,'Base UF'!$A$7:$A$33,'Base UF'!$E$7:$E$33)*'Estimativa de Impacto'!$B$30</f>
        <v>1186.3101797003299</v>
      </c>
      <c r="C19" s="61">
        <v>671436</v>
      </c>
      <c r="H19" s="47"/>
      <c r="P19" s="45" t="s">
        <v>107</v>
      </c>
      <c r="Q19" s="47">
        <f t="shared" si="0"/>
        <v>1.5157031268039252</v>
      </c>
      <c r="S19" s="45" t="str">
        <f>LEFT(A19,2)</f>
        <v>PI</v>
      </c>
      <c r="T19" s="47">
        <f>C19/$C$30*100</f>
        <v>1.9103546024387952</v>
      </c>
    </row>
    <row r="20" spans="1:20" x14ac:dyDescent="0.3">
      <c r="A20" s="45" t="s">
        <v>67</v>
      </c>
      <c r="B20" s="47">
        <f>_xlfn.XLOOKUP(A20,'Base UF'!$A$7:$A$33,'Base UF'!$E$7:$E$33)*'Estimativa de Impacto'!$B$30</f>
        <v>4700.0562140855936</v>
      </c>
      <c r="C20" s="61">
        <v>2166006</v>
      </c>
      <c r="H20" s="47"/>
      <c r="P20" s="45" t="s">
        <v>108</v>
      </c>
      <c r="Q20" s="47">
        <f t="shared" si="0"/>
        <v>6.0050819943594327</v>
      </c>
      <c r="S20" s="45" t="str">
        <f>LEFT(A20,2)</f>
        <v>PR</v>
      </c>
      <c r="T20" s="47">
        <f>C20/$C$30*100</f>
        <v>6.1626715442872362</v>
      </c>
    </row>
    <row r="21" spans="1:20" x14ac:dyDescent="0.3">
      <c r="A21" s="45" t="s">
        <v>66</v>
      </c>
      <c r="B21" s="47">
        <f>_xlfn.XLOOKUP(A21,'Base UF'!$A$7:$A$33,'Base UF'!$E$7:$E$33)*'Estimativa de Impacto'!$B$30</f>
        <v>7215.9979258424391</v>
      </c>
      <c r="C21" s="61">
        <v>2808333</v>
      </c>
      <c r="H21" s="47"/>
      <c r="P21" s="45" t="s">
        <v>109</v>
      </c>
      <c r="Q21" s="47">
        <f t="shared" si="0"/>
        <v>9.2196044562079589</v>
      </c>
      <c r="S21" s="45" t="str">
        <f>LEFT(A21,2)</f>
        <v>RJ</v>
      </c>
      <c r="T21" s="47">
        <f>C21/$C$30*100</f>
        <v>7.9902058747680336</v>
      </c>
    </row>
    <row r="22" spans="1:20" x14ac:dyDescent="0.3">
      <c r="A22" s="45" t="s">
        <v>65</v>
      </c>
      <c r="B22" s="47">
        <f>_xlfn.XLOOKUP(A22,'Base UF'!$A$7:$A$33,'Base UF'!$E$7:$E$33)*'Estimativa de Impacto'!$B$30</f>
        <v>1053.4019873518225</v>
      </c>
      <c r="C22" s="61">
        <v>556550</v>
      </c>
      <c r="H22" s="47"/>
      <c r="P22" s="45" t="s">
        <v>110</v>
      </c>
      <c r="Q22" s="47">
        <f t="shared" si="0"/>
        <v>1.3458914146837633</v>
      </c>
      <c r="S22" s="45" t="str">
        <f>LEFT(A22,2)</f>
        <v>RN</v>
      </c>
      <c r="T22" s="47">
        <f>C22/$C$30*100</f>
        <v>1.5834835397376839</v>
      </c>
    </row>
    <row r="23" spans="1:20" x14ac:dyDescent="0.3">
      <c r="A23" s="45" t="s">
        <v>64</v>
      </c>
      <c r="B23" s="47">
        <f>_xlfn.XLOOKUP(A23,'Base UF'!$A$7:$A$33,'Base UF'!$E$7:$E$33)*'Estimativa de Impacto'!$B$30</f>
        <v>453.15896674543217</v>
      </c>
      <c r="C23" s="61">
        <v>248671</v>
      </c>
      <c r="H23" s="47"/>
      <c r="P23" s="45" t="s">
        <v>111</v>
      </c>
      <c r="Q23" s="47">
        <f t="shared" si="0"/>
        <v>0.57898387334819279</v>
      </c>
      <c r="S23" s="45" t="str">
        <f>LEFT(A23,2)</f>
        <v>RO</v>
      </c>
      <c r="T23" s="47">
        <f>C23/$C$30*100</f>
        <v>0.70751313504646396</v>
      </c>
    </row>
    <row r="24" spans="1:20" x14ac:dyDescent="0.3">
      <c r="A24" s="45" t="s">
        <v>63</v>
      </c>
      <c r="B24" s="47">
        <f>_xlfn.XLOOKUP(A24,'Base UF'!$A$7:$A$33,'Base UF'!$E$7:$E$33)*'Estimativa de Impacto'!$B$30</f>
        <v>74.656926957499479</v>
      </c>
      <c r="C24" s="61">
        <v>39300</v>
      </c>
      <c r="H24" s="47"/>
      <c r="P24" s="45" t="s">
        <v>112</v>
      </c>
      <c r="Q24" s="47">
        <f t="shared" si="0"/>
        <v>9.538629910066071E-2</v>
      </c>
      <c r="S24" s="45" t="str">
        <f>LEFT(A24,2)</f>
        <v>RR</v>
      </c>
      <c r="T24" s="47">
        <f>C24/$C$30*100</f>
        <v>0.11181547589918421</v>
      </c>
    </row>
    <row r="25" spans="1:20" x14ac:dyDescent="0.3">
      <c r="A25" s="45" t="s">
        <v>62</v>
      </c>
      <c r="B25" s="47">
        <f>_xlfn.XLOOKUP(A25,'Base UF'!$A$7:$A$33,'Base UF'!$E$7:$E$33)*'Estimativa de Impacto'!$B$30</f>
        <v>6171.7880227432142</v>
      </c>
      <c r="C25" s="61">
        <v>2751522</v>
      </c>
      <c r="H25" s="47"/>
      <c r="P25" s="45" t="s">
        <v>113</v>
      </c>
      <c r="Q25" s="47">
        <f t="shared" si="0"/>
        <v>7.8854574158724171</v>
      </c>
      <c r="S25" s="45" t="str">
        <f>LEFT(A25,2)</f>
        <v>RS</v>
      </c>
      <c r="T25" s="47">
        <f>C25/$C$30*100</f>
        <v>7.8285684955998764</v>
      </c>
    </row>
    <row r="26" spans="1:20" x14ac:dyDescent="0.3">
      <c r="A26" s="45" t="s">
        <v>61</v>
      </c>
      <c r="B26" s="47">
        <f>_xlfn.XLOOKUP(A26,'Base UF'!$A$7:$A$33,'Base UF'!$E$7:$E$33)*'Estimativa de Impacto'!$B$30</f>
        <v>3780.902809949549</v>
      </c>
      <c r="C26" s="61">
        <v>1702139</v>
      </c>
      <c r="H26" s="47"/>
      <c r="P26" s="45" t="s">
        <v>114</v>
      </c>
      <c r="Q26" s="47">
        <f t="shared" si="0"/>
        <v>4.8307148579218122</v>
      </c>
      <c r="S26" s="45" t="str">
        <f>LEFT(A26,2)</f>
        <v>SC</v>
      </c>
      <c r="T26" s="47">
        <f>C26/$C$30*100</f>
        <v>4.8428875911338807</v>
      </c>
    </row>
    <row r="27" spans="1:20" x14ac:dyDescent="0.3">
      <c r="A27" s="45" t="s">
        <v>60</v>
      </c>
      <c r="B27" s="47">
        <f>_xlfn.XLOOKUP(A27,'Base UF'!$A$7:$A$33,'Base UF'!$E$7:$E$33)*'Estimativa de Impacto'!$B$30</f>
        <v>693.84448155878806</v>
      </c>
      <c r="C27" s="61">
        <v>353050</v>
      </c>
      <c r="H27" s="47"/>
      <c r="P27" s="45" t="s">
        <v>115</v>
      </c>
      <c r="Q27" s="47">
        <f t="shared" si="0"/>
        <v>0.88649854667854289</v>
      </c>
      <c r="S27" s="45" t="str">
        <f>LEFT(A27,2)</f>
        <v>SE</v>
      </c>
      <c r="T27" s="47">
        <f>C27/$C$30*100</f>
        <v>1.0044899177151905</v>
      </c>
    </row>
    <row r="28" spans="1:20" x14ac:dyDescent="0.3">
      <c r="A28" s="45" t="s">
        <v>59</v>
      </c>
      <c r="B28" s="47">
        <f>_xlfn.XLOOKUP(A28,'Base UF'!$A$7:$A$33,'Base UF'!$E$7:$E$33)*'Estimativa de Impacto'!$B$30</f>
        <v>21273.549838735144</v>
      </c>
      <c r="C28" s="61">
        <v>7997959</v>
      </c>
      <c r="H28" s="47"/>
      <c r="P28" s="45" t="s">
        <v>116</v>
      </c>
      <c r="Q28" s="47">
        <f t="shared" si="0"/>
        <v>27.180400674750299</v>
      </c>
      <c r="S28" s="45" t="str">
        <f>LEFT(A28,2)</f>
        <v>SP</v>
      </c>
      <c r="T28" s="47">
        <f>C28/$C$30*100</f>
        <v>22.755613023083036</v>
      </c>
    </row>
    <row r="29" spans="1:20" ht="18" thickBot="1" x14ac:dyDescent="0.35">
      <c r="A29" s="45" t="s">
        <v>58</v>
      </c>
      <c r="B29" s="47">
        <f>_xlfn.XLOOKUP(A29,'Base UF'!$A$7:$A$33,'Base UF'!$E$7:$E$33)*'Estimativa de Impacto'!$B$30</f>
        <v>377.43123948217499</v>
      </c>
      <c r="C29" s="61">
        <v>210766</v>
      </c>
      <c r="H29" s="47"/>
      <c r="P29" s="45" t="s">
        <v>117</v>
      </c>
      <c r="Q29" s="47">
        <f t="shared" si="0"/>
        <v>0.48222945366710379</v>
      </c>
      <c r="S29" s="45" t="str">
        <f>LEFT(A29,2)</f>
        <v>TO</v>
      </c>
      <c r="T29" s="47">
        <f>C29/$C$30*100</f>
        <v>0.59966668176507532</v>
      </c>
    </row>
    <row r="30" spans="1:20" ht="18" thickBot="1" x14ac:dyDescent="0.35">
      <c r="A30" s="48" t="s">
        <v>149</v>
      </c>
      <c r="B30" s="49">
        <f>SUM(B3:B29)</f>
        <v>78267.977331539383</v>
      </c>
      <c r="C30" s="62">
        <f>SUM(C3:C29)</f>
        <v>35147192</v>
      </c>
    </row>
  </sheetData>
  <sortState xmlns:xlrd2="http://schemas.microsoft.com/office/spreadsheetml/2017/richdata2" ref="A3:A29">
    <sortCondition ref="A3:A29"/>
  </sortState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Dados Brutos</vt:lpstr>
      <vt:lpstr>Cálculos</vt:lpstr>
      <vt:lpstr>Estimativa de Impacto</vt:lpstr>
      <vt:lpstr>Base UF</vt:lpstr>
      <vt:lpstr>Abono por UF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Zioli Fernandes - SPREV</dc:creator>
  <cp:lastModifiedBy>Alexandre Zioli Fernandes</cp:lastModifiedBy>
  <dcterms:created xsi:type="dcterms:W3CDTF">2023-02-14T21:50:43Z</dcterms:created>
  <dcterms:modified xsi:type="dcterms:W3CDTF">2026-03-20T15:53:43Z</dcterms:modified>
</cp:coreProperties>
</file>