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media/image2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ÇAMENTO ESTIMADO" sheetId="1" state="visible" r:id="rId2"/>
    <sheet name="CFFD" sheetId="2" state="visible" r:id="rId3"/>
    <sheet name="CFF" sheetId="3" state="visible" r:id="rId4"/>
    <sheet name="BDI" sheetId="4" state="visible" r:id="rId5"/>
  </sheets>
  <definedNames>
    <definedName function="false" hidden="false" localSheetId="2" name="_xlnm.Print_Area" vbProcedure="false">CFF!$A$1:$X$1118</definedName>
    <definedName function="false" hidden="false" localSheetId="2" name="_xlnm.Print_Titles" vbProcedure="false">CFF!$8:$9</definedName>
    <definedName function="false" hidden="false" localSheetId="1" name="_xlnm.Print_Area" vbProcedure="false">CFFD!$A$1:$X$1118</definedName>
    <definedName function="false" hidden="false" localSheetId="1" name="_xlnm.Print_Titles" vbProcedure="false">CFFD!$8:$9</definedName>
    <definedName function="false" hidden="false" localSheetId="0" name="_xlnm.Print_Area" vbProcedure="false">'ORÇAMENTO ESTIMADO'!$A$1:$X$1118</definedName>
    <definedName function="false" hidden="false" localSheetId="0" name="_xlnm.Print_Titles" vbProcedure="false">'ORÇAMENTO ESTIMADO'!$8:$9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<sst xmlns="http://schemas.openxmlformats.org/spreadsheetml/2006/main" count="17077" uniqueCount="2194">
  <si>
    <t xml:space="preserve">INSS - INSTITUTO NACIONAL DO SEGURO SOCIAL</t>
  </si>
  <si>
    <t xml:space="preserve">GERÊNCIA EXECUTIVA EM LONDRINA – PR</t>
  </si>
  <si>
    <t xml:space="preserve">ORÇAMENTO ESTIMADO</t>
  </si>
  <si>
    <t xml:space="preserve">Obra:</t>
  </si>
  <si>
    <t xml:space="preserve">REFORMA DA APS SHANGRILÁ</t>
  </si>
  <si>
    <t xml:space="preserve">Local:</t>
  </si>
  <si>
    <t xml:space="preserve">RUA VISCONDE DE MAUÁ,161, JARDIM SHANGRI-LÁ, LONDRINA – CEP: 86070-540</t>
  </si>
  <si>
    <t xml:space="preserve">ÁREA CONSTRUÍDA TOTAL = 730,07M²</t>
  </si>
  <si>
    <t xml:space="preserve">Data:</t>
  </si>
  <si>
    <t xml:space="preserve">ÁREA DO TERRENO = 1096,49 M²</t>
  </si>
  <si>
    <t xml:space="preserve">ISS=5%</t>
  </si>
  <si>
    <t xml:space="preserve">Ref.:</t>
  </si>
  <si>
    <t xml:space="preserve">PARCELAS DE EXECUÇÃO – PRAZO</t>
  </si>
  <si>
    <t xml:space="preserve">ITEM</t>
  </si>
  <si>
    <t xml:space="preserve">TIPO</t>
  </si>
  <si>
    <t xml:space="preserve">CÓDIGO</t>
  </si>
  <si>
    <t xml:space="preserve">FONTE</t>
  </si>
  <si>
    <t xml:space="preserve">DESCRIÇÃO DAS ETAPAS</t>
  </si>
  <si>
    <t xml:space="preserve">UNID.</t>
  </si>
  <si>
    <t xml:space="preserve">QUANT.</t>
  </si>
  <si>
    <t xml:space="preserve">PREÇO</t>
  </si>
  <si>
    <t xml:space="preserve">TOTAL ITEM</t>
  </si>
  <si>
    <t xml:space="preserve">%</t>
  </si>
  <si>
    <t xml:space="preserve">1aParcela</t>
  </si>
  <si>
    <r>
      <rPr>
        <b val="true"/>
        <sz val="10"/>
        <rFont val="Trebuchet MS"/>
        <family val="2"/>
        <charset val="1"/>
      </rPr>
      <t xml:space="preserve">2</t>
    </r>
    <r>
      <rPr>
        <b val="true"/>
        <vertAlign val="superscript"/>
        <sz val="11"/>
        <rFont val="Trebuchet MS"/>
        <family val="2"/>
        <charset val="1"/>
      </rPr>
      <t xml:space="preserve">a</t>
    </r>
    <r>
      <rPr>
        <b val="true"/>
        <sz val="11"/>
        <rFont val="Trebuchet MS"/>
        <family val="2"/>
        <charset val="1"/>
      </rPr>
      <t xml:space="preserve">Parcela</t>
    </r>
  </si>
  <si>
    <r>
      <rPr>
        <b val="true"/>
        <sz val="10"/>
        <rFont val="Trebuchet MS"/>
        <family val="2"/>
        <charset val="1"/>
      </rPr>
      <t xml:space="preserve">3</t>
    </r>
    <r>
      <rPr>
        <b val="true"/>
        <vertAlign val="superscript"/>
        <sz val="11"/>
        <rFont val="Trebuchet MS"/>
        <family val="2"/>
        <charset val="1"/>
      </rPr>
      <t xml:space="preserve">a</t>
    </r>
    <r>
      <rPr>
        <b val="true"/>
        <sz val="11"/>
        <rFont val="Trebuchet MS"/>
        <family val="2"/>
        <charset val="1"/>
      </rPr>
      <t xml:space="preserve">Parcela</t>
    </r>
  </si>
  <si>
    <r>
      <rPr>
        <b val="true"/>
        <sz val="10"/>
        <rFont val="Trebuchet MS"/>
        <family val="2"/>
        <charset val="1"/>
      </rPr>
      <t xml:space="preserve">4</t>
    </r>
    <r>
      <rPr>
        <b val="true"/>
        <vertAlign val="superscript"/>
        <sz val="11"/>
        <rFont val="Trebuchet MS"/>
        <family val="2"/>
        <charset val="1"/>
      </rPr>
      <t xml:space="preserve">a</t>
    </r>
    <r>
      <rPr>
        <b val="true"/>
        <sz val="11"/>
        <rFont val="Trebuchet MS"/>
        <family val="2"/>
        <charset val="1"/>
      </rPr>
      <t xml:space="preserve">Parcela</t>
    </r>
  </si>
  <si>
    <r>
      <rPr>
        <b val="true"/>
        <sz val="10"/>
        <rFont val="Trebuchet MS"/>
        <family val="2"/>
        <charset val="1"/>
      </rPr>
      <t xml:space="preserve">5</t>
    </r>
    <r>
      <rPr>
        <b val="true"/>
        <vertAlign val="superscript"/>
        <sz val="11"/>
        <rFont val="Trebuchet MS"/>
        <family val="2"/>
        <charset val="1"/>
      </rPr>
      <t xml:space="preserve">a</t>
    </r>
    <r>
      <rPr>
        <b val="true"/>
        <sz val="11"/>
        <rFont val="Trebuchet MS"/>
        <family val="2"/>
        <charset val="1"/>
      </rPr>
      <t xml:space="preserve">Parcela</t>
    </r>
  </si>
  <si>
    <r>
      <rPr>
        <b val="true"/>
        <sz val="10"/>
        <rFont val="Trebuchet MS"/>
        <family val="2"/>
        <charset val="1"/>
      </rPr>
      <t xml:space="preserve">6</t>
    </r>
    <r>
      <rPr>
        <b val="true"/>
        <vertAlign val="superscript"/>
        <sz val="11"/>
        <rFont val="Trebuchet MS"/>
        <family val="2"/>
        <charset val="1"/>
      </rPr>
      <t xml:space="preserve">a</t>
    </r>
    <r>
      <rPr>
        <b val="true"/>
        <sz val="11"/>
        <rFont val="Trebuchet MS"/>
        <family val="2"/>
        <charset val="1"/>
      </rPr>
      <t xml:space="preserve">Parcela</t>
    </r>
  </si>
  <si>
    <r>
      <rPr>
        <b val="true"/>
        <sz val="10"/>
        <rFont val="Trebuchet MS"/>
        <family val="2"/>
        <charset val="1"/>
      </rPr>
      <t xml:space="preserve">7</t>
    </r>
    <r>
      <rPr>
        <b val="true"/>
        <vertAlign val="superscript"/>
        <sz val="11"/>
        <rFont val="Trebuchet MS"/>
        <family val="2"/>
        <charset val="1"/>
      </rPr>
      <t xml:space="preserve">a</t>
    </r>
    <r>
      <rPr>
        <b val="true"/>
        <sz val="11"/>
        <rFont val="Trebuchet MS"/>
        <family val="2"/>
        <charset val="1"/>
      </rPr>
      <t xml:space="preserve">Parcela</t>
    </r>
  </si>
  <si>
    <r>
      <rPr>
        <b val="true"/>
        <sz val="10"/>
        <rFont val="Trebuchet MS"/>
        <family val="2"/>
        <charset val="1"/>
      </rPr>
      <t xml:space="preserve">8</t>
    </r>
    <r>
      <rPr>
        <b val="true"/>
        <vertAlign val="superscript"/>
        <sz val="11"/>
        <rFont val="Trebuchet MS"/>
        <family val="2"/>
        <charset val="1"/>
      </rPr>
      <t xml:space="preserve">a</t>
    </r>
    <r>
      <rPr>
        <b val="true"/>
        <sz val="11"/>
        <rFont val="Trebuchet MS"/>
        <family val="2"/>
        <charset val="1"/>
      </rPr>
      <t xml:space="preserve">Parcela</t>
    </r>
  </si>
  <si>
    <r>
      <rPr>
        <b val="true"/>
        <sz val="10"/>
        <rFont val="Trebuchet MS"/>
        <family val="2"/>
        <charset val="1"/>
      </rPr>
      <t xml:space="preserve">9</t>
    </r>
    <r>
      <rPr>
        <b val="true"/>
        <vertAlign val="superscript"/>
        <sz val="11"/>
        <rFont val="Trebuchet MS"/>
        <family val="2"/>
        <charset val="1"/>
      </rPr>
      <t xml:space="preserve">a</t>
    </r>
    <r>
      <rPr>
        <b val="true"/>
        <sz val="11"/>
        <rFont val="Trebuchet MS"/>
        <family val="2"/>
        <charset val="1"/>
      </rPr>
      <t xml:space="preserve">Parcela</t>
    </r>
  </si>
  <si>
    <r>
      <rPr>
        <b val="true"/>
        <sz val="10"/>
        <rFont val="Trebuchet MS"/>
        <family val="2"/>
        <charset val="1"/>
      </rPr>
      <t xml:space="preserve">10</t>
    </r>
    <r>
      <rPr>
        <b val="true"/>
        <vertAlign val="superscript"/>
        <sz val="11"/>
        <rFont val="Trebuchet MS"/>
        <family val="2"/>
        <charset val="1"/>
      </rPr>
      <t xml:space="preserve">a</t>
    </r>
    <r>
      <rPr>
        <b val="true"/>
        <sz val="11"/>
        <rFont val="Trebuchet MS"/>
        <family val="2"/>
        <charset val="1"/>
      </rPr>
      <t xml:space="preserve">Parcela</t>
    </r>
  </si>
  <si>
    <t xml:space="preserve">UNITÁRIO SEM BDI</t>
  </si>
  <si>
    <t xml:space="preserve">BDI (%)</t>
  </si>
  <si>
    <t xml:space="preserve">UNITÁRIO COM BDI</t>
  </si>
  <si>
    <t xml:space="preserve">TOTAL COM BDI</t>
  </si>
  <si>
    <t xml:space="preserve">0 – 30</t>
  </si>
  <si>
    <t xml:space="preserve">30 – 60</t>
  </si>
  <si>
    <t xml:space="preserve">60 – 90</t>
  </si>
  <si>
    <t xml:space="preserve">90 – 120</t>
  </si>
  <si>
    <t xml:space="preserve">120 – 150</t>
  </si>
  <si>
    <t xml:space="preserve">150 – 180</t>
  </si>
  <si>
    <t xml:space="preserve">180 – 210</t>
  </si>
  <si>
    <t xml:space="preserve">210 – 240</t>
  </si>
  <si>
    <t xml:space="preserve">240 – 270</t>
  </si>
  <si>
    <t xml:space="preserve">270 – 300</t>
  </si>
  <si>
    <t xml:space="preserve">ADMINISTRAÇÃO LOCAL DA OBRA</t>
  </si>
  <si>
    <t xml:space="preserve">1.1</t>
  </si>
  <si>
    <t xml:space="preserve">C</t>
  </si>
  <si>
    <t xml:space="preserve"> 90780 </t>
  </si>
  <si>
    <t xml:space="preserve">SINAPI</t>
  </si>
  <si>
    <t xml:space="preserve">MESTRE DE OBRAS  COM ENCARGOS COMPLEMENTARES, 8HORAS/DIA</t>
  </si>
  <si>
    <t xml:space="preserve">h</t>
  </si>
  <si>
    <t xml:space="preserve">1.2</t>
  </si>
  <si>
    <t xml:space="preserve"> 90778 </t>
  </si>
  <si>
    <t xml:space="preserve">ENGENHEIRO CIVIL DE OBRA PLENO COM ENCARGOS COMPLEMENTARES, 2HORAS/DIA</t>
  </si>
  <si>
    <t xml:space="preserve">1.3</t>
  </si>
  <si>
    <t xml:space="preserve"> 91677 </t>
  </si>
  <si>
    <t xml:space="preserve">ENGENHEIRO ELETRICISTA COM ENCARGOS COMPLEMENTARES, 2HORAS/SEMANA</t>
  </si>
  <si>
    <t xml:space="preserve">SERVIÇOS INICIAIS</t>
  </si>
  <si>
    <t xml:space="preserve">2.1</t>
  </si>
  <si>
    <t xml:space="preserve"> 74209/001 </t>
  </si>
  <si>
    <t xml:space="preserve">PLACA DE OBRA EM CHAPA DE ACO GALVANIZADO</t>
  </si>
  <si>
    <t xml:space="preserve">m²</t>
  </si>
  <si>
    <t xml:space="preserve">2.2</t>
  </si>
  <si>
    <t xml:space="preserve"> 98459 </t>
  </si>
  <si>
    <t xml:space="preserve">TAPUME COM TELHA METÁLICA. AF_05/2018</t>
  </si>
  <si>
    <t xml:space="preserve">2.3</t>
  </si>
  <si>
    <t xml:space="preserve"> 97637 </t>
  </si>
  <si>
    <t xml:space="preserve">REMOÇÃO DE TAPUME/ CHAPAS METÁLICAS E DE MADEIRA, DE FORMA MANUAL, SEM REAPROVEITAMENTO. AF_12/2017</t>
  </si>
  <si>
    <t xml:space="preserve">2.4</t>
  </si>
  <si>
    <t xml:space="preserve">I</t>
  </si>
  <si>
    <t xml:space="preserve"> 7102 </t>
  </si>
  <si>
    <t xml:space="preserve">ORSE</t>
  </si>
  <si>
    <t xml:space="preserve">PROJETO ESTRUTURAL INCLUINDO FUNDAÇÕES CONCRETO ARMADO, ATÉ 500M². OBSERVAÇÃO: O CÁLCULO DA ÁREA EQUIVALE À ÁREA CONSTRUÍDA ACRESCIDA DA ÁREA DE COBERTURA (PARA COMPENSAR A FUNDAÇÃO).</t>
  </si>
  <si>
    <t xml:space="preserve">2.5</t>
  </si>
  <si>
    <t xml:space="preserve">PROJETO ESTRUTURAL INCLUINDO FUNDAÇÕES CONCRETO ARMADO, ATÉ 500M². ESCORAMENTO CAIXA DÁGUA</t>
  </si>
  <si>
    <t xml:space="preserve">2.6</t>
  </si>
  <si>
    <t xml:space="preserve"> I-07.001 </t>
  </si>
  <si>
    <t xml:space="preserve">Próprio</t>
  </si>
  <si>
    <t xml:space="preserve">PROJETO CONTRATADO DE ESCADA METÁLICA  – COMP.REF.: 339/SBC</t>
  </si>
  <si>
    <r>
      <rPr>
        <sz val="10"/>
        <rFont val="Arial"/>
        <family val="0"/>
        <charset val="1"/>
      </rPr>
      <t xml:space="preserve">DEMOLIÇÕES </t>
    </r>
    <r>
      <rPr>
        <sz val="10"/>
        <color rgb="FF000000"/>
        <rFont val="Arial"/>
        <family val="0"/>
        <charset val="1"/>
      </rPr>
      <t xml:space="preserve">E REMOÇÕES</t>
    </r>
  </si>
  <si>
    <t xml:space="preserve">3.1</t>
  </si>
  <si>
    <t xml:space="preserve">CIVIL</t>
  </si>
  <si>
    <t xml:space="preserve">3.1.1</t>
  </si>
  <si>
    <t xml:space="preserve">BLOCO 1</t>
  </si>
  <si>
    <t xml:space="preserve">3.1.1.1</t>
  </si>
  <si>
    <t xml:space="preserve"> 72178 </t>
  </si>
  <si>
    <t xml:space="preserve">RETIRADA DE DIVISORIAS EM CHAPAS DE MADEIRA, COM MONTANTES METALICOS</t>
  </si>
  <si>
    <t xml:space="preserve">3.1.1.2</t>
  </si>
  <si>
    <t xml:space="preserve"> 85421 </t>
  </si>
  <si>
    <t xml:space="preserve">REMOCAO DE VIDRO COMUM - DIVISÓRIAS</t>
  </si>
  <si>
    <t xml:space="preserve">3.1.1.3</t>
  </si>
  <si>
    <t xml:space="preserve"> 102192 </t>
  </si>
  <si>
    <t xml:space="preserve">REMOÇÃO DE VIDRO TEMPERADO FIXADO EM PERFIL U. AF_01/2021 - FACHADA, INCLUSIVE PORTA</t>
  </si>
  <si>
    <t xml:space="preserve">3.1.1.4</t>
  </si>
  <si>
    <t xml:space="preserve"> 102191 </t>
  </si>
  <si>
    <t xml:space="preserve">REMOÇÃO DE VIDRO LISO COMUM DE ESQUADRIA COM BAGUETE DE ALUMÍNIO OU PVC. AF_01/2021 PARA INSTALAÇÃO DE PORTA PRINCIPAL</t>
  </si>
  <si>
    <t xml:space="preserve">3.1.1.5</t>
  </si>
  <si>
    <t xml:space="preserve"> R-05.010 </t>
  </si>
  <si>
    <t xml:space="preserve">RETIRADA DE DIVISORIA GRANITO, REF. IOPES/010286</t>
  </si>
  <si>
    <t xml:space="preserve">3.1.1.6</t>
  </si>
  <si>
    <t xml:space="preserve"> R-02.024 </t>
  </si>
  <si>
    <t xml:space="preserve">RETIRADA DE PISO ELEVADO TELESCÓPICO METÁLICO, INCLUSIVE ESTRUTURA DE SUSTENTAÇÃO - REF.: CPOS (04.06.100)</t>
  </si>
  <si>
    <t xml:space="preserve">3.1.1.7</t>
  </si>
  <si>
    <t xml:space="preserve"> 97633 </t>
  </si>
  <si>
    <t xml:space="preserve">DEMOLIÇÃO DE REVESTIMENTO CERÂMICO, DE FORMA MANUAL, SEM REAPROVEITAMENTO. AF_12/2017 – PISO</t>
  </si>
  <si>
    <t xml:space="preserve">3.1.1.8</t>
  </si>
  <si>
    <t xml:space="preserve"> 97631 </t>
  </si>
  <si>
    <r>
      <rPr>
        <sz val="10"/>
        <rFont val="Arial"/>
        <family val="2"/>
        <charset val="1"/>
      </rPr>
      <t xml:space="preserve">DEMOLIÇÃO DE ARGAMASSAS, DE FORMA MANUAL, SEM REAPROVEITAMENTO. AF_12/2017 - </t>
    </r>
    <r>
      <rPr>
        <sz val="10"/>
        <color rgb="FF000000"/>
        <rFont val="Arial"/>
        <family val="2"/>
        <charset val="1"/>
      </rPr>
      <t xml:space="preserve">DEMOLIÇÃO DE CONTRAPISO PARA EXECUÇÃO DE BALDRAME</t>
    </r>
  </si>
  <si>
    <t xml:space="preserve">3.1.1.9</t>
  </si>
  <si>
    <t xml:space="preserve"> R-05.009 </t>
  </si>
  <si>
    <t xml:space="preserve">REMOÇÃO DE ESQUADRIA DE ALUMÍNIO E VIDRO</t>
  </si>
  <si>
    <t xml:space="preserve">3.1.1.10</t>
  </si>
  <si>
    <t xml:space="preserve"> R-05.004 </t>
  </si>
  <si>
    <t xml:space="preserve">RETIRADA DE PORTAS DE MADEIRA – COMP.REF.:72142/SINAPI JAN/16</t>
  </si>
  <si>
    <t xml:space="preserve">un</t>
  </si>
  <si>
    <t xml:space="preserve">3.1.1.11</t>
  </si>
  <si>
    <t xml:space="preserve"> 97622 </t>
  </si>
  <si>
    <t xml:space="preserve">DEMOLIÇÃO DE ALVENARIA DE BLOCO FURADO, DE FORMA MANUAL, SEM REAPROVEITAMENTO. AF_12/2017 </t>
  </si>
  <si>
    <t xml:space="preserve">m³</t>
  </si>
  <si>
    <t xml:space="preserve">3.1.1.12</t>
  </si>
  <si>
    <t xml:space="preserve"> 97640 </t>
  </si>
  <si>
    <t xml:space="preserve">REMOÇÃO DE FORROS DE DRYWALL, PVC E FIBROMINERAL, DE FORMA MANUAL, SEM REAPROVEITAMENTO. AF_12/2017 PVC</t>
  </si>
  <si>
    <t xml:space="preserve">3.1.1.13</t>
  </si>
  <si>
    <t xml:space="preserve">REMOÇÃO DE FORROS DE DRYWALL, PVC E FIBROMINERAL, DE FORMA MANUAL, SEM REAPROVEITAMENTO. AF_12/2017 DRI-WALL</t>
  </si>
  <si>
    <t xml:space="preserve">3.1.1.14</t>
  </si>
  <si>
    <t xml:space="preserve"> R-01.019 </t>
  </si>
  <si>
    <t xml:space="preserve">RETIRADA DE CALHA, REF.: ORSE (43)</t>
  </si>
  <si>
    <t xml:space="preserve">m</t>
  </si>
  <si>
    <t xml:space="preserve">3.1.1.15</t>
  </si>
  <si>
    <t xml:space="preserve"> 97649 </t>
  </si>
  <si>
    <t xml:space="preserve">REMOÇÃO DE TELHAS DE FIBROCIMENTO, METÁLICA E CERÂMICA, DE FORMA MECANIZADA, COM USO DE GUINDASTE, SEM REAPROVEITAMENTO. AF_12/2017</t>
  </si>
  <si>
    <t xml:space="preserve">3.1.1.16</t>
  </si>
  <si>
    <t xml:space="preserve">DEMOLIÇÃO DE ARGAMASSAS, DE FORMA MANUAL, SEM REAPROVEITAMENTO. AF_12/2017 - REBOCO DA PLATIBANDA PARA POSTERIOR EXECUÇÃO DE CINTA</t>
  </si>
  <si>
    <t xml:space="preserve">3.1.1.17</t>
  </si>
  <si>
    <t xml:space="preserve"> R-04.034 </t>
  </si>
  <si>
    <t xml:space="preserve">DEMOLIÇÃO DE MADEIRAMENTO EM COBERTURAS COM TELHAS DE FIBRO-CIMENTO 4 A 8 MM, REF.: ORSE (4977)</t>
  </si>
  <si>
    <t xml:space="preserve">3.1.1.18</t>
  </si>
  <si>
    <t xml:space="preserve"> R-04.035 </t>
  </si>
  <si>
    <t xml:space="preserve">REMOÇÃO DE ESTRUTURA METÁLICA CHUMBADA EM CONCRETO (ALAMBRADO, GUARDA-CORPO), REF.: ORSE (227)</t>
  </si>
  <si>
    <t xml:space="preserve">3.1.1.19</t>
  </si>
  <si>
    <t xml:space="preserve"> R-04.031 </t>
  </si>
  <si>
    <t xml:space="preserve">DESMONTAGEM E RETIRADA DE REDES DE DUTOS DE AR CONDICIONADO (REF. DEM-RED-005/SETOP)</t>
  </si>
  <si>
    <t xml:space="preserve">3.1.1.20</t>
  </si>
  <si>
    <t xml:space="preserve"> 97663 </t>
  </si>
  <si>
    <t xml:space="preserve">REMOÇÃO DE LOUÇAS, DE FORMA MANUAL, SEM REAPROVEITAMENTO. AF_12/2017 - VASO SANITÁRIO P/D.F.</t>
  </si>
  <si>
    <t xml:space="preserve">3.1.1.21</t>
  </si>
  <si>
    <t xml:space="preserve"> 97666 </t>
  </si>
  <si>
    <t xml:space="preserve">REMOÇÃO DE METAIS SANITÁRIOS, DE FORMA MANUAL, SEM REAPROVEITAMENTO. AF_12/2017 - TORNEIRAS S.P.</t>
  </si>
  <si>
    <t xml:space="preserve">3.1.1.22</t>
  </si>
  <si>
    <t xml:space="preserve">REMOÇÃO DE LOUÇAS, DE FORMA MANUAL, SEM REAPROVEITAMENTO. AF_12/2017 - LAVATÓRIOS S.P.</t>
  </si>
  <si>
    <t xml:space="preserve">3.1.1.23</t>
  </si>
  <si>
    <t xml:space="preserve"> R-01.009 </t>
  </si>
  <si>
    <t xml:space="preserve">RETIRADA DE PONTO DE ÁGUA/ESGOTO COMP.REF.: SEDOP - 021529</t>
  </si>
  <si>
    <t xml:space="preserve">3.1.1.24</t>
  </si>
  <si>
    <t xml:space="preserve">REMOÇÃO DE ESQUADRIA DE ALUMÍNIO SANITÁRIO(1)</t>
  </si>
  <si>
    <t xml:space="preserve">3.1.1.25</t>
  </si>
  <si>
    <t xml:space="preserve">DEMOLIÇÃO DE REVESTIMENTO CERÂMICO, DE FORMA MANUAL, SEM REAPROVEITAMENTO. AF_12/2017 – AZULEJOS</t>
  </si>
  <si>
    <t xml:space="preserve">M-8765A</t>
  </si>
  <si>
    <t xml:space="preserve">DESINSTALAÇÃO DE CONDICIONADOR DE AR TIPO SPLIT</t>
  </si>
  <si>
    <t xml:space="preserve">3.1.1.26</t>
  </si>
  <si>
    <t xml:space="preserve"> 72900 </t>
  </si>
  <si>
    <t xml:space="preserve">TRANSPORTE DE ENTULHO COM CAMINHAO BASCULANTE 6 M3, RODOVIA PAVIMENTADA, DMT 0,5 A 1,0 KM</t>
  </si>
  <si>
    <t xml:space="preserve">3.1.2</t>
  </si>
  <si>
    <t xml:space="preserve">BLOCO 2</t>
  </si>
  <si>
    <t xml:space="preserve">3.1.2.1</t>
  </si>
  <si>
    <t xml:space="preserve">3.1.2.2</t>
  </si>
  <si>
    <t xml:space="preserve">REMOCAO DE VIDRO COMUM</t>
  </si>
  <si>
    <t xml:space="preserve">3.1.2.3</t>
  </si>
  <si>
    <t xml:space="preserve"> R-02.010 </t>
  </si>
  <si>
    <t xml:space="preserve">DEMOLIÇÃO DE PISOS VINÍLICOS (PAVIFLEX), EXCLUSIVE CONTRA-PISO  – COMP.REF.:035/ORSE</t>
  </si>
  <si>
    <t xml:space="preserve">3.1.2.4</t>
  </si>
  <si>
    <t xml:space="preserve">DEMOLIÇÃO DE ARGAMASSAS, DE FORMA MANUAL, SEM REAPROVEITAMENTO. AF_12/2017</t>
  </si>
  <si>
    <t xml:space="preserve">3.1.2.5</t>
  </si>
  <si>
    <t xml:space="preserve">3.1.2.6</t>
  </si>
  <si>
    <t xml:space="preserve">3.1.2.7</t>
  </si>
  <si>
    <t xml:space="preserve">REMOÇÃO DE ESQUADRIA DE ALUMÍNIO E VIDRO-PORTA COPA</t>
  </si>
  <si>
    <t xml:space="preserve">3.1.2.8</t>
  </si>
  <si>
    <t xml:space="preserve">DEMOLIÇÃO DE ALVENARIA DE BLOCO FURADO, DE FORMA MANUAL, SEM REAPROVEITAMENTO. AF_12/2017</t>
  </si>
  <si>
    <t xml:space="preserve">3.1.2.9</t>
  </si>
  <si>
    <t xml:space="preserve">REMOÇÃO DE FORROS DE DRYWALL, PVC E FIBROMINERAL, DE FORMA MANUAL, SEM REAPROVEITAMENTO. AF_12/2017</t>
  </si>
  <si>
    <t xml:space="preserve">3.1.2.10</t>
  </si>
  <si>
    <t xml:space="preserve">REMOÇÃO DE METAIS SANITÁRIOS, DE FORMA MANUAL, SEM REAPROVEITAMENTO. AF_12/2017 - TORNEIRAS SANIT. EXISTENTES/VÁLVULAS DESCARGA</t>
  </si>
  <si>
    <t xml:space="preserve">3.1.2.11</t>
  </si>
  <si>
    <t xml:space="preserve">REMOÇÃO DE LOUÇAS, DE FORMA MANUAL, SEM REAPROVEITAMENTO. AF_12/2017 - VASO SANITÁRIO</t>
  </si>
  <si>
    <t xml:space="preserve">3.1.2.12</t>
  </si>
  <si>
    <t xml:space="preserve">3.1.2.13</t>
  </si>
  <si>
    <t xml:space="preserve">REMOÇÃO DE ESQUADRIA DE ALUMÍNIO PORTAS SANITÁRIOS(4)</t>
  </si>
  <si>
    <t xml:space="preserve">3.1.2.14</t>
  </si>
  <si>
    <t xml:space="preserve"> R-01.020 </t>
  </si>
  <si>
    <t xml:space="preserve">REMANEJAMENTO DE BANCADA DE GRANITO, REF.: SEINFRA /C4633</t>
  </si>
  <si>
    <t xml:space="preserve">3.1.2.15</t>
  </si>
  <si>
    <t xml:space="preserve">3.1.3</t>
  </si>
  <si>
    <t xml:space="preserve">ÁREA EXTERNA</t>
  </si>
  <si>
    <t xml:space="preserve">3.1.3.1</t>
  </si>
  <si>
    <t xml:space="preserve"> I-07.003 </t>
  </si>
  <si>
    <t xml:space="preserve">RETIRADA DE ESCADA DE MARINHEIRO COM OU SEM GUARDA-CORPO – M - COMP.REF.: 04.09.120/CPOS</t>
  </si>
  <si>
    <t xml:space="preserve">3.1.3.2</t>
  </si>
  <si>
    <t xml:space="preserve">DEMOLIÇÃO DE ARGAMASSAS, DE FORMA MANUAL, SEM REAPROVEITAMENTO. AF_12/2017 – CALÇADAS</t>
  </si>
  <si>
    <t xml:space="preserve">3.1.3.3</t>
  </si>
  <si>
    <t xml:space="preserve"> R-02.004 </t>
  </si>
  <si>
    <t xml:space="preserve">DEMOLIÇÃO DE PISO CERÂMICO OU LADRILHO – COMP.REF.:00018/ORSE</t>
  </si>
  <si>
    <t xml:space="preserve">3.1.3.4</t>
  </si>
  <si>
    <t xml:space="preserve"> R-02.003 </t>
  </si>
  <si>
    <t xml:space="preserve">RETIRADA E REMOÇÃO DE MEIO-FIO – COMP.REF.:23901/SBC</t>
  </si>
  <si>
    <t xml:space="preserve">3.1.3.5</t>
  </si>
  <si>
    <t xml:space="preserve"> 97628 </t>
  </si>
  <si>
    <t xml:space="preserve">DEMOLIÇÃO DE LAJES, DE FORMA MANUAL, SEM REAPROVEITAMENTO. AF_12/2017</t>
  </si>
  <si>
    <t xml:space="preserve">3.1.3.6</t>
  </si>
  <si>
    <t xml:space="preserve"> R-06.005 </t>
  </si>
  <si>
    <t xml:space="preserve">REMOÇÃO DE MASTROS E TOTEM/MÓDULO HORIZONTAL – COMP.REF.:07768/ORSE</t>
  </si>
  <si>
    <t xml:space="preserve">3.1.3.7</t>
  </si>
  <si>
    <t xml:space="preserve"> 93358 </t>
  </si>
  <si>
    <t xml:space="preserve">ESCAVAÇÃO MANUAL DE VALA COM PROFUNDIDADE MENOR OU IGUAL A 1,30 M. AF_03/2016-REMOÇÃO DE CAIXA DE INSPEÇÃO – 3 UNIDADES</t>
  </si>
  <si>
    <t xml:space="preserve">3.1.3.8</t>
  </si>
  <si>
    <t xml:space="preserve"> R-05.011 </t>
  </si>
  <si>
    <t xml:space="preserve">RETIRADA DE PORTÃO METÁLICO, REF.: SIURB /176097</t>
  </si>
  <si>
    <t xml:space="preserve">3.1.3.9</t>
  </si>
  <si>
    <t xml:space="preserve">DEMOLIÇÃO DE ALVENARIA DE BLOCO FURADO, DE FORMA MANUAL, SEM REAPROVEITAMENTO. AF_12/2017 – MURETAS</t>
  </si>
  <si>
    <t xml:space="preserve">3.1.3.10</t>
  </si>
  <si>
    <t xml:space="preserve">DEMOLIÇÃO DE ARGAMASSAS, DE FORMA MANUAL, SEM REAPROVEITAMENTO. AF_12/2017 – RAMPA</t>
  </si>
  <si>
    <t xml:space="preserve">3.1.3.11</t>
  </si>
  <si>
    <t xml:space="preserve">REMOÇÃO DE VIDRO TEMPERADO FIXADO EM PERFIL U. AF_01/2021 -RAMPA – INCLUSIVE PORTAS</t>
  </si>
  <si>
    <t xml:space="preserve">3.1.3.12</t>
  </si>
  <si>
    <t xml:space="preserve">REMOÇÃO DE TRAMA METÁLICA PARA COBERTURA, DE FORMA MANUAL, SEM REAPROVEITAMENTO. AF_12/2017- COBERTURA RAMPA</t>
  </si>
  <si>
    <t xml:space="preserve">3.1.3.13</t>
  </si>
  <si>
    <t xml:space="preserve">3.2</t>
  </si>
  <si>
    <t xml:space="preserve">ELÉTRICA</t>
  </si>
  <si>
    <t xml:space="preserve">3.2.1</t>
  </si>
  <si>
    <t xml:space="preserve">3.2.1.1</t>
  </si>
  <si>
    <t xml:space="preserve"> 97660 </t>
  </si>
  <si>
    <t xml:space="preserve">REMOÇÃO DE INTERRUPTORES/TOMADAS ELÉTRICAS, DE FORMA MANUAL, SEM REAPROVEITAMENTO. AF_12/2017</t>
  </si>
  <si>
    <t xml:space="preserve">3.2.1.2</t>
  </si>
  <si>
    <t xml:space="preserve"> 97661 </t>
  </si>
  <si>
    <t xml:space="preserve">REMOÇÃO DE CABOS ELÉTRICOS, DE FORMA MANUAL, SEM REAPROVEITAMENTO. AF_12/2017</t>
  </si>
  <si>
    <t xml:space="preserve">3.2.1.3</t>
  </si>
  <si>
    <t xml:space="preserve"> 97665 </t>
  </si>
  <si>
    <t xml:space="preserve">REMOÇÃO DE LUMINÁRIAS, DE FORMA MANUAL, SEM REAPROVEITAMENTO. AF_12/2017</t>
  </si>
  <si>
    <t xml:space="preserve">3.2.1.4</t>
  </si>
  <si>
    <t xml:space="preserve"> R-08.002 </t>
  </si>
  <si>
    <t xml:space="preserve">RETIRADA DE QUADRO DE ELÉTRICA E TELEFONIA – COMP.REF.:22717/SBC</t>
  </si>
  <si>
    <t xml:space="preserve">3.2.1.5</t>
  </si>
  <si>
    <t xml:space="preserve"> R-08.005 </t>
  </si>
  <si>
    <t xml:space="preserve">REMOÇÃO DE ELETROCALHAS ATÉ 200MM - COMP.REF.: 095012/SIURB</t>
  </si>
  <si>
    <t xml:space="preserve">3.2.2</t>
  </si>
  <si>
    <t xml:space="preserve">3.2.2.1</t>
  </si>
  <si>
    <t xml:space="preserve">3.2.2.2</t>
  </si>
  <si>
    <t xml:space="preserve">3.2.2.3</t>
  </si>
  <si>
    <t xml:space="preserve">3.2.2.4</t>
  </si>
  <si>
    <t xml:space="preserve">INFRAESTRUTURA</t>
  </si>
  <si>
    <t xml:space="preserve">4.1</t>
  </si>
  <si>
    <t xml:space="preserve">4.1.1</t>
  </si>
  <si>
    <t xml:space="preserve">FUNDAÇÃO PARA EXECUÇÃO BALDRAME SOB PAREDES DE SANITÁRIOS</t>
  </si>
  <si>
    <t xml:space="preserve">4.1.1.1</t>
  </si>
  <si>
    <t xml:space="preserve"> 73481 </t>
  </si>
  <si>
    <t xml:space="preserve">ESCAVAÇÃO MANUAL DE VALAS EM TERRA COMPACTA, PROF. DE 0 M &lt; H &lt;= 1 M</t>
  </si>
  <si>
    <t xml:space="preserve">4.1.1.2</t>
  </si>
  <si>
    <t xml:space="preserve"> 74156/001 </t>
  </si>
  <si>
    <t xml:space="preserve">ESTACA A TRADO(BROCA) D=25CM C/CONCRETO FCK=15MPA+20KG ACO/M3       MOLD.IN-LOCO</t>
  </si>
  <si>
    <t xml:space="preserve">4.2</t>
  </si>
  <si>
    <t xml:space="preserve">4.2.1</t>
  </si>
  <si>
    <t xml:space="preserve">4.2.1.2</t>
  </si>
  <si>
    <t xml:space="preserve">4.1.2.2</t>
  </si>
  <si>
    <t xml:space="preserve">4.3</t>
  </si>
  <si>
    <t xml:space="preserve">FUNDAÇÕES – RAMPA</t>
  </si>
  <si>
    <t xml:space="preserve">4.2.1.1</t>
  </si>
  <si>
    <t xml:space="preserve">ESCAVACAO MANUAL DE VALAS EM TERRA COMPACTA, PROF. DE 0 M &lt; H &lt;= 1 M</t>
  </si>
  <si>
    <t xml:space="preserve">4.2.2</t>
  </si>
  <si>
    <t xml:space="preserve">FUNDAÇÕES – DEPÓSITO DO LIXO</t>
  </si>
  <si>
    <t xml:space="preserve">4.2.2.1</t>
  </si>
  <si>
    <t xml:space="preserve">4.2.2.2</t>
  </si>
  <si>
    <t xml:space="preserve">4.2.3</t>
  </si>
  <si>
    <t xml:space="preserve">FUNDAÇÕES – MUROS E GRADIS</t>
  </si>
  <si>
    <t xml:space="preserve">FUNDAÇÃO – BASE DOS MASTROS</t>
  </si>
  <si>
    <t xml:space="preserve">4.2.3.1</t>
  </si>
  <si>
    <t xml:space="preserve">4.2.3.2</t>
  </si>
  <si>
    <t xml:space="preserve"> 6042 </t>
  </si>
  <si>
    <t xml:space="preserve">CONCRETO NAO ESTRUTURAL, CONSUMO 210KG/M3, PREPARO COM BETONEIRA, SEM LANCAMENTO</t>
  </si>
  <si>
    <t xml:space="preserve">4.2.3.3</t>
  </si>
  <si>
    <t xml:space="preserve"> 73346 </t>
  </si>
  <si>
    <t xml:space="preserve">CONCRETO ARMADO DOSADO 15 MPA INCL MAT P/ 1 M3 PREPARO CONF           COMP 5845 COLOC CONF COMP 7090 14 M2 DE AREA MOLDADA FORMAS           E ESCORAMENTO CONF COMPS 5306 E 5708 60 KG DE ACO CA-50 INC           MAO DE OBRA P/CORTE DOBRAGEM MONTAGEM E COLOC NAS FORMAS.</t>
  </si>
  <si>
    <t xml:space="preserve">4.2.3.4</t>
  </si>
  <si>
    <t xml:space="preserve">4.2.4</t>
  </si>
  <si>
    <t xml:space="preserve">4.2.4.1</t>
  </si>
  <si>
    <t xml:space="preserve">4.2.4.2</t>
  </si>
  <si>
    <t xml:space="preserve">4.2.4.3</t>
  </si>
  <si>
    <t xml:space="preserve">4.2.4.4</t>
  </si>
  <si>
    <t xml:space="preserve">SUPRAESTRUTURA</t>
  </si>
  <si>
    <t xml:space="preserve">5.1</t>
  </si>
  <si>
    <t xml:space="preserve">5.1.1</t>
  </si>
  <si>
    <t xml:space="preserve">VIGAS BALDRAME SOB PAREDES SANITÁRIOS</t>
  </si>
  <si>
    <t xml:space="preserve">5.1.1.1</t>
  </si>
  <si>
    <t xml:space="preserve"> 96542 </t>
  </si>
  <si>
    <t xml:space="preserve">FABRICAÇÃO, MONTAGEM E DESMONTAGEM DE FÔRMA PARA VIGA BALDRAME, EM CHAPA DE MADEIRA COMPENSADA RESINADA, E=17 MM, 4 UTILIZAÇÕES. AF_06/2017</t>
  </si>
  <si>
    <t xml:space="preserve">5.1.1.2</t>
  </si>
  <si>
    <t xml:space="preserve"> 73942/002 </t>
  </si>
  <si>
    <t xml:space="preserve">ARMACAO DE ACO CA-60 DIAM. 3,4 A 6,0MM.- FORNECIMENTO / CORTE (C/PERDA DE 10%) / DOBRA / COLOCAÇÃO.</t>
  </si>
  <si>
    <t xml:space="preserve">kg</t>
  </si>
  <si>
    <t xml:space="preserve">5.1.1.3</t>
  </si>
  <si>
    <t xml:space="preserve"> 74254/002 </t>
  </si>
  <si>
    <t xml:space="preserve">ARMACAO ACO CA-50, DIAM. 6,3 (1/4) À 12,5MM(1/2) -FORNECIMENTO/ CORTE(PERDA DE 10%) / DOBRA / COLOCAÇÃO.</t>
  </si>
  <si>
    <t xml:space="preserve">5.1.1.4</t>
  </si>
  <si>
    <t xml:space="preserve"> 74138/003 </t>
  </si>
  <si>
    <t xml:space="preserve">CONCRETO USINADO BOMBEADO FCK=25MPA, INCLUSIVE LANCAMENTO E ADENSAMENTO</t>
  </si>
  <si>
    <t xml:space="preserve">5.1.2</t>
  </si>
  <si>
    <t xml:space="preserve">CINTA DE AMARRAÇÃO PAREDES SANITÁRIOS</t>
  </si>
  <si>
    <t xml:space="preserve">5.1.2.1</t>
  </si>
  <si>
    <t xml:space="preserve"> 92265 </t>
  </si>
  <si>
    <t xml:space="preserve">FABRICAÇÃO DE FÔRMA PARA VIGAS, EM CHAPA DE MADEIRA COMPENSADA RESINADA, E = 17 MM. AF_12/2015</t>
  </si>
  <si>
    <t xml:space="preserve">5.1.2.2</t>
  </si>
  <si>
    <t xml:space="preserve">5.1.2.3</t>
  </si>
  <si>
    <t xml:space="preserve">5.1.3</t>
  </si>
  <si>
    <t xml:space="preserve">ESCORAMENTO DA LAJE DA CAIXA DAGUA</t>
  </si>
  <si>
    <t xml:space="preserve">5.1.3.1</t>
  </si>
  <si>
    <t xml:space="preserve"> 92452 </t>
  </si>
  <si>
    <t xml:space="preserve">MONTAGEM E DESMONTAGEM DE FÔRMA DE VIGA, ESCORAMENTO METÁLICO, PÉ-DIREITO SIMPLES, EM CHAPA DE MADEIRA RESINADA, 2 UTILIZAÇÕES. AF_09/2020</t>
  </si>
  <si>
    <t xml:space="preserve">5.1.4</t>
  </si>
  <si>
    <t xml:space="preserve">REFORÇO PILARES CORTADOS</t>
  </si>
  <si>
    <t xml:space="preserve">5.1.4.1</t>
  </si>
  <si>
    <t xml:space="preserve"> 92510 </t>
  </si>
  <si>
    <t xml:space="preserve">MONTAGEM E DESMONTAGEM DE FÔRMA DE LAJE MACIÇA, PÉ-DIREITO SIMPLES, EM CHAPA DE MADEIRA COMPENSADA RESINADA, 2 UTILIZAÇÕES. AF_09/2020</t>
  </si>
  <si>
    <t xml:space="preserve">5.1.4.2</t>
  </si>
  <si>
    <t xml:space="preserve">5.1.4.3</t>
  </si>
  <si>
    <t xml:space="preserve"> 90285 </t>
  </si>
  <si>
    <t xml:space="preserve">GRAUTE FGK=30 MPA; TRAÇO 1:0,8:1,1 (CIMENTO/ AREIA GROSSA/ BRITA 0/ ADITIVO) - PREPARO MECÂNICO COM BETONEIRA 400 L. AF_02/2015</t>
  </si>
  <si>
    <t xml:space="preserve">5.1.5</t>
  </si>
  <si>
    <t xml:space="preserve">VERGAS E CONTRA-VERGAS EM CONCRETO ARMADO</t>
  </si>
  <si>
    <t xml:space="preserve">5.1.5.1</t>
  </si>
  <si>
    <t xml:space="preserve"> 93186 </t>
  </si>
  <si>
    <t xml:space="preserve">VERGA MOLDADA IN LOCO EM CONCRETO PARA JANELAS COM ATÉ 1,5 M DE VÃO. AF_03/2016</t>
  </si>
  <si>
    <t xml:space="preserve">5.1.6</t>
  </si>
  <si>
    <t xml:space="preserve">CINTA DE AMARRAÇÃO PLATIBANDA (15X9) APOIO ESTRUT. METÁLICA TELHADO</t>
  </si>
  <si>
    <t xml:space="preserve">5.1.6.1</t>
  </si>
  <si>
    <t xml:space="preserve">5.1.6.2</t>
  </si>
  <si>
    <t xml:space="preserve">5.1.6.3</t>
  </si>
  <si>
    <t xml:space="preserve">5.1.6.4</t>
  </si>
  <si>
    <t xml:space="preserve"> 99814 </t>
  </si>
  <si>
    <t xml:space="preserve">LIMPEZA DE SUPERFÍCIE COM JATO DE ALTA PRESSÃO. AF_04/2019</t>
  </si>
  <si>
    <t xml:space="preserve">5.1.7</t>
  </si>
  <si>
    <t xml:space="preserve">CINTA DE AMARRAÇÃO PLATIBANDA – 12X20</t>
  </si>
  <si>
    <t xml:space="preserve">5.1.7.1</t>
  </si>
  <si>
    <t xml:space="preserve">5.1.7.2</t>
  </si>
  <si>
    <t xml:space="preserve">5.1.7.3</t>
  </si>
  <si>
    <t xml:space="preserve">5.1.7.4</t>
  </si>
  <si>
    <t xml:space="preserve"> 74138/002</t>
  </si>
  <si>
    <t xml:space="preserve">CONCRETO USINADO BOMBEADO FCK=20MPA, INCLUSIVE LANCAMENTO E ADENSAMENTO</t>
  </si>
  <si>
    <t xml:space="preserve">5.1.8</t>
  </si>
  <si>
    <t xml:space="preserve">PILARETES PLATIBANDA-12X20</t>
  </si>
  <si>
    <t xml:space="preserve">5.1.8.1</t>
  </si>
  <si>
    <t xml:space="preserve">5.1.8.2</t>
  </si>
  <si>
    <t xml:space="preserve">5.1.8.3</t>
  </si>
  <si>
    <t xml:space="preserve">5.1.8.4</t>
  </si>
  <si>
    <t xml:space="preserve">5.1.9</t>
  </si>
  <si>
    <t xml:space="preserve">CINTA DE AMARRAÇÃO – CX D’ÁGUA 12X35</t>
  </si>
  <si>
    <t xml:space="preserve">5.1.9.1</t>
  </si>
  <si>
    <t xml:space="preserve">5.1.9.2</t>
  </si>
  <si>
    <t xml:space="preserve">5.1.9.3</t>
  </si>
  <si>
    <t xml:space="preserve">5.1.9.4</t>
  </si>
  <si>
    <t xml:space="preserve">5.1.10</t>
  </si>
  <si>
    <t xml:space="preserve">PILARES CX D’ÁGUA -15X25</t>
  </si>
  <si>
    <t xml:space="preserve">5.1.10.1</t>
  </si>
  <si>
    <t xml:space="preserve">5.1.10.2</t>
  </si>
  <si>
    <t xml:space="preserve">5.1.10.3</t>
  </si>
  <si>
    <t xml:space="preserve">5.1.10.4</t>
  </si>
  <si>
    <t xml:space="preserve">5.2</t>
  </si>
  <si>
    <t xml:space="preserve">5.2.1</t>
  </si>
  <si>
    <t xml:space="preserve">5.2.1.1</t>
  </si>
  <si>
    <t xml:space="preserve">5.1.2.5</t>
  </si>
  <si>
    <t xml:space="preserve">5.2.2</t>
  </si>
  <si>
    <t xml:space="preserve">5.2.2.1</t>
  </si>
  <si>
    <t xml:space="preserve">5.2.2.2</t>
  </si>
  <si>
    <t xml:space="preserve">5.2.2.3</t>
  </si>
  <si>
    <t xml:space="preserve">5.2.3</t>
  </si>
  <si>
    <t xml:space="preserve">5.2.3.1</t>
  </si>
  <si>
    <t xml:space="preserve">5.3</t>
  </si>
  <si>
    <t xml:space="preserve">5.3.1</t>
  </si>
  <si>
    <t xml:space="preserve">BALDRAME DEPÓSITO DE LIXO</t>
  </si>
  <si>
    <t xml:space="preserve">5.3.1.1</t>
  </si>
  <si>
    <t xml:space="preserve">5.3.1.2</t>
  </si>
  <si>
    <t xml:space="preserve">5.3.1.3</t>
  </si>
  <si>
    <t xml:space="preserve">5.3.1.4</t>
  </si>
  <si>
    <t xml:space="preserve">5.3.2</t>
  </si>
  <si>
    <t xml:space="preserve">LAJE DEPÓSITO DE LIXO</t>
  </si>
  <si>
    <t xml:space="preserve">5.3.2.1</t>
  </si>
  <si>
    <t xml:space="preserve"> 74202/001 </t>
  </si>
  <si>
    <t xml:space="preserve">LAJE PRE-MOLDADA P/FORRO, SOBRECARGA 100KG/M2, VAOS ATE 3,50M/E=8CM, C/LAJOTAS E CAP.C/CONC FCK=20MPA, 3CM, INTER-EIXO 38CM, C/ESCORAMENTO (REAPR.3X) E FERRAGEM NEGATIVA</t>
  </si>
  <si>
    <t xml:space="preserve">5.3.2.2</t>
  </si>
  <si>
    <t xml:space="preserve">5.3.2.3</t>
  </si>
  <si>
    <t xml:space="preserve">5.3.2.4</t>
  </si>
  <si>
    <t xml:space="preserve"> 92447 </t>
  </si>
  <si>
    <t xml:space="preserve">MONTAGEM E DESMONTAGEM DE FÔRMA DE VIGA, ESCORAMENTO COM PONTALETE DE MADEIRA, PÉ-DIREITO SIMPLES, EM MADEIRA SERRADA, 2 UTILIZAÇÕES. AF_09/2020</t>
  </si>
  <si>
    <t xml:space="preserve">5.3.2.5</t>
  </si>
  <si>
    <t xml:space="preserve">5.3.3</t>
  </si>
  <si>
    <t xml:space="preserve">ESTRUTURA DA RAMPA</t>
  </si>
  <si>
    <t xml:space="preserve">5.3.3.1</t>
  </si>
  <si>
    <t xml:space="preserve">5.3.3.2</t>
  </si>
  <si>
    <t xml:space="preserve">5.3.3.3</t>
  </si>
  <si>
    <t xml:space="preserve">5.3.3.4</t>
  </si>
  <si>
    <t xml:space="preserve">5.3.4</t>
  </si>
  <si>
    <t xml:space="preserve">ESTRUTURA – MUROS E GRADIS (BALDRAMES, CINTAS E PILARES)</t>
  </si>
  <si>
    <t xml:space="preserve">5.3.4.1</t>
  </si>
  <si>
    <t xml:space="preserve">5.3.4.2</t>
  </si>
  <si>
    <t xml:space="preserve">5.3.4.3</t>
  </si>
  <si>
    <t xml:space="preserve">5.3.4.4</t>
  </si>
  <si>
    <t xml:space="preserve">PAREDES E PAINÉIS</t>
  </si>
  <si>
    <t xml:space="preserve">6.1</t>
  </si>
  <si>
    <t xml:space="preserve">6.1.1</t>
  </si>
  <si>
    <t xml:space="preserve">ALVENARIA – BLOCO 1</t>
  </si>
  <si>
    <t xml:space="preserve">6.1.1.1</t>
  </si>
  <si>
    <t xml:space="preserve"> 73674 </t>
  </si>
  <si>
    <t xml:space="preserve">ANDAIME PARA ALVENARIA EM MADEIRA DE 2A</t>
  </si>
  <si>
    <t xml:space="preserve">6.1.1.2</t>
  </si>
  <si>
    <t xml:space="preserve"> 87525 </t>
  </si>
  <si>
    <t xml:space="preserve">ALVENARIA DE VEDAÇÃO DE BLOCOS CERÂMICOS FURADOS NA HORIZONTAL DE 14X9X19CM (ESPESSURA 14CM, BLOCO DEITADO) DE PAREDES COM ÁREA LÍQUIDA MAIOR OU IGUAL A 6M² COM VÃOS E ARGAMASSA DE ASSENTAMENTO COM PREPARO EM BETONEIRA. AF_06/2014</t>
  </si>
  <si>
    <t xml:space="preserve">6.1.1.3</t>
  </si>
  <si>
    <t xml:space="preserve"> 73988/002 </t>
  </si>
  <si>
    <t xml:space="preserve">ENCUNHAMENTO (APERTO DE ALVENARIA) EM TIJOLOS CERAMICOS MACICO 5,7X9X19CM 1/2 VEZ (ESPESSURA 9CM) COM ARGAMASSA TRACO 1:2:8 (CIMENTO, CAL E AREIA)</t>
  </si>
  <si>
    <t xml:space="preserve">6.1.1.4</t>
  </si>
  <si>
    <t xml:space="preserve">DEMOLIÇÃO DE ARGAMASSAS, DE FORMA MANUAL, SEM REAPROVEITAMENTO. AF_12/2017 PARA A INTERFACE ENTRE ALVENARIA NOVA E EXISTENTE</t>
  </si>
  <si>
    <t xml:space="preserve">6.1.1.5</t>
  </si>
  <si>
    <t xml:space="preserve">6.1.1.6</t>
  </si>
  <si>
    <t xml:space="preserve"> 93203 </t>
  </si>
  <si>
    <t xml:space="preserve">FIXAÇÃO (ENCUNHAMENTO) DE ALVENARIA DE VEDAÇÃO COM ESPUMA DE POLIURETANO EXPANSIVA. AF_03/2016</t>
  </si>
  <si>
    <t xml:space="preserve">6.1.2</t>
  </si>
  <si>
    <t xml:space="preserve">DIVISÓRIA NAVAL – BLOCO 1</t>
  </si>
  <si>
    <t xml:space="preserve">6.1.2.1</t>
  </si>
  <si>
    <t xml:space="preserve"> 00013360 </t>
  </si>
  <si>
    <t xml:space="preserve">DIVISORIA CEGA (N1) - PAINEL MSO/COMEIA E=35MM - PERFIS SIMPLES ALUMINIO ANOD NAT - COLOCADA</t>
  </si>
  <si>
    <t xml:space="preserve">6.1.2.2</t>
  </si>
  <si>
    <t xml:space="preserve"> C-04.001 </t>
  </si>
  <si>
    <t xml:space="preserve">D2 – DIVISÓRIAS DE PAINÉIS, TIPO COLMEIA, MODULARES COM BANDEIRA DE VIDRO, ESPESSURA DE 35 MM, INCLUINDO INSTALAÇÃO E ACESSÓRIOS</t>
  </si>
  <si>
    <t xml:space="preserve">6.1.3</t>
  </si>
  <si>
    <t xml:space="preserve">DIVISÓRIA DE VIDRO – BLOCO 1</t>
  </si>
  <si>
    <t xml:space="preserve">6.1.3.1</t>
  </si>
  <si>
    <t xml:space="preserve"> 102181 </t>
  </si>
  <si>
    <t xml:space="preserve">DIVISÓRIA-INSTALAÇÃO DE VIDRO TEMPERADO, E = 10 MM, ENCAIXADO EM PERFIL U. AF_01/2021_P</t>
  </si>
  <si>
    <t xml:space="preserve">6.1.3.2</t>
  </si>
  <si>
    <t xml:space="preserve"> C-04.005 </t>
  </si>
  <si>
    <t xml:space="preserve">TUBO ALUMÍNIO QUADRADO ANODIZADO NATURAL 3” – COMP.REF.: 09638/ORSE</t>
  </si>
  <si>
    <t xml:space="preserve">6.1.3.3</t>
  </si>
  <si>
    <t xml:space="preserve"> C-05.009 </t>
  </si>
  <si>
    <t xml:space="preserve">PELICULA ADESIVA APLICADA EM VIDROS – TIPO INSULFILM   – COMP.REF.:03149/ORSE LISTADA</t>
  </si>
  <si>
    <t xml:space="preserve">6.2</t>
  </si>
  <si>
    <t xml:space="preserve">6.2.1</t>
  </si>
  <si>
    <t xml:space="preserve">ALVENARIA – BLOCO 2</t>
  </si>
  <si>
    <t xml:space="preserve">6.2.1.1</t>
  </si>
  <si>
    <t xml:space="preserve">6.2.1.2</t>
  </si>
  <si>
    <t xml:space="preserve">6.2.1.3</t>
  </si>
  <si>
    <t xml:space="preserve">6.2.1.4</t>
  </si>
  <si>
    <t xml:space="preserve">6.2.1.5</t>
  </si>
  <si>
    <t xml:space="preserve">6.2.2</t>
  </si>
  <si>
    <t xml:space="preserve">DIVISÓRIA NAVAL – BLOCO 2</t>
  </si>
  <si>
    <t xml:space="preserve">6.2.2.1</t>
  </si>
  <si>
    <t xml:space="preserve">6.2.3</t>
  </si>
  <si>
    <t xml:space="preserve">DIVISÓRIA DE GRANITO -  BLOCO 2</t>
  </si>
  <si>
    <t xml:space="preserve">6.2.3.1</t>
  </si>
  <si>
    <t xml:space="preserve"> C-04.003 </t>
  </si>
  <si>
    <t xml:space="preserve">DIVISÓRIA EM GRANITO CINZA ANDORINHA POLIDO, E=2CM, INCLUSIVE MONTAGEM COM FERRAGENS– COMP.REF.:09638/ORSE</t>
  </si>
  <si>
    <t xml:space="preserve">7</t>
  </si>
  <si>
    <t xml:space="preserve">ESQUADRIAS</t>
  </si>
  <si>
    <t xml:space="preserve">7.1</t>
  </si>
  <si>
    <t xml:space="preserve">7.1.1</t>
  </si>
  <si>
    <t xml:space="preserve">JANELAS</t>
  </si>
  <si>
    <t xml:space="preserve">7.1.1.1</t>
  </si>
  <si>
    <t xml:space="preserve"> 94569 </t>
  </si>
  <si>
    <t xml:space="preserve">JANELA DE ALUMÍNIO TIPO MAXIM-AR, COM VIDROS, BATENTE E FERRAGENS. EXCLUSIVE ALIZAR, ACABAMENTO E CONTRAMARCO. FORNECIMENTO E INSTALAÇÃO. AF_12/2019</t>
  </si>
  <si>
    <t xml:space="preserve">7.1.1.2</t>
  </si>
  <si>
    <t xml:space="preserve"> 00010496 </t>
  </si>
  <si>
    <t xml:space="preserve">VIDRO COMUM LAMINADO, LISO, FUMÊ, DUPLO, ESPESSURA TOTAL 6 MM (CADA CAMADA E= 3 MM) - COLOCADO</t>
  </si>
  <si>
    <t xml:space="preserve">7.1.2</t>
  </si>
  <si>
    <t xml:space="preserve">PORTA DE VIDRO TEMPERADO</t>
  </si>
  <si>
    <t xml:space="preserve">7.1.2.1</t>
  </si>
  <si>
    <t xml:space="preserve"> C-05.010 </t>
  </si>
  <si>
    <t xml:space="preserve">PORTA DE VIDRO TEMPERADO, FUMÊ, 0,9X2,10 M X 2 FOLHAS, ESPESSURA 10 MM, INCLUSIVE ACESSÓRIOS – COMP.REF.:73838/1/SINAPI</t>
  </si>
  <si>
    <t xml:space="preserve">7.1.2.2</t>
  </si>
  <si>
    <t xml:space="preserve"> C-05.032 </t>
  </si>
  <si>
    <t xml:space="preserve">PORTA DE VIDRO TEMPERADO, FUMÊ, 0,8X2,10 M X 2 FOLHAS, ESPESSURA 10 MM, INCLUSIVE ACESSÓRIOS – COMP.REF.:73838/1/SINAPI</t>
  </si>
  <si>
    <t xml:space="preserve">7.1.2.3</t>
  </si>
  <si>
    <t xml:space="preserve"> C-05.012 </t>
  </si>
  <si>
    <t xml:space="preserve">PORTA DE VIDRO TEMPERADO , 0,9X2,85M, ESPESSURA 10MM, INCLUSIVE ACESSÓRIOS – COMP.REF.:73838/1/SINAPI</t>
  </si>
  <si>
    <t xml:space="preserve">7.1.2.4</t>
  </si>
  <si>
    <t xml:space="preserve"> C-05.013 </t>
  </si>
  <si>
    <t xml:space="preserve">PORTA DE VIDRO TEMPERADO, 1,3X2,25M, ESPESSURA 10MM, INCLUSIVE ACESSÓRIOS – COMP.REF.:73838/1/SINAPI</t>
  </si>
  <si>
    <t xml:space="preserve">7.1.3</t>
  </si>
  <si>
    <t xml:space="preserve">ESTRUTURA DO VIDRO DA FACHADA</t>
  </si>
  <si>
    <t xml:space="preserve">7.1.3.1</t>
  </si>
  <si>
    <t xml:space="preserve"> C-05.007 </t>
  </si>
  <si>
    <t xml:space="preserve">ESTRUTURA PARA PORTA DE ENTRADA, CONFORME PROJETO ARQUITETÔNICO, EM ALUMÍNIO ANODIZADO PRETO</t>
  </si>
  <si>
    <t xml:space="preserve">7.1.3.2</t>
  </si>
  <si>
    <t xml:space="preserve">7.1.3.3</t>
  </si>
  <si>
    <t xml:space="preserve">ESTRUTURA PARA FACHADA FRENTE, CONFORME PROJETO ARQUITETÔNICO, EM ALUMÍNIO ANODIZADO PRETO</t>
  </si>
  <si>
    <t xml:space="preserve">7.1.3.4</t>
  </si>
  <si>
    <t xml:space="preserve">7.1.4</t>
  </si>
  <si>
    <t xml:space="preserve">PORTA DE DIVISÓRIA</t>
  </si>
  <si>
    <t xml:space="preserve">7.1.4.1</t>
  </si>
  <si>
    <t xml:space="preserve"> C-05.001 </t>
  </si>
  <si>
    <t xml:space="preserve">PORTA COMPLETA PARA DIVISÓRIA PAINEL REQUADRADO COM FERRAGENS – COMP.REF.:00178/ORSE+13360/SINAPI</t>
  </si>
  <si>
    <t xml:space="preserve">7.1.5</t>
  </si>
  <si>
    <t xml:space="preserve">PORTA DE MADEIRA COMUM</t>
  </si>
  <si>
    <t xml:space="preserve">7.1.5.1</t>
  </si>
  <si>
    <t xml:space="preserve"> 90790 </t>
  </si>
  <si>
    <t xml:space="preserve">KIT DE PORTA-PRONTA DE MADEIRA EM ACABAMENTO MELAMÍNICO CINZA CAUCAIA, FOLHA LEVE OU MÉDIA, 80X210CM, EXCLUSIVE FECHADURA, FIXAÇÃO COM PREENCHIMENTO PARCIAL DE ESPUMA EXPANSIVA - FORNECIMENTO E INSTALAÇÃO. AF_12/2019</t>
  </si>
  <si>
    <t xml:space="preserve">7.1.5.2</t>
  </si>
  <si>
    <t xml:space="preserve"> 100675 </t>
  </si>
  <si>
    <t xml:space="preserve">KIT DE PORTA-PRONTA DE MADEIRA EM ACABAMENTO MELAMÍNICO CINZA CAUCAIA, FOLHA LEVE OU MÉDIA, 90X210, EXCLUSIVE FECHADURA, FIXAÇÃO COM PREENCHIMENTO TOTAL DE ESPUMA EXPANSIVA - FORNECIMENTO E INSTALAÇÃO. AF_12/2019</t>
  </si>
  <si>
    <t xml:space="preserve">7.1.5.3</t>
  </si>
  <si>
    <t xml:space="preserve">KIT DE PORTA-PRONTA DE MADEIRA EM ACABAMENTO MELAMÍNICO CINZA CAUCAIA, FOLHA LEVE OU MÉDIA, 90X210, EXCLUSIVE FECHADURA, FIXAÇÃO COM PREENCHIMENTO TOTAL DE ESPUMA EXPANSIVA - FORNECIMENTO E INSTALAÇÃO. AF_12/2019 - SANITARIOS ACESSÍVEIS</t>
  </si>
  <si>
    <t xml:space="preserve">7.1.6</t>
  </si>
  <si>
    <t xml:space="preserve">ACESSÓRIOS PARA ESQUADRIAS</t>
  </si>
  <si>
    <t xml:space="preserve">7.1.6.1</t>
  </si>
  <si>
    <t xml:space="preserve"> C-05.002 </t>
  </si>
  <si>
    <t xml:space="preserve">MOLA HIDRÁULICA PARA PORTA COM BRAÇO REGULÁVEL  – COMP.REF.:140038/SBC</t>
  </si>
  <si>
    <t xml:space="preserve">7.1.7.2</t>
  </si>
  <si>
    <t xml:space="preserve"> 90830 </t>
  </si>
  <si>
    <t xml:space="preserve">FECHADURA DE EMBUTIR COM CILINDRO, EXTERNA, COMPLETA, ACABAMENTO PADRÃO MÉDIO, INCLUSO EXECUÇÃO DE FURO - FORNECIMENTO E INSTALAÇÃO. AF_12/2019 ALAVANCA</t>
  </si>
  <si>
    <t xml:space="preserve">7.1.7.3</t>
  </si>
  <si>
    <t xml:space="preserve"> 90831 </t>
  </si>
  <si>
    <t xml:space="preserve">FECHADURA DE EMBUTIR PARA PORTA DE BANHEIRO, COMPLETA, ACABAMENTO PADRÃO MÉDIO, INCLUSO EXECUÇÃO DE FURO - FORNECIMENTO E INSTALAÇÃO. AF_12/2019 ALAVANCA</t>
  </si>
  <si>
    <t xml:space="preserve">7.1.7.4</t>
  </si>
  <si>
    <t xml:space="preserve">PELICULA ADESIVA APLICADA EM VIDROS – TIPO INSULFILM   – COMP.REF.:03149/ORSE - FUMÊ - FACHADA</t>
  </si>
  <si>
    <t xml:space="preserve">7.2</t>
  </si>
  <si>
    <t xml:space="preserve">7.2.1</t>
  </si>
  <si>
    <t xml:space="preserve">7.2.1.1</t>
  </si>
  <si>
    <t xml:space="preserve"> C-05.008 </t>
  </si>
  <si>
    <t xml:space="preserve">JANELA EM ALUMÍNIO MAXIM-AR, FIXAÇÃO COM PARAFUSO SOBRE CONTRAMARCO, INCLUSIVE CONTRAMARCO E  EXCLUSIVE VIDROS  – COMP.REF.:94569/SINAPI</t>
  </si>
  <si>
    <t xml:space="preserve">7.2.1.2</t>
  </si>
  <si>
    <t xml:space="preserve">VIDRO COMUM LAMINADO, LISO, INCOLOR, DUPLO, ESPESSURA TOTAL 6 MM (CADA CAMADA E= 3 MM) - COLOCADO</t>
  </si>
  <si>
    <t xml:space="preserve">7.2.2</t>
  </si>
  <si>
    <t xml:space="preserve">PORTA DE VIDRO LAMINADO</t>
  </si>
  <si>
    <t xml:space="preserve">7.2.2.1</t>
  </si>
  <si>
    <t xml:space="preserve"> C-05.011 </t>
  </si>
  <si>
    <t xml:space="preserve">PORTA DA FACHADA LATERAL (JP1 E JP2), MEDINDO 1,00 X 2,52 M, DE ABRIR, EM VIDRO LAMINADO 6MM (3+3MM), COR FUMÊ, E ESTRUTURA DE ALUMÍNIO, CONFORME PROJETO ARQUITETÔNICO – COMP.REF.:ORSE/01822</t>
  </si>
  <si>
    <t xml:space="preserve">7.2.3</t>
  </si>
  <si>
    <t xml:space="preserve">7.2.3.1</t>
  </si>
  <si>
    <t xml:space="preserve">7.2.4</t>
  </si>
  <si>
    <t xml:space="preserve">7.2.4.1</t>
  </si>
  <si>
    <t xml:space="preserve">7.2.4.2</t>
  </si>
  <si>
    <t xml:space="preserve">KIT DE PORTA-PRONTA DE MADEIRA EM ACABAMENTO MELAMÍNICO CINZA CAUCAIA, FOLHA LEVE OU MÉDIA, 90X210, EXCLUSIVE FECHADURA, FIXAÇÃO COM PREENCHIMENTO TOTAL DE ESPUMA EXPANSIVA - FORNECIMENTO E INSTALAÇÃO. AF_12/2019 SANITÁRIO ACESSÍVEL</t>
  </si>
  <si>
    <t xml:space="preserve">7.2.5</t>
  </si>
  <si>
    <t xml:space="preserve">7.2.5.1</t>
  </si>
  <si>
    <t xml:space="preserve">7.2.5.2</t>
  </si>
  <si>
    <t xml:space="preserve">7.3</t>
  </si>
  <si>
    <t xml:space="preserve">7.3.1</t>
  </si>
  <si>
    <t xml:space="preserve">ESQUADRIAS EM FERRO GALVANIZADO</t>
  </si>
  <si>
    <t xml:space="preserve">7.3.1.1</t>
  </si>
  <si>
    <t xml:space="preserve"> C-05.003 </t>
  </si>
  <si>
    <t xml:space="preserve">GRADIL EXTERNO DE PROTEÇÃO EM FERRO COM MALHA DE TELA GALVANIZADA – COMP.REF.:11201/ORSE</t>
  </si>
  <si>
    <t xml:space="preserve">7.3.1.2</t>
  </si>
  <si>
    <t xml:space="preserve"> C-05.004 </t>
  </si>
  <si>
    <t xml:space="preserve">PORTÃO EM FERRO GALVANIZADO COM MALHA DE TELA GALVANIZADA – COMP.REF.:09972/ORSE</t>
  </si>
  <si>
    <t xml:space="preserve">7.3.1.3</t>
  </si>
  <si>
    <t xml:space="preserve">7.3.1.4</t>
  </si>
  <si>
    <t xml:space="preserve">7.3.2</t>
  </si>
  <si>
    <t xml:space="preserve">7.3.2.1</t>
  </si>
  <si>
    <t xml:space="preserve"> C-05.033 </t>
  </si>
  <si>
    <t xml:space="preserve">PORTA DE VIDRO TEMPERADO, 0,9X2,1M, ESPESSURA 10MM, INCLUSIVE ACESSÓRIOS  – COMP.REF.:73838/1/SINAPI</t>
  </si>
  <si>
    <t xml:space="preserve">7.3.2.2</t>
  </si>
  <si>
    <t xml:space="preserve">INSTALAÇÃO DE VIDRO TEMPERADO, E = 10 MM, ENCAIXADO EM PERFIL U. AF_01/2021_P</t>
  </si>
  <si>
    <t xml:space="preserve">COBERTURA</t>
  </si>
  <si>
    <t xml:space="preserve">8.1</t>
  </si>
  <si>
    <t xml:space="preserve">8.1.1</t>
  </si>
  <si>
    <t xml:space="preserve">COBERTURA PRINCIPAL</t>
  </si>
  <si>
    <t xml:space="preserve">8.1.1.1</t>
  </si>
  <si>
    <t xml:space="preserve">PROJETO ESTRUTURAL DE COBERTURA METÁLICA</t>
  </si>
  <si>
    <t xml:space="preserve">8.1.1.1.1</t>
  </si>
  <si>
    <t xml:space="preserve"> PJTO-MT </t>
  </si>
  <si>
    <t xml:space="preserve">8.1.1.2</t>
  </si>
  <si>
    <t xml:space="preserve">FABRICAÇÃO, IÇAMENTO E MONTAGEM DE ESTRUTURA METÁLICA</t>
  </si>
  <si>
    <t xml:space="preserve">8.1.1.2.1</t>
  </si>
  <si>
    <t xml:space="preserve"> C-06.006 </t>
  </si>
  <si>
    <t xml:space="preserve">CONFECÇÃO E MONTAGEM DE ESTRUTURA METÁLICA COMPOSTA DE TESOURAS</t>
  </si>
  <si>
    <t xml:space="preserve">8.1.1.3</t>
  </si>
  <si>
    <t xml:space="preserve">FORNECIMENTO, IÇAMENTO E FIXAÇÃO DE TELHA METÁLICA</t>
  </si>
  <si>
    <t xml:space="preserve">8.1.1.3.1</t>
  </si>
  <si>
    <t xml:space="preserve"> 94216 </t>
  </si>
  <si>
    <t xml:space="preserve">TELHAMENTO COM TELHA METÁLICA TERMOACÚSTICA E = 30 MM, COM ATÉ 2 ÁGUAS, INCLUSO IÇAMENTO. AF_07/2019</t>
  </si>
  <si>
    <t xml:space="preserve">8.1.1.4</t>
  </si>
  <si>
    <t xml:space="preserve">PILAR APOIO TESOURAS</t>
  </si>
  <si>
    <t xml:space="preserve">8.1.1.4.1</t>
  </si>
  <si>
    <t xml:space="preserve"> C-03.006 </t>
  </si>
  <si>
    <t xml:space="preserve">PILAR METÁLICO W250X38,2, H=4,30M</t>
  </si>
  <si>
    <t xml:space="preserve">unid.</t>
  </si>
  <si>
    <t xml:space="preserve">8.1.1.5</t>
  </si>
  <si>
    <t xml:space="preserve">FUNDAÇÕES APOIO COBERTURA</t>
  </si>
  <si>
    <t xml:space="preserve">8.1.1.5.1</t>
  </si>
  <si>
    <t xml:space="preserve"> C-03.007 </t>
  </si>
  <si>
    <t xml:space="preserve">BLOCO DE FUNDAÇÕES PARA 4 ESTACAS DN 25CM(115X115X55CM)</t>
  </si>
  <si>
    <t xml:space="preserve">8.1.1.5.2</t>
  </si>
  <si>
    <t xml:space="preserve"> C-03.008 </t>
  </si>
  <si>
    <t xml:space="preserve">ESTACA DE CONCRETO DN 25 ARMADA A TRAÇÃO - LONGITUDINAL 4X10MM - ESTRIBO C/20 5MM</t>
  </si>
  <si>
    <t xml:space="preserve">8.1.1.6</t>
  </si>
  <si>
    <t xml:space="preserve">MANTA REFLEXIVA DE ALUMÍNIO</t>
  </si>
  <si>
    <t xml:space="preserve">8.1.1.6.1</t>
  </si>
  <si>
    <t xml:space="preserve"> 94226 </t>
  </si>
  <si>
    <t xml:space="preserve">SUBCOBERTURA COM MANTA PLÁSTICA REVESTIDA POR PELÍCULA DE ALUMÍNIO, INCLUSO TRANSPORTE VERTICAL. AF_07/2019</t>
  </si>
  <si>
    <t xml:space="preserve">8.1.2</t>
  </si>
  <si>
    <t xml:space="preserve">COBERTURA DA CAIXA D'ÁGUA</t>
  </si>
  <si>
    <t xml:space="preserve">8.1.2.1</t>
  </si>
  <si>
    <t xml:space="preserve"> 73970/002 </t>
  </si>
  <si>
    <t xml:space="preserve">ESTRUTURA METALICA EM ACO ESTRUTURAL PERFIL 010 600X 3 3/800</t>
  </si>
  <si>
    <t xml:space="preserve">8.1.2.2</t>
  </si>
  <si>
    <t xml:space="preserve"> 72104 </t>
  </si>
  <si>
    <t xml:space="preserve">CALHA EM CHAPA DE ACO GALVANIZADO NUMERO 24, DESENVOLVIMENTO DE 33CM</t>
  </si>
  <si>
    <t xml:space="preserve">8.1.2.3</t>
  </si>
  <si>
    <t xml:space="preserve"> 94210 </t>
  </si>
  <si>
    <t xml:space="preserve">TELHAMENTO COM TELHA ONDULADA DE FIBROCIMENTO E = 6 MM, COM RECOBRIMENTO LATERAL DE 1 1/4 DE ONDA PARA TELHADO COM INCLINAÇÃO MÁXIMA DE 10°, COM ATÉ 2 ÁGUAS, INCLUSO IÇAMENTO. AF_07/2019</t>
  </si>
  <si>
    <t xml:space="preserve">8.2</t>
  </si>
  <si>
    <t xml:space="preserve">8.2.1</t>
  </si>
  <si>
    <t xml:space="preserve">REVISÃO TELHADO</t>
  </si>
  <si>
    <t xml:space="preserve">8.2.1.1</t>
  </si>
  <si>
    <t xml:space="preserve"> R-04.008 </t>
  </si>
  <si>
    <t xml:space="preserve">REVISÃO EM COBERTURA COM TELHA DE FIBROCIMENTO ONDULADA 6MM, COM REPOSIÇÃO DE 50% DO MATERIAL, EXCLUSIVE MADEIRAMENTO – COMP.REF.:9896/ORSE</t>
  </si>
  <si>
    <t xml:space="preserve">IMPERMEABILIZAÇÃO</t>
  </si>
  <si>
    <t xml:space="preserve">9.1</t>
  </si>
  <si>
    <t xml:space="preserve">9.1.1</t>
  </si>
  <si>
    <t xml:space="preserve">BALDRAMES</t>
  </si>
  <si>
    <t xml:space="preserve">9.1.1.1</t>
  </si>
  <si>
    <t xml:space="preserve"> 74106/001 </t>
  </si>
  <si>
    <t xml:space="preserve">IMPERMEABILIZACAO DE ESTRUTURAS ENTERRADAS, COM TINTA ASFALTICA, DUAS DEMAOS.</t>
  </si>
  <si>
    <t xml:space="preserve">9.1.2</t>
  </si>
  <si>
    <t xml:space="preserve">LAJES SOB CAIXA D'ÁGUA  (ÁREA = 12.9114, PERÍMETRO = 14.3733*0,3)</t>
  </si>
  <si>
    <t xml:space="preserve">9.1.2.1</t>
  </si>
  <si>
    <t xml:space="preserve"> 87071 </t>
  </si>
  <si>
    <t xml:space="preserve">CONTRAPISO EM ARGAMASSA TRAÇO 1:4 (CIMENTO E AREIA), PREPARO MECÂNICO COM BETONEIRA 400 L, APLICADO EM ÁREAS SECAS SOBRE LAJE, ADERIDO, ESPESSURA 2CM, ACABAMENTO REFORÇADO. AF_06/2014</t>
  </si>
  <si>
    <t xml:space="preserve">9.1.2.2</t>
  </si>
  <si>
    <t xml:space="preserve"> 73968/001 </t>
  </si>
  <si>
    <t xml:space="preserve">MANTA IMPERMEABILIZANTE A BASE DE ASFALTO - FORNECIMENTO E INSTALACAO</t>
  </si>
  <si>
    <t xml:space="preserve">9.1.2.3</t>
  </si>
  <si>
    <t xml:space="preserve"> 83746 </t>
  </si>
  <si>
    <t xml:space="preserve">PROTECAO MECANICA DE SUPERFICIE COM ARGAMASSA DE CIMENTO E AREIA, TRACO 1:4, E=2 CM</t>
  </si>
  <si>
    <t xml:space="preserve">9.2</t>
  </si>
  <si>
    <t xml:space="preserve">9.2.1</t>
  </si>
  <si>
    <t xml:space="preserve">9.2.1.1</t>
  </si>
  <si>
    <t xml:space="preserve">9.3</t>
  </si>
  <si>
    <t xml:space="preserve">9.3.1</t>
  </si>
  <si>
    <t xml:space="preserve">BALDRAMES </t>
  </si>
  <si>
    <t xml:space="preserve">9.3.1.1</t>
  </si>
  <si>
    <t xml:space="preserve">IMPERMEABILIZACAO DE ESTRUTURAS ENTERRADAS, COM TINTA ASFALTICA, DUAS DEMAOS. BASE GRADIS</t>
  </si>
  <si>
    <t xml:space="preserve">9.3.1.2</t>
  </si>
  <si>
    <t xml:space="preserve">IMPERMEABILIZACAO DE ESTRUTURAS ENTERRADAS, COM TINTA ASFALTICA, DUAS DEMAOS. RAMPA</t>
  </si>
  <si>
    <t xml:space="preserve">9.3.1.3</t>
  </si>
  <si>
    <t xml:space="preserve">IMPERMEABILIZACAO DE ESTRUTURAS ENTERRADAS, COM TINTA ASFALTICA, DUAS DEMAOS. DEPÓSITO DE LIXO</t>
  </si>
  <si>
    <t xml:space="preserve">9.3.2</t>
  </si>
  <si>
    <t xml:space="preserve">9.3.2.1</t>
  </si>
  <si>
    <t xml:space="preserve">FORRO</t>
  </si>
  <si>
    <t xml:space="preserve">10.1</t>
  </si>
  <si>
    <t xml:space="preserve">10.1.1</t>
  </si>
  <si>
    <t xml:space="preserve"> 00039511 </t>
  </si>
  <si>
    <t xml:space="preserve">FORRO DE FIBRA MINERAL EM PLACAS DE 625 X 625 MM, E = 15 MM, BORDA RETA, COM PINTURA ANTIMOFO, APOIADO EM PERFIL DE ACO GALVANIZADO COM 24 MM DE BASE - INSTALADO</t>
  </si>
  <si>
    <t xml:space="preserve">10.1.2</t>
  </si>
  <si>
    <t xml:space="preserve"> 96110 </t>
  </si>
  <si>
    <t xml:space="preserve">FORRO EM DRYWALL, PARA AMBIENTES RESIDENCIAIS, INCLUSIVE ESTRUTURA DE FIXAÇÃO. AF_05/2017_P</t>
  </si>
  <si>
    <t xml:space="preserve">10.2</t>
  </si>
  <si>
    <t xml:space="preserve">10.2.1</t>
  </si>
  <si>
    <t xml:space="preserve">10.2.2</t>
  </si>
  <si>
    <t xml:space="preserve">REVESTIMENTO DE PAREDES INTERNAS/EXTERNAS</t>
  </si>
  <si>
    <t xml:space="preserve">11.1</t>
  </si>
  <si>
    <t xml:space="preserve">11.1.1</t>
  </si>
  <si>
    <t xml:space="preserve"> 87880 </t>
  </si>
  <si>
    <t xml:space="preserve">CHAPISCO APLICADO TANTO EM PILARES E VIGAS DE CONCRETO COMO EM ALVENARIAS DE PAREDES INTERNAS, COM COLHER DE PEDREIRO. ARGAMASSA TRAÇO 1:3 COM PREPARO EM MISTURADOR 300 KG. AF_06/2014</t>
  </si>
  <si>
    <t xml:space="preserve">11.1.2</t>
  </si>
  <si>
    <t xml:space="preserve"> 87533 </t>
  </si>
  <si>
    <t xml:space="preserve">MASSA ÚNICA, PARA RECEBIMENTO DE PINTURA, EM ARGAMASSA TRAÇO 1:2:8, PREPARO MECÂNICO COM BETONEIRA 400L, APLICADA MANUALMENTE EM FACES INTERNAS DE PAREDES DE AMBIENTES COM ÁREA MAIOR QUE 10M2, ESPESSURA DE 20MM, COM EXECUÇÃO DE TALISCAS. AF_06/2014</t>
  </si>
  <si>
    <t xml:space="preserve">11.1.3</t>
  </si>
  <si>
    <t xml:space="preserve"> 87264 </t>
  </si>
  <si>
    <t xml:space="preserve">REVESTIMENTO CERÂMICO PARA PAREDES INTERNAS COM PLACAS TIPO ESMALTADA EXTRA DE DIMENSÕES 20X20 CM APLICADAS EM AMBIENTES DE ÁREA MENOR QUE 5 M² NA ALTURA INTEIRA DAS PAREDES. AF_06/2014</t>
  </si>
  <si>
    <t xml:space="preserve">11.1.4</t>
  </si>
  <si>
    <t xml:space="preserve"> C-08.002 </t>
  </si>
  <si>
    <t xml:space="preserve">PEITORIS DE GRANITO CINZA ANDORINHA 2 CM DE ESPESSURA E 22,5 CM DE LARGURA – COMP.REF.:84089/SINAPI</t>
  </si>
  <si>
    <t xml:space="preserve">11.2</t>
  </si>
  <si>
    <t xml:space="preserve">11.2.1</t>
  </si>
  <si>
    <t xml:space="preserve">11.2.2</t>
  </si>
  <si>
    <t xml:space="preserve">11.2.3</t>
  </si>
  <si>
    <t xml:space="preserve">11.2.4</t>
  </si>
  <si>
    <t xml:space="preserve">11.3</t>
  </si>
  <si>
    <t xml:space="preserve">11.3.1</t>
  </si>
  <si>
    <t xml:space="preserve"> 87905 </t>
  </si>
  <si>
    <t xml:space="preserve">CHAPISCO APLICADO EM ALVENARIA (COM PRESENÇA DE VÃOS) E ESTRUTURAS DE CONCRETO DE FACHADA, COM COLHER DE PEDREIRO.  ARGAMASSA TRAÇO 1:3 COM PREPARO EM BETONEIRA 400L. AF_06/2014  BASE DE GRADIL</t>
  </si>
  <si>
    <t xml:space="preserve">11.3.2</t>
  </si>
  <si>
    <t xml:space="preserve">CHAPISCO APLICADO EM ALVENARIA (COM PRESENÇA DE VÃOS) E ESTRUTURAS DE CONCRETO DE FACHADA, COM COLHER DE PEDREIRO.  ARGAMASSA TRAÇO 1:3 COM PREPARO EM BETONEIRA 400L. AF_06/2014 DEPÓSITO DE LIXO</t>
  </si>
  <si>
    <t xml:space="preserve">11.3.3</t>
  </si>
  <si>
    <t xml:space="preserve">CHAPISCO APLICADO EM ALVENARIA (COM PRESENÇA DE VÃOS) E ESTRUTURAS DE CONCRETO DE FACHADA, COM COLHER DE PEDREIRO.  ARGAMASSA TRAÇO 1:3 COM PREPARO EM BETONEIRA 400L. AF_06/2014 VIGA RAMPA</t>
  </si>
  <si>
    <t xml:space="preserve">11.3.4</t>
  </si>
  <si>
    <t xml:space="preserve"> 87775 </t>
  </si>
  <si>
    <t xml:space="preserve">EMBOÇO OU MASSA ÚNICA EM ARGAMASSA TRAÇO 1:2:8, PREPARO MECÂNICO COM BETONEIRA 400 L, APLICADA MANUALMENTE EM PANOS DE FACHADA COM PRESENÇA DE VÃOS, ESPESSURA DE 25 MM. AF_06/2014 BASE DE GRADIL</t>
  </si>
  <si>
    <t xml:space="preserve">11.3.5</t>
  </si>
  <si>
    <t xml:space="preserve">EMBOÇO OU MASSA ÚNICA EM ARGAMASSA TRAÇO 1:2:8, PREPARO MECÂNICO COM BETONEIRA 400 L, APLICADA MANUALMENTE EM PANOS DE FACHADA COM PRESENÇA DE VÃOS, ESPESSURA DE 25 MM. AF_06/2014 DEPÓSITO DE LIXO</t>
  </si>
  <si>
    <t xml:space="preserve">11.3.6</t>
  </si>
  <si>
    <t xml:space="preserve">EMBOÇO OU MASSA ÚNICA EM ARGAMASSA TRAÇO 1:2:8, PREPARO MECÂNICO COM BETONEIRA 400 L, APLICADA MANUALMENTE EM PANOS DE FACHADA COM PRESENÇA DE VÃOS, ESPESSURA DE 25 MM. AF_06/2014 VIGA RAMPA</t>
  </si>
  <si>
    <t xml:space="preserve">11.3.7</t>
  </si>
  <si>
    <t xml:space="preserve">11.3.8</t>
  </si>
  <si>
    <t xml:space="preserve"> C-08.001 </t>
  </si>
  <si>
    <t xml:space="preserve">REVESTIMENTO CERÂMICO PARA PAREDES EXTERNAS EM PASTILHAS DE PORCELANA 10 X 10 CM (PLACAS DE 30 X 30 CM), ALINHADAS A PRUMO, APLICADO EM PANOS COM VÃOS. AF_06/2014 – COMP.REF.:87242/SINAPI</t>
  </si>
  <si>
    <t xml:space="preserve">PISOS</t>
  </si>
  <si>
    <t xml:space="preserve">12.1</t>
  </si>
  <si>
    <t xml:space="preserve">12.1.1</t>
  </si>
  <si>
    <t xml:space="preserve">CONTRAPISO</t>
  </si>
  <si>
    <t xml:space="preserve">12.1.1.1</t>
  </si>
  <si>
    <t xml:space="preserve">CONTRAPISO EM CONCRETO ARMADO (SANITÁRIOS)</t>
  </si>
  <si>
    <t xml:space="preserve">12.1.1.1.1</t>
  </si>
  <si>
    <t xml:space="preserve"> 73904/001 </t>
  </si>
  <si>
    <t xml:space="preserve">ATERRO APILOADO(MANUAL) EM CAMADAS DE 20 CM COM EMPRÉSTIMO DE SAIBRO.</t>
  </si>
  <si>
    <t xml:space="preserve">12.1.1.1.2</t>
  </si>
  <si>
    <t xml:space="preserve"> 74164/004 </t>
  </si>
  <si>
    <t xml:space="preserve">LASTRO DE BRITA</t>
  </si>
  <si>
    <t xml:space="preserve">12.1.1.1.3</t>
  </si>
  <si>
    <t xml:space="preserve"> 68053 </t>
  </si>
  <si>
    <t xml:space="preserve">FORNECIMENTO/INSTALACAO LONA PLASTICA PRETA, PARA IMPERMEABILIZACAO, ESPESSURA 150 MICRAS.</t>
  </si>
  <si>
    <t xml:space="preserve">12.1.1.1.4</t>
  </si>
  <si>
    <t xml:space="preserve"> 72183 </t>
  </si>
  <si>
    <t xml:space="preserve">PISO EM CONCRETO 20MPA PREPARO MECANICO, ESPESSURA 7 CM, COM ARMACAO EM TELA SOLDADA</t>
  </si>
  <si>
    <t xml:space="preserve">12.1.1.2</t>
  </si>
  <si>
    <t xml:space="preserve">REGULARIZAÇÃO</t>
  </si>
  <si>
    <t xml:space="preserve">12.1.1.2.1</t>
  </si>
  <si>
    <t xml:space="preserve"> 88476 </t>
  </si>
  <si>
    <t xml:space="preserve">CONTRAPISO AUTONIVELANTE, APLICADO SOBRE LAJE, ADERIDO, ESPESSURA 2CM. AF_06/2014</t>
  </si>
  <si>
    <t xml:space="preserve">12.1.2</t>
  </si>
  <si>
    <t xml:space="preserve">REVESTIMENTOS</t>
  </si>
  <si>
    <t xml:space="preserve">12.1.2.1</t>
  </si>
  <si>
    <t xml:space="preserve">REVESTIMENTO CERÂMICO PARA PISO COM PLACAS TIPO PORCELANATO DE DIMENSÕES 60X60 CM APLICADA EM AMBIENTES DE ÁREA MAIOR QUE 10 M². AF_06/2014 </t>
  </si>
  <si>
    <t xml:space="preserve">12.1.2.2</t>
  </si>
  <si>
    <t xml:space="preserve">RODAPÉ CERÂMICO DE 7CM DE ALTURA COM PLACAS TIPO ESMALTADA EXTRA DE DIMENSÕES 60X60CM. AF_06/2014 </t>
  </si>
  <si>
    <t xml:space="preserve">12.1.2.3</t>
  </si>
  <si>
    <t xml:space="preserve"> C-09.006 </t>
  </si>
  <si>
    <t xml:space="preserve">SOLEIRAS EM GRANITO CINZA ANDORINHA L = 0,14M – COMP.REF.:84161/SINAPI</t>
  </si>
  <si>
    <t xml:space="preserve">12.1.2.4</t>
  </si>
  <si>
    <t xml:space="preserve"> C-09.008 </t>
  </si>
  <si>
    <t xml:space="preserve">SOLEIRAS EM GRANITO CINZA ANDORINHA L = 0,19M – COMP.REF.:84161/SINAPI</t>
  </si>
  <si>
    <t xml:space="preserve">12.1.2.5</t>
  </si>
  <si>
    <t xml:space="preserve"> 87248 </t>
  </si>
  <si>
    <t xml:space="preserve">REVESTIMENTO CERÂMICO PARA PISO COM PLACAS TIPO ESMALTADA EXTRA DE DIMENSÕES 35X35 CM APLICADA EM AMBIENTES DE ÁREA MAIOR QUE 10 M2. AF_06/2014</t>
  </si>
  <si>
    <t xml:space="preserve">12.1.2.6</t>
  </si>
  <si>
    <t xml:space="preserve"> 88648 </t>
  </si>
  <si>
    <t xml:space="preserve">RODAPÉ CERÂMICO DE 7CM DE ALTURA COM PLACAS TIPO ESMALTADA EXTRA  DE DIMENSÕES 35X35CM. AF_06/2014</t>
  </si>
  <si>
    <t xml:space="preserve">12.2</t>
  </si>
  <si>
    <t xml:space="preserve">12.2.1</t>
  </si>
  <si>
    <t xml:space="preserve">12.2.1.1</t>
  </si>
  <si>
    <t xml:space="preserve">12.2.1.1.1</t>
  </si>
  <si>
    <t xml:space="preserve">12.2.1.1.2</t>
  </si>
  <si>
    <t xml:space="preserve">12.2.1.1.3</t>
  </si>
  <si>
    <t xml:space="preserve">12.2.1.1.4</t>
  </si>
  <si>
    <t xml:space="preserve">12.2.1.2</t>
  </si>
  <si>
    <t xml:space="preserve">12.2.1.2.1</t>
  </si>
  <si>
    <t xml:space="preserve">12.2.2</t>
  </si>
  <si>
    <t xml:space="preserve">12.2.2.1</t>
  </si>
  <si>
    <t xml:space="preserve">12.2.2.2</t>
  </si>
  <si>
    <t xml:space="preserve">12.2.2.3</t>
  </si>
  <si>
    <t xml:space="preserve">12.2.2.4</t>
  </si>
  <si>
    <t xml:space="preserve">12.3</t>
  </si>
  <si>
    <t xml:space="preserve">12.3.1</t>
  </si>
  <si>
    <t xml:space="preserve">CONTRAPISO EM CONCRETO ARMADO - RAMPA</t>
  </si>
  <si>
    <t xml:space="preserve">12.3.1.1</t>
  </si>
  <si>
    <t xml:space="preserve">12.3.1.2</t>
  </si>
  <si>
    <t xml:space="preserve">12.3.1.3</t>
  </si>
  <si>
    <t xml:space="preserve">12.3.1.4</t>
  </si>
  <si>
    <t xml:space="preserve">12.3.2</t>
  </si>
  <si>
    <t xml:space="preserve">REGULARIZAÇÃO DE CONTRAPISO</t>
  </si>
  <si>
    <t xml:space="preserve">12.3.2.1</t>
  </si>
  <si>
    <t xml:space="preserve">12.3.3</t>
  </si>
  <si>
    <t xml:space="preserve">12.3.3.1</t>
  </si>
  <si>
    <t xml:space="preserve"> 101092 </t>
  </si>
  <si>
    <t xml:space="preserve">PISO EM GRANITO APLICADO EM CALÇADAS OU PISOS EXTERNOS. AF_05/2020</t>
  </si>
  <si>
    <t xml:space="preserve">12.3.3.2</t>
  </si>
  <si>
    <t xml:space="preserve"> C-09.009 </t>
  </si>
  <si>
    <t xml:space="preserve">PISO EM LADRILHO HIDRÁULICO, 30 X 30 CM, E = 3CM  INCLUINDO ARGAMASSA DE ASSENTAMENTO – COMP.REF.:02198/ORSE</t>
  </si>
  <si>
    <t xml:space="preserve">12.3.3.3</t>
  </si>
  <si>
    <t xml:space="preserve"> A-03.002 </t>
  </si>
  <si>
    <t xml:space="preserve">PISO EM PAVER - BLOCO DE CONCRETO INTERTRAVADO DIRECIONAL OU ALERTA, COM PREPARAÇÃO DE BASE – COMP.REF.:171645/SBC</t>
  </si>
  <si>
    <t xml:space="preserve">12.3.3.4</t>
  </si>
  <si>
    <t xml:space="preserve"> C-09.010 </t>
  </si>
  <si>
    <t xml:space="preserve">PISO EM PAVER ECOLÓGICO 8CM INTERTRAVADO, COM PREPARAÇÃO DE BASE</t>
  </si>
  <si>
    <t xml:space="preserve">12.3.3.5</t>
  </si>
  <si>
    <t xml:space="preserve"> 72967 </t>
  </si>
  <si>
    <t xml:space="preserve">MEIO-FIO DE CONCRETO PRE-MOLDADO 12 X 30 CM, SOBRE BASE DE CONCRETO SIMPLES E REJUNTADO COM ARGAMASSA TRACO 1:3 (CIMENTO E AREIA)</t>
  </si>
  <si>
    <t xml:space="preserve">INST. E ACABAMENTOS HIDROSSANITÁRIOS E DRENAGEM PLUVIAL</t>
  </si>
  <si>
    <t xml:space="preserve">13.1</t>
  </si>
  <si>
    <t xml:space="preserve">DETALHES ESGOTO E ISOMÉTRICOS ÁGUA FRIA</t>
  </si>
  <si>
    <t xml:space="preserve">13.1.1</t>
  </si>
  <si>
    <t xml:space="preserve">SANITÁRIO ACESSÍVEL MASCULINO E SANITÁRIO MASCULINO PÚBLICO</t>
  </si>
  <si>
    <t xml:space="preserve">13.1.1.1</t>
  </si>
  <si>
    <t xml:space="preserve"> 89707 </t>
  </si>
  <si>
    <t xml:space="preserve">CAIXA SIFONADA, PVC, DN 100 X 100 X 50 MM, JUNTA ELÁSTICA, FORNECIDA E INSTALADA EM RAMAL DE DESCARGA OU EM RAMAL DE ESGOTO SANITÁRIO. AF_12/2014</t>
  </si>
  <si>
    <t xml:space="preserve">13.1.1.2</t>
  </si>
  <si>
    <t xml:space="preserve"> 89724 </t>
  </si>
  <si>
    <t xml:space="preserve">JOELHO 90 GRAUS, PVC, SERIE NORMAL, ESGOTO PREDIAL, DN 40 MM, JUNTA SOLDÁVEL, FORNECIDO E INSTALADO EM RAMAL DE DESCARGA OU RAMAL DE ESGOTO SANITÁRIO. AF_12/2014</t>
  </si>
  <si>
    <t xml:space="preserve">13.1.1.3</t>
  </si>
  <si>
    <t xml:space="preserve"> 89711 </t>
  </si>
  <si>
    <t xml:space="preserve">TUBO PVC, SERIE NORMAL, ESGOTO PREDIAL, DN 40 MM, FORNECIDO E INSTALADO EM RAMAL DE DESCARGA OU RAMAL DE ESGOTO SANITÁRIO. AF_12/2014</t>
  </si>
  <si>
    <t xml:space="preserve">13.1.1.4</t>
  </si>
  <si>
    <t xml:space="preserve"> 89731 </t>
  </si>
  <si>
    <t xml:space="preserve">JOELHO 90 GRAUS, PVC, SERIE NORMAL, ESGOTO PREDIAL, DN 50 MM, JUNTA ELÁSTICA, FORNECIDO E INSTALADO EM RAMAL DE DESCARGA OU RAMAL DE ESGOTO SANITÁRIO. AF_12/2014</t>
  </si>
  <si>
    <t xml:space="preserve">13.1.1.5</t>
  </si>
  <si>
    <t xml:space="preserve"> 89785 </t>
  </si>
  <si>
    <t xml:space="preserve">JUNÇÃO SIMPLES, PVC, SERIE NORMAL, ESGOTO PREDIAL, DN 50 X 50 MM, JUNTA ELÁSTICA, FORNECIDO E INSTALADO EM RAMAL DE DESCARGA OU RAMAL DE ESGOTO SANITÁRIO. AF_12/2014</t>
  </si>
  <si>
    <t xml:space="preserve">13.1.1.6</t>
  </si>
  <si>
    <t xml:space="preserve"> 89784 </t>
  </si>
  <si>
    <t xml:space="preserve">TE, PVC, SERIE NORMAL, ESGOTO PREDIAL, DN 50 X 50 MM, JUNTA ELÁSTICA, FORNECIDO E INSTALADO EM RAMAL DE DESCARGA OU RAMAL DE ESGOTO SANITÁRIO. AF_12/2014</t>
  </si>
  <si>
    <t xml:space="preserve">13.1.1.7</t>
  </si>
  <si>
    <t xml:space="preserve"> 89753 </t>
  </si>
  <si>
    <t xml:space="preserve">LUVA SIMPLES, PVC, SERIE NORMAL, ESGOTO PREDIAL, DN 50 MM, JUNTA ELÁSTICA, FORNECIDO E INSTALADO EM RAMAL DE DESCARGA OU RAMAL DE ESGOTO SANITÁRIO. AF_12/2014</t>
  </si>
  <si>
    <t xml:space="preserve">13.1.1.8</t>
  </si>
  <si>
    <t xml:space="preserve"> 89798 </t>
  </si>
  <si>
    <t xml:space="preserve">TUBO PVC, SERIE NORMAL, ESGOTO PREDIAL, DN 50 MM, FORNECIDO E INSTALADO EM PRUMADA DE ESGOTO SANITÁRIO OU VENTILAÇÃO. AF_12/2014</t>
  </si>
  <si>
    <t xml:space="preserve">13.1.1.9</t>
  </si>
  <si>
    <t xml:space="preserve"> 1583 </t>
  </si>
  <si>
    <t xml:space="preserve">REDUÇÃO EXCENTRICA EM PVC RÍGIDO SOLDÁVEL, PARA ESGOTO PRIMÁRIO, DIÂM = 100 X 50MM</t>
  </si>
  <si>
    <t xml:space="preserve">13.1.1.10</t>
  </si>
  <si>
    <t xml:space="preserve">13.1.1.11</t>
  </si>
  <si>
    <t xml:space="preserve"> 89778 </t>
  </si>
  <si>
    <t xml:space="preserve">LUVA SIMPLES, PVC, SERIE NORMAL, ESGOTO PREDIAL, DN 100 MM, JUNTA ELÁSTICA, FORNECIDO E INSTALADO EM RAMAL DE DESCARGA OU RAMAL DE ESGOTO SANITÁRIO. AF_12/2014</t>
  </si>
  <si>
    <t xml:space="preserve">13.1.1.12</t>
  </si>
  <si>
    <t xml:space="preserve"> 89714 </t>
  </si>
  <si>
    <t xml:space="preserve">TUBO PVC, SERIE NORMAL, ESGOTO PREDIAL, DN 100 MM, FORNECIDO E INSTALADO EM RAMAL DE DESCARGA OU RAMAL DE ESGOTO SANITÁRIO. AF_12/2014</t>
  </si>
  <si>
    <t xml:space="preserve">13.1.1.13</t>
  </si>
  <si>
    <t xml:space="preserve"> 89744 </t>
  </si>
  <si>
    <t xml:space="preserve">JOELHO 90 GRAUS, PVC, SERIE NORMAL, ESGOTO PREDIAL, DN 100 MM, JUNTA ELÁSTICA, FORNECIDO E INSTALADO EM RAMAL DE DESCARGA OU RAMAL DE ESGOTO SANITÁRIO. AF_12/2014</t>
  </si>
  <si>
    <t xml:space="preserve">13.1.1.14</t>
  </si>
  <si>
    <t xml:space="preserve"> 95472 </t>
  </si>
  <si>
    <t xml:space="preserve">VASO SANITARIO SIFONADO CONVENCIONAL PARA PCD SEM FURO FRONTAL COM LOUÇA BRANCA SEM ASSENTO, INCLUSO CONJUNTO DE LIGAÇÃO PARA BACIA SANITÁRIA AJUSTÁVEL - FORNECIMENTO E INSTALAÇÃO. AF_01/2020</t>
  </si>
  <si>
    <t xml:space="preserve">13.1.1.15</t>
  </si>
  <si>
    <t xml:space="preserve"> 95470 </t>
  </si>
  <si>
    <t xml:space="preserve">VASO SANITARIO SIFONADO CONVENCIONAL COM LOUÇA BRANCA, INCLUSO CONJUNTO DE LIGAÇÃO PARA BACIA SANITÁRIA AJUSTÁVEL - FORNECIMENTO E INSTALAÇÃO. AF_10/2016</t>
  </si>
  <si>
    <t xml:space="preserve">13.1.1.16</t>
  </si>
  <si>
    <t xml:space="preserve"> 100849 </t>
  </si>
  <si>
    <t xml:space="preserve">ASSENTO SANITÁRIO CONVENCIONAL - FORNECIMENTO E INSTALACAO. AF_01/2020</t>
  </si>
  <si>
    <t xml:space="preserve">13.1.1.17</t>
  </si>
  <si>
    <t xml:space="preserve"> 94792 </t>
  </si>
  <si>
    <t xml:space="preserve">REGISTRO DE GAVETA BRUTO, LATÃO, ROSCÁVEL, 1, COM ACABAMENTO E CANOPLA CROMADOS, INSTALADO EM RESERVAÇÃO DE ÁGUA DE EDIFICAÇÃO QUE POSSUA RESERVATÓRIO DE FIBRA/FIBROCIMENTO  FORNECIMENTO E INSTALAÇÃO. AF_06/2016</t>
  </si>
  <si>
    <t xml:space="preserve">13.1.1.18</t>
  </si>
  <si>
    <t xml:space="preserve"> 89443 </t>
  </si>
  <si>
    <t xml:space="preserve">TE, PVC, SOLDÁVEL, DN 32MM, INSTALADO EM RAMAL DE DISTRIBUIÇÃO DE ÁGUA - FORNECIMENTO E INSTALAÇÃO. AF_12/2014</t>
  </si>
  <si>
    <t xml:space="preserve">13.1.1.19</t>
  </si>
  <si>
    <t xml:space="preserve"> 89413 </t>
  </si>
  <si>
    <t xml:space="preserve">JOELHO 90 GRAUS, PVC, SOLDÁVEL, DN 32MM, INSTALADO EM RAMAL DE DISTRIBUIÇÃO DE ÁGUA - FORNECIMENTO E INSTALAÇÃO. AF_12/2014</t>
  </si>
  <si>
    <t xml:space="preserve">13.1.1.20</t>
  </si>
  <si>
    <t xml:space="preserve"> 89357 </t>
  </si>
  <si>
    <t xml:space="preserve">TUBO, PVC, SOLDÁVEL, DN 32MM, INSTALADO EM RAMAL OU SUB-RAMAL DE ÁGUA - FORNECIMENTO E INSTALAÇÃO. AF_12/2014</t>
  </si>
  <si>
    <t xml:space="preserve">13.1.1.21</t>
  </si>
  <si>
    <t xml:space="preserve"> 89617 </t>
  </si>
  <si>
    <t xml:space="preserve">TE, PVC, SOLDÁVEL, DN 25MM, INSTALADO EM PRUMADA DE ÁGUA - FORNECIMENTO E INSTALAÇÃO. AF_12/2014</t>
  </si>
  <si>
    <t xml:space="preserve">13.1.1.22</t>
  </si>
  <si>
    <t xml:space="preserve"> 89408 </t>
  </si>
  <si>
    <t xml:space="preserve">JOELHO 90 GRAUS, PVC, SOLDÁVEL, DN 25MM, INSTALADO EM RAMAL DE DISTRIBUIÇÃO DE ÁGUA - FORNECIMENTO E INSTALAÇÃO. AF_12/2014</t>
  </si>
  <si>
    <t xml:space="preserve">13.1.1.23</t>
  </si>
  <si>
    <t xml:space="preserve"> 94672 </t>
  </si>
  <si>
    <t xml:space="preserve">JOELHO 90 GRAUS COM BUCHA DE LATÃO, PVC, SOLDÁVEL, DN  25 MM, X 3/4 INSTALADO EM RESERVAÇÃO DE ÁGUA DE EDIFICAÇÃO QUE POSSUA RESERVATÓRIO DE FIBRA/FIBROCIMENTO   FORNECIMENTO E INSTALAÇÃO. AF_06/2016</t>
  </si>
  <si>
    <t xml:space="preserve">13.1.1.24</t>
  </si>
  <si>
    <t xml:space="preserve"> 89356 </t>
  </si>
  <si>
    <t xml:space="preserve">TUBO, PVC, SOLDÁVEL, DN 25MM, INSTALADO EM RAMAL OU SUB-RAMAL DE ÁGUA - FORNECIMENTO E INSTALAÇÃO. AF_12/2014</t>
  </si>
  <si>
    <t xml:space="preserve">13.1.1.25</t>
  </si>
  <si>
    <t xml:space="preserve"> 94497 </t>
  </si>
  <si>
    <t xml:space="preserve">REGISTRO DE GAVETA BRUTO, LATÃO, ROSCÁVEL, 1 1/2, INSTALADO EM RESERVAÇÃO DE ÁGUA DE EDIFICAÇÃO QUE POSSUA RESERVATÓRIO DE FIBRA/FIBROCIMENTO  FORNECIMENTO E INSTALAÇÃO. AF_06/2016</t>
  </si>
  <si>
    <t xml:space="preserve">13.1.1.26</t>
  </si>
  <si>
    <t xml:space="preserve"> 89625 </t>
  </si>
  <si>
    <t xml:space="preserve">TE, PVC, SOLDÁVEL, DN 50MM, INSTALADO EM PRUMADA DE ÁGUA - FORNECIMENTO E INSTALAÇÃO. AF_12/2014</t>
  </si>
  <si>
    <t xml:space="preserve">13.1.1.27</t>
  </si>
  <si>
    <t xml:space="preserve"> 89501 </t>
  </si>
  <si>
    <t xml:space="preserve">JOELHO 90 GRAUS, PVC, SOLDÁVEL, DN 50MM, INSTALADO EM PRUMADA DE ÁGUA - FORNECIMENTO E INSTALAÇÃO. AF_12/2014</t>
  </si>
  <si>
    <t xml:space="preserve">13.1.1.28</t>
  </si>
  <si>
    <t xml:space="preserve"> 99635 </t>
  </si>
  <si>
    <t xml:space="preserve">VÁLVULA DE DESCARGA METÁLICA, BASE 1 1/2 ", ACABAMENTO METALICO CROMADO - FORNECIMENTO E INSTALAÇÃO. AF_01/2019</t>
  </si>
  <si>
    <t xml:space="preserve">13.1.1.29</t>
  </si>
  <si>
    <t xml:space="preserve"> 94787 </t>
  </si>
  <si>
    <t xml:space="preserve">ADAPTADOR COM FLANGES LIVRES, PVC, SOLDÁVEL LONGO, DN 50 MM X 1 1/2 , INSTALADO EM RESERVAÇÃO DE ÁGUA DE EDIFICAÇÃO QUE POSSUA RESERVATÓRIO DE FIBRA/FIBROCIMENTO   FORNECIMENTO E INSTALAÇÃO. AF_06/2016</t>
  </si>
  <si>
    <t xml:space="preserve">13.1.1.30</t>
  </si>
  <si>
    <t xml:space="preserve"> 9273 </t>
  </si>
  <si>
    <t xml:space="preserve">TUBO DE DESCIDA PARA VÁLVULA DE DESCARGA, INCLUISIVE JOELHO (TIGRE OU SIMILAR)</t>
  </si>
  <si>
    <t xml:space="preserve">13.1.1.31</t>
  </si>
  <si>
    <t xml:space="preserve"> 89449 </t>
  </si>
  <si>
    <t xml:space="preserve">TUBO, PVC, SOLDÁVEL, DN 50MM, INSTALADO EM PRUMADA DE ÁGUA - FORNECIMENTO E INSTALAÇÃO. AF_12/2014</t>
  </si>
  <si>
    <t xml:space="preserve">13.1.1.32</t>
  </si>
  <si>
    <t xml:space="preserve">ESCAVAÇÃO MANUAL DE VALA COM PROFUNDIDADE MENOR OU IGUAL A 1,30 M. AF_03/2016</t>
  </si>
  <si>
    <t xml:space="preserve">13.1.1.33</t>
  </si>
  <si>
    <t xml:space="preserve"> 96995 </t>
  </si>
  <si>
    <t xml:space="preserve">REATERRO MANUAL APILOADO COM SOQUETE. AF_10/2017</t>
  </si>
  <si>
    <t xml:space="preserve">13.1.1.34</t>
  </si>
  <si>
    <t xml:space="preserve"> 90443 </t>
  </si>
  <si>
    <t xml:space="preserve">RASGO EM ALVENARIA PARA RAMAIS/ DISTRIBUIÇÃO COM DIAMETROS MENORES OU IGUAIS A 40 MM. AF_05/2015</t>
  </si>
  <si>
    <t xml:space="preserve">13.1.1.35</t>
  </si>
  <si>
    <t xml:space="preserve"> 91222 </t>
  </si>
  <si>
    <t xml:space="preserve">RASGO EM ALVENARIA PARA RAMAIS/ DISTRIBUIÇÃO COM DIÂMETROS MAIORES QUE 40 MM E MENORES OU IGUAIS A 75 MM. AF_05/2015</t>
  </si>
  <si>
    <t xml:space="preserve">13.1.1.36</t>
  </si>
  <si>
    <t xml:space="preserve"> H-05.005 </t>
  </si>
  <si>
    <t xml:space="preserve">LAVATORIO SUSPENSO – COMP.REF.:03671/ORSE</t>
  </si>
  <si>
    <t xml:space="preserve">13.1.1.37</t>
  </si>
  <si>
    <t xml:space="preserve"> H-01.502 </t>
  </si>
  <si>
    <t xml:space="preserve">TORNEIRA DE MESA BICA ALTA COM FECHAMENTO AUTOMÁTICO</t>
  </si>
  <si>
    <t xml:space="preserve">13.1.1.38</t>
  </si>
  <si>
    <t xml:space="preserve"> 86914 </t>
  </si>
  <si>
    <t xml:space="preserve">TORNEIRA CROMADA 1/2 OU 3/4 PARA TANQUE, PADRÃO MÉDIO - FORNECIMENTO E INSTALAÇÃO. AF_01/2020</t>
  </si>
  <si>
    <t xml:space="preserve">13.1.1.39</t>
  </si>
  <si>
    <t xml:space="preserve"> H-01.500 </t>
  </si>
  <si>
    <t xml:space="preserve">LAVATÓRIO COM COLUNA BRANCO, COM SIFÃO FLEXÍVEL, VÁLVULA E ENGATE FLEXÍVEL DE 40CM EM METAL CROMADO, COM TORNEIRABICA ALTA (REF. DECA 1198 C21)- FORNECIMENTO E INSTALAÇÃO. AF_01/2020</t>
  </si>
  <si>
    <t xml:space="preserve">13.1.2</t>
  </si>
  <si>
    <t xml:space="preserve">SANITÁRIO ACESSÍVEL MASCULINO E SANITÁRIO FEMININO PÚBLICO</t>
  </si>
  <si>
    <t xml:space="preserve">13.1.2.1</t>
  </si>
  <si>
    <t xml:space="preserve">13.1.2.2</t>
  </si>
  <si>
    <t xml:space="preserve">13.1.2.3</t>
  </si>
  <si>
    <t xml:space="preserve">13.1.2.4</t>
  </si>
  <si>
    <t xml:space="preserve">13.1.2.5</t>
  </si>
  <si>
    <t xml:space="preserve">13.1.2.6</t>
  </si>
  <si>
    <t xml:space="preserve">13.1.2.7</t>
  </si>
  <si>
    <t xml:space="preserve">13.1.2.8</t>
  </si>
  <si>
    <t xml:space="preserve"> 89732 </t>
  </si>
  <si>
    <t xml:space="preserve">JOELHO 45 GRAUS, PVC, SERIE NORMAL, ESGOTO PREDIAL, DN 50 MM, JUNTA ELÁSTICA, FORNECIDO E INSTALADO EM RAMAL DE DESCARGA OU RAMAL DE ESGOTO SANITÁRIO. AF_12/2014</t>
  </si>
  <si>
    <t xml:space="preserve">13.1.2.9</t>
  </si>
  <si>
    <t xml:space="preserve">13.1.2.10</t>
  </si>
  <si>
    <t xml:space="preserve"> 89834 </t>
  </si>
  <si>
    <t xml:space="preserve">JUNÇÃO SIMPLES, PVC, SERIE NORMAL, ESGOTO PREDIAL, DN 100 X 100 MM, JUNTA ELÁSTICA, FORNECIDO E INSTALADO EM PRUMADA DE ESGOTO SANITÁRIO OU VENTILAÇÃO. AF_12/2014</t>
  </si>
  <si>
    <t xml:space="preserve">13.1.2.11</t>
  </si>
  <si>
    <t xml:space="preserve">13.1.2.12</t>
  </si>
  <si>
    <t xml:space="preserve">13.1.2.13</t>
  </si>
  <si>
    <t xml:space="preserve">13.1.2.14</t>
  </si>
  <si>
    <t xml:space="preserve">13.1.2.15</t>
  </si>
  <si>
    <t xml:space="preserve">13.1.2.16</t>
  </si>
  <si>
    <t xml:space="preserve">13.1.2.17</t>
  </si>
  <si>
    <t xml:space="preserve"> 89987 </t>
  </si>
  <si>
    <t xml:space="preserve">REGISTRO DE GAVETA BRUTO, LATÃO, ROSCÁVEL, 3/4", COM ACABAMENTO E CANOPLA CROMADOS. FORNECIDO E INSTALADO EM RAMAL DE ÁGUA. AF_12/2014</t>
  </si>
  <si>
    <t xml:space="preserve">13.1.2.18</t>
  </si>
  <si>
    <t xml:space="preserve"> 89440 </t>
  </si>
  <si>
    <t xml:space="preserve">TE, PVC, SOLDÁVEL, DN 25MM, INSTALADO EM RAMAL DE DISTRIBUIÇÃO DE ÁGUA - FORNECIMENTO E INSTALAÇÃO. AF_12/2014</t>
  </si>
  <si>
    <t xml:space="preserve">13.1.2.19</t>
  </si>
  <si>
    <t xml:space="preserve">13.1.2.20</t>
  </si>
  <si>
    <t xml:space="preserve">13.1.2.21</t>
  </si>
  <si>
    <t xml:space="preserve">13.1.2.22</t>
  </si>
  <si>
    <t xml:space="preserve">13.1.2.23</t>
  </si>
  <si>
    <t xml:space="preserve">13.1.2.24</t>
  </si>
  <si>
    <t xml:space="preserve">13.1.2.25</t>
  </si>
  <si>
    <t xml:space="preserve">13.1.2.26</t>
  </si>
  <si>
    <t xml:space="preserve">13.1.2.27</t>
  </si>
  <si>
    <t xml:space="preserve">13.1.2.28</t>
  </si>
  <si>
    <t xml:space="preserve">13.1.2.29</t>
  </si>
  <si>
    <t xml:space="preserve">13.1.2.30</t>
  </si>
  <si>
    <t xml:space="preserve">13.1.2.31</t>
  </si>
  <si>
    <t xml:space="preserve">13.1.2.32</t>
  </si>
  <si>
    <t xml:space="preserve">13.1.2.33</t>
  </si>
  <si>
    <t xml:space="preserve">13.1.2.34</t>
  </si>
  <si>
    <t xml:space="preserve">13.1.2.35</t>
  </si>
  <si>
    <t xml:space="preserve">13.1.2.36</t>
  </si>
  <si>
    <t xml:space="preserve">13.1.3</t>
  </si>
  <si>
    <t xml:space="preserve">COPA</t>
  </si>
  <si>
    <t xml:space="preserve">13.1.3.1</t>
  </si>
  <si>
    <t xml:space="preserve"> H-02.004 </t>
  </si>
  <si>
    <t xml:space="preserve">CAIXA DE GORDURA PVC – COMP.REF.:03162/ORSE</t>
  </si>
  <si>
    <t xml:space="preserve">13.1.3.2</t>
  </si>
  <si>
    <t xml:space="preserve">13.1.3.3</t>
  </si>
  <si>
    <t xml:space="preserve">13.1.3.4</t>
  </si>
  <si>
    <t xml:space="preserve"> 89712 </t>
  </si>
  <si>
    <t xml:space="preserve">TUBO PVC, SERIE NORMAL, ESGOTO PREDIAL, DN 50 MM, FORNECIDO E INSTALADO EM RAMAL DE DESCARGA OU RAMAL DE ESGOTO SANITÁRIO. AF_12/2014</t>
  </si>
  <si>
    <t xml:space="preserve">13.1.3.5</t>
  </si>
  <si>
    <t xml:space="preserve">13.1.3.6</t>
  </si>
  <si>
    <t xml:space="preserve"> 89985 </t>
  </si>
  <si>
    <t xml:space="preserve">REGISTRO DE PRESSÃO BRUTO, LATÃO, ROSCÁVEL, 3/4", COM ACABAMENTO E CANOPLA CROMADOS. FORNECIDO E INSTALADO EM RAMAL DE ÁGUA. AF_12/2014</t>
  </si>
  <si>
    <t xml:space="preserve">13.1.3.7</t>
  </si>
  <si>
    <t xml:space="preserve">13.1.3.8</t>
  </si>
  <si>
    <t xml:space="preserve">13.1.3.9</t>
  </si>
  <si>
    <t xml:space="preserve">13.1.3.10</t>
  </si>
  <si>
    <t xml:space="preserve"> 89402 </t>
  </si>
  <si>
    <t xml:space="preserve">TUBO, PVC, SOLDÁVEL, DN 25MM, INSTALADO EM RAMAL DE DISTRIBUIÇÃO DE ÁGUA - FORNECIMENTO E INSTALAÇÃO. AF_12/2014</t>
  </si>
  <si>
    <t xml:space="preserve">13.1.3.11</t>
  </si>
  <si>
    <t xml:space="preserve">13.1.3.12</t>
  </si>
  <si>
    <t xml:space="preserve">13.1.3.13</t>
  </si>
  <si>
    <t xml:space="preserve">13.1.3.14</t>
  </si>
  <si>
    <t xml:space="preserve"> 2123 </t>
  </si>
  <si>
    <t xml:space="preserve">PIA DE COZINHA COM BANCADA EM MÁRMORE BRANCO, DIM 1.20X0.60, COM 01 CUBA DE AÇO INOX, SIFÃO CROMADO, VÁLVULA CROMADA, TORNEIRA EM AÇO INOX, INCLUSIVE RODOPIA 10 CM, ASSENTADA.</t>
  </si>
  <si>
    <t xml:space="preserve">13.1.3.15</t>
  </si>
  <si>
    <t xml:space="preserve">13.1.3.16</t>
  </si>
  <si>
    <t xml:space="preserve"> H-05.009 </t>
  </si>
  <si>
    <t xml:space="preserve">TANQUE EM AÇO INOX  – COMP.REF.:02055/ORSE</t>
  </si>
  <si>
    <t xml:space="preserve">13.1.4</t>
  </si>
  <si>
    <t xml:space="preserve">SANITÁRIO SERVIDOR MASCULINO</t>
  </si>
  <si>
    <t xml:space="preserve">13.1.4.1</t>
  </si>
  <si>
    <t xml:space="preserve">13.1.4.2</t>
  </si>
  <si>
    <t xml:space="preserve">13.1.4.3</t>
  </si>
  <si>
    <t xml:space="preserve"> 89782 </t>
  </si>
  <si>
    <t xml:space="preserve">TE, PVC, SERIE NORMAL, ESGOTO PREDIAL, DN 40 X 40 MM, JUNTA SOLDÁVEL, FORNECIDO E INSTALADO EM RAMAL DE DESCARGA OU RAMAL DE ESGOTO SANITÁRIO. AF_12/2014</t>
  </si>
  <si>
    <t xml:space="preserve">13.1.4.4</t>
  </si>
  <si>
    <t xml:space="preserve">13.1.4.5</t>
  </si>
  <si>
    <t xml:space="preserve"> 89813 </t>
  </si>
  <si>
    <t xml:space="preserve">LUVA SIMPLES, PVC, SERIE NORMAL, ESGOTO PREDIAL, DN 50 MM, JUNTA ELÁSTICA, FORNECIDO E INSTALADO EM PRUMADA DE ESGOTO SANITÁRIO OU VENTILAÇÃO. AF_12/2014</t>
  </si>
  <si>
    <t xml:space="preserve">13.1.4.6</t>
  </si>
  <si>
    <t xml:space="preserve"> 89801 </t>
  </si>
  <si>
    <t xml:space="preserve">JOELHO 90 GRAUS, PVC, SERIE NORMAL, ESGOTO PREDIAL, DN 50 MM, JUNTA ELÁSTICA, FORNECIDO E INSTALADO EM PRUMADA DE ESGOTO SANITÁRIO OU VENTILAÇÃO. AF_12/2014</t>
  </si>
  <si>
    <t xml:space="preserve">13.1.4.7</t>
  </si>
  <si>
    <t xml:space="preserve">13.1.4.8</t>
  </si>
  <si>
    <t xml:space="preserve"> 89825 </t>
  </si>
  <si>
    <t xml:space="preserve">TE, PVC, SERIE NORMAL, ESGOTO PREDIAL, DN 50 X 50 MM, JUNTA ELÁSTICA, FORNECIDO E INSTALADO EM PRUMADA DE ESGOTO SANITÁRIO OU VENTILAÇÃO. AF_12/2014</t>
  </si>
  <si>
    <t xml:space="preserve">13.1.4.9</t>
  </si>
  <si>
    <t xml:space="preserve">13.1.4.10</t>
  </si>
  <si>
    <t xml:space="preserve">13.1.4.11</t>
  </si>
  <si>
    <t xml:space="preserve">13.1.4.12</t>
  </si>
  <si>
    <t xml:space="preserve">13.1.4.13</t>
  </si>
  <si>
    <t xml:space="preserve">13.1.4.14</t>
  </si>
  <si>
    <t xml:space="preserve"> 72774 </t>
  </si>
  <si>
    <t xml:space="preserve">JUNCAO PVC ESGOTO 100X50MM - FORNECIMENTO E INSTALACAO</t>
  </si>
  <si>
    <t xml:space="preserve">13.1.4.15</t>
  </si>
  <si>
    <t xml:space="preserve">13.1.4.16</t>
  </si>
  <si>
    <t xml:space="preserve">13.1.4.17</t>
  </si>
  <si>
    <t xml:space="preserve">13.1.4.18</t>
  </si>
  <si>
    <t xml:space="preserve">13.1.4.19</t>
  </si>
  <si>
    <t xml:space="preserve">13.1.4.20</t>
  </si>
  <si>
    <t xml:space="preserve">13.1.4.21</t>
  </si>
  <si>
    <t xml:space="preserve">13.1.4.22</t>
  </si>
  <si>
    <t xml:space="preserve">13.1.4.23</t>
  </si>
  <si>
    <t xml:space="preserve">13.1.4.24</t>
  </si>
  <si>
    <t xml:space="preserve">13.1.4.25</t>
  </si>
  <si>
    <t xml:space="preserve">13.1.4.26</t>
  </si>
  <si>
    <t xml:space="preserve">13.1.4.27</t>
  </si>
  <si>
    <t xml:space="preserve">13.1.4.28</t>
  </si>
  <si>
    <t xml:space="preserve">13.1.4.29</t>
  </si>
  <si>
    <t xml:space="preserve">13.1.4.30</t>
  </si>
  <si>
    <t xml:space="preserve">13.1.4.31</t>
  </si>
  <si>
    <t xml:space="preserve">13.1.4.32</t>
  </si>
  <si>
    <t xml:space="preserve">13.1.4.33</t>
  </si>
  <si>
    <t xml:space="preserve"> H-01.504 </t>
  </si>
  <si>
    <t xml:space="preserve">COPIA DA ORSE (12292) - INSTALAÇÃO DE BANCADA EM GRANITO CINZA ANDORINHA, E = 2CM, DIM 1,50X0,60, COM 02 CUBAS DE EMBUTIR DE LOUÇA E FORNECIMENTO E INSTALAÇÃO DE  SIFÃO CROMADO, VÁLVULA CROMADA, TORNEIRA CROMADA(DECA 1198 C21), INCLUSIVE RODOPIA 10 CM, ASSENTADA</t>
  </si>
  <si>
    <t xml:space="preserve">13.1.5</t>
  </si>
  <si>
    <t xml:space="preserve">SANITÁRIO SERVIDOR FEMININO E SANITÁRIO SERVIDOR ACESSÍVEL</t>
  </si>
  <si>
    <t xml:space="preserve">13.1.5.1</t>
  </si>
  <si>
    <t xml:space="preserve">13.1.5.2</t>
  </si>
  <si>
    <t xml:space="preserve">13.1.5.3</t>
  </si>
  <si>
    <t xml:space="preserve">13.1.5.4</t>
  </si>
  <si>
    <t xml:space="preserve">13.1.5.5</t>
  </si>
  <si>
    <t xml:space="preserve">13.1.5.6</t>
  </si>
  <si>
    <t xml:space="preserve">13.1.5.7</t>
  </si>
  <si>
    <t xml:space="preserve">13.1.5.8</t>
  </si>
  <si>
    <t xml:space="preserve">13.1.5.9</t>
  </si>
  <si>
    <t xml:space="preserve">13.1.5.10</t>
  </si>
  <si>
    <t xml:space="preserve">13.1.5.11</t>
  </si>
  <si>
    <t xml:space="preserve">13.1.5.12</t>
  </si>
  <si>
    <t xml:space="preserve">13.1.5.13</t>
  </si>
  <si>
    <t xml:space="preserve">13.1.5.14</t>
  </si>
  <si>
    <t xml:space="preserve">13.1.5.15</t>
  </si>
  <si>
    <t xml:space="preserve">13.1.5.16</t>
  </si>
  <si>
    <t xml:space="preserve">13.1.5.17</t>
  </si>
  <si>
    <t xml:space="preserve">13.1.5.18</t>
  </si>
  <si>
    <t xml:space="preserve">13.1.5.19</t>
  </si>
  <si>
    <t xml:space="preserve">13.1.5.20</t>
  </si>
  <si>
    <t xml:space="preserve">13.1.5.21</t>
  </si>
  <si>
    <t xml:space="preserve">13.1.5.22</t>
  </si>
  <si>
    <t xml:space="preserve">13.1.5.23</t>
  </si>
  <si>
    <t xml:space="preserve">13.1.5.24</t>
  </si>
  <si>
    <t xml:space="preserve">13.1.5.25</t>
  </si>
  <si>
    <t xml:space="preserve">13.1.5.26</t>
  </si>
  <si>
    <t xml:space="preserve">13.1.5.27</t>
  </si>
  <si>
    <t xml:space="preserve">13.1.5.28</t>
  </si>
  <si>
    <t xml:space="preserve">13.1.5.29</t>
  </si>
  <si>
    <t xml:space="preserve">13.1.5.30</t>
  </si>
  <si>
    <t xml:space="preserve">13.1.5.31</t>
  </si>
  <si>
    <t xml:space="preserve">13.1.5.32</t>
  </si>
  <si>
    <t xml:space="preserve">13.1.5.33</t>
  </si>
  <si>
    <t xml:space="preserve">13.1.5.34</t>
  </si>
  <si>
    <t xml:space="preserve">13.1.5.35</t>
  </si>
  <si>
    <t xml:space="preserve">13.1.5.36</t>
  </si>
  <si>
    <t xml:space="preserve">13.1.6</t>
  </si>
  <si>
    <t xml:space="preserve">BEBEDOURO PÚBLICO</t>
  </si>
  <si>
    <t xml:space="preserve">13.1.6.1</t>
  </si>
  <si>
    <t xml:space="preserve">13.1.6.2</t>
  </si>
  <si>
    <t xml:space="preserve">13.1.6.3</t>
  </si>
  <si>
    <t xml:space="preserve">13.1.6.4</t>
  </si>
  <si>
    <t xml:space="preserve">13.1.6.5</t>
  </si>
  <si>
    <t xml:space="preserve">13.1.6.6</t>
  </si>
  <si>
    <t xml:space="preserve"> 89672 </t>
  </si>
  <si>
    <t xml:space="preserve">LUVA DE CORRER, CPVC, SOLDÁVEL, DN 28MM, INSTALADO EM RAMAL OU SUB-RAMAL DE ÁGUA  FORNECIMENTO E INSTALAÇÃO. AF_12/2014</t>
  </si>
  <si>
    <t xml:space="preserve">13.1.6.7</t>
  </si>
  <si>
    <t xml:space="preserve">13.1.6.8</t>
  </si>
  <si>
    <t xml:space="preserve">13.1.6.9</t>
  </si>
  <si>
    <t xml:space="preserve">13.1.6.10</t>
  </si>
  <si>
    <t xml:space="preserve">13.1.7</t>
  </si>
  <si>
    <t xml:space="preserve">SALAS DE PERÍCIA MÉDICA</t>
  </si>
  <si>
    <t xml:space="preserve">13.1.7.1</t>
  </si>
  <si>
    <t xml:space="preserve">13.1.7.2</t>
  </si>
  <si>
    <t xml:space="preserve">13.1.7.3</t>
  </si>
  <si>
    <t xml:space="preserve">13.1.7.4</t>
  </si>
  <si>
    <t xml:space="preserve">13.1.7.5</t>
  </si>
  <si>
    <t xml:space="preserve">13.1.7.6</t>
  </si>
  <si>
    <t xml:space="preserve">13.1.7.7</t>
  </si>
  <si>
    <t xml:space="preserve">13.1.7.8</t>
  </si>
  <si>
    <t xml:space="preserve">13.1.7.9</t>
  </si>
  <si>
    <t xml:space="preserve">13.1.7.10</t>
  </si>
  <si>
    <t xml:space="preserve"> 86902 </t>
  </si>
  <si>
    <t xml:space="preserve">LAVATÓRIO LOUÇA BRANCA COM COLUNA, *44 X 35,5* CM, PADRÃO POPULAR - FORNECIMENTO E INSTALAÇÃO. AF_01/2020</t>
  </si>
  <si>
    <t xml:space="preserve">13.1.7.11</t>
  </si>
  <si>
    <t xml:space="preserve"> 11232 </t>
  </si>
  <si>
    <t xml:space="preserve">TORNEIRA CROMADA DE MESA PARA LAVATÓRIO TEMPORIZADA BICA BAIXA</t>
  </si>
  <si>
    <t xml:space="preserve">13.2</t>
  </si>
  <si>
    <t xml:space="preserve">REDE ESGOTO EXTERNA ÀS EDIFICAÇÕES</t>
  </si>
  <si>
    <t xml:space="preserve">13.2.1</t>
  </si>
  <si>
    <t xml:space="preserve"> 97906 </t>
  </si>
  <si>
    <t xml:space="preserve">CAIXA ENTERRADA HIDRÁULICA RETANGULAR, EM ALVENARIA COM BLOCOS DE CONCRETO, DIMENSÕES INTERNAS: 0,6X0,6X0,6 M PARA REDE DE ESGOTO. AF_12/2020</t>
  </si>
  <si>
    <t xml:space="preserve">13.2.2</t>
  </si>
  <si>
    <t xml:space="preserve"> 97903 </t>
  </si>
  <si>
    <t xml:space="preserve">CAIXA ENTERRADA HIDRÁULICA RETANGULAR EM ALVENARIA COM TIJOLOS CERÂMICOS MACIÇOS, DIMENSÕES INTERNAS: 0,8X0,8X0,6 M PARA REDE DE ESGOTO. AF_12/2020</t>
  </si>
  <si>
    <t xml:space="preserve">13.2.3</t>
  </si>
  <si>
    <t xml:space="preserve">13.2.4</t>
  </si>
  <si>
    <t xml:space="preserve"> 93357 </t>
  </si>
  <si>
    <t xml:space="preserve">COLETOR PREDIAL DE ESGOTO, DA CAIXA ATÉ A REDE (DISTÂNCIA = 4 M, LARGURA DA VALA = 0,65 M), INCLUINDO ESCAVAÇÃO MECANIZADA, PREPARO DE FUNDO DE VALA E REATERRO COM COMPACTAÇÃO MECANIZADA, TUBO PVC P/ REDE COLETORA ESGOTO JEI DN 100 MM E CONEXÕES - FORNECIMENTO E INSTALAÇÃO. AF_03/2016</t>
  </si>
  <si>
    <t xml:space="preserve">13.2.5</t>
  </si>
  <si>
    <t xml:space="preserve">13.2.6</t>
  </si>
  <si>
    <t xml:space="preserve">13.3</t>
  </si>
  <si>
    <t xml:space="preserve">ENTRADA, CAIXA DÁGUA, BARRILETE E REDE DE DISTRIBUIÇÃO DE ÁGUA FRIA</t>
  </si>
  <si>
    <t xml:space="preserve">13.3.1</t>
  </si>
  <si>
    <t xml:space="preserve">ENTRADA ÁGUA DN 32MM</t>
  </si>
  <si>
    <t xml:space="preserve">13.3.1.1</t>
  </si>
  <si>
    <t xml:space="preserve">13.3.1.2</t>
  </si>
  <si>
    <t xml:space="preserve"> 89409 </t>
  </si>
  <si>
    <t xml:space="preserve">JOELHO 45 GRAUS, PVC, SOLDÁVEL, DN 25MM, INSTALADO EM RAMAL DE DISTRIBUIÇÃO DE ÁGUA - FORNECIMENTO E INSTALAÇÃO. AF_12/2014</t>
  </si>
  <si>
    <t xml:space="preserve">13.3.1.3</t>
  </si>
  <si>
    <t xml:space="preserve"> 94785 </t>
  </si>
  <si>
    <t xml:space="preserve">ADAPTADOR COM FLANGES LIVRES, PVC, SOLDÁVEL LONGO, DN 32 MM X 1 , INSTALADO EM RESERVAÇÃO DE ÁGUA DE EDIFICAÇÃO QUE POSSUA RESERVATÓRIO DE FIBRA/FIBROCIMENTO   FORNECIMENTO E INSTALAÇÃO. AF_06/2016</t>
  </si>
  <si>
    <t xml:space="preserve">13.3.1.4</t>
  </si>
  <si>
    <t xml:space="preserve"> 89403 </t>
  </si>
  <si>
    <t xml:space="preserve">TUBO, PVC, SOLDÁVEL, DN 32MM, INSTALADO EM RAMAL DE DISTRIBUIÇÃO DE ÁGUA - FORNECIMENTO E INSTALAÇÃO. AF_12/2014</t>
  </si>
  <si>
    <t xml:space="preserve">13.3.1.5</t>
  </si>
  <si>
    <t xml:space="preserve"> 94797 </t>
  </si>
  <si>
    <t xml:space="preserve">TORNEIRA DE BOIA, ROSCÁVEL, 1, FORNECIDA E INSTALADA EM RESERVAÇÃO DE ÁGUA. AF_06/2016</t>
  </si>
  <si>
    <t xml:space="preserve">13.3.2</t>
  </si>
  <si>
    <t xml:space="preserve">REDE DISTRIBUIÇÃO DO BEBEDOURO, COPA E TORNEIRA WC</t>
  </si>
  <si>
    <t xml:space="preserve">13.3.2.1</t>
  </si>
  <si>
    <t xml:space="preserve">13.3.2.2</t>
  </si>
  <si>
    <t xml:space="preserve">13.3.2.3</t>
  </si>
  <si>
    <t xml:space="preserve"> 89445 </t>
  </si>
  <si>
    <t xml:space="preserve">TÊ DE REDUÇÃO, PVC, SOLDÁVEL, DN 32MM X 25MM, INSTALADO EM RAMAL DE DISTRIBUIÇÃO DE ÁGUA - FORNECIMENTO E INSTALAÇÃO. AF_12/2014</t>
  </si>
  <si>
    <t xml:space="preserve">13.3.2.4</t>
  </si>
  <si>
    <t xml:space="preserve"> 1072 </t>
  </si>
  <si>
    <t xml:space="preserve">BUCHA DE REDUÇÃO CURTA DE PVC RÍGIDO SOLDÁVEL, MARROM, DIÂM = 32 X 25MM</t>
  </si>
  <si>
    <t xml:space="preserve">13.3.2.5</t>
  </si>
  <si>
    <t xml:space="preserve">13.3.2.6</t>
  </si>
  <si>
    <t xml:space="preserve">13.3.2.7</t>
  </si>
  <si>
    <t xml:space="preserve">13.3.2.8</t>
  </si>
  <si>
    <t xml:space="preserve"> 94490 </t>
  </si>
  <si>
    <t xml:space="preserve">REGISTRO DE ESFERA, PVC, SOLDÁVEL, DN  32 MM, INSTALADO EM RESERVAÇÃO DE ÁGUA DE EDIFICAÇÃO QUE POSSUA RESERVATÓRIO DE FIBRA/FIBROCIMENTO   FORNECIMENTO E INSTALAÇÃO. AF_06/2016</t>
  </si>
  <si>
    <t xml:space="preserve">13.3.3</t>
  </si>
  <si>
    <t xml:space="preserve">REDE DE DISTRIBUIÇÃO DOS VASOS SANITÁRIOS</t>
  </si>
  <si>
    <t xml:space="preserve">13.3.3.1</t>
  </si>
  <si>
    <t xml:space="preserve">13.3.3.2</t>
  </si>
  <si>
    <t xml:space="preserve">13.3.3.3</t>
  </si>
  <si>
    <t xml:space="preserve">13.3.3.4</t>
  </si>
  <si>
    <t xml:space="preserve"> 89628 </t>
  </si>
  <si>
    <t xml:space="preserve">TE, PVC, SOLDÁVEL, DN 60MM, INSTALADO EM PRUMADA DE ÁGUA - FORNECIMENTO E INSTALAÇÃO. AF_12/2014</t>
  </si>
  <si>
    <t xml:space="preserve">13.3.3.5</t>
  </si>
  <si>
    <t xml:space="preserve"> 1243 </t>
  </si>
  <si>
    <t xml:space="preserve">BUCHA DE REDUÇÃO DE PVC RÍGIDO ROSCÁVEL  DIÂM = 2 1/2" X 2"</t>
  </si>
  <si>
    <t xml:space="preserve">13.3.3.6</t>
  </si>
  <si>
    <t xml:space="preserve"> 89450 </t>
  </si>
  <si>
    <t xml:space="preserve">TUBO, PVC, SOLDÁVEL, DN 60MM, INSTALADO EM PRUMADA DE ÁGUA - FORNECIMENTO E INSTALAÇÃO. AF_12/2014</t>
  </si>
  <si>
    <t xml:space="preserve">13.3.3.7</t>
  </si>
  <si>
    <t xml:space="preserve"> 94493 </t>
  </si>
  <si>
    <t xml:space="preserve">REGISTRO DE ESFERA, PVC, SOLDÁVEL, DN  60 MM, INSTALADO EM RESERVAÇÃO DE ÁGUA DE EDIFICAÇÃO QUE POSSUA RESERVATÓRIO DE FIBRA/FIBROCIMENTO   FORNECIMENTO E INSTALAÇÃO. AF_06/2016</t>
  </si>
  <si>
    <t xml:space="preserve">13.3.3.8</t>
  </si>
  <si>
    <t xml:space="preserve"> 94788 </t>
  </si>
  <si>
    <t xml:space="preserve">ADAPTADOR COM FLANGES LIVRES, PVC, SOLDÁVEL LONGO, DN 60 MM X 2 , INSTALADO EM RESERVAÇÃO DE ÁGUA DE EDIFICAÇÃO QUE POSSUA RESERVATÓRIO DE FIBRA/FIBROCIMENTO   FORNECIMENTO E INSTALAÇÃO. AF_06/2016</t>
  </si>
  <si>
    <t xml:space="preserve">13.3.3.9</t>
  </si>
  <si>
    <t xml:space="preserve">JOELHO 90 GRAUS, PVC, SOLDÁVEL, DN 60 MM INSTALADO EM RESERVAÇÃO DE ÁGUA DE EDIFICAÇÃO QUE POSSUA RESERVATÓRIO DE FIBRA/FIBROCIMENTO FORNECIMENTO E INSTALAÇÃO. AF_06/2016 </t>
  </si>
  <si>
    <t xml:space="preserve">13.3.3.10</t>
  </si>
  <si>
    <t xml:space="preserve">JOELHO 45 GRAUS, PVC, SOLDÁVEL, DN 60MM, INSTALADO EM PRUMADA DE ÁGUA - FORNECIMENTO E INSTALAÇÃO. AF_12/2014 </t>
  </si>
  <si>
    <t xml:space="preserve">13.3.4</t>
  </si>
  <si>
    <t xml:space="preserve">TUBULAÇÃO DE LIMPEZA E EXTRAVASOR</t>
  </si>
  <si>
    <t xml:space="preserve">13.3.4.1</t>
  </si>
  <si>
    <t xml:space="preserve">13.3.4.2</t>
  </si>
  <si>
    <t xml:space="preserve">13.3.4.3</t>
  </si>
  <si>
    <t xml:space="preserve">13.3.4.4</t>
  </si>
  <si>
    <t xml:space="preserve">13.3.5</t>
  </si>
  <si>
    <t xml:space="preserve">REDE DE DISTRIBUIÇÃO DE  PIAS E PERÍCIAS</t>
  </si>
  <si>
    <t xml:space="preserve">13.3.5.1</t>
  </si>
  <si>
    <t xml:space="preserve">13.3.5.2</t>
  </si>
  <si>
    <t xml:space="preserve">13.3.5.3</t>
  </si>
  <si>
    <t xml:space="preserve"> 94489 </t>
  </si>
  <si>
    <t xml:space="preserve">REGISTRO DE ESFERA, PVC, SOLDÁVEL, DN  25 MM, INSTALADO EM RESERVAÇÃO DE ÁGUA DE EDIFICAÇÃO QUE POSSUA RESERVATÓRIO DE FIBRA/FIBROCIMENTO   FORNECIMENTO E INSTALAÇÃO. AF_06/2016</t>
  </si>
  <si>
    <t xml:space="preserve">13.3.5.4</t>
  </si>
  <si>
    <t xml:space="preserve"> 95141 </t>
  </si>
  <si>
    <t xml:space="preserve">ADAPTADOR COM FLANGES LIVRES, PVC, SOLDÁVEL LONGO, DN  25 MM X 3/4 , INSTALADO EM RESERVAÇÃO DE ÁGUA DE EDIFICAÇÃO QUE POSSUA RESERVATÓRIO DE FIBRA/FIBROCIMENTO    FORNECIMENTO E INSTALAÇÃO. AF_06/2016</t>
  </si>
  <si>
    <t xml:space="preserve">13.3.5.5</t>
  </si>
  <si>
    <t xml:space="preserve"> 89446 </t>
  </si>
  <si>
    <t xml:space="preserve">TUBO, PVC, SOLDÁVEL, DN 25MM, INSTALADO EM PRUMADA DE ÁGUA - FORNECIMENTO E INSTALAÇÃO. AF_12/2014</t>
  </si>
  <si>
    <t xml:space="preserve">13.3.6</t>
  </si>
  <si>
    <t xml:space="preserve">RESERVATÓRIO ELEVADO</t>
  </si>
  <si>
    <t xml:space="preserve">13.3.6.1</t>
  </si>
  <si>
    <t xml:space="preserve"> CX-2000L </t>
  </si>
  <si>
    <t xml:space="preserve">CAIXA D'ÁGUA DE POLIETILENO DE 2000L</t>
  </si>
  <si>
    <t xml:space="preserve">13.4</t>
  </si>
  <si>
    <t xml:space="preserve">PLUVIAL</t>
  </si>
  <si>
    <t xml:space="preserve">13.4.1</t>
  </si>
  <si>
    <t xml:space="preserve">TUBULAÇÕES PLUVIAL ENTREFORRO</t>
  </si>
  <si>
    <t xml:space="preserve">13.4.1.1</t>
  </si>
  <si>
    <t xml:space="preserve"> 89809 </t>
  </si>
  <si>
    <t xml:space="preserve">JOELHO 90 GRAUS, PVC, SERIE NORMAL, ESGOTO PREDIAL, DN 100 MM, JUNTA ELÁSTICA, FORNECIDO E INSTALADO EM PRUMADA DE ESGOTO SANITÁRIO OU VENTILAÇÃO. AF_12/2014</t>
  </si>
  <si>
    <t xml:space="preserve">13.4.1.2</t>
  </si>
  <si>
    <t xml:space="preserve"> 89810 </t>
  </si>
  <si>
    <t xml:space="preserve">JOELHO 45 GRAUS, PVC, SERIE NORMAL, ESGOTO PREDIAL, DN 100 MM, JUNTA ELÁSTICA, FORNECIDO E INSTALADO EM PRUMADA DE ESGOTO SANITÁRIO OU VENTILAÇÃO. AF_12/2014</t>
  </si>
  <si>
    <t xml:space="preserve">13.4.1.3</t>
  </si>
  <si>
    <t xml:space="preserve"> 89800 </t>
  </si>
  <si>
    <t xml:space="preserve">TUBO PVC, SERIE NORMAL, ESGOTO PREDIAL, DN 100 MM, FORNECIDO E INSTALADO EM PRUMADA DE ESGOTO SANITÁRIO OU VENTILAÇÃO. AF_12/2014</t>
  </si>
  <si>
    <t xml:space="preserve">13.4.1.4</t>
  </si>
  <si>
    <t xml:space="preserve"> 1208 </t>
  </si>
  <si>
    <t xml:space="preserve">BUCHA REDUÇÃO EXCENTRICA EM PVC RÍGIDO SOLDÁVEL, PARA ESGOTO, D=150X100MM</t>
  </si>
  <si>
    <t xml:space="preserve">13.4.1.5</t>
  </si>
  <si>
    <t xml:space="preserve"> 89849 </t>
  </si>
  <si>
    <t xml:space="preserve">TUBO PVC, SERIE NORMAL, ESGOTO PREDIAL, DN 150 MM, FORNECIDO E INSTALADO EM SUBCOLETOR AÉREO DE ESGOTO SANITÁRIO. AF_12/2014</t>
  </si>
  <si>
    <t xml:space="preserve">13.4.1.6</t>
  </si>
  <si>
    <t xml:space="preserve"> 89863 </t>
  </si>
  <si>
    <t xml:space="preserve">JUNÇÃO SIMPLES, PVC, SERIE NORMAL, ESGOTO PREDIAL, DN 150 X 150 MM, JUNTA ELÁSTICA, FORNECIDO E INSTALADO EM SUBCOLETOR AÉREO DE ESGOTO SANITÁRIO. AF_12/2014</t>
  </si>
  <si>
    <t xml:space="preserve">13.4.1.7</t>
  </si>
  <si>
    <t xml:space="preserve"> JE-150 </t>
  </si>
  <si>
    <t xml:space="preserve">FORNECIMENTO E INSTALAÇÃO DE JOELHO 90 GRAUS, PVC, DN 150 MM, PARA ESGOTO OU AGUAS PLUVIAIS PREDIAIS</t>
  </si>
  <si>
    <t xml:space="preserve">13.4.1.8</t>
  </si>
  <si>
    <t xml:space="preserve"> JE-150-45 </t>
  </si>
  <si>
    <t xml:space="preserve">FORNECIMENTO E INSTALAÇÃO DE JOELHO 45 GRAUS, PVC, DN 150 MM, PARA ESGOTO OU AGUAS PLUVIAIS PREDIAIS</t>
  </si>
  <si>
    <t xml:space="preserve">13.4.2</t>
  </si>
  <si>
    <t xml:space="preserve">PRUMADAS DE PLUVIAL AP1, AP2, AP3 E AP4</t>
  </si>
  <si>
    <t xml:space="preserve">13.4.2.1</t>
  </si>
  <si>
    <t xml:space="preserve">13.4.2.2</t>
  </si>
  <si>
    <t xml:space="preserve">13.4.2.3</t>
  </si>
  <si>
    <t xml:space="preserve"> 89821 </t>
  </si>
  <si>
    <t xml:space="preserve">LUVA SIMPLES, PVC, SERIE NORMAL, ESGOTO PREDIAL, DN 100 MM, JUNTA ELÁSTICA, FORNECIDO E INSTALADO EM PRUMADA DE ESGOTO SANITÁRIO OU VENTILAÇÃO. AF_12/2014</t>
  </si>
  <si>
    <t xml:space="preserve">13.4.2.4</t>
  </si>
  <si>
    <t xml:space="preserve">13.4.3</t>
  </si>
  <si>
    <t xml:space="preserve">PRUMADAS DE PLUVIAL AP5, AP6 E AP7</t>
  </si>
  <si>
    <t xml:space="preserve">13.4.3.1</t>
  </si>
  <si>
    <t xml:space="preserve">13.4.3.2</t>
  </si>
  <si>
    <t xml:space="preserve">13.4.3.3</t>
  </si>
  <si>
    <t xml:space="preserve"> LV-150 </t>
  </si>
  <si>
    <t xml:space="preserve">FORNECIMENTO E INSTALAÇÃO DE  LUVA, PVC, DN 150 MM, PARA ESGOTO OU AGUAS PLUVIAIS PREDIAIS</t>
  </si>
  <si>
    <t xml:space="preserve">13.4.4</t>
  </si>
  <si>
    <t xml:space="preserve">REDE DE PLUVIAL EXTERNA ÀS EDIFICAÇÕES</t>
  </si>
  <si>
    <t xml:space="preserve">13.4.4.1</t>
  </si>
  <si>
    <t xml:space="preserve">13.4.4.2</t>
  </si>
  <si>
    <t xml:space="preserve">13.4.4.3</t>
  </si>
  <si>
    <t xml:space="preserve">13.4.4.4</t>
  </si>
  <si>
    <t xml:space="preserve">13.4.4.5</t>
  </si>
  <si>
    <t xml:space="preserve">13.4.4.6</t>
  </si>
  <si>
    <t xml:space="preserve"> H-03.005 </t>
  </si>
  <si>
    <t xml:space="preserve">GRELHA DE BARRA CHATA 2" X 1/8"  DE AÇO CARBONO, COM FUNDO PREPARADOR E PINTURA DE ESMALTE SINTÉTICO. TAMANHO 20X80CM</t>
  </si>
  <si>
    <t xml:space="preserve">unid</t>
  </si>
  <si>
    <t xml:space="preserve">13.4.5</t>
  </si>
  <si>
    <t xml:space="preserve">CALHAS E BOCAIS</t>
  </si>
  <si>
    <t xml:space="preserve">13.4.5.1</t>
  </si>
  <si>
    <t xml:space="preserve"> 94228 </t>
  </si>
  <si>
    <t xml:space="preserve">CALHA EM CHAPA DE AÇO GALVANIZADO NÚMERO 24, DESENVOLVIMENTO DE 50 CM, INCLUSO TRANSPORTE VERTICAL. AF_07/2019</t>
  </si>
  <si>
    <t xml:space="preserve">13.4.5.2</t>
  </si>
  <si>
    <t xml:space="preserve"> 94229 </t>
  </si>
  <si>
    <t xml:space="preserve">CALHA EM CHAPA DE AÇO GALVANIZADO NÚMERO 24, DESENVOLVIMENTO DE 100 CM, INCLUSO TRANSPORTE VERTICAL. AF_07/2019</t>
  </si>
  <si>
    <t xml:space="preserve">13.4.5.3</t>
  </si>
  <si>
    <t xml:space="preserve"> BOCAL </t>
  </si>
  <si>
    <t xml:space="preserve">BOCAL AAAAA</t>
  </si>
  <si>
    <t xml:space="preserve">13.4.5.4</t>
  </si>
  <si>
    <t xml:space="preserve"> 94231 </t>
  </si>
  <si>
    <t xml:space="preserve">RUFO EM CHAPA DE AÇO GALVANIZADO NÚMERO 24, CORTE DE 25 CM, INCLUSO TRANSPORTE VERTICAL. AF_07/2019</t>
  </si>
  <si>
    <t xml:space="preserve">13.5</t>
  </si>
  <si>
    <t xml:space="preserve">DRENO AR CONDICIONADO</t>
  </si>
  <si>
    <t xml:space="preserve">13.5.1</t>
  </si>
  <si>
    <t xml:space="preserve"> 89865 </t>
  </si>
  <si>
    <t xml:space="preserve">TUBO, PVC, SOLDÁVEL, DN 25MM, INSTALADO EM DRENO DE AR-CONDICIONADO - FORNECIMENTO E INSTALAÇÃO. AF_12/2014</t>
  </si>
  <si>
    <t xml:space="preserve">13.5.2</t>
  </si>
  <si>
    <t xml:space="preserve"> 89866 </t>
  </si>
  <si>
    <t xml:space="preserve">JOELHO 90 GRAUS, PVC, SOLDÁVEL, DN 25MM, INSTALADO EM DRENO DE AR-CONDICIONADO - FORNECIMENTO E INSTALAÇÃO. AF_12/2014</t>
  </si>
  <si>
    <t xml:space="preserve">13.5.3</t>
  </si>
  <si>
    <t xml:space="preserve"> 89869 </t>
  </si>
  <si>
    <t xml:space="preserve">TE, PVC, SOLDÁVEL, DN 25MM, INSTALADO EM DRENO DE AR-CONDICIONADO - FORNECIMENTO E INSTALAÇÃO. AF_12/2014</t>
  </si>
  <si>
    <t xml:space="preserve">14</t>
  </si>
  <si>
    <t xml:space="preserve">INSTALAÇÕES PREVENTIVAS DE INCÊNDIO – PPCI</t>
  </si>
  <si>
    <t xml:space="preserve">14.1</t>
  </si>
  <si>
    <t xml:space="preserve">14.1.1</t>
  </si>
  <si>
    <t xml:space="preserve">ILUMINAÇÃO DE EMERGÊNCIA</t>
  </si>
  <si>
    <t xml:space="preserve">14.1.1.1</t>
  </si>
  <si>
    <t xml:space="preserve"> I-01.001 </t>
  </si>
  <si>
    <t xml:space="preserve">LUMINÁRIA AUTÔNOMA P/ACLARAMENTO LED 1200-1500 LÚMENS (SATTE, AUREON OU SIMILAR)  – COMP.REF.: 9056/ORSE</t>
  </si>
  <si>
    <t xml:space="preserve">14.1.2</t>
  </si>
  <si>
    <t xml:space="preserve">EXTINTORES DE INCÊNDIO</t>
  </si>
  <si>
    <t xml:space="preserve">14.1.2.1</t>
  </si>
  <si>
    <t xml:space="preserve"> I-02.002 </t>
  </si>
  <si>
    <t xml:space="preserve">EXTINTOR DE PÓ QUÍMICO SECO (ABC) 4 KG – FORNECIMENTO E INSTALAÇÃO  – COMP.REF.: 72553/SINAPI</t>
  </si>
  <si>
    <t xml:space="preserve">14.1.2.2</t>
  </si>
  <si>
    <t xml:space="preserve"> 83634 </t>
  </si>
  <si>
    <t xml:space="preserve">EXTINTOR INCENDIO TP GAS CARBONICO 4KG COMPLETO - FORNECIMENTO E INSTALACAO</t>
  </si>
  <si>
    <t xml:space="preserve">14.1.3</t>
  </si>
  <si>
    <t xml:space="preserve">SINALIZAÇÃO DE EMERGÊNCIA</t>
  </si>
  <si>
    <t xml:space="preserve">14.1.3.1</t>
  </si>
  <si>
    <t xml:space="preserve"> I-03.001 </t>
  </si>
  <si>
    <t xml:space="preserve">PLACA DE SINALIZAÇÃO DE ROTA E SAÍDA DE EMERGÊNCIA – FOTOLUMINESCENTE (COR VERDE) – 26X13 CM  – COMP.REF.: 97.02.194/CPOS</t>
  </si>
  <si>
    <t xml:space="preserve">14.1.3.2</t>
  </si>
  <si>
    <t xml:space="preserve"> I-03.002 </t>
  </si>
  <si>
    <t xml:space="preserve">PLACA DE SINALIZAÇÃO DE EQUIPAMENTOS (EXTINTOR, ALARME, SIRENE, HIDRANTE) – 14X14 CM  – COMP.REF.: 97.02.194/CPOS</t>
  </si>
  <si>
    <t xml:space="preserve">14.1.3.3</t>
  </si>
  <si>
    <t xml:space="preserve"> I-03.003 </t>
  </si>
  <si>
    <t xml:space="preserve">PLACA DE SINALIZAÇÃO DE PROIBIÇÃO (USO DO ELEVADOR, JOGAR ÁGUA) – 20X20CM  – COMP.REF.: 97.02.194/CPOS</t>
  </si>
  <si>
    <t xml:space="preserve">14.1.3.4</t>
  </si>
  <si>
    <t xml:space="preserve"> I-03.004 </t>
  </si>
  <si>
    <t xml:space="preserve">PLACA DE SINALIZAÇÃO DE ALERTA (QUADRO DE FORÇA/RISCO ELÉTRICO) – 14X14CM  – COMP.REF.: 97.02.194/CPOS</t>
  </si>
  <si>
    <t xml:space="preserve">14.2</t>
  </si>
  <si>
    <t xml:space="preserve">14.2.1</t>
  </si>
  <si>
    <t xml:space="preserve">14.2.2</t>
  </si>
  <si>
    <t xml:space="preserve">14.2.2.1</t>
  </si>
  <si>
    <t xml:space="preserve">14.2.2.2</t>
  </si>
  <si>
    <t xml:space="preserve">14.2.3</t>
  </si>
  <si>
    <t xml:space="preserve">14.2.3.1</t>
  </si>
  <si>
    <t xml:space="preserve">14.2.3.2</t>
  </si>
  <si>
    <t xml:space="preserve">14.2.3.3</t>
  </si>
  <si>
    <t xml:space="preserve">14.2.3.4</t>
  </si>
  <si>
    <t xml:space="preserve">14.3</t>
  </si>
  <si>
    <t xml:space="preserve">14.3.1</t>
  </si>
  <si>
    <t xml:space="preserve">ESCADA</t>
  </si>
  <si>
    <t xml:space="preserve">14.3.1.1</t>
  </si>
  <si>
    <t xml:space="preserve"> I-07.002 </t>
  </si>
  <si>
    <t xml:space="preserve">ESCADA FIXA TIPO MARINHEIRO, COM GUARDA CORPO/GAIOLA, L=40CM, PINTADA - MONTAGEM E INSTALAÇÃO (CONFORME NR 12 E PROJETO) - M - COMP.REF.: 9712/ORSE, 11499/ORSE E 8584/ORSE</t>
  </si>
  <si>
    <t xml:space="preserve">14.3.1.2</t>
  </si>
  <si>
    <t xml:space="preserve"> I-07.004 </t>
  </si>
  <si>
    <t xml:space="preserve">PASSARELA/PATAMAR DE ESCADA FIXA TIPO MARINHEIRO EM CHAPA XADREZ COM GUARDA-CORPO COM TUBO DE AÇO GALVANIZADO INCLUSO PINTURA COM FUNDO ANTICORROSIVO TIPO ZARCÃO - M - COMP.REF.: 8584/ORSE</t>
  </si>
  <si>
    <t xml:space="preserve">14.4</t>
  </si>
  <si>
    <t xml:space="preserve">LAUDOS E DOCUMENTOS</t>
  </si>
  <si>
    <t xml:space="preserve">14.4.1</t>
  </si>
  <si>
    <t xml:space="preserve"> H-05.023 </t>
  </si>
  <si>
    <t xml:space="preserve">LAUDO TÉCNICO DO NÍVEL DE LUMINOSIDADE DO SISTEMA DE ILUMINAÇÃO DE EMERGÊNCIA E SINALIZAÇÃO PARA ABANDONO DE LOCAL COM ART</t>
  </si>
  <si>
    <t xml:space="preserve">14.4.2</t>
  </si>
  <si>
    <t xml:space="preserve"> H-05.024 </t>
  </si>
  <si>
    <t xml:space="preserve">PPRA - PROGRAMA DE PREVENÇÃO DE RISCOS AMBIENTAIS</t>
  </si>
  <si>
    <t xml:space="preserve">14.4.3</t>
  </si>
  <si>
    <t xml:space="preserve"> H-05.025 </t>
  </si>
  <si>
    <t xml:space="preserve">LTCAT - LAUDO TÉCNICO DAS CONDIÇÕES AMBIENTAIS COM ART</t>
  </si>
  <si>
    <t xml:space="preserve">14.4.4</t>
  </si>
  <si>
    <t xml:space="preserve"> H-05.027 </t>
  </si>
  <si>
    <t xml:space="preserve">PCMSO - PROGRAMA DE CONTROLE MÉDICO DE SAÚDE OCUPACIONAL</t>
  </si>
  <si>
    <t xml:space="preserve">15</t>
  </si>
  <si>
    <t xml:space="preserve">INSTALAÇÕES ELÉTRICAS</t>
  </si>
  <si>
    <t xml:space="preserve">15.1</t>
  </si>
  <si>
    <t xml:space="preserve">ENTRADA DE ENERGIA</t>
  </si>
  <si>
    <t xml:space="preserve">15.1.1</t>
  </si>
  <si>
    <t xml:space="preserve"> 97888 </t>
  </si>
  <si>
    <t xml:space="preserve">CAIXA ENTERRADA ELÉTRICA RETANGULAR, EM ALVENARIA COM TIJOLOS CERÂMICOS MACIÇOS, FUNDO COM BRITA, DIMENSÕES INTERNAS: 0,6X0,6X0,6 M. AF_12/2020</t>
  </si>
  <si>
    <t xml:space="preserve">15.1.2</t>
  </si>
  <si>
    <t xml:space="preserve"> 88264 </t>
  </si>
  <si>
    <t xml:space="preserve">ELETRICISTA COM ENCARGOS COMPLEMENTARES - REVISÃO E LIMPEZA DA SUBESTAÇÃO COMPACTA EM MÉDIA TENSÃO.</t>
  </si>
  <si>
    <t xml:space="preserve">15.1.3</t>
  </si>
  <si>
    <t xml:space="preserve"> 88247 </t>
  </si>
  <si>
    <t xml:space="preserve">AUXILIAR DE ELETRICISTA COM ENCARGOS COMPLEMENTARES - REVISÃO E LIMPEZA DA SUBESTAÇÃO COMPACTA EM MÉDIA TENSÃO.</t>
  </si>
  <si>
    <t xml:space="preserve">15.1.4</t>
  </si>
  <si>
    <t xml:space="preserve"> 88279 </t>
  </si>
  <si>
    <t xml:space="preserve">MONTADOR ELETROMECÃNICO COM ENCARGOS COMPLEMENTARES - REVISÃO E LIMPEZA DA SUBESTAÇÃO COMPACTA EM MÉDIA TENSÃO.</t>
  </si>
  <si>
    <t xml:space="preserve">15.2</t>
  </si>
  <si>
    <t xml:space="preserve">QUADROS DE DISTRIBUIÇÃO</t>
  </si>
  <si>
    <t xml:space="preserve">15.2.1</t>
  </si>
  <si>
    <t xml:space="preserve">15.2.1.1</t>
  </si>
  <si>
    <t xml:space="preserve">QGBT - QUADRO GERAL DE BAIXA TENSÃO</t>
  </si>
  <si>
    <t xml:space="preserve">15.2.1.1.1</t>
  </si>
  <si>
    <t xml:space="preserve"> E-02.034 </t>
  </si>
  <si>
    <t xml:space="preserve">QUADRO DE DISTRIBUIÇÃO DE SOBREPOR, COM BARRAMENTO TRIFÁSICO, EM CAPA DE AÇO, PARA 300A, 120X80X35CM, COM 10 CIRCUITOS TRIFÁSICO, EXCLUSIVE OS DISJUNTORES – COMP.REF.: 9278 E 9281/ORSE</t>
  </si>
  <si>
    <t xml:space="preserve">15.2.1.1.2</t>
  </si>
  <si>
    <t xml:space="preserve"> E-02.031 </t>
  </si>
  <si>
    <t xml:space="preserve">DISJUNTOR TERMOMAGNÉTICO TRIPOLAR , CORRENTE NOMINAL DE 300A 10KA - FORNECIMENTO E INSTALAÇÃO. COMP.REF: 8902/ORSE</t>
  </si>
  <si>
    <t xml:space="preserve">15.2.1.1.3</t>
  </si>
  <si>
    <t xml:space="preserve"> E-02.023 </t>
  </si>
  <si>
    <t xml:space="preserve">DISJUNTOR TERMOMAGNÉTICO PADRÃO DIN TRIPOLAR 63 A 70A, CAPACIDADE DE RUPTURA 10KA – COMP.REF.: 93673/SINAPI</t>
  </si>
  <si>
    <t xml:space="preserve">15.2.1.1.4</t>
  </si>
  <si>
    <t xml:space="preserve"> E-02.026 </t>
  </si>
  <si>
    <t xml:space="preserve">DISJUNTOR TERMOMAGNÉTICO TRIPOLAR 80A - 380V, PADRÃO DIN, CORRENTE DE INTERRUPÇÃO 10KA. REF: SIEMENS OU SIMILAR – COMP.REF.: 74130/5/SINAPI</t>
  </si>
  <si>
    <t xml:space="preserve">15.2.1.1.5</t>
  </si>
  <si>
    <t xml:space="preserve"> 74130/006 </t>
  </si>
  <si>
    <t xml:space="preserve">DISJUNTOR TERMOMAGNETICO TRIPOLAR PADRAO NEMA (AMERICANO) 125 A 150A 240V, FORNECIMENTO E INSTALACAO ALAVANCA</t>
  </si>
  <si>
    <t xml:space="preserve">15.2.1.1.6</t>
  </si>
  <si>
    <t xml:space="preserve"> E-02.024 </t>
  </si>
  <si>
    <t xml:space="preserve">DISJUNTOR TERMOMAGNÉTICO TRIPOLAR 16 A 50A , PADRÃO DIN (LINHA BRANCA), CAPACIDADE DE RUPTURA 10KA – COMP.REF.: 74130/4/SINAPI</t>
  </si>
  <si>
    <t xml:space="preserve">15.2.1.1.7</t>
  </si>
  <si>
    <t xml:space="preserve"> E-02.015 </t>
  </si>
  <si>
    <t xml:space="preserve">DISPOSITIVO DPS, CLASSE I E II, 1 POLO, TENSÃO MÁXIMA 275V, CORRENTE MÁXIMA 60KA (IIMP.12,5KA IN: 30KA), INCLUINDO INSTALAÇÃO – COMP.REF.: 9041/ORSE</t>
  </si>
  <si>
    <t xml:space="preserve">15.2.1.1.8</t>
  </si>
  <si>
    <t xml:space="preserve"> 93010 </t>
  </si>
  <si>
    <t xml:space="preserve">ELETRODUTO RÍGIDO ROSCÁVEL, PVC, DN 75 MM (2 1/2") - FORNECIMENTO E INSTALAÇÃO. AF_12/2015</t>
  </si>
  <si>
    <t xml:space="preserve">15.2.1.1.9</t>
  </si>
  <si>
    <t xml:space="preserve"> 92990 </t>
  </si>
  <si>
    <t xml:space="preserve">CABO DE COBRE FLEXÍVEL ISOLADO, 70 MM², ANTI-CHAMA 0,6/1,0 KV, PARA DISTRIBUIÇÃO - FORNECIMENTO E INSTALAÇÃO. AF_12/2015</t>
  </si>
  <si>
    <t xml:space="preserve">15.2.1.1.10</t>
  </si>
  <si>
    <t xml:space="preserve"> 93022 </t>
  </si>
  <si>
    <t xml:space="preserve">CURVA 90 GRAUS PARA ELETRODUTO, PVC, ROSCÁVEL, DN 75 MM (2 1/2") - FORNECIMENTO E INSTALAÇÃO. AF_12/2015</t>
  </si>
  <si>
    <t xml:space="preserve">15.2.1.2</t>
  </si>
  <si>
    <t xml:space="preserve">QD2 - QUADRO TOMADAS ESTABILIZADAS</t>
  </si>
  <si>
    <t xml:space="preserve">15.2.1.2.1</t>
  </si>
  <si>
    <t xml:space="preserve"> E-02.006 </t>
  </si>
  <si>
    <t xml:space="preserve">QUADRO DE DISTRIBUIÇÃO DE SOBREPOR, COM BARRAMENTO TRIFÁSICO, EM CAPA DE AÇO, PARA 150A, 60X50X20CM – COMP.REF.: 9282/ORSE</t>
  </si>
  <si>
    <t xml:space="preserve">15.2.1.2.2</t>
  </si>
  <si>
    <t xml:space="preserve"> 93654 </t>
  </si>
  <si>
    <t xml:space="preserve">DISJUNTOR MONOPOLAR TIPO DIN, CORRENTE NOMINAL DE 16A - FORNECIMENTO E INSTALAÇÃO. AF_10/2020</t>
  </si>
  <si>
    <t xml:space="preserve">15.2.1.2.3</t>
  </si>
  <si>
    <t xml:space="preserve"> 93655 </t>
  </si>
  <si>
    <t xml:space="preserve">DISJUNTOR MONOPOLAR TIPO DIN, CORRENTE NOMINAL DE 20A - FORNECIMENTO E INSTALAÇÃO. AF_10/2020</t>
  </si>
  <si>
    <t xml:space="preserve">15.2.1.2.4</t>
  </si>
  <si>
    <t xml:space="preserve">15.2.1.2.5</t>
  </si>
  <si>
    <t xml:space="preserve"> E-02.016 </t>
  </si>
  <si>
    <t xml:space="preserve">DISPOSITIVO DPS, CLASSE II, 1 POLO, TENSÃO MÁXIMA 275V, CORRENTE MÁXIMA 40KA, INCLUINDO INSTALAÇÃO – COMP.REF.: 9042/ORSE</t>
  </si>
  <si>
    <t xml:space="preserve">15.2.1.2.6</t>
  </si>
  <si>
    <t xml:space="preserve"> 93657 </t>
  </si>
  <si>
    <t xml:space="preserve">DISJUNTOR MONOPOLAR TIPO DIN, CORRENTE NOMINAL DE 32A - FORNECIMENTO E INSTALAÇÃO. AF_10/2020</t>
  </si>
  <si>
    <t xml:space="preserve">15.2.1.2.7</t>
  </si>
  <si>
    <t xml:space="preserve"> 92984 </t>
  </si>
  <si>
    <t xml:space="preserve">CABO DE COBRE FLEXÍVEL ISOLADO, 25 MM², ANTI-CHAMA 0,6/1,0 KV, PARA DISTRIBUIÇÃO - FORNECIMENTO E INSTALAÇÃO. AF_12/2015</t>
  </si>
  <si>
    <t xml:space="preserve">15.2.1.2.8</t>
  </si>
  <si>
    <t xml:space="preserve"> 91935 </t>
  </si>
  <si>
    <t xml:space="preserve">CABO DE COBRE FLEXÍVEL ISOLADO, 16 MM², ANTI-CHAMA 0,6/1,0 KV, PARA CIRCUITOS TERMINAIS - FORNECIMENTO E INSTALAÇÃO. AF_12/2015</t>
  </si>
  <si>
    <t xml:space="preserve">15.2.1.2.9</t>
  </si>
  <si>
    <t xml:space="preserve"> 93008 </t>
  </si>
  <si>
    <t xml:space="preserve">ELETRODUTO RÍGIDO ROSCÁVEL, PVC, DN 50 MM (1 1/2") - FORNECIMENTO E INSTALAÇÃO. AF_12/2015</t>
  </si>
  <si>
    <t xml:space="preserve">15.2.1.2.10</t>
  </si>
  <si>
    <t xml:space="preserve"> E-04.070 </t>
  </si>
  <si>
    <t xml:space="preserve">TERMINAL OU CONECTOR DE PRESSAO - PARA CABO 16MM2 - FORNECIMENTO E INSTALAÇÃO – COMP.REF.: 7927/ORSE</t>
  </si>
  <si>
    <t xml:space="preserve">15.2.1.2.11</t>
  </si>
  <si>
    <t xml:space="preserve"> 93018 </t>
  </si>
  <si>
    <t xml:space="preserve">CURVA 90 GRAUS PARA ELETRODUTO, PVC, ROSCÁVEL, DN 50 MM (1 1/2") - FORNECIMENTO E INSTALAÇÃO. AF_12/2015</t>
  </si>
  <si>
    <t xml:space="preserve">15.2.1.3</t>
  </si>
  <si>
    <t xml:space="preserve">QD3 - QUADRO AR CONDICIONADO</t>
  </si>
  <si>
    <t xml:space="preserve">15.2.1.3.1</t>
  </si>
  <si>
    <t xml:space="preserve"> E-02.005 </t>
  </si>
  <si>
    <t xml:space="preserve">QUADRO DE DISTRIBUIÇÃO DE SOBREPOR, COM BARRAMENTO TRIFÁSICO, EM CAPA DE AÇO, PARA 200A, 100X60X25CM, COM 10 CIRCUITOS TRIFÁSICO, EXCLUSIVE OS DISJUNTORES – COMP.REF.: 9281/ORSE</t>
  </si>
  <si>
    <t xml:space="preserve">15.2.1.3.2</t>
  </si>
  <si>
    <t xml:space="preserve"> 93661 </t>
  </si>
  <si>
    <t xml:space="preserve">DISJUNTOR BIPOLAR TIPO DIN, CORRENTE NOMINAL DE 16A - FORNECIMENTO E INSTALAÇÃO. AF_10/2020</t>
  </si>
  <si>
    <t xml:space="preserve">15.2.1.3.3</t>
  </si>
  <si>
    <t xml:space="preserve"> 93662 </t>
  </si>
  <si>
    <t xml:space="preserve">DISJUNTOR BIPOLAR TIPO DIN, CORRENTE NOMINAL DE 20A - FORNECIMENTO E INSTALAÇÃO. AF_10/2020</t>
  </si>
  <si>
    <t xml:space="preserve">15.2.1.3.4</t>
  </si>
  <si>
    <t xml:space="preserve">15.2.1.3.5</t>
  </si>
  <si>
    <t xml:space="preserve">15.2.1.3.6</t>
  </si>
  <si>
    <t xml:space="preserve">DISJUNTOR TERMOMAGNETICO TRIPOLAR PADRAO NEMA (AMERICANO) 125 A 150A 240V, FORNECIMENTO E INSTALACAO</t>
  </si>
  <si>
    <t xml:space="preserve">15.2.1.3.7</t>
  </si>
  <si>
    <t xml:space="preserve"> 92988 </t>
  </si>
  <si>
    <t xml:space="preserve">CABO DE COBRE FLEXÍVEL ISOLADO, 50 MM², ANTI-CHAMA 0,6/1,0 KV, PARA DISTRIBUIÇÃO - FORNECIMENTO E INSTALAÇÃO. AF_12/2015</t>
  </si>
  <si>
    <t xml:space="preserve">15.2.1.3.8</t>
  </si>
  <si>
    <t xml:space="preserve"> 92986 </t>
  </si>
  <si>
    <t xml:space="preserve">CABO DE COBRE FLEXÍVEL ISOLADO, 35 MM², ANTI-CHAMA 0,6/1,0 KV, PARA DISTRIBUIÇÃO - FORNECIMENTO E INSTALAÇÃO. AF_12/2015</t>
  </si>
  <si>
    <t xml:space="preserve">15.2.1.3.9</t>
  </si>
  <si>
    <t xml:space="preserve"> E-04.069 </t>
  </si>
  <si>
    <t xml:space="preserve">TERMINAL OU CONECTOR DE PRESSÃO - PARA CABO 50MM2 - FORNECIMENTO E INSTALAÇÃO – COMP. REF.: 7923/ORSE</t>
  </si>
  <si>
    <t xml:space="preserve">15.2.1.3.10</t>
  </si>
  <si>
    <t xml:space="preserve"> E-04.060 </t>
  </si>
  <si>
    <t xml:space="preserve">TERMINAL OU CONECTOR DE PRESSAO - PARA CABO 35MM2 - FORNECIMENTO E INSTALAÇÃO – COMP.REF.: 7928/ORSE</t>
  </si>
  <si>
    <t xml:space="preserve">15.2.1.3.11</t>
  </si>
  <si>
    <t xml:space="preserve">15.2.1.3.12</t>
  </si>
  <si>
    <t xml:space="preserve">15.2.1.3.13</t>
  </si>
  <si>
    <t xml:space="preserve">QD4 - ILUMINAÇÃO E TOMADAS COMUNS</t>
  </si>
  <si>
    <t xml:space="preserve"> 93653 </t>
  </si>
  <si>
    <t xml:space="preserve">DISJUNTOR MONOPOLAR TIPO DIN, CORRENTE NOMINAL DE 10A - FORNECIMENTO E INSTALAÇÃO. AF_10/2020</t>
  </si>
  <si>
    <t xml:space="preserve"> E-02.019 </t>
  </si>
  <si>
    <t xml:space="preserve">DISPOSITIVO INTERRUPTOR DR 25 A, TIPO AC, CORRENTE 30MA, REF.: 5SM1 312-0 MB, SIEMENS OU SIMILAR – COMP.REF.: 7996/ORSE</t>
  </si>
  <si>
    <t xml:space="preserve"> 92980 </t>
  </si>
  <si>
    <t xml:space="preserve">CABO DE COBRE FLEXÍVEL ISOLADO, 10 MM², ANTI-CHAMA 0,6/1,0 KV, PARA DISTRIBUIÇÃO - FORNECIMENTO E INSTALAÇÃO. AF_12/2015</t>
  </si>
  <si>
    <t xml:space="preserve"> E-04.071 </t>
  </si>
  <si>
    <t xml:space="preserve">TERMINAL OU CONECTOR DE PRESSÃO - PARA CABO 10MM2 - FORNECIMENTO E INSTALAÇÃO – COMP.REF.: 7926/ORSE</t>
  </si>
  <si>
    <t xml:space="preserve"> 91917 </t>
  </si>
  <si>
    <t xml:space="preserve">CURVA 90 GRAUS PARA ELETRODUTO, PVC, ROSCÁVEL, DN 32 MM (1"), PARA CIRCUITOS TERMINAIS, INSTALADA EM PAREDE - FORNECIMENTO E INSTALAÇÃO. AF_12/2015</t>
  </si>
  <si>
    <t xml:space="preserve">15.3.1</t>
  </si>
  <si>
    <t xml:space="preserve">15.3.1.1</t>
  </si>
  <si>
    <t xml:space="preserve">QD5 - ILUMINAÇÃO/TOMADAS/AR CONDICIONADO</t>
  </si>
  <si>
    <t xml:space="preserve">15.3.1.1.1</t>
  </si>
  <si>
    <t xml:space="preserve">15.3.1.1.2</t>
  </si>
  <si>
    <t xml:space="preserve">15.3.1.1.3</t>
  </si>
  <si>
    <t xml:space="preserve">15.3.1.1.4</t>
  </si>
  <si>
    <t xml:space="preserve">15.3.1.1.5</t>
  </si>
  <si>
    <t xml:space="preserve">15.3.1.1.6</t>
  </si>
  <si>
    <t xml:space="preserve">15.3.1.1.7</t>
  </si>
  <si>
    <t xml:space="preserve">15.3.1.1.8</t>
  </si>
  <si>
    <t xml:space="preserve">15.3.1.1.9</t>
  </si>
  <si>
    <t xml:space="preserve">15.3.1.1.10</t>
  </si>
  <si>
    <t xml:space="preserve">15.3.1.1.11</t>
  </si>
  <si>
    <t xml:space="preserve">15.3.1.1.12</t>
  </si>
  <si>
    <t xml:space="preserve">15.3.1.1.13</t>
  </si>
  <si>
    <t xml:space="preserve">15.3.1.1.14</t>
  </si>
  <si>
    <t xml:space="preserve">15.3</t>
  </si>
  <si>
    <t xml:space="preserve">ELETROCALHAS E PERFILADOS</t>
  </si>
  <si>
    <t xml:space="preserve"> E-03.009 </t>
  </si>
  <si>
    <t xml:space="preserve">FORNECIMENTO E INSTALAÇÃO DE ELETROCALHA PERFURADA 200 X 50 MM (REF. MOPA OU SIMILAR) – COMP.REF.: 8083/ORSE - RAMAIS ALIMENTADORES QUADROS DE DISTRIBUIÇÃO.</t>
  </si>
  <si>
    <t xml:space="preserve">15.3.1.2</t>
  </si>
  <si>
    <t xml:space="preserve">FORNECIMENTO E INSTALAÇÃO DE ELETROCALHA PERFURADA 200 X 50 MM (REF. MOPA OU SIMILAR) – COMP.REF.: 8083/ORSE - TOMADAS COMUNS E ILUMINAÇÃO</t>
  </si>
  <si>
    <t xml:space="preserve">15.3.1.3</t>
  </si>
  <si>
    <t xml:space="preserve">FORNECIMENTO E INSTALAÇÃO DE ELETROCALHA PERFURADA 200 X 50 MM (REF. MOPA OU SIMILAR) – COMP.REF.: 8083/ORSE - AR CONDICIONADO</t>
  </si>
  <si>
    <t xml:space="preserve">15.3.1.4</t>
  </si>
  <si>
    <t xml:space="preserve"> E-04.016 </t>
  </si>
  <si>
    <t xml:space="preserve">EMENDA INTERNA 200 X 50 MM COM BASE LISA PERFURADA PARA ELETROCALHA METÁLICA – COMP.REF.: 7878/ORSE</t>
  </si>
  <si>
    <t xml:space="preserve">15.3.1.5</t>
  </si>
  <si>
    <t xml:space="preserve"> E-04.057 </t>
  </si>
  <si>
    <t xml:space="preserve">TERMINAL 200 X 50 MM PARA ELETROCALHA METÁLICA (REF. MOPA OU SIMILAR) – COMP.REF.: 9989/ORSE</t>
  </si>
  <si>
    <t xml:space="preserve">15.3.1.6</t>
  </si>
  <si>
    <t xml:space="preserve"> E-04.004 </t>
  </si>
  <si>
    <t xml:space="preserve">CURVA HORIZONTAL 200 X 50 MM PARA ELETROCALHA METÁLICA, COM ÂNGULO 90°(REF.: MOPA OU SIMILAR) – COMP.REF.: 7144/ORSE</t>
  </si>
  <si>
    <t xml:space="preserve">15.3.1.7</t>
  </si>
  <si>
    <t xml:space="preserve"> E-04.053 </t>
  </si>
  <si>
    <t xml:space="preserve">TÊ HORIZONTAL 200 X 50MM PARA ELETROCALHA METÁLICA (REF. MOPA OU SIMILAR) – COMP.REF.: 7143/ORSE</t>
  </si>
  <si>
    <t xml:space="preserve">15.3.1.8</t>
  </si>
  <si>
    <t xml:space="preserve"> E-04.041 </t>
  </si>
  <si>
    <t xml:space="preserve">SUPORTE HORIZONTAL 200 X 50 MM PARA FIXAÇÃO DE ELETROCALHA METÁLICA – COMP.REF.: 9523/ORSE</t>
  </si>
  <si>
    <t xml:space="preserve">15.3.1.9</t>
  </si>
  <si>
    <t xml:space="preserve"> E-04.025 </t>
  </si>
  <si>
    <t xml:space="preserve">FIXAÇÃO DE ELETROCALHAS E PERFILADOS COM VERGALHÃO (TIRANTE) COM ROSCA TOTAL Ø 1/4"X1000MM E CANTONEIRA "ZZ" – COMP.REF.: 7384/ORSE (ELETROCALHA 200X50MM)</t>
  </si>
  <si>
    <t xml:space="preserve">15.3.1.10</t>
  </si>
  <si>
    <t xml:space="preserve"> E-03.007 </t>
  </si>
  <si>
    <t xml:space="preserve">FORNECIMENTO E INSTALAÇÃO DE ELETROCALHA PERFURADA 150 X 50 MM (REF. MOPA OU SIMILAR) – COMP.REF.: 748/ORSE - TOMADAS ESTABILIZADAS - INFORMÁTICA (BARRA DE 3 METROS = 60 METROS))</t>
  </si>
  <si>
    <t xml:space="preserve">15.3.1.11</t>
  </si>
  <si>
    <t xml:space="preserve"> E-04.007 </t>
  </si>
  <si>
    <t xml:space="preserve">CURVA HORIZONTAL 150 X 50 MM PARA ELETROCALHA METÁLICA, COM ÂNGULO 90°(REF.: MOPA OU SIMILAR) – COMP.REF.: 7144/ORSE</t>
  </si>
  <si>
    <t xml:space="preserve">15.3.1.12</t>
  </si>
  <si>
    <t xml:space="preserve"> E-04.078 </t>
  </si>
  <si>
    <t xml:space="preserve">TÊ HORIZONTAL 150 X 50MM PARA ELETROCALHA METÁLICA (REF. MOPA OU SIMILAR) – COMP.REF.: 7143/ORSE</t>
  </si>
  <si>
    <t xml:space="preserve">15.3.1.13</t>
  </si>
  <si>
    <t xml:space="preserve"> E-04.079 </t>
  </si>
  <si>
    <t xml:space="preserve">TERMINAL DE FECHAMENTO PARA ELETROCALHA 150X50MM - REF: ORSE/12487</t>
  </si>
  <si>
    <t xml:space="preserve">15.3.1.14</t>
  </si>
  <si>
    <t xml:space="preserve"> E-04.024 </t>
  </si>
  <si>
    <t xml:space="preserve">EMENDA INTERNA 150 X 50 MM COM BASE LISA PERFURADA PARA ELETROCALHA METÁLICA – COMP.REF.: 751/ORSE</t>
  </si>
  <si>
    <t xml:space="preserve">15.3.1.15</t>
  </si>
  <si>
    <t xml:space="preserve">FIXAÇÃO DE ELETROCALHAS E PERFILADOS COM VERGALHÃO (TIRANTE) COM ROSCA TOTAL Ø 1/4"X1000MM E CANTONEIRA "ZZ" – COMP.REF.: 7384/ORSE (ELETROCALHA 150X50)</t>
  </si>
  <si>
    <t xml:space="preserve">15.3.1.16</t>
  </si>
  <si>
    <t xml:space="preserve"> E-04.045 </t>
  </si>
  <si>
    <t xml:space="preserve">SUPORTE HORIZONTAL 150 X 50 MM PARA FIXAÇÃO DE ELETROCALHA METÁLICA – COMP.REF.: 9523/ORSE</t>
  </si>
  <si>
    <t xml:space="preserve">15.3.1.17</t>
  </si>
  <si>
    <t xml:space="preserve"> E-03.004 </t>
  </si>
  <si>
    <t xml:space="preserve">FORNECIMENTO E INSTALAÇÃO DE ELETROCALHA PERFURADA 100 X 50 MM (REF. MOPA OU SIMILAR) – COMP.REF.: 762/ORSE - AR CONDICIONADO</t>
  </si>
  <si>
    <t xml:space="preserve">15.3.1.18</t>
  </si>
  <si>
    <t xml:space="preserve"> E-04.019 </t>
  </si>
  <si>
    <t xml:space="preserve">EMENDA INTERNA 100 X 50 MM COM BASE LISA PERFURADA PARA ELETROCALHA – COMP.REF.: 7878/ORSE</t>
  </si>
  <si>
    <t xml:space="preserve">15.3.1.19</t>
  </si>
  <si>
    <t xml:space="preserve"> E-04.040 </t>
  </si>
  <si>
    <t xml:space="preserve">SUPORTE HORIZONTAL 100 X 50 MM PARA FIXAÇÃO DE ELETROCALHA METÁLICA – COMP.REF.: 9522/ORSE</t>
  </si>
  <si>
    <t xml:space="preserve">15.3.1.20</t>
  </si>
  <si>
    <t xml:space="preserve">FIXAÇÃO DE ELETROCALHAS E PERFILADOS COM VERGALHÃO (TIRANTE) COM ROSCA TOTAL Ø 1/4"X1000MM E CANTONEIRA "ZZ" – COMP.REF.: 7384/ORSE (ELETROCALHA 100X50MM)</t>
  </si>
  <si>
    <t xml:space="preserve">15.3.1.21</t>
  </si>
  <si>
    <t xml:space="preserve"> E-04.054 </t>
  </si>
  <si>
    <t xml:space="preserve">TERMINAL 100 X 50 MM PARA ELETROCALHA METÁLICA (REF. MOPA OU SIMILAR) – COMP.REF.: 8318/ORSE</t>
  </si>
  <si>
    <t xml:space="preserve">15.3.1.22</t>
  </si>
  <si>
    <t xml:space="preserve"> E-03.001 </t>
  </si>
  <si>
    <t xml:space="preserve">PERFILADO METÁLICO 38X38MM PERFURADO - COMP.REF.: 60504/SBC</t>
  </si>
  <si>
    <t xml:space="preserve">15.3.1.23</t>
  </si>
  <si>
    <t xml:space="preserve"> E-04.026 </t>
  </si>
  <si>
    <t xml:space="preserve">GANCHO CURTO PARA PERFILADO – COMP.REF.: 9526/ORSE</t>
  </si>
  <si>
    <t xml:space="preserve">15.3.1.24</t>
  </si>
  <si>
    <t xml:space="preserve">FIXAÇÃO DE ELETROCALHAS E PERFILADOS COM VERGALHÃO (TIRANTE) COM ROSCA TOTAL Ø 1/4"X1000MM E CANTONEIRA "ZZ" – COMP.REF.: 7384/ORSE</t>
  </si>
  <si>
    <t xml:space="preserve">15.3.1.25</t>
  </si>
  <si>
    <t xml:space="preserve"> E-04.017 </t>
  </si>
  <si>
    <t xml:space="preserve">EMENDA EXTERNA, PARA PERFILADO TIPO "I", 38 X 38 MM, REF. CKP 116 OU SIMILAR – COMP.REF.: 9666/ORSE</t>
  </si>
  <si>
    <t xml:space="preserve">15.3.1.26</t>
  </si>
  <si>
    <t xml:space="preserve"> E-04.028 </t>
  </si>
  <si>
    <t xml:space="preserve">JUNÇÃO INTEIRA TIPO "T" PARA PERFILADO – COMP.REF.: 9667/ORSE</t>
  </si>
  <si>
    <t xml:space="preserve">15.3.1.27</t>
  </si>
  <si>
    <t xml:space="preserve"> E-04.080 </t>
  </si>
  <si>
    <t xml:space="preserve">SAPATA EXTERNA 4 FUROS PARA PERFILADO 38 X 38 MM, REF. CKP 131 OU SIMILAR. -COMP. REF:ORSE/9668.</t>
  </si>
  <si>
    <t xml:space="preserve">15.3.1.28</t>
  </si>
  <si>
    <t xml:space="preserve"> E-04.038 </t>
  </si>
  <si>
    <t xml:space="preserve">SAÍDA HORIZONTAL DE ELETROCALHA PARA ELETRODUTO 1.1/2" – COMP.REF.: 63614/SBC</t>
  </si>
  <si>
    <t xml:space="preserve">15.3.1.29</t>
  </si>
  <si>
    <t xml:space="preserve"> E-04.039 </t>
  </si>
  <si>
    <t xml:space="preserve">SAÍDA HORIZONTAL DE ELETROCALHA/PERFILADO PARA ELETRODUTO 3/4" – COMP.REF.: 63756/SBC</t>
  </si>
  <si>
    <t xml:space="preserve">15.3.1.30</t>
  </si>
  <si>
    <t xml:space="preserve"> E-04.001 </t>
  </si>
  <si>
    <t xml:space="preserve">ACOPLAMENTO DE ELETROCALHA PARA PERFILADO 38X38MM – COMP.REF.: 63615/SBC</t>
  </si>
  <si>
    <t xml:space="preserve">15.3.1.31</t>
  </si>
  <si>
    <t xml:space="preserve"> E-04.082 </t>
  </si>
  <si>
    <t xml:space="preserve">SAÍDA HORIZONTAL DE ELETROCALHA PARA ELETRODUTO 2.1/2" – COMP.REF.: 63614/SBC</t>
  </si>
  <si>
    <t xml:space="preserve">15.3.2</t>
  </si>
  <si>
    <t xml:space="preserve">15.3.2.1</t>
  </si>
  <si>
    <t xml:space="preserve">FORNECIMENTO E INSTALAÇÃO DE ELETROCALHA PERFURADA 100 X 50 MM (REF. MOPA OU SIMILAR) – COMP.REF.: 762/ORSE</t>
  </si>
  <si>
    <t xml:space="preserve">15.3.2.2</t>
  </si>
  <si>
    <t xml:space="preserve">15.3.2.3</t>
  </si>
  <si>
    <t xml:space="preserve">15.3.2.4</t>
  </si>
  <si>
    <t xml:space="preserve">15.3.2.5</t>
  </si>
  <si>
    <t xml:space="preserve">15.3.2.6</t>
  </si>
  <si>
    <t xml:space="preserve"> E-04.002 </t>
  </si>
  <si>
    <t xml:space="preserve">CURVA HORIZONTAL 100 X 50 MM PARA ELETROCALHA METÁLICA, COM ÂNGULO 90° (REF.: MOPA OU SIMILAR) – COMP.REF.: 7877/ORSE</t>
  </si>
  <si>
    <t xml:space="preserve">15.3.2.7</t>
  </si>
  <si>
    <t xml:space="preserve">15.3.2.8</t>
  </si>
  <si>
    <t xml:space="preserve">15.3.2.9</t>
  </si>
  <si>
    <t xml:space="preserve">15.3.2.10</t>
  </si>
  <si>
    <t xml:space="preserve">15.3.2.11</t>
  </si>
  <si>
    <t xml:space="preserve">15.3.2.12</t>
  </si>
  <si>
    <t xml:space="preserve">15.3.2.13</t>
  </si>
  <si>
    <t xml:space="preserve">15.3.2.14</t>
  </si>
  <si>
    <t xml:space="preserve">15.3.2.15</t>
  </si>
  <si>
    <t xml:space="preserve">15.4</t>
  </si>
  <si>
    <t xml:space="preserve">ILUMINAÇÃO INTERNA</t>
  </si>
  <si>
    <t xml:space="preserve">15.4.1</t>
  </si>
  <si>
    <t xml:space="preserve">15.4.1.1</t>
  </si>
  <si>
    <t xml:space="preserve"> E-07.029 </t>
  </si>
  <si>
    <t xml:space="preserve">LUMINÁRIA EM LED COMPLETA DE EMBUTIR EM FORROS MODULARES 625X625  COM PERFIL "T", MODELO LHT43-E4000840 (REF: LUMICENTER), OU SIMILAR, COM PLACA LED INCORPORADA, DRIVER MULTITENSÃO. CORPO EM ALUMÍNIO E PINTADA EM EPÓXI BRANCO E DIFUSOR TRANSLÚCIDO. DEMAIS CARACTERÍSTICAS: TEMPERATURA DE COR DE 4000 K, EFICIÊNCIA LUMINOSA MÍNIMA DE 100 LM/W, IRC MÍNIMO DE 80, FLUXO LUMINOSO MÍNIMO DE 3700LM, VIDA ÚTIL (L70) 50.000H COMP.REF.: 60633/SBC</t>
  </si>
  <si>
    <t xml:space="preserve">15.4.1.2</t>
  </si>
  <si>
    <t xml:space="preserve"> E-07.030 </t>
  </si>
  <si>
    <t xml:space="preserve">LUMINÁRIA EM LED COMPLETA DE  EMBUTIR EM FORROS MODULARES 625X625  COM PERFIL "T", MODELO LHT41-E2000840 (REF: LUMICENTER), OU SIMILAR, COM PLACA LED INCORPORADA, DRIVER MULTITENSÃO. CORPO EM ALUMÍNIO E PINTADA EM EPÓXI BRANCO E DIFUSOR TRANSLÚCIDO. DEMAIS CARACTERÍSTICAS: TEMPERATURA DE COR DE 4000 K, EFICIÊNCIA LUMINOSA MÍNIMA DE 90 LM/W, IRC MÍNIMO DE 80, FLUXO LUMINOSO MÍNIMO DE 1700LM, VIDA ÚTIL (L70) 50.000H. COMP.REF.: 60633/SBC</t>
  </si>
  <si>
    <t xml:space="preserve">15.4.1.3</t>
  </si>
  <si>
    <t xml:space="preserve"> E-07.031 </t>
  </si>
  <si>
    <t xml:space="preserve">LUMINÁRIA EM LED COMPLETA DE EMBUTIR, MODELO EF74-E1200840 (REF: LUMICENTER), OU SIMILAR, COM PLACA LED INCORPORADA, DRIVER MULTITENSÃO. CORPO EM ALUMÍNIO E PINTADA EM EPÓXI BRANCO E DIFUSOR TRANSLÚCIDO. DEMAIS CARACTERÍSTICAS: TEMPERATURA DE COR DE 4000 K, EFICIÊNCIA LUMINOSA MÍNIMA DE 90 LM/W, IRC MÍNIMO DE 80, FLUXO LUMINOSO MÍNIMO DE 1000LM, VIDA ÚTIL (L70) 30.000H. COMP.REF.: 60633/SBC</t>
  </si>
  <si>
    <t xml:space="preserve">15.4.1.4</t>
  </si>
  <si>
    <t xml:space="preserve"> E-09.002 </t>
  </si>
  <si>
    <t xml:space="preserve">PONTO DE INTERRUPTOR SIMPLES, INCLUINDO CAIXA ELÉTRICA E ELETRODUTO RÍGIDO APARENTE (EXCLUINDO LUMINÁRIA E LÂMPADA). AF_01/2016 – COMP.REF.: 93128/SINAPI</t>
  </si>
  <si>
    <t xml:space="preserve">15.4.1.5</t>
  </si>
  <si>
    <t xml:space="preserve"> E-09.003 </t>
  </si>
  <si>
    <t xml:space="preserve">PONTO DE INTERRUPTOR 2 TECLAS SIMPLES, INCLUINDO CAIXA ELÉTRICA E ELETRODUTO RÍGIDO APARENTE (EXCLUINDO LUMINÁRIA E LÂMPADA). AF_01/2016 – COMP.REF.: 93137/SINAPI</t>
  </si>
  <si>
    <t xml:space="preserve">15.4.1.6</t>
  </si>
  <si>
    <t xml:space="preserve"> E-09.005 </t>
  </si>
  <si>
    <t xml:space="preserve">PONTO DE INTERRUPTOR 3 TECLAS SIMPLES, INCLUINDO CAIXA ELÉTRICA E ELETRODUTO RÍGIDO APARENTE (EXCLUINDO LUMINÁRIA E LÂMPADA). AF_01/2016 – COMP.REF.: 93128/SINAPI</t>
  </si>
  <si>
    <t xml:space="preserve">15.4.1.7</t>
  </si>
  <si>
    <t xml:space="preserve"> E-09.013 </t>
  </si>
  <si>
    <t xml:space="preserve">PONTO DE ILUMINAÇÃO, PARA LUMINÁRIA APARENTE NO TETO OU PAREDE (EXCLUINDO LUMINÁRIA E LÂMPADA). AF_01/2016 – COMP.REF.: 93128/SINAPI</t>
  </si>
  <si>
    <t xml:space="preserve">15.4.1.8</t>
  </si>
  <si>
    <t xml:space="preserve"> E-10.022 </t>
  </si>
  <si>
    <t xml:space="preserve">PONTO DE TOMADA NO PERFILADO PARA LUMINÁRIAS. (93141/SINAPI AF_01/2016) – COMP.REF.:93141/SINAPI</t>
  </si>
  <si>
    <t xml:space="preserve">15.4.1.9</t>
  </si>
  <si>
    <t xml:space="preserve"> E-09.023 </t>
  </si>
  <si>
    <t xml:space="preserve">PONTO DE SENSOR DE PRESENÇA DE TETO/PAREDE 360º, BIVOLT, C/TEMPORIZADOR (6 SEG. A 9 MIN) – COMP.REF.: 93128/SINAPI</t>
  </si>
  <si>
    <t xml:space="preserve">15.4.1.10</t>
  </si>
  <si>
    <t xml:space="preserve"> 91926 </t>
  </si>
  <si>
    <t xml:space="preserve">CABO DE COBRE FLEXÍVEL ISOLADO, 2,5 MM², ANTI-CHAMA 450/750 V, PARA CIRCUITOS TERMINAIS - FORNECIMENTO E INSTALAÇÃO. AF_12/2015</t>
  </si>
  <si>
    <t xml:space="preserve">15.4.2</t>
  </si>
  <si>
    <t xml:space="preserve">15.4.2.1</t>
  </si>
  <si>
    <t xml:space="preserve">15.4.2.2</t>
  </si>
  <si>
    <t xml:space="preserve">15.4.2.3</t>
  </si>
  <si>
    <t xml:space="preserve">15.4.2.4</t>
  </si>
  <si>
    <t xml:space="preserve"> E-09.010 </t>
  </si>
  <si>
    <t xml:space="preserve">PONTO DE INTERRUPTOR PARALELO (1 MÓDULO), INCLUINDO CAIXA ELÉTRICA E ELETRODUTO RÍGIDO APARENTE (EXCLUINDO LUMINÁRIA E LÂMPADA). AF_01/2016 – COMP.REF.: 93138/SINAPI</t>
  </si>
  <si>
    <t xml:space="preserve">15.4.2.5</t>
  </si>
  <si>
    <t xml:space="preserve">15.4.2.6</t>
  </si>
  <si>
    <t xml:space="preserve"> E-09.001 </t>
  </si>
  <si>
    <t xml:space="preserve">PONTO DE INTERRUPTOR SIMPLES, INCLUINDO CAIXA ELÉTRICA, ELETRODUTO RÍGIDO EMBUTIDO, CABO, RASGO, QUEBRA E CHUMBAMENTO (EXCLUINDO LUMINÁRIA E LÂMPADA). AF_01/2016 – COMP.REF.: 93128/SINAPI</t>
  </si>
  <si>
    <t xml:space="preserve">15.4.2.7</t>
  </si>
  <si>
    <t xml:space="preserve">15.4.2.8</t>
  </si>
  <si>
    <t xml:space="preserve">15.4.2.9</t>
  </si>
  <si>
    <t xml:space="preserve">15.4.2.10</t>
  </si>
  <si>
    <t xml:space="preserve">15.5</t>
  </si>
  <si>
    <t xml:space="preserve">ILUMINAÇÃO EXTERNA</t>
  </si>
  <si>
    <t xml:space="preserve">15.5.1</t>
  </si>
  <si>
    <t xml:space="preserve">15.5.1.1</t>
  </si>
  <si>
    <t xml:space="preserve"> E-08.011 </t>
  </si>
  <si>
    <t xml:space="preserve">LUMINÁRIA LED REFLETOR RETANGULAR BIVOLT, LUZ BRANCA, 30W – REF. OSRAM – COMP.REF.: 60633/SBC</t>
  </si>
  <si>
    <t xml:space="preserve">15.5.1.2</t>
  </si>
  <si>
    <t xml:space="preserve"> E-08.012 </t>
  </si>
  <si>
    <t xml:space="preserve">LUMINÁRIA LED REFLETOR RETANGULAR BIVOLT, LUZ BRANCA, 30W, COM BRAÇO – REF. OSRAM – COMP.REF.: 84225/SINAPI</t>
  </si>
  <si>
    <t xml:space="preserve">15.5.1.3</t>
  </si>
  <si>
    <t xml:space="preserve"> E-09.014 </t>
  </si>
  <si>
    <t xml:space="preserve">PONTO DE ILUMINAÇÃO EXTERNO, LUMINÁRIA NA PAREDE DO PRÉDIO OU MARQUISE, PAVIMENTO TÉRREO, INCLUINDO ELETRODUTOS 3/4" E CABOS DE BITOLA 2,5MM² COM ISOLAÇÃO 1KV (AF_01/2016) – COMP.REF.: 93141/SINAPI</t>
  </si>
  <si>
    <t xml:space="preserve">15.5.1.4</t>
  </si>
  <si>
    <t xml:space="preserve"> E-09.016 </t>
  </si>
  <si>
    <t xml:space="preserve">PONTO DE ILUMINAÇÃO EXTERNO, LUMINÁRIA NO TOTEM, PAVIMENTO TÉRREO, INCLUINDO ELETRODUTOS 3/4" E CABOS DE BITOLA 2,5MM² COM ISOLAÇÃO 1KV (AF_01/2016) – COMP.REF.: 93141/SINAPI</t>
  </si>
  <si>
    <t xml:space="preserve">15.5.1.5</t>
  </si>
  <si>
    <t xml:space="preserve"> 95805 </t>
  </si>
  <si>
    <t xml:space="preserve">CONDULETE DE PVC, TIPO B, PARA ELETRODUTO DE PVC SOLDÁVEL DN 25 MM (3/4</t>
  </si>
  <si>
    <t xml:space="preserve">15.5.1.6</t>
  </si>
  <si>
    <t xml:space="preserve"> 83399 </t>
  </si>
  <si>
    <t xml:space="preserve">RELE FOTOELETRICO P/ COMANDO DE ILUMINACAO EXTERNA 220V/1000W - FORNECIMENTO E INSTALACAO</t>
  </si>
  <si>
    <t xml:space="preserve">15.5.1.7</t>
  </si>
  <si>
    <t xml:space="preserve"> 83446 </t>
  </si>
  <si>
    <t xml:space="preserve">CAIXA DE PASSAGEM 30X30X40 COM TAMPA E DRENO BRITA</t>
  </si>
  <si>
    <t xml:space="preserve">15.5.1.8</t>
  </si>
  <si>
    <t xml:space="preserve">15.5.1.9</t>
  </si>
  <si>
    <t xml:space="preserve">15.5.1.10</t>
  </si>
  <si>
    <t xml:space="preserve"> 97667 </t>
  </si>
  <si>
    <t xml:space="preserve">ELETRODUTO FLEXÍVEL CORRUGADO, PEAD, DN 50 (1 ½)  - FORNECIMENTO E INSTALAÇÃO. AF_04/2016</t>
  </si>
  <si>
    <t xml:space="preserve">15.6</t>
  </si>
  <si>
    <t xml:space="preserve">TOMADAS COMUNS</t>
  </si>
  <si>
    <t xml:space="preserve">15.6.1</t>
  </si>
  <si>
    <t xml:space="preserve">15.6.1.1</t>
  </si>
  <si>
    <t xml:space="preserve"> E-10.001 </t>
  </si>
  <si>
    <t xml:space="preserve">PONTO DE TOMADA FN+T, ABNT, 10A/250V, USO GERAL/ESTABILIZADA COM ELETRODUTO EM PVC RÍGIDO 3/4” EMBUTIDO - ( 93141/SINAPI – AF_01/2016) – COMP.REF.: 93141/SINAPI</t>
  </si>
  <si>
    <t xml:space="preserve">15.6.1.2</t>
  </si>
  <si>
    <t xml:space="preserve"> E-10.002 </t>
  </si>
  <si>
    <t xml:space="preserve">PONTO DE TOMADA  FN+T, ABNT,  10A/250V, USO GERAL/ESTABILIZADA COM ELETRODUTO DE PVC RÍGIDO 3/4” APARENTE.  ( 93141/SINAPI – AF_01/2016) – COMP.REF.: 93141/SINAPI</t>
  </si>
  <si>
    <t xml:space="preserve">15.6.1.3</t>
  </si>
  <si>
    <t xml:space="preserve"> E-10.014 </t>
  </si>
  <si>
    <t xml:space="preserve">TOMADA BAIXA DE EMBUTIR FN+T USO GERAL  PADRÃO BRASILEIRO 20A/250V, ÁREA EXTERNA. ( 91995/SINAPI – AF_01/2016) – COMP.REF.: 91995/SINAPI</t>
  </si>
  <si>
    <t xml:space="preserve">15.6.1.4</t>
  </si>
  <si>
    <t xml:space="preserve">15.6.1.5</t>
  </si>
  <si>
    <t xml:space="preserve">15.6.1.6</t>
  </si>
  <si>
    <t xml:space="preserve"> E-05.013 </t>
  </si>
  <si>
    <t xml:space="preserve">FORNECIMENTO E INSTALAÇÃO DE TAMPA CEGA (ESPELHO LISO) PARA CAIXA 4" X 2" – COMP.REF.: 00711/ORSE</t>
  </si>
  <si>
    <t xml:space="preserve">15.7</t>
  </si>
  <si>
    <t xml:space="preserve">TOMADAS ESTABILIZADAS INFORMÁTICA</t>
  </si>
  <si>
    <t xml:space="preserve">15.7.1</t>
  </si>
  <si>
    <t xml:space="preserve">15.7.1.1</t>
  </si>
  <si>
    <t xml:space="preserve">15.7.1.2</t>
  </si>
  <si>
    <t xml:space="preserve"> E-10.008 </t>
  </si>
  <si>
    <t xml:space="preserve">PONTO DE TOMADA  FN+T, ABNT,  20A/250V, USO GERAL/ESTABILIZADA COM ELETRODUTO DE PVC RÍGIDO 3/4” APARENTE.  ( 93143/SINAPI – AF_01/2016) – COMP.REF.: 93143/SINAPI</t>
  </si>
  <si>
    <t xml:space="preserve">15.7.1.3</t>
  </si>
  <si>
    <t xml:space="preserve"> E-10.011 </t>
  </si>
  <si>
    <t xml:space="preserve">PONTO DE TOMADA  FN+T, ABNT,  20A/250V, CONDUTOR 4MM2, USO GERAL COM ELETRODUTO DE PVC RÍGIDO 3/4” APARENTE.  ( 93143/SINAPI – AF_01/2016) – COMP.REF.: 93142/SINAPI</t>
  </si>
  <si>
    <t xml:space="preserve">15.7.1.4</t>
  </si>
  <si>
    <t xml:space="preserve"> E-10.027 </t>
  </si>
  <si>
    <t xml:space="preserve">TERMINAÇÃO P/ TOMADA FN+T (ENERGIA ESTABILIZADA) NO MÓVEL, PADRÃO BRASILEIRO 10A/250V – CONDUTOR 2,5 MM2, NA COR VERMELHA, INCLUINDO INSTALAÇÃO E ACESSÓRIOS ( 93141/SINAPI – AF_01/2016) – COMP.REF.: 93141/SINAPI</t>
  </si>
  <si>
    <t xml:space="preserve">15.7.1.5</t>
  </si>
  <si>
    <t xml:space="preserve">15.7.1.6</t>
  </si>
  <si>
    <t xml:space="preserve"> 91928 </t>
  </si>
  <si>
    <t xml:space="preserve">CABO DE COBRE FLEXÍVEL ISOLADO, 4 MM², ANTI-CHAMA 450/750 V, PARA CIRCUITOS TERMINAIS - FORNECIMENTO E INSTALAÇÃO. AF_12/2015</t>
  </si>
  <si>
    <t xml:space="preserve">15.7.1.7</t>
  </si>
  <si>
    <t xml:space="preserve">15.7.2</t>
  </si>
  <si>
    <t xml:space="preserve">15.8</t>
  </si>
  <si>
    <t xml:space="preserve">TOMADAS - AR CONDICIONADO</t>
  </si>
  <si>
    <t xml:space="preserve">15.8.1</t>
  </si>
  <si>
    <t xml:space="preserve">15.8.1.1</t>
  </si>
  <si>
    <t xml:space="preserve"> 91863 </t>
  </si>
  <si>
    <t xml:space="preserve">ELETRODUTO RÍGIDO ROSCÁVEL, PVC, DN 25 MM (3/4"), PARA CIRCUITOS TERMINAIS, INSTALADO EM FORRO - FORNECIMENTO E INSTALAÇÃO. AF_12/2015</t>
  </si>
  <si>
    <t xml:space="preserve">15.8.1.2</t>
  </si>
  <si>
    <t xml:space="preserve"> 91890 </t>
  </si>
  <si>
    <t xml:space="preserve">CURVA 90 GRAUS PARA ELETRODUTO, PVC, ROSCÁVEL, DN 25 MM (3/4"), PARA CIRCUITOS TERMINAIS, INSTALADA EM FORRO - FORNECIMENTO E INSTALAÇÃO. AF_12/2015</t>
  </si>
  <si>
    <t xml:space="preserve">15.8.1.3</t>
  </si>
  <si>
    <t xml:space="preserve"> E-03.016 </t>
  </si>
  <si>
    <t xml:space="preserve">ELETRODUTO METÁLICO FLEXÍVEL DE 3/4", FABRICADO COM FITA DE AÇO ZINCADO, REVESTIDO EXTERNAMENTE COM PVC PRETO, INCLUSIVE CONEXÕES - FORNECIMENTO E INSTALAÇÃO – COMP.REF.: 72925/SINAPI</t>
  </si>
  <si>
    <t xml:space="preserve">15.8.1.4</t>
  </si>
  <si>
    <t xml:space="preserve">15.8.1.5</t>
  </si>
  <si>
    <t xml:space="preserve"> 91993 </t>
  </si>
  <si>
    <t xml:space="preserve">TOMADA ALTA DE EMBUTIR (1 MÓDULO), 2P+T 20 A, INCLUINDO SUPORTE E PLACA - FORNECIMENTO E INSTALAÇÃO. AF_12/2015</t>
  </si>
  <si>
    <t xml:space="preserve">15.8.1.6</t>
  </si>
  <si>
    <t xml:space="preserve"> 95779 </t>
  </si>
  <si>
    <t xml:space="preserve">CONDULETE DE ALUMÍNIO, TIPO E, PARA ELETRODUTO DE AÇO GALVANIZADO DN 20 MM (3/4</t>
  </si>
  <si>
    <t xml:space="preserve">15.8.1.7</t>
  </si>
  <si>
    <t xml:space="preserve">15.8.1.8</t>
  </si>
  <si>
    <t xml:space="preserve"> E-04.081 </t>
  </si>
  <si>
    <t xml:space="preserve">BOX RETO EM ALUMÍNIO DE 3/4". COMP.REF.: 11816/ORSE</t>
  </si>
  <si>
    <t xml:space="preserve">15.8.2</t>
  </si>
  <si>
    <t xml:space="preserve">15.9</t>
  </si>
  <si>
    <t xml:space="preserve">TOMADAS - ILUMINAÇÃO DE EMERGÊNCIA</t>
  </si>
  <si>
    <t xml:space="preserve">15.9.1</t>
  </si>
  <si>
    <t xml:space="preserve">15.9.1.1</t>
  </si>
  <si>
    <t xml:space="preserve">15.9.1.2</t>
  </si>
  <si>
    <t xml:space="preserve"> 95814 </t>
  </si>
  <si>
    <t xml:space="preserve">CONDULETE DE PVC, TIPO TB, PARA ELETRODUTO DE PVC SOLDÁVEL DN 25 MM (3/4</t>
  </si>
  <si>
    <t xml:space="preserve">15.9.1.3</t>
  </si>
  <si>
    <t xml:space="preserve"> 95808 </t>
  </si>
  <si>
    <t xml:space="preserve">CONDULETE DE PVC, TIPO LL, PARA ELETRODUTO DE PVC SOLDÁVEL DN 25 MM (3/4</t>
  </si>
  <si>
    <t xml:space="preserve">15.9.1.4</t>
  </si>
  <si>
    <t xml:space="preserve"> 91992 </t>
  </si>
  <si>
    <t xml:space="preserve">TOMADA ALTA DE EMBUTIR (1 MÓDULO), 2P+T 10 A, INCLUINDO SUPORTE E PLACA - FORNECIMENTO E INSTALAÇÃO. AF_12/2015</t>
  </si>
  <si>
    <t xml:space="preserve">15.9.1.5</t>
  </si>
  <si>
    <t xml:space="preserve">15.9.1.6</t>
  </si>
  <si>
    <t xml:space="preserve">15.9.2</t>
  </si>
  <si>
    <t xml:space="preserve">15.9.2.1</t>
  </si>
  <si>
    <t xml:space="preserve">15.9.2.2</t>
  </si>
  <si>
    <t xml:space="preserve">15.9.2.3</t>
  </si>
  <si>
    <t xml:space="preserve">15.9.2.4</t>
  </si>
  <si>
    <t xml:space="preserve">15.9.2.5</t>
  </si>
  <si>
    <t xml:space="preserve">15.9.2.6</t>
  </si>
  <si>
    <t xml:space="preserve">15.10</t>
  </si>
  <si>
    <t xml:space="preserve">ATERRAMENTO</t>
  </si>
  <si>
    <t xml:space="preserve">15.10.1</t>
  </si>
  <si>
    <t xml:space="preserve"> E-11.005 </t>
  </si>
  <si>
    <t xml:space="preserve">CAIXA DE EQUALIZAÇÃO COM BARRAMENTO, COM NOVE TERMINAIS, PARA USO INTERNO - REF. TEL 901 – COMP.REF.:59305/SBC</t>
  </si>
  <si>
    <t xml:space="preserve">15.10.2</t>
  </si>
  <si>
    <t xml:space="preserve">15.10.3</t>
  </si>
  <si>
    <t xml:space="preserve">15.10.4</t>
  </si>
  <si>
    <t xml:space="preserve"> 96985 </t>
  </si>
  <si>
    <t xml:space="preserve">HASTE DE ATERRAMENTO 5/8  PARA SPDA - FORNECIMENTO E INSTALAÇÃO. AF_12/2017</t>
  </si>
  <si>
    <t xml:space="preserve">15.10.5</t>
  </si>
  <si>
    <t xml:space="preserve"> 96977 </t>
  </si>
  <si>
    <t xml:space="preserve">CORDOALHA DE COBRE NU 50 MM², ENTERRADA, SEM ISOLADOR - FORNECIMENTO E INSTALAÇÃO. AF_12/2017</t>
  </si>
  <si>
    <t xml:space="preserve">15.10.6</t>
  </si>
  <si>
    <t xml:space="preserve">15.10.7</t>
  </si>
  <si>
    <t xml:space="preserve">15.10.8</t>
  </si>
  <si>
    <t xml:space="preserve"> 91872 </t>
  </si>
  <si>
    <t xml:space="preserve">ELETRODUTO RÍGIDO ROSCÁVEL, PVC, DN 32 MM (1"), PARA CIRCUITOS TERMINAIS, INSTALADO EM PAREDE - FORNECIMENTO E INSTALAÇÃO. AF_12/2015</t>
  </si>
  <si>
    <t xml:space="preserve">15.10.9</t>
  </si>
  <si>
    <t xml:space="preserve"> 91170 </t>
  </si>
  <si>
    <t xml:space="preserve">FIXAÇÃO DE TUBOS HORIZONTAIS DE PVC, CPVC OU COBRE DIÂMETROS MENORES OU IGUAIS A 40 MM OU ELETROCALHAS ATÉ 150MM DE LARGURA, COM ABRAÇADEIRA METÁLICA RÍGIDA TIPO D 1/2, FIXADA EM PERFILADO EM LAJE. AF_05/2015</t>
  </si>
  <si>
    <t xml:space="preserve">15.10.10</t>
  </si>
  <si>
    <t xml:space="preserve"> 95809 </t>
  </si>
  <si>
    <t xml:space="preserve">CONDULETE DE PVC, TIPO LL, PARA ELETRODUTO DE PVC SOLDÁVEL DN 32 MM (1</t>
  </si>
  <si>
    <t xml:space="preserve">15.10.11</t>
  </si>
  <si>
    <t xml:space="preserve">16</t>
  </si>
  <si>
    <t xml:space="preserve">TELECOM</t>
  </si>
  <si>
    <t xml:space="preserve">16.1</t>
  </si>
  <si>
    <t xml:space="preserve">CABEAMENTO ESTRUTURADO</t>
  </si>
  <si>
    <t xml:space="preserve">16.1.1</t>
  </si>
  <si>
    <t xml:space="preserve"> T-01.001 </t>
  </si>
  <si>
    <t xml:space="preserve">REMOÇÃO DE PONTOS DE REDE/TELEFONIA</t>
  </si>
  <si>
    <t xml:space="preserve">16.1.2</t>
  </si>
  <si>
    <t xml:space="preserve"> T-01.013 </t>
  </si>
  <si>
    <t xml:space="preserve">QUADRO DE ENTRADA DE TELECOMUNICAÇÕES</t>
  </si>
  <si>
    <t xml:space="preserve">16.1.3</t>
  </si>
  <si>
    <t xml:space="preserve"> T-01.002 </t>
  </si>
  <si>
    <t xml:space="preserve">ELETROCALHA PRINCIPAL DE CABEAMENTO ESTRUTURADO</t>
  </si>
  <si>
    <t xml:space="preserve">16.1.4</t>
  </si>
  <si>
    <t xml:space="preserve"> T-01.015 </t>
  </si>
  <si>
    <t xml:space="preserve">ELETRODUTO PVC 3" COMPLETO/ INTERLIGAÇÃO DG COM ELETROCALHA</t>
  </si>
  <si>
    <t xml:space="preserve">16.1.5</t>
  </si>
  <si>
    <t xml:space="preserve"> T-01.012 </t>
  </si>
  <si>
    <t xml:space="preserve">PERFILADO 50X50 MM</t>
  </si>
  <si>
    <t xml:space="preserve">16.1.6</t>
  </si>
  <si>
    <t xml:space="preserve"> T-01.004 </t>
  </si>
  <si>
    <t xml:space="preserve">RACK DE 19" 44 U, PROFUNDIDADE DE 770 MM, COMPLETO. INCLUI PATCH PANELS E DEMAIS ACESSÓRIOS</t>
  </si>
  <si>
    <t xml:space="preserve">16.1.7</t>
  </si>
  <si>
    <t xml:space="preserve"> T-01.005 </t>
  </si>
  <si>
    <t xml:space="preserve">PONTO DE LÓGICA RJ-45, CAT-6, INSTALAÇÃO APARENTE, COMPLETO - DISTRIBUIÇÃO POR ELETROCALHA E DESCIDAS EM ELETRODUTOS DE PVC.</t>
  </si>
  <si>
    <t xml:space="preserve">16.1.8</t>
  </si>
  <si>
    <t xml:space="preserve"> T-01.006 </t>
  </si>
  <si>
    <t xml:space="preserve">PONTO DE LÓGICA RJ-45, CAT-6, TERMINAÇÃO EM MÓVEL, INSTALAÇÃO APARENTE, COMPLETO - DISTRIBUIÇÃO POR ELETROCALHA E DESCIDAS EM ELETRODUTOS DE PVC.</t>
  </si>
  <si>
    <t xml:space="preserve">16.1.9</t>
  </si>
  <si>
    <t xml:space="preserve"> T-01.008 </t>
  </si>
  <si>
    <t xml:space="preserve">CERTIFICAÇÃO, CRIMPAGEM E IDENTIFICAÇÃO DE CABO UTP CAT 6</t>
  </si>
  <si>
    <t xml:space="preserve">16.1.10</t>
  </si>
  <si>
    <t xml:space="preserve"> T-01.009 </t>
  </si>
  <si>
    <t xml:space="preserve">INTERCONEXÃO PC MONITOR PARA CABO HDMI DO SISTEMA SGA</t>
  </si>
  <si>
    <t xml:space="preserve">16.1.11</t>
  </si>
  <si>
    <t xml:space="preserve"> T-01.010 </t>
  </si>
  <si>
    <t xml:space="preserve">SUPORTE DE TETO COM INCLINAÇÃO PARA MONITOR DE SENHA SGA DE 20" A 50" POLEGADAS. ALTURA REGULÁVEL DE 1,2 A 2,2 METROS. PADRÃO VESA.</t>
  </si>
  <si>
    <t xml:space="preserve">16.1.12</t>
  </si>
  <si>
    <t xml:space="preserve"> T-01.011 </t>
  </si>
  <si>
    <t xml:space="preserve">ATERRAMENTO DE ELETROCALHAS, QUADROS E RACK</t>
  </si>
  <si>
    <t xml:space="preserve">16.2</t>
  </si>
  <si>
    <t xml:space="preserve">INFRAESTRUTURA DE VIGILÂNCIA ELETRÔNICA</t>
  </si>
  <si>
    <t xml:space="preserve">16.2.1</t>
  </si>
  <si>
    <t xml:space="preserve"> T-02.001 </t>
  </si>
  <si>
    <t xml:space="preserve">ELETROCALHA PARA SISTEMA DE CFTV E ALARME</t>
  </si>
  <si>
    <t xml:space="preserve">16.2.2</t>
  </si>
  <si>
    <t xml:space="preserve">16.2.3</t>
  </si>
  <si>
    <t xml:space="preserve"> T-02.003 </t>
  </si>
  <si>
    <t xml:space="preserve">PONTO DE INFRAESTRUTURA DE ALARMES, CABO 4 VIAS, INSTALAÇÃO APARENTE, COMPLETO - DISTRIBUIÇÃO POR ELETROCALHA E DESCIDAS EM ELETRODUTOS DE PVC.</t>
  </si>
  <si>
    <t xml:space="preserve">16.2.4</t>
  </si>
  <si>
    <t xml:space="preserve"> T-02.002 </t>
  </si>
  <si>
    <t xml:space="preserve">PONTO DE LÓGICA RJ-45, CAT-6, PARA CFTV IP</t>
  </si>
  <si>
    <t xml:space="preserve">16.2.5</t>
  </si>
  <si>
    <t xml:space="preserve"> T-02.004 </t>
  </si>
  <si>
    <t xml:space="preserve">CERTIFICAÇÃO, CRIMPAGEM E IDENTIFICAÇÃO DE CABO UTP CAT 6 - CFTV</t>
  </si>
  <si>
    <t xml:space="preserve">16.2.6</t>
  </si>
  <si>
    <t xml:space="preserve"> T-02.005 </t>
  </si>
  <si>
    <t xml:space="preserve">ACIONADOR E SINALIZADOR ANTIPÂNICO COM INFRAESTRUTURA</t>
  </si>
  <si>
    <t xml:space="preserve">16.2.7</t>
  </si>
  <si>
    <t xml:space="preserve"> T-02.006 </t>
  </si>
  <si>
    <t xml:space="preserve">CENTRAL DE ACIONAMENTO ANTIPÂNICO</t>
  </si>
  <si>
    <t xml:space="preserve">16.2.8</t>
  </si>
  <si>
    <t xml:space="preserve"> T-02.007 </t>
  </si>
  <si>
    <t xml:space="preserve">INSTALAÇÃO DE COMPONENTES DO CFTV IP NO RACK</t>
  </si>
  <si>
    <t xml:space="preserve">17</t>
  </si>
  <si>
    <r>
      <rPr>
        <sz val="10"/>
        <rFont val="Trebuchet MS"/>
        <family val="2"/>
        <charset val="1"/>
      </rPr>
      <t xml:space="preserve">SISTEMA </t>
    </r>
    <r>
      <rPr>
        <sz val="10"/>
        <color rgb="FF000000"/>
        <rFont val="Arial"/>
        <family val="1"/>
        <charset val="1"/>
      </rPr>
      <t xml:space="preserve">DE CLIMATIZAÇÃO E EXAUSTÃO</t>
    </r>
  </si>
  <si>
    <t xml:space="preserve">17.1</t>
  </si>
  <si>
    <t xml:space="preserve">FORNECIMENTO DE AR CONDICIONADO</t>
  </si>
  <si>
    <t xml:space="preserve">17.1.1</t>
  </si>
  <si>
    <t xml:space="preserve"> MM001 </t>
  </si>
  <si>
    <t xml:space="preserve">FORNECIMENTO DE EQUIPAMENTOS DE AR CONDICIONADO TIPO SPLIT HI WALL INVERTER, CICLO REVERSO (Q/F) DE CAPACIDADE 12.000 BTUS (MÉDIA DE MERCADO)</t>
  </si>
  <si>
    <t xml:space="preserve">17.1.2</t>
  </si>
  <si>
    <t xml:space="preserve"> MM006 </t>
  </si>
  <si>
    <t xml:space="preserve">FORNECIMENTO DE EQUIPAMENTOS DE AR CONDICIONADO TIPO SPLIT HI WALL INVERTER, CICLO REVERSO (Q/F) DE CAPACIDADE 18.000 BTUS (MÉDIA MERCADO).</t>
  </si>
  <si>
    <t xml:space="preserve">17.1.3</t>
  </si>
  <si>
    <t xml:space="preserve"> MM002 </t>
  </si>
  <si>
    <t xml:space="preserve">FORNECIMENTO DE EQUIPAMENTOS DE AR CONDICIONADO TIPO SPLIT HI WALL INVERTER, CICLO REVERSO (Q/F) DE CAPACIDADE 24.000 BTUS (MÉDIA DE MERCADO)</t>
  </si>
  <si>
    <t xml:space="preserve">17.1.4</t>
  </si>
  <si>
    <t xml:space="preserve"> MM007 </t>
  </si>
  <si>
    <t xml:space="preserve">FORNECIMENTO DE EQUIPAMENTOS DE AR CONDICIONADO TIPO SPLIT CASSETE, CICLO REVERSO, DE CAPACIDADE 22.000/24.000 BTUS (MÉDIA MERCADO)</t>
  </si>
  <si>
    <t xml:space="preserve">17.2</t>
  </si>
  <si>
    <t xml:space="preserve">INSTALAÇÕES DE AR CONDICIONADO</t>
  </si>
  <si>
    <t xml:space="preserve">17.2.1</t>
  </si>
  <si>
    <t xml:space="preserve"> M-01-001 </t>
  </si>
  <si>
    <t xml:space="preserve">INSTALAÇÃO DE CONDICIONADOR DE AR TIPO SPLIT, MODELO HI WALL DE 12.000 BTU/H A 24.000 BTU/H DE CAPACIDADE (COMP. REF. TCPO 17010.8.1.12 E TCPO 17010.8.1.13)</t>
  </si>
  <si>
    <t xml:space="preserve">17.2.2</t>
  </si>
  <si>
    <t xml:space="preserve"> M-01-008 </t>
  </si>
  <si>
    <t xml:space="preserve">INSTALAÇÃO DE CONDICIONADOR DE AR TIPO SPLIT, CASSETE DE 17.000 BTU/H A 33.000 BTU/H DE CAPACIDADE (COMP. REF. TCPO 17010.8.1.12 E TCPO 17010.8.1.13)</t>
  </si>
  <si>
    <t xml:space="preserve">17.2.3</t>
  </si>
  <si>
    <t xml:space="preserve"> M-01-003 </t>
  </si>
  <si>
    <t xml:space="preserve">FORNECIMENTO E INSTALAÇÃO DE TUBULAÇÕES DE COBRE PARA INTERLIGAÇÃO FRIGORÍFICA, INCLUSIVE CABO PP, ISOLAMENTO TÉRMICO E FITA PVC E OUTRAS DERIVAÇÕES E ACESSÓRIOS DE FIXAÇÃO CONFORME PROJETO - 12,7MM</t>
  </si>
  <si>
    <t xml:space="preserve">17.2.4</t>
  </si>
  <si>
    <t xml:space="preserve"> M-01-004 </t>
  </si>
  <si>
    <t xml:space="preserve">FORNECIMENTO E INSTALAÇÃO DE TUBULAÇÕES DE COBRE PARA INTERLIGAÇÃO FRIGORÍFICA, INCLUSIVE CABO PP, ISOLAMENTO TÉRMICO E FITA PVC E OUTRAS DERIVAÇÕES E ACESSÓRIOS DE FIXAÇÃO CONFORME PROJETO - 6,35MM</t>
  </si>
  <si>
    <t xml:space="preserve">17.2.5</t>
  </si>
  <si>
    <t xml:space="preserve"> M-01-005 </t>
  </si>
  <si>
    <t xml:space="preserve">FORNECIMENTO E INSTALAÇÃO DE TUBULAÇÕES DE COBRE PARA INTERLIGAÇÃO FRIGORÍFICA, INCLUSIVE CABO PP, ISOLAMENTO TÉRMICO E FITA PVC E OUTRAS DERIVAÇÕES E ACESSÓRIOS DE FIXAÇÃO CONFORME PROJETO - 15,87MM</t>
  </si>
  <si>
    <t xml:space="preserve">17.2.6</t>
  </si>
  <si>
    <t xml:space="preserve"> M-01-006 </t>
  </si>
  <si>
    <t xml:space="preserve">FORNECIMENTO E INSTALAÇÃO DE TUBULAÇÕES DE COBRE PARA INTERLIGAÇÃO FRIGORÍFICA, INCLUSIVE CABO PP, ISOLAMENTO TÉRMICO E FITA PVC E OUTRAS DERIVAÇÕES E ACESSÓRIOS DE FIXAÇÃO CONFORME PROJETO - 9,53MM</t>
  </si>
  <si>
    <t xml:space="preserve">17.2.7</t>
  </si>
  <si>
    <t xml:space="preserve"> M-01-007 </t>
  </si>
  <si>
    <t xml:space="preserve">FORNECIMENTO E INSTALAÇÃO DE TUBULAÇÃO DE PVC BRANCA, SOLDÁVEL, DIÂMETRO 25MM (1") PARA DRENO, INCLUINDO CONEXÕES (COMP.REF. 89402/SINAPI)</t>
  </si>
  <si>
    <t xml:space="preserve">17.2.8</t>
  </si>
  <si>
    <t xml:space="preserve"> MM008 </t>
  </si>
  <si>
    <t xml:space="preserve">SUPORTES PARA CONDENSADOR CONSTRUÍDOS DE PERFIS DE AÇO TIPO CANTONEIRA (PAR), COM SOLDAGEM MIG, PROTEGIDOS POR ZINCO ELETROLÍTICO (IMERSÃO A FRIO), INCLUINDO KIT DE FIXAÇÃO E COXINS DE BORRACHA VULCANIZADA, REF. SBC 368230.</t>
  </si>
  <si>
    <t xml:space="preserve">PINTURA</t>
  </si>
  <si>
    <t xml:space="preserve">18.1</t>
  </si>
  <si>
    <t xml:space="preserve">18.1.1</t>
  </si>
  <si>
    <t xml:space="preserve">PAREDES</t>
  </si>
  <si>
    <t xml:space="preserve">18.1.1.1</t>
  </si>
  <si>
    <t xml:space="preserve"> 88495 </t>
  </si>
  <si>
    <t xml:space="preserve">APLICAÇÃO E LIXAMENTO DE MASSA LÁTEX EM PAREDES, UMA DEMÃO. AF_06/2014</t>
  </si>
  <si>
    <t xml:space="preserve">18.1.1.2</t>
  </si>
  <si>
    <t xml:space="preserve"> 88485 </t>
  </si>
  <si>
    <t xml:space="preserve">APLICAÇÃO DE FUNDO SELADOR ACRÍLICO EM PAREDES, UMA DEMÃO. AF_06/2014</t>
  </si>
  <si>
    <t xml:space="preserve">18.1.1.3</t>
  </si>
  <si>
    <t xml:space="preserve">LIMPEZA DE SUPERFÍCIE COM JATO DE ALTA PRESSÃO. AF_04/2019 PAREDES INTERNAS</t>
  </si>
  <si>
    <t xml:space="preserve">18.1.1.4</t>
  </si>
  <si>
    <t xml:space="preserve"> 88489 </t>
  </si>
  <si>
    <t xml:space="preserve">APLICAÇÃO MANUAL DE PINTURA COM TINTA LÁTEX ACRÍLICA EM PAREDES, DUAS DEMÃOS. AF_06/2014 PAREDES INTERNAS</t>
  </si>
  <si>
    <t xml:space="preserve">18.1.1.5</t>
  </si>
  <si>
    <t xml:space="preserve">LIMPEZA DE SUPERFÍCIE COM JATO DE ALTA PRESSÃO. AF_04/2019 PAREDES EXTERNAS</t>
  </si>
  <si>
    <t xml:space="preserve">18.1.1.6</t>
  </si>
  <si>
    <t xml:space="preserve">APLICAÇÃO MANUAL DE PINTURA COM TINTA LÁTEX ACRÍLICA EM PAREDES, DUAS DEMÃOS. AF_06/2014  PAREDES EXTERNAS</t>
  </si>
  <si>
    <t xml:space="preserve"> 95305 </t>
  </si>
  <si>
    <t xml:space="preserve">TEXTURA ACRÍLICA, APLICAÇÃO MANUAL EM PAREDE, UMA DEMÃO. AF_09/2016</t>
  </si>
  <si>
    <t xml:space="preserve">18.1.2</t>
  </si>
  <si>
    <t xml:space="preserve">18.1.2.1</t>
  </si>
  <si>
    <t xml:space="preserve"> 88494 </t>
  </si>
  <si>
    <t xml:space="preserve">APLICAÇÃO E LIXAMENTO DE MASSA LÁTEX EM TETO, UMA DEMÃO. AF_06/2014</t>
  </si>
  <si>
    <t xml:space="preserve">18.1.2.2</t>
  </si>
  <si>
    <t xml:space="preserve"> 88484 </t>
  </si>
  <si>
    <t xml:space="preserve">APLICAÇÃO DE FUNDO SELADOR ACRÍLICO EM TETO, UMA DEMÃO. AF_06/2014</t>
  </si>
  <si>
    <t xml:space="preserve">18.1.2.3</t>
  </si>
  <si>
    <t xml:space="preserve"> 88488 </t>
  </si>
  <si>
    <t xml:space="preserve">APLICAÇÃO MANUAL DE PINTURA COM TINTA LÁTEX ACRÍLICA EM TETO, DUAS DEMÃOS. AF_06/2014</t>
  </si>
  <si>
    <t xml:space="preserve">18.1.3</t>
  </si>
  <si>
    <t xml:space="preserve">VISTAS</t>
  </si>
  <si>
    <t xml:space="preserve">18.1.3.1</t>
  </si>
  <si>
    <t xml:space="preserve">74065/2</t>
  </si>
  <si>
    <t xml:space="preserve">PINTURA COM ESMALTE SINTÉTICO, INCLUINDO EMASSAMENTO E FUNDO NIVELADOR (FORRAS E VISTAS)</t>
  </si>
  <si>
    <t xml:space="preserve">18.2</t>
  </si>
  <si>
    <t xml:space="preserve">18.2.1</t>
  </si>
  <si>
    <t xml:space="preserve">18.2.1.1</t>
  </si>
  <si>
    <t xml:space="preserve">18.2.1.2</t>
  </si>
  <si>
    <t xml:space="preserve">18.2.1.3</t>
  </si>
  <si>
    <t xml:space="preserve">LIMPEZA DE SUPERFÍCIE COM JATO DE ALTA PRESSÃO. AF_04/2019  PAREDES INTERNAS</t>
  </si>
  <si>
    <t xml:space="preserve">18.2.1.4</t>
  </si>
  <si>
    <t xml:space="preserve">APLICAÇÃO MANUAL DE PINTURA COM TINTA LÁTEX ACRÍLICA EM PAREDES, DUAS DEMÃOS. AF_06/2014  PAREDES INTERNAS</t>
  </si>
  <si>
    <t xml:space="preserve">18.2.1.5</t>
  </si>
  <si>
    <t xml:space="preserve">LIMPEZA DE SUPERFÍCIE COM JATO DE ALTA PRESSÃO. AF_04/2019  PAREDES EXTERNAS</t>
  </si>
  <si>
    <t xml:space="preserve">18.2.1.6</t>
  </si>
  <si>
    <t xml:space="preserve">18.2.2</t>
  </si>
  <si>
    <t xml:space="preserve">18.2.2.1</t>
  </si>
  <si>
    <t xml:space="preserve">18.2.2.2</t>
  </si>
  <si>
    <t xml:space="preserve">18.2.2.3</t>
  </si>
  <si>
    <t xml:space="preserve">18.2.3</t>
  </si>
  <si>
    <t xml:space="preserve">18.2.3.1</t>
  </si>
  <si>
    <t xml:space="preserve">18.3</t>
  </si>
  <si>
    <t xml:space="preserve">18.3.1</t>
  </si>
  <si>
    <t xml:space="preserve">18.3.1.1</t>
  </si>
  <si>
    <t xml:space="preserve">18.3.1.2</t>
  </si>
  <si>
    <t xml:space="preserve">18.3.1.3</t>
  </si>
  <si>
    <t xml:space="preserve"> 88423 </t>
  </si>
  <si>
    <t xml:space="preserve">APLICAÇÃO MANUAL DE PINTURA COM TINTA TEXTURIZADA ACRÍLICA EM PAREDES EXTERNAS DE CASAS, UMA COR. AF_06/2014</t>
  </si>
  <si>
    <t xml:space="preserve">18.3.2</t>
  </si>
  <si>
    <t xml:space="preserve">RESTAURAÇÕES METAIS</t>
  </si>
  <si>
    <t xml:space="preserve">18.3.2.1</t>
  </si>
  <si>
    <t xml:space="preserve"> R-09.011 </t>
  </si>
  <si>
    <t xml:space="preserve">LIMPEZA DE AÇO COM LIXAMENTO E ESCOVAMENTO COM ESCOVA DE AÇO, ATÉ A COMPLETA REMOÇÃO DE PARTÍCULAS SOLTAS, MATERIAIS INDESEJÁVEIS E CORROSÃO - REF.: IOPES (040806)</t>
  </si>
  <si>
    <t xml:space="preserve">18.3.2.2</t>
  </si>
  <si>
    <t xml:space="preserve"> 74064/001 </t>
  </si>
  <si>
    <t xml:space="preserve">FUNDO ANTICORROSIVO A BASE DE OXIDO DE FERRO (ZARCAO), DUAS DEMAOS</t>
  </si>
  <si>
    <t xml:space="preserve">18.3.2.3</t>
  </si>
  <si>
    <t xml:space="preserve"> 73924/002 </t>
  </si>
  <si>
    <t xml:space="preserve">PINTURA ESMALTE ACETINADO, DUAS DEMAOS, SOBRE SUPERFICIE METALICA</t>
  </si>
  <si>
    <t xml:space="preserve">18.3.3</t>
  </si>
  <si>
    <t xml:space="preserve">METAIS -PINTURA</t>
  </si>
  <si>
    <t xml:space="preserve">18.3.3.1</t>
  </si>
  <si>
    <t xml:space="preserve">FUNDO ANTICORROSIVO A BASE DE OXIDO DE FERRO (ZARCAO), DUAS DEMAOS CAPAS DE PLATIBANDA</t>
  </si>
  <si>
    <t xml:space="preserve">18.3.3.2</t>
  </si>
  <si>
    <t xml:space="preserve">PINTURA ESMALTE ACETINADO, DUAS DEMAOS, SOBRE SUPERFICIE METALICA CAPAS DE PLATIBANDA</t>
  </si>
  <si>
    <t xml:space="preserve">18.3.3.3</t>
  </si>
  <si>
    <t xml:space="preserve">FUNDO ANTICORROSIVO A BASE DE OXIDO DE FERRO (ZARCAO), DUAS DEMAOS GRADIS E PORTÕES NOVOS</t>
  </si>
  <si>
    <t xml:space="preserve">18.3.3.4</t>
  </si>
  <si>
    <t xml:space="preserve">PINTURA ESMALTE ACETINADO, DUAS DEMAOS, SOBRE SUPERFICIE METALICA GRADIS E PORTÕES NOVOS</t>
  </si>
  <si>
    <t xml:space="preserve">18.3.3.5</t>
  </si>
  <si>
    <t xml:space="preserve">FUNDO ANTICORROSIVO A BASE DE OXIDO DE FERRO (ZARCAO), DUAS DEMAOS ESCADA MARINHEIRO</t>
  </si>
  <si>
    <t xml:space="preserve">18.3.3.6</t>
  </si>
  <si>
    <t xml:space="preserve">PINTURA ESMALTE ACETINADO, DUAS DEMAOS, SOBRE SUPERFICIE METALICA ESCADA MARINHEIRO</t>
  </si>
  <si>
    <t xml:space="preserve">18.3.3.7</t>
  </si>
  <si>
    <t xml:space="preserve"> 79460 </t>
  </si>
  <si>
    <t xml:space="preserve">PINTURA EPOXI, DUAS DEMAOS CORRIMÃO</t>
  </si>
  <si>
    <t xml:space="preserve">ACESSIBILIDADE</t>
  </si>
  <si>
    <t xml:space="preserve">19.1</t>
  </si>
  <si>
    <t xml:space="preserve">19.1.1</t>
  </si>
  <si>
    <t xml:space="preserve">PISOS TÁTEIS</t>
  </si>
  <si>
    <t xml:space="preserve">19.1.1.1</t>
  </si>
  <si>
    <t xml:space="preserve"> 73876/001 </t>
  </si>
  <si>
    <t xml:space="preserve">PISO DE BORRACHA PASTILHADO, ESPESSURA 7MM, FIXADO COM COLA - ALERTA</t>
  </si>
  <si>
    <t xml:space="preserve">19.1.1.2</t>
  </si>
  <si>
    <t xml:space="preserve">PISO DE BORRACHA PASTILHADO, ESPESSURA 7MM, FIXADO COM COLA- DIRECIONAL</t>
  </si>
  <si>
    <t xml:space="preserve">19.1.2</t>
  </si>
  <si>
    <t xml:space="preserve">SINALIZAÇÃO</t>
  </si>
  <si>
    <t xml:space="preserve">19.1.2.1</t>
  </si>
  <si>
    <t xml:space="preserve"> S-01.006 </t>
  </si>
  <si>
    <t xml:space="preserve">ADESIVO VINÍLICO - CADEIRANTE 80X120- REF.:  CPOS (97.01.010)</t>
  </si>
  <si>
    <t xml:space="preserve">19.1.2.2</t>
  </si>
  <si>
    <t xml:space="preserve"> S-01.007 </t>
  </si>
  <si>
    <t xml:space="preserve">ADESIVO VINÍLICO - CÃO GUIA 40X70- REF.:  CPOS (97.01.010)</t>
  </si>
  <si>
    <t xml:space="preserve">19.1.3</t>
  </si>
  <si>
    <t xml:space="preserve">BARRAS</t>
  </si>
  <si>
    <t xml:space="preserve">19.1.3.1</t>
  </si>
  <si>
    <t xml:space="preserve"> 100868 </t>
  </si>
  <si>
    <t xml:space="preserve">BARRA DE APOIO RETA, EM ACO INOX POLIDO, COMPRIMENTO 80 CM,  FIXADA NA PAREDE - FORNECIMENTO E INSTALAÇÃO. AF_01/2020</t>
  </si>
  <si>
    <t xml:space="preserve">19.1.3.2</t>
  </si>
  <si>
    <t xml:space="preserve"> 100867 </t>
  </si>
  <si>
    <t xml:space="preserve">BARRA DE APOIO RETA, EM ACO INOX POLIDO, COMPRIMENTO 70 CM,  FIXADA NA PAREDE - FORNECIMENTO E INSTALAÇÃO. AF_01/2020</t>
  </si>
  <si>
    <t xml:space="preserve">19.1.3.3</t>
  </si>
  <si>
    <t xml:space="preserve"> A-01.001 </t>
  </si>
  <si>
    <t xml:space="preserve">BARRAS DE APOIO EM AÇO INOX POLIDO - 40CM – COMP.REF.:08492/ORSE</t>
  </si>
  <si>
    <t xml:space="preserve">19.1.3.4</t>
  </si>
  <si>
    <t xml:space="preserve"> A-01.004 </t>
  </si>
  <si>
    <t xml:space="preserve">BARRAS DE APOIO ANGULAR EM AÇO INOX POLIDO – COMP.REF.:08492/ORSE</t>
  </si>
  <si>
    <t xml:space="preserve">19.1.4</t>
  </si>
  <si>
    <t xml:space="preserve">ACESSÓRIOS PARA PORTA</t>
  </si>
  <si>
    <t xml:space="preserve">19.1.4.1</t>
  </si>
  <si>
    <t xml:space="preserve">BARRAS DE APOIO EM AÇO INOX POLIDO - 40CM – COMP.REF.:08492/ORSE PORTA SANITÁRIO ACESSÍVEL</t>
  </si>
  <si>
    <t xml:space="preserve">19.1.4.2</t>
  </si>
  <si>
    <t xml:space="preserve"> A-04.003 </t>
  </si>
  <si>
    <t xml:space="preserve">BATE MACA EM CHAPA DE AÇO INOX 304, ESP. 1,0MM ACAB. POLIDO OU ESCOVADO, DIM. 900X400MM – COMP.REF.:7101/SINAPI-06/16</t>
  </si>
  <si>
    <t xml:space="preserve">19.2</t>
  </si>
  <si>
    <t xml:space="preserve">19.2.1</t>
  </si>
  <si>
    <t xml:space="preserve">19.2.1.1</t>
  </si>
  <si>
    <t xml:space="preserve">19.2.1.2</t>
  </si>
  <si>
    <t xml:space="preserve">19.2.1.3</t>
  </si>
  <si>
    <t xml:space="preserve">19.2.1.6</t>
  </si>
  <si>
    <t xml:space="preserve">19.2.2</t>
  </si>
  <si>
    <t xml:space="preserve">19.2.2.1</t>
  </si>
  <si>
    <t xml:space="preserve">19.2.2.2</t>
  </si>
  <si>
    <t xml:space="preserve">19.3</t>
  </si>
  <si>
    <t xml:space="preserve">19.3.1</t>
  </si>
  <si>
    <t xml:space="preserve">19.3.1.1</t>
  </si>
  <si>
    <t xml:space="preserve"> A-03.001 </t>
  </si>
  <si>
    <t xml:space="preserve">PISO TÁTIL EM CONCRETO 30 X 30 CM – COMP.REF.:02198/ORSE ALERTA</t>
  </si>
  <si>
    <t xml:space="preserve">19.3.1.2</t>
  </si>
  <si>
    <t xml:space="preserve">PISO TÁTIL EM CONCRETO 30 X 30 CM – COMP.REF.:02198/ORSE DIRECIONAL</t>
  </si>
  <si>
    <t xml:space="preserve">19.3.2</t>
  </si>
  <si>
    <t xml:space="preserve">19.3.2.1</t>
  </si>
  <si>
    <t xml:space="preserve"> S-01.002 </t>
  </si>
  <si>
    <t xml:space="preserve">SINALIZAÇÃO PARA DEFICIENTES - PLACA METÁLICA PARA CORRIMÃO EM BRAILLE, DIM 90 X 25 MM – COMP.REF.:07317/ORSE</t>
  </si>
  <si>
    <t xml:space="preserve">19.3.3</t>
  </si>
  <si>
    <t xml:space="preserve">CORRIMÃO E GUARDA-CORPO</t>
  </si>
  <si>
    <t xml:space="preserve">19.3.3.1</t>
  </si>
  <si>
    <t xml:space="preserve"> A-02.009 </t>
  </si>
  <si>
    <t xml:space="preserve">CORRIMÃO EM TUBO DE AÇO GALVANIZADO -(DUAS ALTURAS - DE PAREDE)  – COMP.REF.:74072/3/SINAPI</t>
  </si>
  <si>
    <t xml:space="preserve">PAISAGISMO</t>
  </si>
  <si>
    <t xml:space="preserve">20.1</t>
  </si>
  <si>
    <t xml:space="preserve"> 74236/001 </t>
  </si>
  <si>
    <t xml:space="preserve">PLANTIO DE GRAMA BATATAIS EM PLACAS</t>
  </si>
  <si>
    <t xml:space="preserve">20.2</t>
  </si>
  <si>
    <t xml:space="preserve"> C-11.002 </t>
  </si>
  <si>
    <t xml:space="preserve">PLANTIO DE ARBUSTOS (ARBUSTO 1) ORNAMENTAIS DE PEQUENO PORTE – COMP.REF.:73967/1/SINAPI</t>
  </si>
  <si>
    <t xml:space="preserve">20.3</t>
  </si>
  <si>
    <t xml:space="preserve"> C-11.003 </t>
  </si>
  <si>
    <t xml:space="preserve">PLANTIO DE ARBUSTOS (ARBUSTO2) ORNAMENTAIS DE PEQUENO PORTE – COMP.REF.:73967/1 SINAPI</t>
  </si>
  <si>
    <t xml:space="preserve">21</t>
  </si>
  <si>
    <t xml:space="preserve">24.1</t>
  </si>
  <si>
    <t xml:space="preserve">SINALIZAÇÃO – MANUAL DE IDENTIDADE VISUAL – INSS</t>
  </si>
  <si>
    <t xml:space="preserve">24.1.1</t>
  </si>
  <si>
    <t xml:space="preserve">SINALIZAÇÃO INTERNA</t>
  </si>
  <si>
    <t xml:space="preserve">24.1.1.1</t>
  </si>
  <si>
    <t xml:space="preserve"> MS010 </t>
  </si>
  <si>
    <t xml:space="preserve">PS 01 PLACA SUSPENSA (ATENDIMENTO)</t>
  </si>
  <si>
    <t xml:space="preserve">un.</t>
  </si>
  <si>
    <t xml:space="preserve">24.1.1.2</t>
  </si>
  <si>
    <t xml:space="preserve"> MS011 </t>
  </si>
  <si>
    <t xml:space="preserve">PS 02 PLACA SUSPENSA (RECEPÇÃO)</t>
  </si>
  <si>
    <t xml:space="preserve">24.1.1.3</t>
  </si>
  <si>
    <t xml:space="preserve"> MS012 </t>
  </si>
  <si>
    <t xml:space="preserve">PS 03 PLACA SUSPENSA (PERÍCIA MÉDICA)</t>
  </si>
  <si>
    <t xml:space="preserve">24.1.1.4</t>
  </si>
  <si>
    <t xml:space="preserve"> MS013 </t>
  </si>
  <si>
    <t xml:space="preserve">FIP FAIXA DE IDENTIFICAÇÃO DE PORTA (INTERNA)</t>
  </si>
  <si>
    <t xml:space="preserve">24.1.1.5</t>
  </si>
  <si>
    <t xml:space="preserve"> MS014 </t>
  </si>
  <si>
    <t xml:space="preserve">PIC 01 PICTOGRAMA (SANITÁRIO - FEMININO)</t>
  </si>
  <si>
    <t xml:space="preserve">24.1.1.6</t>
  </si>
  <si>
    <t xml:space="preserve"> MS015 </t>
  </si>
  <si>
    <t xml:space="preserve">PIC 02 PICTOGRAMA (SANITÁRIO - MASCULINO)</t>
  </si>
  <si>
    <t xml:space="preserve">24.1.1.7</t>
  </si>
  <si>
    <t xml:space="preserve"> MS016 </t>
  </si>
  <si>
    <t xml:space="preserve">PIC 03 PICTOGRAMA (ACESSO P/ DEFICIENTE)</t>
  </si>
  <si>
    <t xml:space="preserve">24.1.1.8</t>
  </si>
  <si>
    <t xml:space="preserve"> MS017 </t>
  </si>
  <si>
    <t xml:space="preserve">PIC 04 PICTOGRAMA (PROIBIDO FUMAR)</t>
  </si>
  <si>
    <t xml:space="preserve">24.1.1.9</t>
  </si>
  <si>
    <t xml:space="preserve"> MS018 </t>
  </si>
  <si>
    <t xml:space="preserve">PIC 05 PICTOGRAMA (COPA)</t>
  </si>
  <si>
    <t xml:space="preserve">24.1.1.10</t>
  </si>
  <si>
    <t xml:space="preserve"> MS031 </t>
  </si>
  <si>
    <t xml:space="preserve">PIC 07 PICTOGRAMA (SANITÁRIO ACESSÍVEL SERVIDORES)</t>
  </si>
  <si>
    <t xml:space="preserve">24.1.1.11</t>
  </si>
  <si>
    <t xml:space="preserve"> MS025 </t>
  </si>
  <si>
    <t xml:space="preserve">PI PLACA DE INFORMAÇÃO</t>
  </si>
  <si>
    <t xml:space="preserve">24.1.1.12</t>
  </si>
  <si>
    <t xml:space="preserve"> MS026 </t>
  </si>
  <si>
    <t xml:space="preserve">NBMA NUMERAÇÃO DE BALCÃO E MESA DE ATENDIMENTO</t>
  </si>
  <si>
    <t xml:space="preserve">24.1.1.13</t>
  </si>
  <si>
    <t xml:space="preserve"> MS027 </t>
  </si>
  <si>
    <t xml:space="preserve">APDM 1 PLACA AVISO (PORTAL COM DETECTOR DE METAL)</t>
  </si>
  <si>
    <t xml:space="preserve">24.1.1.14</t>
  </si>
  <si>
    <t xml:space="preserve"> MS024 </t>
  </si>
  <si>
    <t xml:space="preserve">PIT PLACA DE IDENTIFICAÇÃO TÁTIL</t>
  </si>
  <si>
    <t xml:space="preserve">24.1.1.15</t>
  </si>
  <si>
    <t xml:space="preserve"> MS032 </t>
  </si>
  <si>
    <t xml:space="preserve">PIC 09 PICTOGRAMA (SANITÁRIO SERVIDORES/VESTIÁRIO)</t>
  </si>
  <si>
    <t xml:space="preserve">24.1.1.16</t>
  </si>
  <si>
    <t xml:space="preserve"> MS020 </t>
  </si>
  <si>
    <t xml:space="preserve">PIC 10 PICTOGRAMA (SANITÁRIO P/ DEFICIENTE MASCULINO)</t>
  </si>
  <si>
    <t xml:space="preserve">24.1.1.17</t>
  </si>
  <si>
    <t xml:space="preserve"> MS021 </t>
  </si>
  <si>
    <t xml:space="preserve">PIC 11 PICTOGRAMA (SANITÁRIO P/ DEFICIENTE FEMININO)</t>
  </si>
  <si>
    <t xml:space="preserve">24.1.1.18</t>
  </si>
  <si>
    <t xml:space="preserve"> MS035</t>
  </si>
  <si>
    <t xml:space="preserve">AEAH - AVISO PARA ENTRADA - HORÁRIO DE ATENDIMENTO (20X40) </t>
  </si>
  <si>
    <t xml:space="preserve">24.1.2</t>
  </si>
  <si>
    <t xml:space="preserve">SINALIZAÇÃO EXTERNA</t>
  </si>
  <si>
    <t xml:space="preserve">24.1.2.1</t>
  </si>
  <si>
    <t xml:space="preserve"> MS006 </t>
  </si>
  <si>
    <t xml:space="preserve">MVE 01 MÓDULO VERTICAL EXTERNO (TRÊS FACES) H=6,00M</t>
  </si>
  <si>
    <t xml:space="preserve">24.1.2.2</t>
  </si>
  <si>
    <t xml:space="preserve"> MS007 </t>
  </si>
  <si>
    <t xml:space="preserve">MVE 03 MÓDULO VERTICAL EXTERNO (RECEPÇÃO)</t>
  </si>
  <si>
    <t xml:space="preserve">24.1.2.3</t>
  </si>
  <si>
    <t xml:space="preserve">MVE 04 MÓDULO VERTICAL EXTERNO (ESTACIONAMENTO)</t>
  </si>
  <si>
    <t xml:space="preserve">24.1.2.4</t>
  </si>
  <si>
    <t xml:space="preserve"> MS001 </t>
  </si>
  <si>
    <t xml:space="preserve">MHE MÓDULO HORIZONTAL EXTERNO (PRINCIPAL)</t>
  </si>
  <si>
    <t xml:space="preserve">24.1.2.5</t>
  </si>
  <si>
    <t xml:space="preserve"> MS002 </t>
  </si>
  <si>
    <t xml:space="preserve">MHC 01 MÓDULO HORIZONTAL EXTERNO (COMPLEMENTAR)</t>
  </si>
  <si>
    <t xml:space="preserve">24.1.2.6</t>
  </si>
  <si>
    <t xml:space="preserve"> MS003 </t>
  </si>
  <si>
    <t xml:space="preserve">MHC 02 MÓDULO HORIZONTAL EXTERNO C/ LETREIRO (COMPLEMENTAR)</t>
  </si>
  <si>
    <t xml:space="preserve">24.1.2.7</t>
  </si>
  <si>
    <t xml:space="preserve"> MS004 </t>
  </si>
  <si>
    <t xml:space="preserve">FP 01 FAIXA DE PORTA IDENTIFICAÇÃO DE ENTRADA (1,13 M X 0,10 M)</t>
  </si>
  <si>
    <t xml:space="preserve">24.1.2.8</t>
  </si>
  <si>
    <t xml:space="preserve"> MS034 </t>
  </si>
  <si>
    <t xml:space="preserve">MARCA DÁGUA EM VIDRO - ENTRADA - ADESIVO VINÍLICO</t>
  </si>
  <si>
    <t xml:space="preserve">24.1.2.9</t>
  </si>
  <si>
    <t xml:space="preserve"> MS005 </t>
  </si>
  <si>
    <t xml:space="preserve">FPC 01 FAIXA DE PORTA IDENTIFICAÇÃO DE ENTRADA (COMPLEMENTAR)</t>
  </si>
  <si>
    <t xml:space="preserve">24.1.2.10</t>
  </si>
  <si>
    <t xml:space="preserve"> MS009 </t>
  </si>
  <si>
    <t xml:space="preserve">PEEE PLACA EXTERNA - ESTACIONAMENTO EXCLUSIVO P/ FUNC.</t>
  </si>
  <si>
    <t xml:space="preserve">24.1.2.11</t>
  </si>
  <si>
    <t xml:space="preserve"> 41595 </t>
  </si>
  <si>
    <t xml:space="preserve">PINTURA ACRILICA DE FAIXAS DE DEMARCACAO EM QUADRA POLIESPORTIVA, 5 CM DE LARGURA</t>
  </si>
  <si>
    <t xml:space="preserve">24.1.2.12</t>
  </si>
  <si>
    <t xml:space="preserve"> 84665 </t>
  </si>
  <si>
    <t xml:space="preserve">PINTURA ACRILICA PARA SINALIZAÇÃO HORIZONTAL EM PISO CIMENTADO</t>
  </si>
  <si>
    <t xml:space="preserve">22</t>
  </si>
  <si>
    <t xml:space="preserve">SERVIÇOS DIVERSOS</t>
  </si>
  <si>
    <t xml:space="preserve">22.1</t>
  </si>
  <si>
    <t xml:space="preserve"> C-09.016 </t>
  </si>
  <si>
    <t xml:space="preserve">LIMPEZA FINAL DE OBRA - COMP. REF. 9537/SINAPI</t>
  </si>
  <si>
    <t xml:space="preserve">22.2</t>
  </si>
  <si>
    <t xml:space="preserve"> ME099 </t>
  </si>
  <si>
    <t xml:space="preserve">CAIXA COLETORA DE METAIS EM ACRÍLICO, 0,40X0,30M</t>
  </si>
  <si>
    <t xml:space="preserve">22.3</t>
  </si>
  <si>
    <t xml:space="preserve"> 74125/002 </t>
  </si>
  <si>
    <t xml:space="preserve">ESPELHO CRISTAL ESPESSURA 4MM, COM MOLDURA EM ALUMINIO E COMPENSADO 6MM PLASTIFICADO COLADO</t>
  </si>
  <si>
    <t xml:space="preserve">22.4</t>
  </si>
  <si>
    <t xml:space="preserve"> D-01.006 </t>
  </si>
  <si>
    <t xml:space="preserve">BERÇÁRIO EM GRANITO CINZA ANDORINHA, COM 0,45X0,80M, ESPESSURA 2,5CM - COMP.REF. 190720/SBC</t>
  </si>
  <si>
    <t xml:space="preserve">22.5</t>
  </si>
  <si>
    <t xml:space="preserve"> D-01.002 </t>
  </si>
  <si>
    <t xml:space="preserve">PRATELEIRA PORTA-OBJETOS EM GRANITO CINZA ANDORINHA, COM 0,45X0,25M, ESPESSURA 2,5 CM - COMP.REF. 190720/SBC</t>
  </si>
  <si>
    <t xml:space="preserve">22.6</t>
  </si>
  <si>
    <t xml:space="preserve"> 306 </t>
  </si>
  <si>
    <t xml:space="preserve">TOLDO EM POLICARBONATO ALVEOLAR 6 MM, EM FORMA PIRAMIDAL - FORNECIMENTO E INSTALAÇÃO BLOCO 1</t>
  </si>
  <si>
    <t xml:space="preserve">22.7</t>
  </si>
  <si>
    <t xml:space="preserve">TOLDO EM POLICARBONATO ALVEOLAR 6 MM, EM FORMA PIRAMIDAL - FORNECIMENTO E INSTALAÇÃO BLOCO 2</t>
  </si>
  <si>
    <t xml:space="preserve">TOTAL DA OBRA - R$</t>
  </si>
  <si>
    <t xml:space="preserve">-</t>
  </si>
  <si>
    <t xml:space="preserve">BDI1:</t>
  </si>
  <si>
    <t xml:space="preserve">TOTAL DE CADA PARCELA - R$</t>
  </si>
  <si>
    <t xml:space="preserve">BDI2:</t>
  </si>
  <si>
    <t xml:space="preserve">PERCENTUAL DE CADA PARCELA</t>
  </si>
  <si>
    <t xml:space="preserve">PERCENTUAL ACUMULADO</t>
  </si>
  <si>
    <t xml:space="preserve">Observações:</t>
  </si>
  <si>
    <t xml:space="preserve">1) Preços dos insumos básicos SINAPI Curitiba/PR (mês fevereiro/2021),  SBC  Curitiba/PR (mês março/2021), ORSE (mês dezembro/2020),  e demais preços do mercado, sem desoneração, conforme Lei Nº 12.844 de 19/07/13.</t>
  </si>
  <si>
    <t xml:space="preserve">2) As composições de custos apresentadas nesta planilha orçamentária englobam em seu valor toda a mão de obra, materiais, ferramentas, equipamentos e demais itens necessários à sua perfeita e completa execução.</t>
  </si>
  <si>
    <t xml:space="preserve">3) A presente planilha é parte integrante do Projeto de Reforma da APS Shangri-lá, Londrina – PR  e deve ser analisada em conjunto com o Caderno de Especificações Técnicas de Materiais e os respectivos projetos e memoriais.</t>
  </si>
  <si>
    <t xml:space="preserve">4) A identificação de materiais ou equipamentos por determinada marca implica apenas na caracterização de uma analogia ou similaridade, não tendo caráter vinculante e sim, meramente indicativo.</t>
  </si>
  <si>
    <t xml:space="preserve">5) A responsabilidade civil dos respectivos profissionais são exclusivamente sobre os itens constantes sob sua assinatura.</t>
  </si>
  <si>
    <t xml:space="preserve"> </t>
  </si>
  <si>
    <t xml:space="preserve">CRONOGRAMA FÍSICO FINANCEIRO DETALHADO</t>
  </si>
  <si>
    <t xml:space="preserve">CRONOGRAMA FÍSICO FINANCEIRO</t>
  </si>
  <si>
    <t xml:space="preserve">FÓRMULA UTILIZADA NO MANUAL DE ENGENHARIA E NO ACÓRDÃO TCU 2369/2011</t>
  </si>
  <si>
    <t xml:space="preserve">LDI = BDI = Lucro e despesas indiretas/Beneficio desp. Indiretas</t>
  </si>
  <si>
    <t xml:space="preserve">AC = Taxa de rateio da Administração Central</t>
  </si>
  <si>
    <t xml:space="preserve">DF = Taxa de Despesas Financeiras</t>
  </si>
  <si>
    <t xml:space="preserve">R = Taxa de Riscos +Seguros + Garantias</t>
  </si>
  <si>
    <t xml:space="preserve">L = Taxa de Lucro/Remuneração</t>
  </si>
  <si>
    <t xml:space="preserve">I = Taxa de Incidência de Impostos(PIS, COFINS, ISS)</t>
  </si>
  <si>
    <t xml:space="preserve">ESTIMATIVA DE COMPOSIÇÃO DA TAXA DE BONIFICAÇÃO E DESPESAS INDIRETAS PARA OBRAS E SERVIÇOS</t>
  </si>
  <si>
    <t xml:space="preserve">AC</t>
  </si>
  <si>
    <t xml:space="preserve">ADM. CENTRAL</t>
  </si>
  <si>
    <t xml:space="preserve">DF</t>
  </si>
  <si>
    <t xml:space="preserve">DESPESAS FINANCEIRAS</t>
  </si>
  <si>
    <t xml:space="preserve">R</t>
  </si>
  <si>
    <t xml:space="preserve">SEGUROS/IMPREVISTOS</t>
  </si>
  <si>
    <t xml:space="preserve">I1</t>
  </si>
  <si>
    <t xml:space="preserve">PIS</t>
  </si>
  <si>
    <t xml:space="preserve">COFINS</t>
  </si>
  <si>
    <t xml:space="preserve">I3</t>
  </si>
  <si>
    <t xml:space="preserve">ISS</t>
  </si>
  <si>
    <t xml:space="preserve">L</t>
  </si>
  <si>
    <t xml:space="preserve">LUCRO</t>
  </si>
  <si>
    <t xml:space="preserve">BDI 1 CALCULADO (%)</t>
  </si>
  <si>
    <t xml:space="preserve">BDI 1 ADOTADO (%)</t>
  </si>
  <si>
    <t xml:space="preserve">ESTIMATIVA DE COMPOSIÇÃO DA TAXA DE BONIFICAÇÃO E DESPESAS INDIRETAS PARA EQUIPAMENTOS</t>
  </si>
  <si>
    <t xml:space="preserve">CUSTO FINANCEIRO</t>
  </si>
  <si>
    <t xml:space="preserve">BDI 2 CALCULADO (%)</t>
  </si>
  <si>
    <t xml:space="preserve">BDI 2 ADOTADO (%)</t>
  </si>
  <si>
    <r>
      <rPr>
        <b val="true"/>
        <u val="single"/>
        <sz val="11"/>
        <rFont val="Trebuchet MS"/>
        <family val="2"/>
        <charset val="1"/>
      </rPr>
      <t xml:space="preserve">Definições</t>
    </r>
    <r>
      <rPr>
        <b val="true"/>
        <sz val="11"/>
        <rFont val="Trebuchet MS"/>
        <family val="2"/>
        <charset val="1"/>
      </rPr>
      <t xml:space="preserve">:</t>
    </r>
  </si>
  <si>
    <r>
      <rPr>
        <sz val="10"/>
        <rFont val="Trebuchet MS"/>
        <family val="2"/>
        <charset val="1"/>
      </rPr>
      <t xml:space="preserve"> </t>
    </r>
    <r>
      <rPr>
        <b val="true"/>
        <sz val="11"/>
        <rFont val="Trebuchet MS"/>
        <family val="2"/>
        <charset val="1"/>
      </rPr>
      <t xml:space="preserve">ISS</t>
    </r>
    <r>
      <rPr>
        <sz val="11"/>
        <rFont val="Trebuchet MS"/>
        <family val="2"/>
        <charset val="1"/>
      </rPr>
      <t xml:space="preserve"> – Imposto sobre serviços de qualquer natureza;</t>
    </r>
  </si>
  <si>
    <r>
      <rPr>
        <b val="true"/>
        <sz val="10"/>
        <rFont val="Trebuchet MS"/>
        <family val="2"/>
        <charset val="1"/>
      </rPr>
      <t xml:space="preserve"> </t>
    </r>
    <r>
      <rPr>
        <b val="true"/>
        <sz val="11"/>
        <rFont val="Trebuchet MS"/>
        <family val="2"/>
        <charset val="1"/>
      </rPr>
      <t xml:space="preserve">PIS</t>
    </r>
    <r>
      <rPr>
        <sz val="11"/>
        <rFont val="Trebuchet MS"/>
        <family val="2"/>
        <charset val="1"/>
      </rPr>
      <t xml:space="preserve"> – Programa de integração social;</t>
    </r>
  </si>
  <si>
    <r>
      <rPr>
        <sz val="10"/>
        <rFont val="Trebuchet MS"/>
        <family val="2"/>
        <charset val="1"/>
      </rPr>
      <t xml:space="preserve"> </t>
    </r>
    <r>
      <rPr>
        <b val="true"/>
        <sz val="11"/>
        <rFont val="Trebuchet MS"/>
        <family val="2"/>
        <charset val="1"/>
      </rPr>
      <t xml:space="preserve">COFINS</t>
    </r>
    <r>
      <rPr>
        <sz val="11"/>
        <rFont val="Trebuchet MS"/>
        <family val="2"/>
        <charset val="1"/>
      </rPr>
      <t xml:space="preserve"> – Contribuição para financiamento da seguridade social</t>
    </r>
  </si>
  <si>
    <t xml:space="preserve">1. A porcentagem de ISS pode variar de 2 à 5 %, conforme Legislação Municipal.</t>
  </si>
  <si>
    <t xml:space="preserve">2. São adotados valores diferentes de BDI para equipamentos e para serviços, conforme Acórdão TCU 2.369/2011. </t>
  </si>
  <si>
    <t xml:space="preserve">3. Os índices utilizados são do Acórdão TCU 2.622/2013  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</si>
</sst>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.00"/>
    <numFmt numFmtId="166" formatCode="#,##0.00"/>
    <numFmt numFmtId="167" formatCode="mm/yy"/>
    <numFmt numFmtId="168" formatCode="0%"/>
    <numFmt numFmtId="169" formatCode="0.00%"/>
    <numFmt numFmtId="170" formatCode="General"/>
    <numFmt numFmtId="171" formatCode="@"/>
    <numFmt numFmtId="172" formatCode="#,##0.0000"/>
    <numFmt numFmtId="173" formatCode="[$R$-416]\ #,##0.00;[RED]\-[$R$-416]\ #,##0.00"/>
    <numFmt numFmtId="174" formatCode="&quot; R$ &quot;* #,##0.00\ ;&quot;-R$ &quot;* #,##0.00\ ;&quot; R$ &quot;* \-#\ ;@\ "/>
    <numFmt numFmtId="175" formatCode="0.000"/>
  </numFmts>
  <fonts count="2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1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Trebuchet MS"/>
      <family val="2"/>
      <charset val="1"/>
    </font>
    <font>
      <b val="true"/>
      <vertAlign val="superscript"/>
      <sz val="11"/>
      <name val="Trebuchet MS"/>
      <family val="2"/>
      <charset val="1"/>
    </font>
    <font>
      <b val="true"/>
      <sz val="11"/>
      <name val="Trebuchet MS"/>
      <family val="2"/>
      <charset val="1"/>
    </font>
    <font>
      <sz val="10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FF3333"/>
      <name val="Arial"/>
      <family val="2"/>
      <charset val="1"/>
    </font>
    <font>
      <sz val="10"/>
      <name val="Trebuchet MS"/>
      <family val="2"/>
      <charset val="1"/>
    </font>
    <font>
      <sz val="10"/>
      <color rgb="FF000000"/>
      <name val="Arial"/>
      <family val="1"/>
      <charset val="1"/>
    </font>
    <font>
      <sz val="12"/>
      <name val="Arial"/>
      <family val="2"/>
      <charset val="1"/>
    </font>
    <font>
      <sz val="13"/>
      <name val="Trebuchet MS"/>
      <family val="2"/>
      <charset val="1"/>
    </font>
    <font>
      <sz val="11"/>
      <name val="Arial"/>
      <family val="2"/>
      <charset val="1"/>
    </font>
    <font>
      <sz val="14"/>
      <name val="ErieBlack"/>
      <family val="2"/>
      <charset val="128"/>
    </font>
    <font>
      <b val="true"/>
      <sz val="13"/>
      <name val="Trebuchet MS"/>
      <family val="2"/>
      <charset val="1"/>
    </font>
    <font>
      <b val="true"/>
      <u val="single"/>
      <sz val="11"/>
      <name val="Trebuchet MS"/>
      <family val="2"/>
      <charset val="1"/>
    </font>
    <font>
      <sz val="11"/>
      <name val="Trebuchet MS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996699"/>
        <bgColor rgb="FF666699"/>
      </patternFill>
    </fill>
    <fill>
      <patternFill patternType="solid">
        <fgColor rgb="FFFFFFFF"/>
        <bgColor rgb="FFEEEEEE"/>
      </patternFill>
    </fill>
    <fill>
      <patternFill patternType="solid">
        <fgColor rgb="FFB2B2B2"/>
        <bgColor rgb="FFCCCCCC"/>
      </patternFill>
    </fill>
    <fill>
      <patternFill patternType="solid">
        <fgColor rgb="FF81D41A"/>
        <bgColor rgb="FF3DEB3D"/>
      </patternFill>
    </fill>
    <fill>
      <patternFill patternType="solid">
        <fgColor rgb="FFCCCCCC"/>
        <bgColor rgb="FFDDDDDD"/>
      </patternFill>
    </fill>
    <fill>
      <patternFill patternType="solid">
        <fgColor rgb="FFDDDDDD"/>
        <bgColor rgb="FFE6E6E6"/>
      </patternFill>
    </fill>
    <fill>
      <patternFill patternType="solid">
        <fgColor rgb="FFEEEEEE"/>
        <bgColor rgb="FFE6E6E6"/>
      </patternFill>
    </fill>
    <fill>
      <patternFill patternType="solid">
        <fgColor rgb="FFE6E6E6"/>
        <bgColor rgb="FFEEEEEE"/>
      </patternFill>
    </fill>
    <fill>
      <patternFill patternType="solid">
        <fgColor rgb="FF3DEB3D"/>
        <bgColor rgb="FF81D41A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3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23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2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2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0" xfId="2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23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0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0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0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0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0" xfId="23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0" xfId="23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0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0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3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4" borderId="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4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4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4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4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5" fillId="4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0" xfId="23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4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5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5" fillId="0" borderId="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5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5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4" borderId="0" xfId="23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4" borderId="1" xfId="2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4" borderId="1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2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4" borderId="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0" xfId="23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5" fillId="6" borderId="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6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" fillId="6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6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0" xfId="23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71" fontId="5" fillId="7" borderId="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7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" fillId="7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7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7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0" xfId="23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9" fontId="5" fillId="3" borderId="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5" fillId="4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5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6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5" fillId="6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0" borderId="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7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7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7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1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7" borderId="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5" fillId="3" borderId="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3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3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5" fillId="3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5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5" fillId="7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" fillId="7" borderId="0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" fillId="0" borderId="0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5" fillId="4" borderId="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7" borderId="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5" fillId="8" borderId="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5" fillId="8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8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8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8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8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8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8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5" fillId="4" borderId="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5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5" fillId="0" borderId="0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8" borderId="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8" borderId="1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8" borderId="0" xfId="23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6" fillId="7" borderId="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6" borderId="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5" fillId="3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3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4" borderId="0" xfId="2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4" borderId="0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5" fillId="0" borderId="1" xfId="23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0" xfId="2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6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5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5" fillId="6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0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7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0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8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5" fillId="8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8" borderId="0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1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8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8" borderId="1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8" borderId="0" xfId="2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2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9" borderId="0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5" fillId="6" borderId="1" xfId="23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6" borderId="1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6" borderId="0" xfId="2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4" borderId="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7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5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5" fillId="4" borderId="0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5" fillId="7" borderId="0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5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9" borderId="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9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9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9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9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9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9" borderId="0" xfId="23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9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5" fillId="6" borderId="0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1" xfId="2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7" borderId="1" xfId="2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4" borderId="4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7" fillId="0" borderId="4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4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5" fillId="0" borderId="4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2" xfId="23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5" fillId="0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0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5" fillId="6" borderId="2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0" xfId="2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0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5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1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justify" vertical="center" textRotation="0" wrapText="tru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  <cellStyle name="Normal 2" xfId="21"/>
    <cellStyle name="Normal 3" xfId="22"/>
    <cellStyle name="Separador de milhares 9" xfId="23"/>
    <cellStyle name="Warning Text 1 1" xfId="24"/>
  </cellStyles>
  <dxfs count="99">
    <dxf>
      <font>
        <b val="0"/>
        <color rgb="FF000000"/>
        <sz val="11"/>
      </font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  <fill>
        <patternFill>
          <bgColor rgb="FFFFFFFF"/>
        </patternFill>
      </fill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  <dxf>
      <font>
        <b val="0"/>
        <color rgb="FF000000"/>
        <sz val="11"/>
      </font>
      <fill>
        <patternFill>
          <bgColor rgb="FF9999FF"/>
        </patternFill>
      </fill>
    </dxf>
    <dxf>
      <font>
        <b val="0"/>
        <color rgb="FF000000"/>
        <sz val="11"/>
      </font>
    </dxf>
  </dxfs>
  <colors>
    <indexedColors>
      <rgbColor rgb="FF000000"/>
      <rgbColor rgb="FFFFFFFF"/>
      <rgbColor rgb="FFFF3333"/>
      <rgbColor rgb="FF3DEB3D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996699"/>
      <rgbColor rgb="FF9999FF"/>
      <rgbColor rgb="FF993366"/>
      <rgbColor rgb="FFEEEEEE"/>
      <rgbColor rgb="FFE6E6E6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9360</xdr:colOff>
      <xdr:row>1</xdr:row>
      <xdr:rowOff>1080</xdr:rowOff>
    </xdr:from>
    <xdr:to>
      <xdr:col>5</xdr:col>
      <xdr:colOff>762120</xdr:colOff>
      <xdr:row>6</xdr:row>
      <xdr:rowOff>216360</xdr:rowOff>
    </xdr:to>
    <xdr:pic>
      <xdr:nvPicPr>
        <xdr:cNvPr id="0" name="Figuras 3_0" descr=""/>
        <xdr:cNvPicPr/>
      </xdr:nvPicPr>
      <xdr:blipFill>
        <a:blip r:embed="rId1"/>
        <a:stretch/>
      </xdr:blipFill>
      <xdr:spPr>
        <a:xfrm>
          <a:off x="9360" y="235080"/>
          <a:ext cx="7011720" cy="13870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IV1219"/>
  <sheetViews>
    <sheetView showFormulas="false" showGridLines="true" showRowColHeaders="true" showZeros="true" rightToLeft="false" tabSelected="true" showOutlineSymbols="true" defaultGridColor="true" view="pageBreakPreview" topLeftCell="A1" colorId="64" zoomScale="54" zoomScaleNormal="49" zoomScalePageLayoutView="54" workbookViewId="0">
      <pane xSplit="0" ySplit="7" topLeftCell="B8" activePane="bottomLeft" state="frozen"/>
      <selection pane="topLeft" activeCell="A1" activeCellId="0" sqref="A1"/>
      <selection pane="bottomLeft" activeCell="E13" activeCellId="0" sqref="E13"/>
    </sheetView>
  </sheetViews>
  <sheetFormatPr defaultColWidth="11.58984375" defaultRowHeight="12.8" zeroHeight="false" outlineLevelRow="1" outlineLevelCol="0"/>
  <cols>
    <col collapsed="false" customWidth="true" hidden="false" outlineLevel="0" max="1" min="1" style="1" width="10.99"/>
    <col collapsed="false" customWidth="true" hidden="false" outlineLevel="0" max="2" min="2" style="2" width="6.15"/>
    <col collapsed="false" customWidth="true" hidden="false" outlineLevel="0" max="3" min="3" style="2" width="12.57"/>
    <col collapsed="false" customWidth="true" hidden="false" outlineLevel="0" max="4" min="4" style="2" width="9.71"/>
    <col collapsed="false" customWidth="true" hidden="false" outlineLevel="0" max="5" min="5" style="3" width="75.29"/>
    <col collapsed="false" customWidth="true" hidden="false" outlineLevel="0" max="6" min="6" style="4" width="8.4"/>
    <col collapsed="false" customWidth="false" hidden="false" outlineLevel="0" max="7" min="7" style="5" width="11.57"/>
    <col collapsed="false" customWidth="false" hidden="false" outlineLevel="0" max="8" min="8" style="6" width="11.57"/>
    <col collapsed="false" customWidth="true" hidden="false" outlineLevel="0" max="9" min="9" style="4" width="14.15"/>
    <col collapsed="false" customWidth="false" hidden="false" outlineLevel="0" max="11" min="10" style="4" width="11.57"/>
    <col collapsed="false" customWidth="true" hidden="false" outlineLevel="0" max="12" min="12" style="2" width="16"/>
    <col collapsed="false" customWidth="true" hidden="false" outlineLevel="0" max="13" min="13" style="7" width="10.58"/>
    <col collapsed="false" customWidth="true" hidden="true" outlineLevel="0" max="14" min="14" style="7" width="10.85"/>
    <col collapsed="false" customWidth="true" hidden="true" outlineLevel="0" max="15" min="15" style="2" width="10.85"/>
    <col collapsed="false" customWidth="true" hidden="true" outlineLevel="0" max="22" min="16" style="2" width="11.42"/>
    <col collapsed="false" customWidth="true" hidden="true" outlineLevel="0" max="24" min="23" style="8" width="11.3"/>
    <col collapsed="false" customWidth="true" hidden="false" outlineLevel="0" max="243" min="25" style="9" width="11.3"/>
    <col collapsed="false" customWidth="true" hidden="false" outlineLevel="0" max="245" min="244" style="10" width="11.3"/>
    <col collapsed="false" customWidth="false" hidden="false" outlineLevel="0" max="1024" min="246" style="10" width="11.57"/>
  </cols>
  <sheetData>
    <row r="1" customFormat="false" ht="12.8" hidden="false" customHeight="true" outlineLevel="0" collapsed="false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2"/>
      <c r="X1" s="12"/>
      <c r="IJ1" s="9"/>
      <c r="IK1" s="9"/>
      <c r="IL1" s="9"/>
      <c r="IV1" s="9"/>
    </row>
    <row r="2" s="10" customFormat="true" ht="12.8" hidden="false" customHeight="true" outlineLevel="0" collapsed="false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3"/>
      <c r="X2" s="13"/>
    </row>
    <row r="3" s="10" customFormat="true" ht="12.8" hidden="false" customHeight="true" outlineLevel="0" collapsed="false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3"/>
      <c r="X3" s="13"/>
    </row>
    <row r="4" s="10" customFormat="true" ht="12.8" hidden="false" customHeight="false" outlineLevel="0" collapsed="false">
      <c r="A4" s="11" t="s">
        <v>3</v>
      </c>
      <c r="B4" s="12"/>
      <c r="C4" s="12"/>
      <c r="D4" s="12"/>
      <c r="E4" s="11" t="s">
        <v>4</v>
      </c>
      <c r="F4" s="13"/>
      <c r="G4" s="14"/>
      <c r="H4" s="15"/>
      <c r="I4" s="15"/>
      <c r="J4" s="15"/>
      <c r="K4" s="15"/>
      <c r="L4" s="16"/>
      <c r="M4" s="16"/>
      <c r="N4" s="12"/>
      <c r="O4" s="12"/>
      <c r="P4" s="12"/>
      <c r="Q4" s="12"/>
      <c r="R4" s="12"/>
      <c r="S4" s="12"/>
      <c r="T4" s="12"/>
      <c r="U4" s="12"/>
      <c r="V4" s="12"/>
      <c r="W4" s="13"/>
      <c r="X4" s="13"/>
    </row>
    <row r="5" s="10" customFormat="true" ht="12.8" hidden="false" customHeight="false" outlineLevel="0" collapsed="false">
      <c r="A5" s="11" t="s">
        <v>5</v>
      </c>
      <c r="B5" s="12"/>
      <c r="C5" s="12"/>
      <c r="D5" s="12"/>
      <c r="E5" s="17" t="s">
        <v>6</v>
      </c>
      <c r="F5" s="11"/>
      <c r="G5" s="12"/>
      <c r="H5" s="18"/>
      <c r="I5" s="19"/>
      <c r="J5" s="19"/>
      <c r="K5" s="19"/>
      <c r="L5" s="20"/>
      <c r="M5" s="20"/>
      <c r="N5" s="12"/>
      <c r="O5" s="12"/>
      <c r="P5" s="12"/>
      <c r="Q5" s="12"/>
      <c r="R5" s="12"/>
      <c r="S5" s="12"/>
      <c r="T5" s="12"/>
      <c r="U5" s="12"/>
      <c r="V5" s="12"/>
      <c r="W5" s="13"/>
      <c r="X5" s="13"/>
    </row>
    <row r="6" s="10" customFormat="true" ht="12.8" hidden="false" customHeight="false" outlineLevel="0" collapsed="false">
      <c r="A6" s="11"/>
      <c r="B6" s="12"/>
      <c r="C6" s="12"/>
      <c r="D6" s="12"/>
      <c r="E6" s="11" t="s">
        <v>7</v>
      </c>
      <c r="F6" s="21"/>
      <c r="G6" s="12"/>
      <c r="H6" s="18"/>
      <c r="I6" s="11"/>
      <c r="J6" s="11"/>
      <c r="K6" s="11"/>
      <c r="L6" s="22" t="s">
        <v>8</v>
      </c>
      <c r="M6" s="16" t="n">
        <v>44260</v>
      </c>
      <c r="N6" s="12"/>
      <c r="O6" s="12"/>
      <c r="P6" s="12"/>
      <c r="Q6" s="12"/>
      <c r="R6" s="12"/>
      <c r="S6" s="12"/>
      <c r="T6" s="12"/>
      <c r="U6" s="12"/>
      <c r="V6" s="12"/>
      <c r="W6" s="13"/>
      <c r="X6" s="13"/>
    </row>
    <row r="7" s="10" customFormat="true" ht="12.8" hidden="false" customHeight="true" outlineLevel="0" collapsed="false">
      <c r="A7" s="11"/>
      <c r="B7" s="12"/>
      <c r="C7" s="12"/>
      <c r="D7" s="12"/>
      <c r="E7" s="11" t="s">
        <v>9</v>
      </c>
      <c r="F7" s="11"/>
      <c r="G7" s="12"/>
      <c r="H7" s="18"/>
      <c r="I7" s="12" t="s">
        <v>10</v>
      </c>
      <c r="J7" s="11"/>
      <c r="K7" s="11"/>
      <c r="L7" s="22" t="s">
        <v>11</v>
      </c>
      <c r="M7" s="16" t="n">
        <v>44248</v>
      </c>
      <c r="N7" s="12"/>
      <c r="O7" s="23" t="s">
        <v>12</v>
      </c>
      <c r="P7" s="23"/>
      <c r="Q7" s="23"/>
      <c r="R7" s="23"/>
      <c r="S7" s="23"/>
      <c r="T7" s="23"/>
      <c r="U7" s="23"/>
      <c r="V7" s="23"/>
      <c r="W7" s="23"/>
      <c r="X7" s="23"/>
    </row>
    <row r="8" s="10" customFormat="true" ht="13.8" hidden="false" customHeight="true" outlineLevel="0" collapsed="false">
      <c r="A8" s="24" t="s">
        <v>13</v>
      </c>
      <c r="B8" s="24" t="s">
        <v>14</v>
      </c>
      <c r="C8" s="25" t="s">
        <v>15</v>
      </c>
      <c r="D8" s="25" t="s">
        <v>16</v>
      </c>
      <c r="E8" s="26" t="s">
        <v>17</v>
      </c>
      <c r="F8" s="27" t="s">
        <v>18</v>
      </c>
      <c r="G8" s="28" t="s">
        <v>19</v>
      </c>
      <c r="H8" s="29" t="s">
        <v>20</v>
      </c>
      <c r="I8" s="29"/>
      <c r="J8" s="29"/>
      <c r="K8" s="29"/>
      <c r="L8" s="30" t="s">
        <v>21</v>
      </c>
      <c r="M8" s="30" t="s">
        <v>22</v>
      </c>
      <c r="N8" s="7"/>
      <c r="O8" s="24" t="s">
        <v>23</v>
      </c>
      <c r="P8" s="31" t="s">
        <v>24</v>
      </c>
      <c r="Q8" s="31" t="s">
        <v>25</v>
      </c>
      <c r="R8" s="31" t="s">
        <v>26</v>
      </c>
      <c r="S8" s="31" t="s">
        <v>27</v>
      </c>
      <c r="T8" s="31" t="s">
        <v>28</v>
      </c>
      <c r="U8" s="31" t="s">
        <v>29</v>
      </c>
      <c r="V8" s="31" t="s">
        <v>30</v>
      </c>
      <c r="W8" s="31" t="s">
        <v>31</v>
      </c>
      <c r="X8" s="31" t="s">
        <v>32</v>
      </c>
    </row>
    <row r="9" s="35" customFormat="true" ht="22.1" hidden="false" customHeight="false" outlineLevel="0" collapsed="false">
      <c r="A9" s="24"/>
      <c r="B9" s="24"/>
      <c r="C9" s="24"/>
      <c r="D9" s="25"/>
      <c r="E9" s="26"/>
      <c r="F9" s="27"/>
      <c r="G9" s="28"/>
      <c r="H9" s="32" t="s">
        <v>33</v>
      </c>
      <c r="I9" s="33" t="s">
        <v>34</v>
      </c>
      <c r="J9" s="34" t="s">
        <v>35</v>
      </c>
      <c r="K9" s="30" t="s">
        <v>36</v>
      </c>
      <c r="L9" s="30"/>
      <c r="M9" s="30"/>
      <c r="N9" s="24"/>
      <c r="O9" s="24" t="s">
        <v>37</v>
      </c>
      <c r="P9" s="24" t="s">
        <v>38</v>
      </c>
      <c r="Q9" s="24" t="s">
        <v>39</v>
      </c>
      <c r="R9" s="24" t="s">
        <v>40</v>
      </c>
      <c r="S9" s="24" t="s">
        <v>41</v>
      </c>
      <c r="T9" s="24" t="s">
        <v>42</v>
      </c>
      <c r="U9" s="24" t="s">
        <v>43</v>
      </c>
      <c r="V9" s="24" t="s">
        <v>44</v>
      </c>
      <c r="W9" s="24" t="s">
        <v>45</v>
      </c>
      <c r="X9" s="24" t="s">
        <v>46</v>
      </c>
    </row>
    <row r="10" s="43" customFormat="true" ht="12.8" hidden="false" customHeight="false" outlineLevel="0" collapsed="false">
      <c r="A10" s="36" t="n">
        <v>1</v>
      </c>
      <c r="B10" s="37"/>
      <c r="C10" s="37"/>
      <c r="D10" s="37"/>
      <c r="E10" s="36" t="s">
        <v>47</v>
      </c>
      <c r="F10" s="38"/>
      <c r="G10" s="38"/>
      <c r="H10" s="39"/>
      <c r="I10" s="39"/>
      <c r="J10" s="39"/>
      <c r="K10" s="40"/>
      <c r="L10" s="40" t="n">
        <f aca="false">SUM(K12:K14)</f>
        <v>0</v>
      </c>
      <c r="M10" s="41" t="e">
        <f aca="false">(L10)/$L$1115</f>
        <v>#DIV/0!</v>
      </c>
      <c r="N10" s="42" t="n">
        <f aca="false">SUM(O10:V10)-K10</f>
        <v>0</v>
      </c>
      <c r="O10" s="40" t="str">
        <f aca="false">IF(SUM(O12:O14)&gt;0,SUM(O12:O14),"-")</f>
        <v>-</v>
      </c>
      <c r="P10" s="40" t="str">
        <f aca="false">IF(SUM(P12:P14)&gt;0,SUM(P12:P14),"-")</f>
        <v>-</v>
      </c>
      <c r="Q10" s="40" t="str">
        <f aca="false">IF(SUM(Q12:Q14)&gt;0,SUM(Q12:Q14),"-")</f>
        <v>-</v>
      </c>
      <c r="R10" s="40" t="str">
        <f aca="false">IF(SUM(R12:R14)&gt;0,SUM(R12:R14),"-")</f>
        <v>-</v>
      </c>
      <c r="S10" s="40" t="str">
        <f aca="false">IF(SUM(S12:S14)&gt;0,SUM(S12:S14),"-")</f>
        <v>-</v>
      </c>
      <c r="T10" s="40" t="str">
        <f aca="false">IF(SUM(T12:T14)&gt;0,SUM(T12:T14),"-")</f>
        <v>-</v>
      </c>
      <c r="U10" s="40" t="str">
        <f aca="false">IF(SUM(U12:U14)&gt;0,SUM(U12:U14),"-")</f>
        <v>-</v>
      </c>
      <c r="V10" s="40" t="str">
        <f aca="false">IF(SUM(V12:V14)&gt;0,SUM(V12:V14),"-")</f>
        <v>-</v>
      </c>
      <c r="W10" s="40" t="str">
        <f aca="false">IF(SUM(W12:W14)&gt;0,SUM(W12:W14),"-")</f>
        <v>-</v>
      </c>
      <c r="X10" s="40" t="str">
        <f aca="false">IF(SUM(X12:X14)&gt;0,SUM(X12:X14),"-")</f>
        <v>-</v>
      </c>
      <c r="IM10" s="44"/>
      <c r="IN10" s="44"/>
      <c r="IO10" s="44"/>
      <c r="IP10" s="44"/>
      <c r="IQ10" s="44"/>
      <c r="IR10" s="44"/>
      <c r="IS10" s="44"/>
      <c r="IT10" s="44"/>
      <c r="IU10" s="44"/>
    </row>
    <row r="11" customFormat="false" ht="12.8" hidden="false" customHeight="false" outlineLevel="0" collapsed="false">
      <c r="A11" s="45"/>
      <c r="B11" s="46"/>
      <c r="C11" s="46"/>
      <c r="D11" s="46"/>
      <c r="E11" s="45"/>
      <c r="F11" s="46"/>
      <c r="G11" s="46"/>
      <c r="H11" s="47"/>
      <c r="I11" s="46"/>
      <c r="J11" s="48"/>
      <c r="K11" s="46"/>
      <c r="L11" s="46"/>
      <c r="M11" s="46"/>
      <c r="N11" s="46" t="n">
        <f aca="false">SUM(O11:V11)-K11</f>
        <v>0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  <c r="IJ11" s="9"/>
      <c r="IK11" s="9"/>
      <c r="IL11" s="9"/>
      <c r="IV11" s="9"/>
    </row>
    <row r="12" s="9" customFormat="true" ht="14.15" hidden="false" customHeight="false" outlineLevel="1" collapsed="false">
      <c r="A12" s="49" t="s">
        <v>48</v>
      </c>
      <c r="B12" s="50" t="s">
        <v>49</v>
      </c>
      <c r="C12" s="50" t="s">
        <v>50</v>
      </c>
      <c r="D12" s="50" t="s">
        <v>51</v>
      </c>
      <c r="E12" s="45" t="s">
        <v>52</v>
      </c>
      <c r="F12" s="7" t="s">
        <v>53</v>
      </c>
      <c r="G12" s="51" t="n">
        <v>1760</v>
      </c>
      <c r="H12" s="52"/>
      <c r="I12" s="46" t="n">
        <f aca="false">$D$1116</f>
        <v>0</v>
      </c>
      <c r="J12" s="53" t="n">
        <f aca="false">TRUNC(H12*(1+I12),2)</f>
        <v>0</v>
      </c>
      <c r="K12" s="54" t="n">
        <f aca="false">TRUNC(J12*G12,2)</f>
        <v>0</v>
      </c>
      <c r="L12" s="51"/>
      <c r="M12" s="46"/>
      <c r="N12" s="7" t="n">
        <f aca="false">SUM(O12:V12)-K12</f>
        <v>0</v>
      </c>
      <c r="O12" s="51" t="n">
        <f aca="false">$K$12/10</f>
        <v>0</v>
      </c>
      <c r="P12" s="51" t="n">
        <f aca="false">$K$12/10</f>
        <v>0</v>
      </c>
      <c r="Q12" s="51" t="n">
        <f aca="false">$K$12/10</f>
        <v>0</v>
      </c>
      <c r="R12" s="51" t="n">
        <f aca="false">$K$12/10</f>
        <v>0</v>
      </c>
      <c r="S12" s="51" t="n">
        <f aca="false">$K$12/10</f>
        <v>0</v>
      </c>
      <c r="T12" s="51" t="n">
        <f aca="false">$K$12/10</f>
        <v>0</v>
      </c>
      <c r="U12" s="51" t="n">
        <f aca="false">$K$12/10</f>
        <v>0</v>
      </c>
      <c r="V12" s="51" t="n">
        <f aca="false">$K$12/10</f>
        <v>0</v>
      </c>
      <c r="W12" s="51" t="n">
        <f aca="false">$K$12/10</f>
        <v>0</v>
      </c>
      <c r="X12" s="51" t="n">
        <f aca="false">$K$12/10</f>
        <v>0</v>
      </c>
      <c r="IM12" s="10"/>
      <c r="IN12" s="10"/>
    </row>
    <row r="13" s="9" customFormat="true" ht="23.85" hidden="false" customHeight="false" outlineLevel="1" collapsed="false">
      <c r="A13" s="49" t="s">
        <v>54</v>
      </c>
      <c r="B13" s="50" t="s">
        <v>49</v>
      </c>
      <c r="C13" s="50" t="s">
        <v>55</v>
      </c>
      <c r="D13" s="50" t="s">
        <v>51</v>
      </c>
      <c r="E13" s="45" t="s">
        <v>56</v>
      </c>
      <c r="F13" s="7" t="s">
        <v>53</v>
      </c>
      <c r="G13" s="51" t="n">
        <v>400</v>
      </c>
      <c r="H13" s="52"/>
      <c r="I13" s="46" t="n">
        <f aca="false">$D$1116</f>
        <v>0</v>
      </c>
      <c r="J13" s="53" t="n">
        <f aca="false">TRUNC(H13*(1+I13),2)</f>
        <v>0</v>
      </c>
      <c r="K13" s="54" t="n">
        <f aca="false">TRUNC(J13*G13,2)</f>
        <v>0</v>
      </c>
      <c r="L13" s="51"/>
      <c r="M13" s="46"/>
      <c r="N13" s="7" t="n">
        <f aca="false">SUM(O13:V13)-K13</f>
        <v>0</v>
      </c>
      <c r="O13" s="51" t="n">
        <f aca="false">$K$13/10</f>
        <v>0</v>
      </c>
      <c r="P13" s="51" t="n">
        <f aca="false">$K$13/10</f>
        <v>0</v>
      </c>
      <c r="Q13" s="51" t="n">
        <f aca="false">$K$13/10</f>
        <v>0</v>
      </c>
      <c r="R13" s="51" t="n">
        <f aca="false">$K$13/10</f>
        <v>0</v>
      </c>
      <c r="S13" s="51" t="n">
        <f aca="false">$K$13/10</f>
        <v>0</v>
      </c>
      <c r="T13" s="51" t="n">
        <f aca="false">$K$13/10</f>
        <v>0</v>
      </c>
      <c r="U13" s="51" t="n">
        <f aca="false">$K$13/10</f>
        <v>0</v>
      </c>
      <c r="V13" s="51" t="n">
        <f aca="false">$K$13/10</f>
        <v>0</v>
      </c>
      <c r="W13" s="51" t="n">
        <f aca="false">$K$13/10</f>
        <v>0</v>
      </c>
      <c r="X13" s="51" t="n">
        <f aca="false">$K$13/10</f>
        <v>0</v>
      </c>
      <c r="IM13" s="10"/>
      <c r="IN13" s="10"/>
    </row>
    <row r="14" s="9" customFormat="true" ht="23.85" hidden="false" customHeight="false" outlineLevel="1" collapsed="false">
      <c r="A14" s="49" t="s">
        <v>57</v>
      </c>
      <c r="B14" s="50" t="s">
        <v>49</v>
      </c>
      <c r="C14" s="50" t="s">
        <v>58</v>
      </c>
      <c r="D14" s="50" t="s">
        <v>51</v>
      </c>
      <c r="E14" s="45" t="s">
        <v>59</v>
      </c>
      <c r="F14" s="7" t="s">
        <v>53</v>
      </c>
      <c r="G14" s="51" t="n">
        <v>80</v>
      </c>
      <c r="H14" s="52"/>
      <c r="I14" s="46" t="n">
        <f aca="false">$D$1116</f>
        <v>0</v>
      </c>
      <c r="J14" s="53" t="n">
        <f aca="false">TRUNC(H14*(1+I14),2)</f>
        <v>0</v>
      </c>
      <c r="K14" s="54" t="n">
        <f aca="false">TRUNC(J14*G14,2)</f>
        <v>0</v>
      </c>
      <c r="L14" s="51"/>
      <c r="M14" s="46"/>
      <c r="N14" s="7" t="n">
        <f aca="false">SUM(O14:V14)-K14</f>
        <v>0</v>
      </c>
      <c r="O14" s="51" t="n">
        <f aca="false">$K$14/10</f>
        <v>0</v>
      </c>
      <c r="P14" s="51" t="n">
        <f aca="false">$K$14/10</f>
        <v>0</v>
      </c>
      <c r="Q14" s="51" t="n">
        <f aca="false">$K$14/10</f>
        <v>0</v>
      </c>
      <c r="R14" s="51" t="n">
        <f aca="false">$K$14/10</f>
        <v>0</v>
      </c>
      <c r="S14" s="51" t="n">
        <f aca="false">$K$14/10</f>
        <v>0</v>
      </c>
      <c r="T14" s="51" t="n">
        <f aca="false">$K$14/10</f>
        <v>0</v>
      </c>
      <c r="U14" s="51" t="n">
        <f aca="false">$K$14/10</f>
        <v>0</v>
      </c>
      <c r="V14" s="51" t="n">
        <f aca="false">$K$14/10</f>
        <v>0</v>
      </c>
      <c r="W14" s="51" t="n">
        <f aca="false">$K$14/10</f>
        <v>0</v>
      </c>
      <c r="X14" s="51" t="n">
        <f aca="false">$K$14/10</f>
        <v>0</v>
      </c>
      <c r="IM14" s="10"/>
      <c r="IN14" s="10"/>
    </row>
    <row r="15" s="57" customFormat="true" ht="14.15" hidden="false" customHeight="false" outlineLevel="0" collapsed="false">
      <c r="A15" s="36" t="n">
        <v>2</v>
      </c>
      <c r="B15" s="37"/>
      <c r="C15" s="37"/>
      <c r="D15" s="37"/>
      <c r="E15" s="36" t="s">
        <v>60</v>
      </c>
      <c r="F15" s="38"/>
      <c r="G15" s="38"/>
      <c r="H15" s="55"/>
      <c r="I15" s="38"/>
      <c r="J15" s="38"/>
      <c r="K15" s="40"/>
      <c r="L15" s="40" t="n">
        <f aca="false">SUM(K17:K22)</f>
        <v>0</v>
      </c>
      <c r="M15" s="41" t="e">
        <f aca="false">(L15)/$L$1115</f>
        <v>#DIV/0!</v>
      </c>
      <c r="N15" s="42" t="n">
        <f aca="false">SUM(O15:V15)-K15</f>
        <v>0</v>
      </c>
      <c r="O15" s="40" t="str">
        <f aca="false">IF(SUM(O17:O22)&gt;0,SUM(O17:O22),"-")</f>
        <v>-</v>
      </c>
      <c r="P15" s="40" t="str">
        <f aca="false">IF(SUM(P17:P22)&gt;0,SUM(P17:P22),"-")</f>
        <v>-</v>
      </c>
      <c r="Q15" s="40" t="str">
        <f aca="false">IF(SUM(Q17:Q22)&gt;0,SUM(Q17:Q22),"-")</f>
        <v>-</v>
      </c>
      <c r="R15" s="40" t="str">
        <f aca="false">IF(SUM(R17:R22)&gt;0,SUM(R17:R22),"-")</f>
        <v>-</v>
      </c>
      <c r="S15" s="40" t="str">
        <f aca="false">IF(SUM(S17:S22)&gt;0,SUM(S17:S22),"-")</f>
        <v>-</v>
      </c>
      <c r="T15" s="40" t="str">
        <f aca="false">IF(SUM(T17:T22)&gt;0,SUM(T17:T22),"-")</f>
        <v>-</v>
      </c>
      <c r="U15" s="40" t="str">
        <f aca="false">IF(SUM(U17:U22)&gt;0,SUM(U17:U22),"-")</f>
        <v>-</v>
      </c>
      <c r="V15" s="40" t="str">
        <f aca="false">IF(SUM(V17:V22)&gt;0,SUM(V17:V22),"-")</f>
        <v>-</v>
      </c>
      <c r="W15" s="40" t="str">
        <f aca="false">IF(SUM(W17:W22)&gt;0,SUM(W17:W22),"-")</f>
        <v>-</v>
      </c>
      <c r="X15" s="40" t="str">
        <f aca="false">IF(SUM(X17:X22)&gt;0,SUM(X17:X22),"-")</f>
        <v>-</v>
      </c>
      <c r="Y15" s="43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IM15" s="58"/>
      <c r="IN15" s="58"/>
    </row>
    <row r="16" s="59" customFormat="true" ht="14.15" hidden="false" customHeight="false" outlineLevel="0" collapsed="false">
      <c r="A16" s="45"/>
      <c r="B16" s="46"/>
      <c r="C16" s="46"/>
      <c r="D16" s="46"/>
      <c r="E16" s="45"/>
      <c r="F16" s="46"/>
      <c r="G16" s="46"/>
      <c r="H16" s="52"/>
      <c r="I16" s="46"/>
      <c r="J16" s="46"/>
      <c r="K16" s="46"/>
      <c r="L16" s="46"/>
      <c r="M16" s="46"/>
      <c r="N16" s="46" t="n">
        <f aca="false">SUM(O16:V16)-K16</f>
        <v>0</v>
      </c>
      <c r="O16" s="46"/>
      <c r="P16" s="46"/>
      <c r="Q16" s="46"/>
      <c r="R16" s="46"/>
      <c r="S16" s="46"/>
      <c r="T16" s="46"/>
      <c r="U16" s="46"/>
      <c r="V16" s="46"/>
      <c r="W16" s="7"/>
      <c r="X16" s="7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IM16" s="60"/>
      <c r="IN16" s="60"/>
    </row>
    <row r="17" s="10" customFormat="true" ht="14.15" hidden="false" customHeight="false" outlineLevel="1" collapsed="false">
      <c r="A17" s="49" t="s">
        <v>61</v>
      </c>
      <c r="B17" s="50" t="s">
        <v>49</v>
      </c>
      <c r="C17" s="50" t="s">
        <v>62</v>
      </c>
      <c r="D17" s="50" t="s">
        <v>51</v>
      </c>
      <c r="E17" s="45" t="s">
        <v>63</v>
      </c>
      <c r="F17" s="7" t="s">
        <v>64</v>
      </c>
      <c r="G17" s="51" t="n">
        <v>5.18</v>
      </c>
      <c r="H17" s="52"/>
      <c r="I17" s="46" t="n">
        <f aca="false">$D$1116</f>
        <v>0</v>
      </c>
      <c r="J17" s="53" t="n">
        <f aca="false">TRUNC(H17*(1+I17),2)</f>
        <v>0</v>
      </c>
      <c r="K17" s="54" t="n">
        <f aca="false">TRUNC(J17*G17,2)</f>
        <v>0</v>
      </c>
      <c r="L17" s="51"/>
      <c r="M17" s="46"/>
      <c r="N17" s="7" t="n">
        <f aca="false">SUM(O17:V17)-K17</f>
        <v>0</v>
      </c>
      <c r="O17" s="51" t="n">
        <f aca="false">K17</f>
        <v>0</v>
      </c>
      <c r="P17" s="51"/>
      <c r="Q17" s="51"/>
      <c r="R17" s="51"/>
      <c r="S17" s="51"/>
      <c r="T17" s="51"/>
      <c r="U17" s="51"/>
      <c r="V17" s="51"/>
      <c r="W17" s="50"/>
      <c r="X17" s="50"/>
    </row>
    <row r="18" s="10" customFormat="true" ht="12.8" hidden="false" customHeight="false" outlineLevel="1" collapsed="false">
      <c r="A18" s="49" t="s">
        <v>65</v>
      </c>
      <c r="B18" s="50" t="s">
        <v>49</v>
      </c>
      <c r="C18" s="50" t="s">
        <v>66</v>
      </c>
      <c r="D18" s="50" t="s">
        <v>51</v>
      </c>
      <c r="E18" s="45" t="s">
        <v>67</v>
      </c>
      <c r="F18" s="7" t="s">
        <v>64</v>
      </c>
      <c r="G18" s="51" t="n">
        <v>63</v>
      </c>
      <c r="H18" s="52"/>
      <c r="I18" s="46" t="n">
        <f aca="false">$D$1116</f>
        <v>0</v>
      </c>
      <c r="J18" s="53" t="n">
        <f aca="false">TRUNC(H18*(1+I18),2)</f>
        <v>0</v>
      </c>
      <c r="K18" s="54" t="n">
        <f aca="false">TRUNC(J18*G18,2)</f>
        <v>0</v>
      </c>
      <c r="L18" s="51"/>
      <c r="M18" s="46"/>
      <c r="N18" s="7"/>
      <c r="O18" s="51" t="n">
        <f aca="false">K18</f>
        <v>0</v>
      </c>
      <c r="P18" s="51"/>
      <c r="Q18" s="51"/>
      <c r="R18" s="51"/>
      <c r="S18" s="51"/>
      <c r="T18" s="51"/>
      <c r="U18" s="51"/>
      <c r="V18" s="51"/>
      <c r="W18" s="50"/>
      <c r="X18" s="50"/>
    </row>
    <row r="19" s="10" customFormat="true" ht="23.85" hidden="false" customHeight="false" outlineLevel="1" collapsed="false">
      <c r="A19" s="49" t="s">
        <v>68</v>
      </c>
      <c r="B19" s="50" t="s">
        <v>49</v>
      </c>
      <c r="C19" s="50" t="s">
        <v>69</v>
      </c>
      <c r="D19" s="50" t="s">
        <v>51</v>
      </c>
      <c r="E19" s="45" t="s">
        <v>70</v>
      </c>
      <c r="F19" s="7" t="s">
        <v>64</v>
      </c>
      <c r="G19" s="51" t="n">
        <v>63</v>
      </c>
      <c r="H19" s="52"/>
      <c r="I19" s="46" t="n">
        <f aca="false">$D$1116</f>
        <v>0</v>
      </c>
      <c r="J19" s="53" t="n">
        <f aca="false">TRUNC(H19*(1+I19),2)</f>
        <v>0</v>
      </c>
      <c r="K19" s="54" t="n">
        <f aca="false">TRUNC(J19*G19,2)</f>
        <v>0</v>
      </c>
      <c r="L19" s="51"/>
      <c r="M19" s="46"/>
      <c r="N19" s="7"/>
      <c r="O19" s="51"/>
      <c r="P19" s="51"/>
      <c r="Q19" s="51"/>
      <c r="R19" s="51"/>
      <c r="S19" s="51"/>
      <c r="T19" s="51"/>
      <c r="U19" s="51"/>
      <c r="V19" s="51" t="n">
        <f aca="false">K19</f>
        <v>0</v>
      </c>
      <c r="W19" s="50"/>
      <c r="X19" s="50"/>
    </row>
    <row r="20" s="10" customFormat="true" ht="35.05" hidden="false" customHeight="false" outlineLevel="1" collapsed="false">
      <c r="A20" s="49" t="s">
        <v>71</v>
      </c>
      <c r="B20" s="50" t="s">
        <v>72</v>
      </c>
      <c r="C20" s="50" t="s">
        <v>73</v>
      </c>
      <c r="D20" s="50" t="s">
        <v>74</v>
      </c>
      <c r="E20" s="45" t="s">
        <v>75</v>
      </c>
      <c r="F20" s="7" t="s">
        <v>64</v>
      </c>
      <c r="G20" s="51" t="n">
        <v>117.22</v>
      </c>
      <c r="H20" s="52"/>
      <c r="I20" s="46" t="n">
        <f aca="false">$D$1116</f>
        <v>0</v>
      </c>
      <c r="J20" s="53" t="n">
        <f aca="false">TRUNC(H20*(1+I20),2)</f>
        <v>0</v>
      </c>
      <c r="K20" s="54" t="n">
        <f aca="false">TRUNC(J20*G20,2)</f>
        <v>0</v>
      </c>
      <c r="L20" s="51"/>
      <c r="M20" s="46"/>
      <c r="N20" s="7"/>
      <c r="O20" s="51" t="n">
        <f aca="false">K20</f>
        <v>0</v>
      </c>
      <c r="P20" s="51"/>
      <c r="Q20" s="51"/>
      <c r="R20" s="51"/>
      <c r="S20" s="51"/>
      <c r="T20" s="51"/>
      <c r="U20" s="51"/>
      <c r="V20" s="51"/>
      <c r="W20" s="50"/>
      <c r="X20" s="50"/>
    </row>
    <row r="21" s="10" customFormat="true" ht="23.85" hidden="false" customHeight="false" outlineLevel="1" collapsed="false">
      <c r="A21" s="49" t="s">
        <v>76</v>
      </c>
      <c r="B21" s="50" t="s">
        <v>72</v>
      </c>
      <c r="C21" s="50" t="s">
        <v>73</v>
      </c>
      <c r="D21" s="50" t="s">
        <v>74</v>
      </c>
      <c r="E21" s="45" t="s">
        <v>77</v>
      </c>
      <c r="F21" s="7" t="s">
        <v>64</v>
      </c>
      <c r="G21" s="51" t="n">
        <v>25.4</v>
      </c>
      <c r="H21" s="52"/>
      <c r="I21" s="46" t="n">
        <f aca="false">$D$1116</f>
        <v>0</v>
      </c>
      <c r="J21" s="53" t="n">
        <f aca="false">TRUNC(H21*(1+I21),2)</f>
        <v>0</v>
      </c>
      <c r="K21" s="54" t="n">
        <f aca="false">TRUNC(J21*G21,2)</f>
        <v>0</v>
      </c>
      <c r="L21" s="51"/>
      <c r="M21" s="46"/>
      <c r="N21" s="7"/>
      <c r="O21" s="51" t="n">
        <f aca="false">K21</f>
        <v>0</v>
      </c>
      <c r="P21" s="51"/>
      <c r="Q21" s="51"/>
      <c r="R21" s="51"/>
      <c r="S21" s="51"/>
      <c r="T21" s="51"/>
      <c r="U21" s="51"/>
      <c r="V21" s="51"/>
      <c r="W21" s="50"/>
      <c r="X21" s="50"/>
    </row>
    <row r="22" s="10" customFormat="true" ht="12.8" hidden="false" customHeight="false" outlineLevel="1" collapsed="false">
      <c r="A22" s="49" t="s">
        <v>78</v>
      </c>
      <c r="B22" s="50" t="s">
        <v>49</v>
      </c>
      <c r="C22" s="50" t="s">
        <v>79</v>
      </c>
      <c r="D22" s="50" t="s">
        <v>80</v>
      </c>
      <c r="E22" s="45" t="s">
        <v>81</v>
      </c>
      <c r="F22" s="7" t="s">
        <v>64</v>
      </c>
      <c r="G22" s="51" t="n">
        <v>20.6</v>
      </c>
      <c r="H22" s="52"/>
      <c r="I22" s="46" t="n">
        <f aca="false">$D$1116</f>
        <v>0</v>
      </c>
      <c r="J22" s="53" t="n">
        <f aca="false">TRUNC(H22*(1+I22),2)</f>
        <v>0</v>
      </c>
      <c r="K22" s="54" t="n">
        <f aca="false">TRUNC(J22*G22,2)</f>
        <v>0</v>
      </c>
      <c r="L22" s="51"/>
      <c r="M22" s="46"/>
      <c r="N22" s="7"/>
      <c r="O22" s="51" t="n">
        <f aca="false">K22</f>
        <v>0</v>
      </c>
      <c r="P22" s="51"/>
      <c r="Q22" s="51"/>
      <c r="R22" s="51"/>
      <c r="S22" s="51"/>
      <c r="T22" s="51"/>
      <c r="U22" s="51"/>
      <c r="V22" s="51"/>
      <c r="W22" s="50"/>
      <c r="X22" s="50"/>
    </row>
    <row r="23" s="56" customFormat="true" ht="14.15" hidden="false" customHeight="false" outlineLevel="0" collapsed="false">
      <c r="A23" s="36" t="n">
        <v>3</v>
      </c>
      <c r="B23" s="37"/>
      <c r="C23" s="37"/>
      <c r="D23" s="37"/>
      <c r="E23" s="61" t="s">
        <v>82</v>
      </c>
      <c r="F23" s="39"/>
      <c r="G23" s="39"/>
      <c r="H23" s="55"/>
      <c r="I23" s="39"/>
      <c r="J23" s="39"/>
      <c r="K23" s="39"/>
      <c r="L23" s="40" t="n">
        <f aca="false">SUM(K27:K96)</f>
        <v>0</v>
      </c>
      <c r="M23" s="41" t="e">
        <f aca="false">(L23)/$L$1115</f>
        <v>#DIV/0!</v>
      </c>
      <c r="N23" s="42" t="n">
        <f aca="false">SUM(O23:V23)-K23</f>
        <v>0</v>
      </c>
      <c r="O23" s="40" t="str">
        <f aca="false">IF(SUM(O25:O96)&gt;0,SUM(O25:O96),"-")</f>
        <v>-</v>
      </c>
      <c r="P23" s="40" t="str">
        <f aca="false">IF(SUM(P25:P96)&gt;0,SUM(P25:P96),"-")</f>
        <v>-</v>
      </c>
      <c r="Q23" s="40" t="str">
        <f aca="false">IF(SUM(Q25:Q96)&gt;0,SUM(Q25:Q96),"-")</f>
        <v>-</v>
      </c>
      <c r="R23" s="40" t="str">
        <f aca="false">IF(SUM(R25:R96)&gt;0,SUM(R25:R96),"-")</f>
        <v>-</v>
      </c>
      <c r="S23" s="40" t="str">
        <f aca="false">IF(SUM(S25:S96)&gt;0,SUM(S25:S96),"-")</f>
        <v>-</v>
      </c>
      <c r="T23" s="40" t="str">
        <f aca="false">IF(SUM(T25:T96)&gt;0,SUM(T25:T96),"-")</f>
        <v>-</v>
      </c>
      <c r="U23" s="40" t="str">
        <f aca="false">IF(SUM(U25:U96)&gt;0,SUM(U25:U96),"-")</f>
        <v>-</v>
      </c>
      <c r="V23" s="40" t="str">
        <f aca="false">IF(SUM(V25:V96)&gt;0,SUM(V25:V96),"-")</f>
        <v>-</v>
      </c>
      <c r="W23" s="40" t="str">
        <f aca="false">IF(SUM(W25:W96)&gt;0,SUM(W25:W96),"-")</f>
        <v>-</v>
      </c>
      <c r="X23" s="40" t="str">
        <f aca="false">IF(SUM(X25:X96)&gt;0,SUM(X25:X96),"-")</f>
        <v>-</v>
      </c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IM23" s="62"/>
      <c r="IN23" s="62"/>
    </row>
    <row r="24" s="63" customFormat="true" ht="14.15" hidden="false" customHeight="false" outlineLevel="0" collapsed="false">
      <c r="A24" s="45"/>
      <c r="B24" s="46"/>
      <c r="C24" s="46"/>
      <c r="D24" s="46"/>
      <c r="E24" s="45"/>
      <c r="F24" s="46"/>
      <c r="G24" s="46"/>
      <c r="H24" s="52"/>
      <c r="I24" s="46"/>
      <c r="J24" s="46"/>
      <c r="K24" s="46"/>
      <c r="L24" s="46"/>
      <c r="M24" s="46"/>
      <c r="N24" s="46" t="n">
        <f aca="false">SUM(O24:V24)-K24</f>
        <v>0</v>
      </c>
      <c r="O24" s="46"/>
      <c r="P24" s="46"/>
      <c r="Q24" s="46"/>
      <c r="R24" s="46"/>
      <c r="S24" s="46"/>
      <c r="T24" s="46"/>
      <c r="U24" s="46"/>
      <c r="V24" s="46"/>
      <c r="W24" s="7"/>
      <c r="X24" s="7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IM24" s="64"/>
      <c r="IN24" s="64"/>
    </row>
    <row r="25" s="72" customFormat="true" ht="12.8" hidden="false" customHeight="false" outlineLevel="1" collapsed="false">
      <c r="A25" s="65" t="s">
        <v>83</v>
      </c>
      <c r="B25" s="66"/>
      <c r="C25" s="66"/>
      <c r="D25" s="67"/>
      <c r="E25" s="68" t="s">
        <v>84</v>
      </c>
      <c r="F25" s="66"/>
      <c r="G25" s="69"/>
      <c r="H25" s="55"/>
      <c r="I25" s="70"/>
      <c r="J25" s="70"/>
      <c r="K25" s="69"/>
      <c r="L25" s="69"/>
      <c r="M25" s="70"/>
      <c r="N25" s="71"/>
      <c r="O25" s="69"/>
      <c r="P25" s="69"/>
      <c r="Q25" s="69"/>
      <c r="R25" s="69"/>
      <c r="S25" s="69"/>
      <c r="T25" s="69"/>
      <c r="U25" s="69"/>
      <c r="V25" s="69"/>
      <c r="W25" s="71"/>
      <c r="X25" s="71"/>
    </row>
    <row r="26" s="80" customFormat="true" ht="12.8" hidden="false" customHeight="false" outlineLevel="1" collapsed="false">
      <c r="A26" s="73" t="s">
        <v>85</v>
      </c>
      <c r="B26" s="74"/>
      <c r="C26" s="74"/>
      <c r="D26" s="75"/>
      <c r="E26" s="76" t="s">
        <v>86</v>
      </c>
      <c r="F26" s="74"/>
      <c r="G26" s="77"/>
      <c r="H26" s="55"/>
      <c r="I26" s="78"/>
      <c r="J26" s="78"/>
      <c r="K26" s="77"/>
      <c r="L26" s="77"/>
      <c r="M26" s="78"/>
      <c r="N26" s="79"/>
      <c r="O26" s="77"/>
      <c r="P26" s="77"/>
      <c r="Q26" s="77"/>
      <c r="R26" s="77"/>
      <c r="S26" s="77"/>
      <c r="T26" s="77"/>
      <c r="U26" s="77"/>
      <c r="V26" s="77"/>
      <c r="W26" s="79"/>
      <c r="X26" s="79"/>
    </row>
    <row r="27" s="9" customFormat="true" ht="23.85" hidden="false" customHeight="false" outlineLevel="1" collapsed="false">
      <c r="A27" s="49" t="s">
        <v>87</v>
      </c>
      <c r="B27" s="50" t="s">
        <v>49</v>
      </c>
      <c r="C27" s="50" t="s">
        <v>88</v>
      </c>
      <c r="D27" s="50" t="s">
        <v>51</v>
      </c>
      <c r="E27" s="45" t="s">
        <v>89</v>
      </c>
      <c r="F27" s="7" t="s">
        <v>64</v>
      </c>
      <c r="G27" s="51" t="n">
        <v>171.24</v>
      </c>
      <c r="H27" s="52"/>
      <c r="I27" s="46" t="n">
        <f aca="false">$D$1116</f>
        <v>0</v>
      </c>
      <c r="J27" s="53" t="n">
        <f aca="false">TRUNC(H27*(1+I27),2)</f>
        <v>0</v>
      </c>
      <c r="K27" s="54" t="n">
        <f aca="false">TRUNC(J27*G27,2)</f>
        <v>0</v>
      </c>
      <c r="L27" s="51"/>
      <c r="M27" s="46"/>
      <c r="N27" s="7"/>
      <c r="O27" s="51" t="n">
        <f aca="false">K27</f>
        <v>0</v>
      </c>
      <c r="P27" s="51"/>
      <c r="Q27" s="51"/>
      <c r="R27" s="51"/>
      <c r="S27" s="51"/>
      <c r="T27" s="51"/>
      <c r="U27" s="51"/>
      <c r="V27" s="51"/>
      <c r="W27" s="7"/>
      <c r="X27" s="7"/>
    </row>
    <row r="28" s="9" customFormat="true" ht="12.8" hidden="false" customHeight="false" outlineLevel="1" collapsed="false">
      <c r="A28" s="49" t="s">
        <v>90</v>
      </c>
      <c r="B28" s="50" t="s">
        <v>49</v>
      </c>
      <c r="C28" s="50" t="s">
        <v>91</v>
      </c>
      <c r="D28" s="50" t="s">
        <v>51</v>
      </c>
      <c r="E28" s="45" t="s">
        <v>92</v>
      </c>
      <c r="F28" s="7" t="s">
        <v>64</v>
      </c>
      <c r="G28" s="51" t="n">
        <v>60.75</v>
      </c>
      <c r="H28" s="52"/>
      <c r="I28" s="46" t="n">
        <f aca="false">$D$1116</f>
        <v>0</v>
      </c>
      <c r="J28" s="53" t="n">
        <f aca="false">TRUNC(H28*(1+I28),2)</f>
        <v>0</v>
      </c>
      <c r="K28" s="54" t="n">
        <f aca="false">TRUNC(J28*G28,2)</f>
        <v>0</v>
      </c>
      <c r="L28" s="51"/>
      <c r="M28" s="46"/>
      <c r="N28" s="7"/>
      <c r="O28" s="51" t="n">
        <f aca="false">K28</f>
        <v>0</v>
      </c>
      <c r="P28" s="51"/>
      <c r="Q28" s="51"/>
      <c r="R28" s="51"/>
      <c r="S28" s="51"/>
      <c r="T28" s="51"/>
      <c r="U28" s="51"/>
      <c r="V28" s="51"/>
      <c r="W28" s="7"/>
      <c r="X28" s="7"/>
    </row>
    <row r="29" s="9" customFormat="true" ht="23.85" hidden="false" customHeight="false" outlineLevel="1" collapsed="false">
      <c r="A29" s="49" t="s">
        <v>93</v>
      </c>
      <c r="B29" s="50" t="s">
        <v>49</v>
      </c>
      <c r="C29" s="50" t="s">
        <v>94</v>
      </c>
      <c r="D29" s="50" t="s">
        <v>51</v>
      </c>
      <c r="E29" s="81" t="s">
        <v>95</v>
      </c>
      <c r="F29" s="7" t="s">
        <v>64</v>
      </c>
      <c r="G29" s="51" t="n">
        <v>16.42</v>
      </c>
      <c r="H29" s="52"/>
      <c r="I29" s="46" t="n">
        <f aca="false">$D$1116</f>
        <v>0</v>
      </c>
      <c r="J29" s="53" t="n">
        <f aca="false">TRUNC(H29*(1+I29),2)</f>
        <v>0</v>
      </c>
      <c r="K29" s="54" t="n">
        <f aca="false">TRUNC(J29*G29,2)</f>
        <v>0</v>
      </c>
      <c r="L29" s="51"/>
      <c r="M29" s="46"/>
      <c r="N29" s="7"/>
      <c r="O29" s="51"/>
      <c r="P29" s="51"/>
      <c r="Q29" s="51"/>
      <c r="R29" s="51"/>
      <c r="S29" s="51"/>
      <c r="T29" s="51"/>
      <c r="U29" s="51"/>
      <c r="V29" s="51" t="n">
        <f aca="false">K29</f>
        <v>0</v>
      </c>
      <c r="W29" s="7"/>
      <c r="X29" s="7"/>
    </row>
    <row r="30" s="9" customFormat="true" ht="23.85" hidden="false" customHeight="false" outlineLevel="1" collapsed="false">
      <c r="A30" s="49" t="s">
        <v>96</v>
      </c>
      <c r="B30" s="50" t="s">
        <v>49</v>
      </c>
      <c r="C30" s="50" t="s">
        <v>97</v>
      </c>
      <c r="D30" s="50" t="s">
        <v>51</v>
      </c>
      <c r="E30" s="45" t="s">
        <v>98</v>
      </c>
      <c r="F30" s="7" t="s">
        <v>64</v>
      </c>
      <c r="G30" s="51" t="n">
        <v>8.98</v>
      </c>
      <c r="H30" s="52"/>
      <c r="I30" s="46" t="n">
        <f aca="false">$D$1116</f>
        <v>0</v>
      </c>
      <c r="J30" s="53" t="n">
        <f aca="false">TRUNC(H30*(1+I30),2)</f>
        <v>0</v>
      </c>
      <c r="K30" s="54" t="n">
        <f aca="false">TRUNC(J30*G30,2)</f>
        <v>0</v>
      </c>
      <c r="L30" s="51"/>
      <c r="M30" s="46"/>
      <c r="N30" s="7"/>
      <c r="O30" s="51"/>
      <c r="P30" s="51"/>
      <c r="Q30" s="51"/>
      <c r="R30" s="51"/>
      <c r="S30" s="51"/>
      <c r="T30" s="51"/>
      <c r="U30" s="51"/>
      <c r="V30" s="51" t="n">
        <f aca="false">K30</f>
        <v>0</v>
      </c>
      <c r="W30" s="7"/>
      <c r="X30" s="7"/>
    </row>
    <row r="31" s="9" customFormat="true" ht="12.8" hidden="false" customHeight="false" outlineLevel="1" collapsed="false">
      <c r="A31" s="49" t="s">
        <v>99</v>
      </c>
      <c r="B31" s="50" t="s">
        <v>49</v>
      </c>
      <c r="C31" s="50" t="s">
        <v>100</v>
      </c>
      <c r="D31" s="50" t="s">
        <v>80</v>
      </c>
      <c r="E31" s="45" t="s">
        <v>101</v>
      </c>
      <c r="F31" s="7" t="s">
        <v>64</v>
      </c>
      <c r="G31" s="51" t="n">
        <v>10.5</v>
      </c>
      <c r="H31" s="52"/>
      <c r="I31" s="46" t="n">
        <f aca="false">$D$1116</f>
        <v>0</v>
      </c>
      <c r="J31" s="53" t="n">
        <f aca="false">TRUNC(H31*(1+I31),2)</f>
        <v>0</v>
      </c>
      <c r="K31" s="54" t="n">
        <f aca="false">TRUNC(J31*G31,2)</f>
        <v>0</v>
      </c>
      <c r="L31" s="51"/>
      <c r="M31" s="46"/>
      <c r="N31" s="7"/>
      <c r="O31" s="51" t="n">
        <f aca="false">K31</f>
        <v>0</v>
      </c>
      <c r="P31" s="51"/>
      <c r="Q31" s="51"/>
      <c r="R31" s="51"/>
      <c r="S31" s="51"/>
      <c r="T31" s="51"/>
      <c r="U31" s="51"/>
      <c r="V31" s="51"/>
      <c r="W31" s="7"/>
      <c r="X31" s="7"/>
    </row>
    <row r="32" s="9" customFormat="true" ht="23.85" hidden="false" customHeight="false" outlineLevel="1" collapsed="false">
      <c r="A32" s="49" t="s">
        <v>102</v>
      </c>
      <c r="B32" s="50" t="s">
        <v>49</v>
      </c>
      <c r="C32" s="50" t="s">
        <v>103</v>
      </c>
      <c r="D32" s="50" t="s">
        <v>80</v>
      </c>
      <c r="E32" s="45" t="s">
        <v>104</v>
      </c>
      <c r="F32" s="7" t="s">
        <v>64</v>
      </c>
      <c r="G32" s="51" t="n">
        <v>7.5</v>
      </c>
      <c r="H32" s="52"/>
      <c r="I32" s="46" t="n">
        <f aca="false">$D$1116</f>
        <v>0</v>
      </c>
      <c r="J32" s="53" t="n">
        <f aca="false">TRUNC(H32*(1+I32),2)</f>
        <v>0</v>
      </c>
      <c r="K32" s="54" t="n">
        <f aca="false">TRUNC(J32*G32,2)</f>
        <v>0</v>
      </c>
      <c r="L32" s="51"/>
      <c r="M32" s="46"/>
      <c r="N32" s="7"/>
      <c r="O32" s="51" t="n">
        <f aca="false">K32</f>
        <v>0</v>
      </c>
      <c r="P32" s="51"/>
      <c r="Q32" s="51"/>
      <c r="R32" s="51"/>
      <c r="S32" s="51"/>
      <c r="T32" s="51"/>
      <c r="U32" s="51"/>
      <c r="V32" s="51"/>
      <c r="W32" s="7"/>
      <c r="X32" s="7"/>
    </row>
    <row r="33" s="9" customFormat="true" ht="23.85" hidden="false" customHeight="false" outlineLevel="1" collapsed="false">
      <c r="A33" s="49" t="s">
        <v>105</v>
      </c>
      <c r="B33" s="50" t="s">
        <v>49</v>
      </c>
      <c r="C33" s="50" t="s">
        <v>106</v>
      </c>
      <c r="D33" s="50" t="s">
        <v>51</v>
      </c>
      <c r="E33" s="45" t="s">
        <v>107</v>
      </c>
      <c r="F33" s="7" t="s">
        <v>64</v>
      </c>
      <c r="G33" s="51" t="n">
        <v>465.68</v>
      </c>
      <c r="H33" s="52"/>
      <c r="I33" s="46" t="n">
        <f aca="false">$D$1116</f>
        <v>0</v>
      </c>
      <c r="J33" s="53" t="n">
        <f aca="false">TRUNC(H33*(1+I33),2)</f>
        <v>0</v>
      </c>
      <c r="K33" s="54" t="n">
        <f aca="false">TRUNC(J33*G33,2)</f>
        <v>0</v>
      </c>
      <c r="L33" s="51"/>
      <c r="M33" s="46"/>
      <c r="N33" s="7"/>
      <c r="O33" s="51" t="n">
        <f aca="false">K33/20</f>
        <v>0</v>
      </c>
      <c r="P33" s="51"/>
      <c r="Q33" s="51"/>
      <c r="R33" s="51"/>
      <c r="S33" s="51" t="n">
        <f aca="false">K33-O33</f>
        <v>0</v>
      </c>
      <c r="T33" s="51"/>
      <c r="U33" s="51"/>
      <c r="V33" s="51"/>
      <c r="W33" s="7"/>
      <c r="X33" s="7"/>
    </row>
    <row r="34" s="9" customFormat="true" ht="23.85" hidden="false" customHeight="false" outlineLevel="1" collapsed="false">
      <c r="A34" s="49" t="s">
        <v>108</v>
      </c>
      <c r="B34" s="50" t="s">
        <v>49</v>
      </c>
      <c r="C34" s="50" t="s">
        <v>109</v>
      </c>
      <c r="D34" s="50" t="s">
        <v>51</v>
      </c>
      <c r="E34" s="45" t="s">
        <v>110</v>
      </c>
      <c r="F34" s="7" t="s">
        <v>64</v>
      </c>
      <c r="G34" s="51" t="n">
        <v>18</v>
      </c>
      <c r="H34" s="52"/>
      <c r="I34" s="46" t="n">
        <f aca="false">$D$1116</f>
        <v>0</v>
      </c>
      <c r="J34" s="53" t="n">
        <f aca="false">TRUNC(H34*(1+I34),2)</f>
        <v>0</v>
      </c>
      <c r="K34" s="54" t="n">
        <f aca="false">TRUNC(J34*G34,2)</f>
        <v>0</v>
      </c>
      <c r="L34" s="51"/>
      <c r="M34" s="46"/>
      <c r="N34" s="7"/>
      <c r="O34" s="51" t="n">
        <f aca="false">K34</f>
        <v>0</v>
      </c>
      <c r="P34" s="51"/>
      <c r="Q34" s="51"/>
      <c r="R34" s="51"/>
      <c r="S34" s="51"/>
      <c r="T34" s="51"/>
      <c r="U34" s="51"/>
      <c r="V34" s="51"/>
      <c r="W34" s="7"/>
      <c r="X34" s="7"/>
    </row>
    <row r="35" s="9" customFormat="true" ht="12.8" hidden="false" customHeight="false" outlineLevel="1" collapsed="false">
      <c r="A35" s="49" t="s">
        <v>111</v>
      </c>
      <c r="B35" s="50" t="s">
        <v>49</v>
      </c>
      <c r="C35" s="50" t="s">
        <v>112</v>
      </c>
      <c r="D35" s="50" t="s">
        <v>80</v>
      </c>
      <c r="E35" s="45" t="s">
        <v>113</v>
      </c>
      <c r="F35" s="7" t="s">
        <v>64</v>
      </c>
      <c r="G35" s="51" t="n">
        <v>72.58</v>
      </c>
      <c r="H35" s="52"/>
      <c r="I35" s="46" t="n">
        <f aca="false">$D$1116</f>
        <v>0</v>
      </c>
      <c r="J35" s="53" t="n">
        <f aca="false">TRUNC(H35*(1+I35),2)</f>
        <v>0</v>
      </c>
      <c r="K35" s="54" t="n">
        <f aca="false">TRUNC(J35*G35,2)</f>
        <v>0</v>
      </c>
      <c r="L35" s="51"/>
      <c r="M35" s="46"/>
      <c r="N35" s="7"/>
      <c r="O35" s="51" t="n">
        <f aca="false">K35</f>
        <v>0</v>
      </c>
      <c r="P35" s="51"/>
      <c r="Q35" s="51"/>
      <c r="R35" s="51"/>
      <c r="S35" s="51"/>
      <c r="T35" s="51"/>
      <c r="U35" s="51"/>
      <c r="V35" s="51"/>
      <c r="W35" s="7"/>
      <c r="X35" s="7"/>
    </row>
    <row r="36" s="9" customFormat="true" ht="12.8" hidden="false" customHeight="false" outlineLevel="1" collapsed="false">
      <c r="A36" s="49" t="s">
        <v>114</v>
      </c>
      <c r="B36" s="50" t="s">
        <v>49</v>
      </c>
      <c r="C36" s="50" t="s">
        <v>115</v>
      </c>
      <c r="D36" s="50" t="s">
        <v>80</v>
      </c>
      <c r="E36" s="45" t="s">
        <v>116</v>
      </c>
      <c r="F36" s="7" t="s">
        <v>117</v>
      </c>
      <c r="G36" s="51" t="n">
        <v>4</v>
      </c>
      <c r="H36" s="52"/>
      <c r="I36" s="46" t="n">
        <f aca="false">$D$1116</f>
        <v>0</v>
      </c>
      <c r="J36" s="53" t="n">
        <f aca="false">TRUNC(H36*(1+I36),2)</f>
        <v>0</v>
      </c>
      <c r="K36" s="54" t="n">
        <f aca="false">TRUNC(J36*G36,2)</f>
        <v>0</v>
      </c>
      <c r="L36" s="51"/>
      <c r="M36" s="46"/>
      <c r="N36" s="7"/>
      <c r="O36" s="51" t="n">
        <f aca="false">K36</f>
        <v>0</v>
      </c>
      <c r="P36" s="51"/>
      <c r="Q36" s="51"/>
      <c r="R36" s="51"/>
      <c r="S36" s="51"/>
      <c r="T36" s="51"/>
      <c r="U36" s="51"/>
      <c r="V36" s="51"/>
      <c r="W36" s="7"/>
      <c r="X36" s="7"/>
    </row>
    <row r="37" s="9" customFormat="true" ht="23.85" hidden="false" customHeight="false" outlineLevel="1" collapsed="false">
      <c r="A37" s="49" t="s">
        <v>118</v>
      </c>
      <c r="B37" s="50" t="s">
        <v>49</v>
      </c>
      <c r="C37" s="50" t="s">
        <v>119</v>
      </c>
      <c r="D37" s="50" t="s">
        <v>51</v>
      </c>
      <c r="E37" s="45" t="s">
        <v>120</v>
      </c>
      <c r="F37" s="7" t="s">
        <v>121</v>
      </c>
      <c r="G37" s="51" t="n">
        <v>81.29</v>
      </c>
      <c r="H37" s="52"/>
      <c r="I37" s="46" t="n">
        <f aca="false">$D$1116</f>
        <v>0</v>
      </c>
      <c r="J37" s="53" t="n">
        <f aca="false">TRUNC(H37*(1+I37),2)</f>
        <v>0</v>
      </c>
      <c r="K37" s="54" t="n">
        <f aca="false">TRUNC(J37*G37,2)</f>
        <v>0</v>
      </c>
      <c r="L37" s="51"/>
      <c r="M37" s="46"/>
      <c r="N37" s="7"/>
      <c r="O37" s="51" t="n">
        <f aca="false">K37</f>
        <v>0</v>
      </c>
      <c r="P37" s="51"/>
      <c r="Q37" s="51"/>
      <c r="R37" s="51"/>
      <c r="S37" s="51"/>
      <c r="T37" s="51"/>
      <c r="U37" s="51"/>
      <c r="V37" s="51"/>
      <c r="W37" s="7"/>
      <c r="X37" s="7"/>
    </row>
    <row r="38" s="9" customFormat="true" ht="23.85" hidden="false" customHeight="false" outlineLevel="1" collapsed="false">
      <c r="A38" s="49" t="s">
        <v>122</v>
      </c>
      <c r="B38" s="50" t="s">
        <v>49</v>
      </c>
      <c r="C38" s="50" t="s">
        <v>123</v>
      </c>
      <c r="D38" s="50" t="s">
        <v>51</v>
      </c>
      <c r="E38" s="45" t="s">
        <v>124</v>
      </c>
      <c r="F38" s="7" t="s">
        <v>64</v>
      </c>
      <c r="G38" s="51" t="n">
        <v>96.27</v>
      </c>
      <c r="H38" s="52"/>
      <c r="I38" s="46" t="n">
        <f aca="false">$D$1116</f>
        <v>0</v>
      </c>
      <c r="J38" s="53" t="n">
        <f aca="false">TRUNC(H38*(1+I38),2)</f>
        <v>0</v>
      </c>
      <c r="K38" s="54" t="n">
        <f aca="false">TRUNC(J38*G38,2)</f>
        <v>0</v>
      </c>
      <c r="L38" s="51"/>
      <c r="M38" s="46"/>
      <c r="N38" s="7"/>
      <c r="O38" s="51" t="n">
        <f aca="false">K38</f>
        <v>0</v>
      </c>
      <c r="P38" s="51"/>
      <c r="Q38" s="51"/>
      <c r="R38" s="51"/>
      <c r="S38" s="51"/>
      <c r="T38" s="51"/>
      <c r="U38" s="51"/>
      <c r="V38" s="51"/>
      <c r="W38" s="7"/>
      <c r="X38" s="7"/>
    </row>
    <row r="39" s="9" customFormat="true" ht="23.85" hidden="false" customHeight="false" outlineLevel="1" collapsed="false">
      <c r="A39" s="49" t="s">
        <v>125</v>
      </c>
      <c r="B39" s="50" t="s">
        <v>49</v>
      </c>
      <c r="C39" s="50" t="s">
        <v>123</v>
      </c>
      <c r="D39" s="50" t="s">
        <v>51</v>
      </c>
      <c r="E39" s="45" t="s">
        <v>126</v>
      </c>
      <c r="F39" s="7" t="s">
        <v>64</v>
      </c>
      <c r="G39" s="51" t="n">
        <v>444.31</v>
      </c>
      <c r="H39" s="52"/>
      <c r="I39" s="46" t="n">
        <f aca="false">$D$1116</f>
        <v>0</v>
      </c>
      <c r="J39" s="53" t="n">
        <f aca="false">TRUNC(H39*(1+I39),2)</f>
        <v>0</v>
      </c>
      <c r="K39" s="54" t="n">
        <f aca="false">TRUNC(J39*G39,2)</f>
        <v>0</v>
      </c>
      <c r="L39" s="51"/>
      <c r="M39" s="46"/>
      <c r="N39" s="7"/>
      <c r="O39" s="51" t="n">
        <f aca="false">K39</f>
        <v>0</v>
      </c>
      <c r="P39" s="51"/>
      <c r="Q39" s="51"/>
      <c r="R39" s="51"/>
      <c r="S39" s="51"/>
      <c r="T39" s="51"/>
      <c r="U39" s="51"/>
      <c r="V39" s="51"/>
      <c r="W39" s="7"/>
      <c r="X39" s="7"/>
    </row>
    <row r="40" s="9" customFormat="true" ht="14.15" hidden="false" customHeight="false" outlineLevel="1" collapsed="false">
      <c r="A40" s="49" t="s">
        <v>127</v>
      </c>
      <c r="B40" s="50" t="s">
        <v>49</v>
      </c>
      <c r="C40" s="50" t="s">
        <v>128</v>
      </c>
      <c r="D40" s="50" t="s">
        <v>80</v>
      </c>
      <c r="E40" s="45" t="s">
        <v>129</v>
      </c>
      <c r="F40" s="7" t="s">
        <v>130</v>
      </c>
      <c r="G40" s="51" t="n">
        <v>80.47</v>
      </c>
      <c r="H40" s="52"/>
      <c r="I40" s="46" t="n">
        <f aca="false">$D$1116</f>
        <v>0</v>
      </c>
      <c r="J40" s="53" t="n">
        <f aca="false">TRUNC(H40*(1+I40),2)</f>
        <v>0</v>
      </c>
      <c r="K40" s="54" t="n">
        <f aca="false">TRUNC(J40*G40,2)</f>
        <v>0</v>
      </c>
      <c r="L40" s="51"/>
      <c r="M40" s="46"/>
      <c r="N40" s="7"/>
      <c r="O40" s="51"/>
      <c r="P40" s="51"/>
      <c r="Q40" s="51" t="n">
        <f aca="false">K40</f>
        <v>0</v>
      </c>
      <c r="R40" s="51"/>
      <c r="S40" s="51"/>
      <c r="T40" s="51"/>
      <c r="U40" s="51"/>
      <c r="V40" s="51"/>
      <c r="W40" s="7"/>
      <c r="X40" s="7"/>
    </row>
    <row r="41" s="9" customFormat="true" ht="23.85" hidden="false" customHeight="false" outlineLevel="1" collapsed="false">
      <c r="A41" s="49" t="s">
        <v>131</v>
      </c>
      <c r="B41" s="50" t="s">
        <v>49</v>
      </c>
      <c r="C41" s="50" t="s">
        <v>132</v>
      </c>
      <c r="D41" s="50" t="s">
        <v>51</v>
      </c>
      <c r="E41" s="45" t="s">
        <v>133</v>
      </c>
      <c r="F41" s="7" t="s">
        <v>64</v>
      </c>
      <c r="G41" s="51" t="n">
        <v>540.57</v>
      </c>
      <c r="H41" s="52"/>
      <c r="I41" s="46" t="n">
        <f aca="false">$D$1116</f>
        <v>0</v>
      </c>
      <c r="J41" s="53" t="n">
        <f aca="false">TRUNC(H41*(1+I41),2)</f>
        <v>0</v>
      </c>
      <c r="K41" s="54" t="n">
        <f aca="false">TRUNC(J41*G41,2)</f>
        <v>0</v>
      </c>
      <c r="L41" s="51"/>
      <c r="M41" s="46"/>
      <c r="N41" s="7"/>
      <c r="O41" s="51"/>
      <c r="P41" s="51"/>
      <c r="Q41" s="51" t="n">
        <f aca="false">K41</f>
        <v>0</v>
      </c>
      <c r="R41" s="51"/>
      <c r="S41" s="51"/>
      <c r="T41" s="51"/>
      <c r="U41" s="51"/>
      <c r="V41" s="51"/>
      <c r="W41" s="7"/>
      <c r="X41" s="7"/>
    </row>
    <row r="42" s="9" customFormat="true" ht="23.85" hidden="false" customHeight="false" outlineLevel="1" collapsed="false">
      <c r="A42" s="49" t="s">
        <v>134</v>
      </c>
      <c r="B42" s="50" t="s">
        <v>49</v>
      </c>
      <c r="C42" s="50" t="s">
        <v>109</v>
      </c>
      <c r="D42" s="50" t="s">
        <v>51</v>
      </c>
      <c r="E42" s="45" t="s">
        <v>135</v>
      </c>
      <c r="F42" s="7" t="s">
        <v>64</v>
      </c>
      <c r="G42" s="51" t="n">
        <v>23.5</v>
      </c>
      <c r="H42" s="52"/>
      <c r="I42" s="46" t="n">
        <f aca="false">$D$1116</f>
        <v>0</v>
      </c>
      <c r="J42" s="53" t="n">
        <f aca="false">TRUNC(H42*(1+I42),2)</f>
        <v>0</v>
      </c>
      <c r="K42" s="54" t="n">
        <f aca="false">TRUNC(J42*G42,2)</f>
        <v>0</v>
      </c>
      <c r="L42" s="51"/>
      <c r="M42" s="46"/>
      <c r="N42" s="7"/>
      <c r="O42" s="51"/>
      <c r="P42" s="51"/>
      <c r="Q42" s="51" t="n">
        <f aca="false">K42</f>
        <v>0</v>
      </c>
      <c r="R42" s="51"/>
      <c r="S42" s="51"/>
      <c r="T42" s="51"/>
      <c r="U42" s="51"/>
      <c r="V42" s="51"/>
      <c r="W42" s="7"/>
      <c r="X42" s="7"/>
    </row>
    <row r="43" s="9" customFormat="true" ht="23.85" hidden="false" customHeight="false" outlineLevel="1" collapsed="false">
      <c r="A43" s="49" t="s">
        <v>136</v>
      </c>
      <c r="B43" s="50" t="s">
        <v>49</v>
      </c>
      <c r="C43" s="50" t="s">
        <v>137</v>
      </c>
      <c r="D43" s="50" t="s">
        <v>80</v>
      </c>
      <c r="E43" s="45" t="s">
        <v>138</v>
      </c>
      <c r="F43" s="7" t="s">
        <v>64</v>
      </c>
      <c r="G43" s="51" t="n">
        <v>540.57</v>
      </c>
      <c r="H43" s="52"/>
      <c r="I43" s="46" t="n">
        <f aca="false">$D$1116</f>
        <v>0</v>
      </c>
      <c r="J43" s="53" t="n">
        <f aca="false">TRUNC(H43*(1+I43),2)</f>
        <v>0</v>
      </c>
      <c r="K43" s="54" t="n">
        <f aca="false">TRUNC(J43*G43,2)</f>
        <v>0</v>
      </c>
      <c r="L43" s="51"/>
      <c r="M43" s="46"/>
      <c r="N43" s="7"/>
      <c r="O43" s="51"/>
      <c r="P43" s="51"/>
      <c r="Q43" s="51" t="n">
        <f aca="false">K43</f>
        <v>0</v>
      </c>
      <c r="R43" s="51"/>
      <c r="S43" s="51"/>
      <c r="T43" s="51"/>
      <c r="U43" s="51"/>
      <c r="V43" s="51"/>
      <c r="W43" s="7"/>
      <c r="X43" s="7"/>
    </row>
    <row r="44" s="9" customFormat="true" ht="23.85" hidden="false" customHeight="false" outlineLevel="1" collapsed="false">
      <c r="A44" s="49" t="s">
        <v>139</v>
      </c>
      <c r="B44" s="50" t="s">
        <v>49</v>
      </c>
      <c r="C44" s="50" t="s">
        <v>140</v>
      </c>
      <c r="D44" s="50" t="s">
        <v>80</v>
      </c>
      <c r="E44" s="45" t="s">
        <v>141</v>
      </c>
      <c r="F44" s="7" t="s">
        <v>64</v>
      </c>
      <c r="G44" s="51" t="n">
        <v>6.98</v>
      </c>
      <c r="H44" s="52"/>
      <c r="I44" s="46" t="n">
        <f aca="false">$D$1116</f>
        <v>0</v>
      </c>
      <c r="J44" s="53" t="n">
        <f aca="false">TRUNC(H44*(1+I44),2)</f>
        <v>0</v>
      </c>
      <c r="K44" s="54" t="n">
        <f aca="false">TRUNC(J44*G44,2)</f>
        <v>0</v>
      </c>
      <c r="L44" s="51"/>
      <c r="M44" s="46"/>
      <c r="N44" s="7"/>
      <c r="O44" s="51"/>
      <c r="P44" s="51"/>
      <c r="Q44" s="51" t="n">
        <f aca="false">K44</f>
        <v>0</v>
      </c>
      <c r="R44" s="51"/>
      <c r="S44" s="51"/>
      <c r="T44" s="51"/>
      <c r="U44" s="51"/>
      <c r="V44" s="51"/>
      <c r="W44" s="7"/>
      <c r="X44" s="7"/>
    </row>
    <row r="45" s="9" customFormat="true" ht="23.85" hidden="false" customHeight="false" outlineLevel="1" collapsed="false">
      <c r="A45" s="49" t="s">
        <v>142</v>
      </c>
      <c r="B45" s="50" t="s">
        <v>49</v>
      </c>
      <c r="C45" s="50" t="s">
        <v>143</v>
      </c>
      <c r="D45" s="50" t="s">
        <v>80</v>
      </c>
      <c r="E45" s="45" t="s">
        <v>144</v>
      </c>
      <c r="F45" s="7" t="s">
        <v>130</v>
      </c>
      <c r="G45" s="51" t="n">
        <v>22</v>
      </c>
      <c r="H45" s="52"/>
      <c r="I45" s="46" t="n">
        <f aca="false">$D$1116</f>
        <v>0</v>
      </c>
      <c r="J45" s="53" t="n">
        <f aca="false">TRUNC(H45*(1+I45),2)</f>
        <v>0</v>
      </c>
      <c r="K45" s="54" t="n">
        <f aca="false">TRUNC(J45*G45,2)</f>
        <v>0</v>
      </c>
      <c r="L45" s="51"/>
      <c r="M45" s="46"/>
      <c r="N45" s="7"/>
      <c r="O45" s="51"/>
      <c r="P45" s="51"/>
      <c r="Q45" s="51" t="n">
        <f aca="false">K45</f>
        <v>0</v>
      </c>
      <c r="R45" s="51"/>
      <c r="S45" s="51"/>
      <c r="T45" s="51"/>
      <c r="U45" s="51"/>
      <c r="V45" s="51"/>
      <c r="W45" s="7"/>
      <c r="X45" s="7"/>
    </row>
    <row r="46" s="9" customFormat="true" ht="23.85" hidden="false" customHeight="false" outlineLevel="1" collapsed="false">
      <c r="A46" s="49" t="s">
        <v>145</v>
      </c>
      <c r="B46" s="50" t="s">
        <v>49</v>
      </c>
      <c r="C46" s="50" t="s">
        <v>146</v>
      </c>
      <c r="D46" s="50" t="s">
        <v>51</v>
      </c>
      <c r="E46" s="45" t="s">
        <v>147</v>
      </c>
      <c r="F46" s="7" t="s">
        <v>117</v>
      </c>
      <c r="G46" s="51" t="n">
        <v>3</v>
      </c>
      <c r="H46" s="52"/>
      <c r="I46" s="46" t="n">
        <f aca="false">$D$1116</f>
        <v>0</v>
      </c>
      <c r="J46" s="53" t="n">
        <f aca="false">TRUNC(H46*(1+I46),2)</f>
        <v>0</v>
      </c>
      <c r="K46" s="54" t="n">
        <f aca="false">TRUNC(J46*G46,2)</f>
        <v>0</v>
      </c>
      <c r="L46" s="51"/>
      <c r="M46" s="46"/>
      <c r="N46" s="7"/>
      <c r="O46" s="51" t="n">
        <f aca="false">K46</f>
        <v>0</v>
      </c>
      <c r="P46" s="51"/>
      <c r="Q46" s="51"/>
      <c r="R46" s="51"/>
      <c r="S46" s="51"/>
      <c r="T46" s="51"/>
      <c r="U46" s="51"/>
      <c r="V46" s="51"/>
      <c r="W46" s="7"/>
      <c r="X46" s="7"/>
    </row>
    <row r="47" s="9" customFormat="true" ht="23.85" hidden="false" customHeight="false" outlineLevel="1" collapsed="false">
      <c r="A47" s="49" t="s">
        <v>148</v>
      </c>
      <c r="B47" s="50" t="s">
        <v>49</v>
      </c>
      <c r="C47" s="50" t="s">
        <v>149</v>
      </c>
      <c r="D47" s="50" t="s">
        <v>51</v>
      </c>
      <c r="E47" s="45" t="s">
        <v>150</v>
      </c>
      <c r="F47" s="7" t="s">
        <v>117</v>
      </c>
      <c r="G47" s="51" t="n">
        <v>5</v>
      </c>
      <c r="H47" s="52"/>
      <c r="I47" s="46" t="n">
        <f aca="false">$D$1116</f>
        <v>0</v>
      </c>
      <c r="J47" s="53" t="n">
        <f aca="false">TRUNC(H47*(1+I47),2)</f>
        <v>0</v>
      </c>
      <c r="K47" s="54" t="n">
        <f aca="false">TRUNC(J47*G47,2)</f>
        <v>0</v>
      </c>
      <c r="L47" s="51"/>
      <c r="M47" s="46"/>
      <c r="N47" s="7"/>
      <c r="O47" s="51" t="n">
        <f aca="false">K47</f>
        <v>0</v>
      </c>
      <c r="P47" s="51"/>
      <c r="Q47" s="51"/>
      <c r="R47" s="51"/>
      <c r="S47" s="51"/>
      <c r="T47" s="51"/>
      <c r="U47" s="51"/>
      <c r="V47" s="51"/>
      <c r="W47" s="7"/>
      <c r="X47" s="7"/>
    </row>
    <row r="48" s="9" customFormat="true" ht="23.85" hidden="false" customHeight="false" outlineLevel="1" collapsed="false">
      <c r="A48" s="49" t="s">
        <v>151</v>
      </c>
      <c r="B48" s="50" t="s">
        <v>49</v>
      </c>
      <c r="C48" s="50" t="s">
        <v>146</v>
      </c>
      <c r="D48" s="50" t="s">
        <v>51</v>
      </c>
      <c r="E48" s="45" t="s">
        <v>152</v>
      </c>
      <c r="F48" s="7" t="s">
        <v>117</v>
      </c>
      <c r="G48" s="51" t="n">
        <v>5</v>
      </c>
      <c r="H48" s="52"/>
      <c r="I48" s="46" t="n">
        <f aca="false">$D$1116</f>
        <v>0</v>
      </c>
      <c r="J48" s="53" t="n">
        <f aca="false">TRUNC(H48*(1+I48),2)</f>
        <v>0</v>
      </c>
      <c r="K48" s="54" t="n">
        <f aca="false">TRUNC(J48*G48,2)</f>
        <v>0</v>
      </c>
      <c r="L48" s="51"/>
      <c r="M48" s="46"/>
      <c r="N48" s="7"/>
      <c r="O48" s="51" t="n">
        <f aca="false">K48</f>
        <v>0</v>
      </c>
      <c r="P48" s="51"/>
      <c r="Q48" s="51"/>
      <c r="R48" s="51"/>
      <c r="S48" s="51"/>
      <c r="T48" s="51"/>
      <c r="U48" s="51"/>
      <c r="V48" s="51"/>
      <c r="W48" s="7"/>
      <c r="X48" s="7"/>
    </row>
    <row r="49" s="9" customFormat="true" ht="12.8" hidden="false" customHeight="false" outlineLevel="1" collapsed="false">
      <c r="A49" s="49" t="s">
        <v>153</v>
      </c>
      <c r="B49" s="50" t="s">
        <v>49</v>
      </c>
      <c r="C49" s="50" t="s">
        <v>154</v>
      </c>
      <c r="D49" s="50" t="s">
        <v>80</v>
      </c>
      <c r="E49" s="45" t="s">
        <v>155</v>
      </c>
      <c r="F49" s="7" t="s">
        <v>117</v>
      </c>
      <c r="G49" s="51" t="n">
        <v>8</v>
      </c>
      <c r="H49" s="52"/>
      <c r="I49" s="46" t="n">
        <f aca="false">$D$1116</f>
        <v>0</v>
      </c>
      <c r="J49" s="53" t="n">
        <f aca="false">TRUNC(H49*(1+I49),2)</f>
        <v>0</v>
      </c>
      <c r="K49" s="54" t="n">
        <f aca="false">TRUNC(J49*G49,2)</f>
        <v>0</v>
      </c>
      <c r="L49" s="51"/>
      <c r="M49" s="46"/>
      <c r="N49" s="7"/>
      <c r="O49" s="51" t="n">
        <f aca="false">K49</f>
        <v>0</v>
      </c>
      <c r="P49" s="51"/>
      <c r="Q49" s="51"/>
      <c r="R49" s="51"/>
      <c r="S49" s="51"/>
      <c r="T49" s="51"/>
      <c r="U49" s="51"/>
      <c r="V49" s="51"/>
      <c r="W49" s="7"/>
      <c r="X49" s="7"/>
    </row>
    <row r="50" s="9" customFormat="true" ht="12.8" hidden="false" customHeight="false" outlineLevel="1" collapsed="false">
      <c r="A50" s="49" t="s">
        <v>156</v>
      </c>
      <c r="B50" s="50" t="s">
        <v>49</v>
      </c>
      <c r="C50" s="50" t="s">
        <v>112</v>
      </c>
      <c r="D50" s="50" t="s">
        <v>80</v>
      </c>
      <c r="E50" s="45" t="s">
        <v>157</v>
      </c>
      <c r="F50" s="7" t="s">
        <v>64</v>
      </c>
      <c r="G50" s="51" t="n">
        <v>1.44</v>
      </c>
      <c r="H50" s="52"/>
      <c r="I50" s="46" t="n">
        <f aca="false">$D$1116</f>
        <v>0</v>
      </c>
      <c r="J50" s="53" t="n">
        <f aca="false">TRUNC(H50*(1+I50),2)</f>
        <v>0</v>
      </c>
      <c r="K50" s="54" t="n">
        <f aca="false">TRUNC(J50*G50,2)</f>
        <v>0</v>
      </c>
      <c r="L50" s="51"/>
      <c r="M50" s="46"/>
      <c r="N50" s="7"/>
      <c r="O50" s="51" t="n">
        <f aca="false">K50</f>
        <v>0</v>
      </c>
      <c r="P50" s="51"/>
      <c r="Q50" s="51"/>
      <c r="R50" s="51"/>
      <c r="S50" s="51"/>
      <c r="T50" s="51"/>
      <c r="U50" s="51"/>
      <c r="V50" s="51"/>
      <c r="W50" s="7"/>
      <c r="X50" s="7"/>
    </row>
    <row r="51" s="9" customFormat="true" ht="23.85" hidden="false" customHeight="false" outlineLevel="1" collapsed="false">
      <c r="A51" s="49" t="s">
        <v>158</v>
      </c>
      <c r="B51" s="50" t="s">
        <v>49</v>
      </c>
      <c r="C51" s="50" t="n">
        <v>97633</v>
      </c>
      <c r="D51" s="50" t="s">
        <v>51</v>
      </c>
      <c r="E51" s="45" t="s">
        <v>159</v>
      </c>
      <c r="F51" s="7" t="s">
        <v>64</v>
      </c>
      <c r="G51" s="51" t="n">
        <v>122.63</v>
      </c>
      <c r="H51" s="52"/>
      <c r="I51" s="46" t="n">
        <f aca="false">$D$1116</f>
        <v>0</v>
      </c>
      <c r="J51" s="53" t="n">
        <f aca="false">TRUNC(H51*(1+I51),2)</f>
        <v>0</v>
      </c>
      <c r="K51" s="54" t="n">
        <f aca="false">TRUNC(J51*G51,2)</f>
        <v>0</v>
      </c>
      <c r="L51" s="51"/>
      <c r="M51" s="46"/>
      <c r="N51" s="7"/>
      <c r="O51" s="51" t="n">
        <f aca="false">K51</f>
        <v>0</v>
      </c>
      <c r="P51" s="51"/>
      <c r="Q51" s="51"/>
      <c r="R51" s="51"/>
      <c r="S51" s="51"/>
      <c r="T51" s="51"/>
      <c r="U51" s="51"/>
      <c r="V51" s="51"/>
      <c r="W51" s="7"/>
      <c r="X51" s="7"/>
    </row>
    <row r="52" s="9" customFormat="true" ht="12.8" hidden="false" customHeight="false" outlineLevel="1" collapsed="false">
      <c r="A52" s="49" t="s">
        <v>156</v>
      </c>
      <c r="B52" s="50" t="s">
        <v>49</v>
      </c>
      <c r="C52" s="50" t="s">
        <v>160</v>
      </c>
      <c r="D52" s="50" t="s">
        <v>80</v>
      </c>
      <c r="E52" s="45" t="s">
        <v>161</v>
      </c>
      <c r="F52" s="7" t="s">
        <v>117</v>
      </c>
      <c r="G52" s="51" t="n">
        <v>7</v>
      </c>
      <c r="H52" s="52"/>
      <c r="I52" s="46" t="n">
        <f aca="false">$D$1116</f>
        <v>0</v>
      </c>
      <c r="J52" s="53" t="n">
        <f aca="false">TRUNC(H52*(1+I52),2)</f>
        <v>0</v>
      </c>
      <c r="K52" s="54" t="n">
        <f aca="false">TRUNC(J52*G52,2)</f>
        <v>0</v>
      </c>
      <c r="L52" s="51"/>
      <c r="M52" s="46"/>
      <c r="N52" s="7"/>
      <c r="O52" s="51" t="n">
        <f aca="false">K52</f>
        <v>0</v>
      </c>
      <c r="P52" s="51"/>
      <c r="Q52" s="51"/>
      <c r="R52" s="51"/>
      <c r="S52" s="51"/>
      <c r="T52" s="51"/>
      <c r="U52" s="51"/>
      <c r="V52" s="51"/>
      <c r="W52" s="7"/>
      <c r="X52" s="7"/>
    </row>
    <row r="53" s="9" customFormat="true" ht="23.85" hidden="false" customHeight="false" outlineLevel="1" collapsed="false">
      <c r="A53" s="49" t="s">
        <v>162</v>
      </c>
      <c r="B53" s="50" t="s">
        <v>49</v>
      </c>
      <c r="C53" s="50" t="s">
        <v>163</v>
      </c>
      <c r="D53" s="50" t="s">
        <v>51</v>
      </c>
      <c r="E53" s="45" t="s">
        <v>164</v>
      </c>
      <c r="F53" s="7" t="s">
        <v>121</v>
      </c>
      <c r="G53" s="51" t="n">
        <v>132</v>
      </c>
      <c r="H53" s="52"/>
      <c r="I53" s="46" t="n">
        <f aca="false">$D$1116</f>
        <v>0</v>
      </c>
      <c r="J53" s="53" t="n">
        <f aca="false">TRUNC(H53*(1+I53),2)</f>
        <v>0</v>
      </c>
      <c r="K53" s="54" t="n">
        <f aca="false">TRUNC(J53*G53,2)</f>
        <v>0</v>
      </c>
      <c r="L53" s="51"/>
      <c r="M53" s="46"/>
      <c r="N53" s="7"/>
      <c r="O53" s="54" t="n">
        <f aca="false">50*J53</f>
        <v>0</v>
      </c>
      <c r="P53" s="51" t="n">
        <f aca="false">J53*30</f>
        <v>0</v>
      </c>
      <c r="Q53" s="51" t="n">
        <f aca="false">30*J53</f>
        <v>0</v>
      </c>
      <c r="R53" s="51" t="n">
        <f aca="false">K53-O53-P53-Q53</f>
        <v>0</v>
      </c>
      <c r="S53" s="51"/>
      <c r="T53" s="51"/>
      <c r="U53" s="51"/>
      <c r="V53" s="51"/>
      <c r="W53" s="7"/>
      <c r="X53" s="7"/>
    </row>
    <row r="54" s="80" customFormat="true" ht="12.8" hidden="false" customHeight="false" outlineLevel="1" collapsed="false">
      <c r="A54" s="73" t="s">
        <v>165</v>
      </c>
      <c r="B54" s="74"/>
      <c r="C54" s="74"/>
      <c r="D54" s="75"/>
      <c r="E54" s="76" t="s">
        <v>166</v>
      </c>
      <c r="F54" s="74"/>
      <c r="G54" s="77"/>
      <c r="H54" s="55"/>
      <c r="I54" s="78"/>
      <c r="J54" s="78"/>
      <c r="K54" s="77"/>
      <c r="L54" s="77"/>
      <c r="M54" s="78"/>
      <c r="N54" s="79"/>
      <c r="O54" s="77"/>
      <c r="P54" s="77"/>
      <c r="Q54" s="77"/>
      <c r="R54" s="77"/>
      <c r="S54" s="77"/>
      <c r="T54" s="77"/>
      <c r="U54" s="77"/>
      <c r="V54" s="77"/>
      <c r="W54" s="79"/>
      <c r="X54" s="79"/>
      <c r="Y54" s="43"/>
    </row>
    <row r="55" s="9" customFormat="true" ht="23.85" hidden="false" customHeight="false" outlineLevel="1" collapsed="false">
      <c r="A55" s="49" t="s">
        <v>167</v>
      </c>
      <c r="B55" s="50" t="s">
        <v>49</v>
      </c>
      <c r="C55" s="50" t="s">
        <v>88</v>
      </c>
      <c r="D55" s="50" t="s">
        <v>51</v>
      </c>
      <c r="E55" s="45" t="s">
        <v>89</v>
      </c>
      <c r="F55" s="7" t="s">
        <v>64</v>
      </c>
      <c r="G55" s="51" t="n">
        <v>46.9</v>
      </c>
      <c r="H55" s="52"/>
      <c r="I55" s="46" t="n">
        <f aca="false">$D$1116</f>
        <v>0</v>
      </c>
      <c r="J55" s="53" t="n">
        <f aca="false">TRUNC(H55*(1+I55),2)</f>
        <v>0</v>
      </c>
      <c r="K55" s="54" t="n">
        <f aca="false">TRUNC(J55*G55,2)</f>
        <v>0</v>
      </c>
      <c r="L55" s="51"/>
      <c r="M55" s="46"/>
      <c r="N55" s="7"/>
      <c r="O55" s="51" t="n">
        <f aca="false">K55</f>
        <v>0</v>
      </c>
      <c r="P55" s="51"/>
      <c r="Q55" s="51"/>
      <c r="R55" s="51"/>
      <c r="S55" s="51"/>
      <c r="T55" s="51"/>
      <c r="U55" s="51"/>
      <c r="V55" s="51"/>
      <c r="W55" s="7"/>
      <c r="X55" s="7"/>
    </row>
    <row r="56" s="9" customFormat="true" ht="12.8" hidden="false" customHeight="false" outlineLevel="1" collapsed="false">
      <c r="A56" s="49" t="s">
        <v>168</v>
      </c>
      <c r="B56" s="50" t="s">
        <v>49</v>
      </c>
      <c r="C56" s="50" t="s">
        <v>91</v>
      </c>
      <c r="D56" s="50" t="s">
        <v>51</v>
      </c>
      <c r="E56" s="45" t="s">
        <v>169</v>
      </c>
      <c r="F56" s="7" t="s">
        <v>64</v>
      </c>
      <c r="G56" s="51" t="n">
        <v>7.78</v>
      </c>
      <c r="H56" s="52"/>
      <c r="I56" s="46" t="n">
        <f aca="false">$D$1116</f>
        <v>0</v>
      </c>
      <c r="J56" s="53" t="n">
        <f aca="false">TRUNC(H56*(1+I56),2)</f>
        <v>0</v>
      </c>
      <c r="K56" s="54" t="n">
        <f aca="false">TRUNC(J56*G56,2)</f>
        <v>0</v>
      </c>
      <c r="L56" s="51"/>
      <c r="M56" s="46"/>
      <c r="N56" s="7"/>
      <c r="O56" s="51" t="n">
        <f aca="false">K56</f>
        <v>0</v>
      </c>
      <c r="P56" s="51"/>
      <c r="Q56" s="51"/>
      <c r="R56" s="51"/>
      <c r="S56" s="51"/>
      <c r="T56" s="51"/>
      <c r="U56" s="51"/>
      <c r="V56" s="51"/>
      <c r="W56" s="7"/>
      <c r="X56" s="7"/>
    </row>
    <row r="57" s="9" customFormat="true" ht="23.85" hidden="false" customHeight="false" outlineLevel="1" collapsed="false">
      <c r="A57" s="49" t="s">
        <v>170</v>
      </c>
      <c r="B57" s="50" t="s">
        <v>49</v>
      </c>
      <c r="C57" s="50" t="s">
        <v>171</v>
      </c>
      <c r="D57" s="50" t="s">
        <v>80</v>
      </c>
      <c r="E57" s="45" t="s">
        <v>172</v>
      </c>
      <c r="F57" s="7" t="s">
        <v>64</v>
      </c>
      <c r="G57" s="51" t="n">
        <v>166.83</v>
      </c>
      <c r="H57" s="52"/>
      <c r="I57" s="46" t="n">
        <f aca="false">$D$1116</f>
        <v>0</v>
      </c>
      <c r="J57" s="53" t="n">
        <f aca="false">TRUNC(H57*(1+I57),2)</f>
        <v>0</v>
      </c>
      <c r="K57" s="54" t="n">
        <f aca="false">TRUNC(J57*G57,2)</f>
        <v>0</v>
      </c>
      <c r="L57" s="51"/>
      <c r="M57" s="46"/>
      <c r="N57" s="7"/>
      <c r="O57" s="51" t="n">
        <f aca="false">K57</f>
        <v>0</v>
      </c>
      <c r="P57" s="51"/>
      <c r="Q57" s="51"/>
      <c r="R57" s="51"/>
      <c r="S57" s="51"/>
      <c r="T57" s="51"/>
      <c r="U57" s="51"/>
      <c r="V57" s="51"/>
      <c r="W57" s="7"/>
      <c r="X57" s="7"/>
    </row>
    <row r="58" s="9" customFormat="true" ht="23.85" hidden="false" customHeight="false" outlineLevel="1" collapsed="false">
      <c r="A58" s="49" t="s">
        <v>173</v>
      </c>
      <c r="B58" s="50" t="s">
        <v>49</v>
      </c>
      <c r="C58" s="50" t="s">
        <v>109</v>
      </c>
      <c r="D58" s="50" t="s">
        <v>51</v>
      </c>
      <c r="E58" s="45" t="s">
        <v>174</v>
      </c>
      <c r="F58" s="7" t="s">
        <v>64</v>
      </c>
      <c r="G58" s="51" t="n">
        <v>15</v>
      </c>
      <c r="H58" s="52"/>
      <c r="I58" s="46" t="n">
        <f aca="false">$D$1116</f>
        <v>0</v>
      </c>
      <c r="J58" s="53" t="n">
        <f aca="false">TRUNC(H58*(1+I58),2)</f>
        <v>0</v>
      </c>
      <c r="K58" s="54" t="n">
        <f aca="false">TRUNC(J58*G58,2)</f>
        <v>0</v>
      </c>
      <c r="L58" s="51"/>
      <c r="M58" s="46"/>
      <c r="N58" s="7"/>
      <c r="O58" s="51"/>
      <c r="P58" s="51" t="n">
        <f aca="false">K58</f>
        <v>0</v>
      </c>
      <c r="Q58" s="51"/>
      <c r="R58" s="51"/>
      <c r="S58" s="51"/>
      <c r="T58" s="51"/>
      <c r="U58" s="51"/>
      <c r="V58" s="51"/>
      <c r="W58" s="7"/>
      <c r="X58" s="7"/>
    </row>
    <row r="59" s="9" customFormat="true" ht="14.15" hidden="false" customHeight="false" outlineLevel="1" collapsed="false">
      <c r="A59" s="49" t="s">
        <v>175</v>
      </c>
      <c r="B59" s="50" t="s">
        <v>49</v>
      </c>
      <c r="C59" s="50" t="s">
        <v>112</v>
      </c>
      <c r="D59" s="50" t="s">
        <v>80</v>
      </c>
      <c r="E59" s="45" t="s">
        <v>113</v>
      </c>
      <c r="F59" s="7" t="s">
        <v>64</v>
      </c>
      <c r="G59" s="51" t="n">
        <v>47.6</v>
      </c>
      <c r="H59" s="52"/>
      <c r="I59" s="46" t="n">
        <f aca="false">$D$1116</f>
        <v>0</v>
      </c>
      <c r="J59" s="53" t="n">
        <f aca="false">TRUNC(H59*(1+I59),2)</f>
        <v>0</v>
      </c>
      <c r="K59" s="54" t="n">
        <f aca="false">TRUNC(J59*G59,2)</f>
        <v>0</v>
      </c>
      <c r="L59" s="51"/>
      <c r="M59" s="46"/>
      <c r="N59" s="7"/>
      <c r="O59" s="51"/>
      <c r="P59" s="51" t="n">
        <f aca="false">K59</f>
        <v>0</v>
      </c>
      <c r="Q59" s="51"/>
      <c r="R59" s="51"/>
      <c r="S59" s="51"/>
      <c r="T59" s="51"/>
      <c r="U59" s="51"/>
      <c r="V59" s="51"/>
      <c r="W59" s="7"/>
      <c r="X59" s="7"/>
    </row>
    <row r="60" s="9" customFormat="true" ht="14.15" hidden="false" customHeight="false" outlineLevel="1" collapsed="false">
      <c r="A60" s="49" t="s">
        <v>176</v>
      </c>
      <c r="B60" s="50" t="s">
        <v>49</v>
      </c>
      <c r="C60" s="50" t="s">
        <v>115</v>
      </c>
      <c r="D60" s="50" t="s">
        <v>80</v>
      </c>
      <c r="E60" s="45" t="s">
        <v>116</v>
      </c>
      <c r="F60" s="7" t="s">
        <v>117</v>
      </c>
      <c r="G60" s="51" t="n">
        <v>1</v>
      </c>
      <c r="H60" s="52"/>
      <c r="I60" s="46" t="n">
        <f aca="false">$D$1116</f>
        <v>0</v>
      </c>
      <c r="J60" s="53" t="n">
        <f aca="false">TRUNC(H60*(1+I60),2)</f>
        <v>0</v>
      </c>
      <c r="K60" s="54" t="n">
        <f aca="false">TRUNC(J60*G60,2)</f>
        <v>0</v>
      </c>
      <c r="L60" s="51"/>
      <c r="M60" s="46"/>
      <c r="N60" s="7"/>
      <c r="O60" s="51"/>
      <c r="P60" s="51" t="n">
        <f aca="false">K60</f>
        <v>0</v>
      </c>
      <c r="Q60" s="51"/>
      <c r="R60" s="51"/>
      <c r="S60" s="51"/>
      <c r="T60" s="51"/>
      <c r="U60" s="51"/>
      <c r="V60" s="51"/>
      <c r="W60" s="7"/>
      <c r="X60" s="7"/>
    </row>
    <row r="61" s="9" customFormat="true" ht="14.15" hidden="false" customHeight="false" outlineLevel="1" collapsed="false">
      <c r="A61" s="49" t="s">
        <v>177</v>
      </c>
      <c r="B61" s="50" t="s">
        <v>49</v>
      </c>
      <c r="C61" s="50" t="s">
        <v>112</v>
      </c>
      <c r="D61" s="50" t="s">
        <v>80</v>
      </c>
      <c r="E61" s="45" t="s">
        <v>178</v>
      </c>
      <c r="F61" s="7" t="s">
        <v>64</v>
      </c>
      <c r="G61" s="51" t="n">
        <v>1.68</v>
      </c>
      <c r="H61" s="52"/>
      <c r="I61" s="46" t="n">
        <f aca="false">$D$1116</f>
        <v>0</v>
      </c>
      <c r="J61" s="53" t="n">
        <f aca="false">TRUNC(H61*(1+I61),2)</f>
        <v>0</v>
      </c>
      <c r="K61" s="54" t="n">
        <f aca="false">TRUNC(J61*G61,2)</f>
        <v>0</v>
      </c>
      <c r="L61" s="51"/>
      <c r="M61" s="46"/>
      <c r="N61" s="7"/>
      <c r="O61" s="51"/>
      <c r="P61" s="51" t="n">
        <f aca="false">K61</f>
        <v>0</v>
      </c>
      <c r="Q61" s="51"/>
      <c r="R61" s="51"/>
      <c r="S61" s="51"/>
      <c r="T61" s="51"/>
      <c r="U61" s="51"/>
      <c r="V61" s="51"/>
      <c r="W61" s="7"/>
      <c r="X61" s="7"/>
    </row>
    <row r="62" s="9" customFormat="true" ht="23.85" hidden="false" customHeight="false" outlineLevel="1" collapsed="false">
      <c r="A62" s="49" t="s">
        <v>179</v>
      </c>
      <c r="B62" s="50" t="s">
        <v>49</v>
      </c>
      <c r="C62" s="50" t="s">
        <v>119</v>
      </c>
      <c r="D62" s="50" t="s">
        <v>51</v>
      </c>
      <c r="E62" s="45" t="s">
        <v>180</v>
      </c>
      <c r="F62" s="7" t="s">
        <v>121</v>
      </c>
      <c r="G62" s="51" t="n">
        <v>16.73</v>
      </c>
      <c r="H62" s="52"/>
      <c r="I62" s="46" t="n">
        <f aca="false">$D$1116</f>
        <v>0</v>
      </c>
      <c r="J62" s="53" t="n">
        <f aca="false">TRUNC(H62*(1+I62),2)</f>
        <v>0</v>
      </c>
      <c r="K62" s="54" t="n">
        <f aca="false">TRUNC(J62*G62,2)</f>
        <v>0</v>
      </c>
      <c r="L62" s="51"/>
      <c r="M62" s="46"/>
      <c r="N62" s="7"/>
      <c r="O62" s="51"/>
      <c r="P62" s="51" t="n">
        <f aca="false">K62</f>
        <v>0</v>
      </c>
      <c r="Q62" s="51"/>
      <c r="R62" s="51"/>
      <c r="S62" s="51"/>
      <c r="T62" s="51"/>
      <c r="U62" s="51"/>
      <c r="V62" s="51"/>
      <c r="W62" s="7"/>
      <c r="X62" s="7"/>
    </row>
    <row r="63" s="9" customFormat="true" ht="23.85" hidden="false" customHeight="false" outlineLevel="1" collapsed="false">
      <c r="A63" s="49" t="s">
        <v>181</v>
      </c>
      <c r="B63" s="50" t="s">
        <v>49</v>
      </c>
      <c r="C63" s="50" t="s">
        <v>123</v>
      </c>
      <c r="D63" s="50" t="s">
        <v>51</v>
      </c>
      <c r="E63" s="45" t="s">
        <v>182</v>
      </c>
      <c r="F63" s="7" t="s">
        <v>64</v>
      </c>
      <c r="G63" s="51" t="n">
        <v>56.46</v>
      </c>
      <c r="H63" s="52"/>
      <c r="I63" s="46" t="n">
        <f aca="false">$D$1116</f>
        <v>0</v>
      </c>
      <c r="J63" s="53" t="n">
        <f aca="false">TRUNC(H63*(1+I63),2)</f>
        <v>0</v>
      </c>
      <c r="K63" s="54" t="n">
        <f aca="false">TRUNC(J63*G63,2)</f>
        <v>0</v>
      </c>
      <c r="L63" s="51"/>
      <c r="M63" s="46"/>
      <c r="N63" s="7"/>
      <c r="O63" s="51"/>
      <c r="P63" s="51" t="n">
        <f aca="false">K63</f>
        <v>0</v>
      </c>
      <c r="Q63" s="51"/>
      <c r="R63" s="51"/>
      <c r="S63" s="51"/>
      <c r="T63" s="51"/>
      <c r="U63" s="51"/>
      <c r="V63" s="51"/>
      <c r="W63" s="7"/>
      <c r="X63" s="7"/>
    </row>
    <row r="64" s="9" customFormat="true" ht="35.05" hidden="false" customHeight="false" outlineLevel="1" collapsed="false">
      <c r="A64" s="49" t="s">
        <v>183</v>
      </c>
      <c r="B64" s="50" t="s">
        <v>49</v>
      </c>
      <c r="C64" s="50" t="s">
        <v>149</v>
      </c>
      <c r="D64" s="50" t="s">
        <v>51</v>
      </c>
      <c r="E64" s="45" t="s">
        <v>184</v>
      </c>
      <c r="F64" s="7" t="s">
        <v>117</v>
      </c>
      <c r="G64" s="51" t="n">
        <v>8</v>
      </c>
      <c r="H64" s="52"/>
      <c r="I64" s="46" t="n">
        <f aca="false">$D$1116</f>
        <v>0</v>
      </c>
      <c r="J64" s="53" t="n">
        <f aca="false">TRUNC(H64*(1+I64),2)</f>
        <v>0</v>
      </c>
      <c r="K64" s="54" t="n">
        <f aca="false">TRUNC(J64*G64,2)</f>
        <v>0</v>
      </c>
      <c r="L64" s="51"/>
      <c r="M64" s="46"/>
      <c r="N64" s="7"/>
      <c r="O64" s="51"/>
      <c r="P64" s="51"/>
      <c r="Q64" s="51"/>
      <c r="R64" s="51"/>
      <c r="S64" s="51"/>
      <c r="T64" s="51"/>
      <c r="U64" s="51" t="n">
        <f aca="false">K64</f>
        <v>0</v>
      </c>
      <c r="V64" s="51"/>
      <c r="W64" s="7"/>
      <c r="X64" s="7"/>
    </row>
    <row r="65" s="9" customFormat="true" ht="23.85" hidden="false" customHeight="false" outlineLevel="1" collapsed="false">
      <c r="A65" s="49" t="s">
        <v>185</v>
      </c>
      <c r="B65" s="50" t="s">
        <v>49</v>
      </c>
      <c r="C65" s="50" t="s">
        <v>146</v>
      </c>
      <c r="D65" s="50" t="s">
        <v>51</v>
      </c>
      <c r="E65" s="45" t="s">
        <v>186</v>
      </c>
      <c r="F65" s="7" t="s">
        <v>117</v>
      </c>
      <c r="G65" s="51" t="n">
        <v>4</v>
      </c>
      <c r="H65" s="52"/>
      <c r="I65" s="46" t="n">
        <f aca="false">$D$1116</f>
        <v>0</v>
      </c>
      <c r="J65" s="53" t="n">
        <f aca="false">TRUNC(H65*(1+I65),2)</f>
        <v>0</v>
      </c>
      <c r="K65" s="54" t="n">
        <f aca="false">TRUNC(J65*G65,2)</f>
        <v>0</v>
      </c>
      <c r="L65" s="51"/>
      <c r="M65" s="46"/>
      <c r="N65" s="7"/>
      <c r="O65" s="51"/>
      <c r="P65" s="51"/>
      <c r="Q65" s="51"/>
      <c r="R65" s="51"/>
      <c r="S65" s="51"/>
      <c r="T65" s="51"/>
      <c r="U65" s="51" t="n">
        <f aca="false">K65</f>
        <v>0</v>
      </c>
      <c r="V65" s="51"/>
      <c r="W65" s="7"/>
      <c r="X65" s="7"/>
    </row>
    <row r="66" s="9" customFormat="true" ht="14.15" hidden="false" customHeight="false" outlineLevel="1" collapsed="false">
      <c r="A66" s="49" t="s">
        <v>187</v>
      </c>
      <c r="B66" s="50" t="s">
        <v>49</v>
      </c>
      <c r="C66" s="50" t="s">
        <v>154</v>
      </c>
      <c r="D66" s="50" t="s">
        <v>80</v>
      </c>
      <c r="E66" s="45" t="s">
        <v>155</v>
      </c>
      <c r="F66" s="7" t="s">
        <v>117</v>
      </c>
      <c r="G66" s="51" t="n">
        <v>8</v>
      </c>
      <c r="H66" s="52"/>
      <c r="I66" s="46" t="n">
        <f aca="false">$D$1116</f>
        <v>0</v>
      </c>
      <c r="J66" s="53" t="n">
        <f aca="false">TRUNC(H66*(1+I66),2)</f>
        <v>0</v>
      </c>
      <c r="K66" s="54" t="n">
        <f aca="false">TRUNC(J66*G66,2)</f>
        <v>0</v>
      </c>
      <c r="L66" s="51"/>
      <c r="M66" s="46"/>
      <c r="N66" s="7"/>
      <c r="O66" s="51"/>
      <c r="P66" s="51"/>
      <c r="Q66" s="51"/>
      <c r="R66" s="51"/>
      <c r="S66" s="51"/>
      <c r="T66" s="51"/>
      <c r="U66" s="51" t="n">
        <f aca="false">K66</f>
        <v>0</v>
      </c>
      <c r="V66" s="51"/>
      <c r="W66" s="7"/>
      <c r="X66" s="7"/>
    </row>
    <row r="67" s="9" customFormat="true" ht="14.15" hidden="false" customHeight="false" outlineLevel="1" collapsed="false">
      <c r="A67" s="49" t="s">
        <v>188</v>
      </c>
      <c r="B67" s="50" t="s">
        <v>49</v>
      </c>
      <c r="C67" s="50" t="s">
        <v>112</v>
      </c>
      <c r="D67" s="50" t="s">
        <v>80</v>
      </c>
      <c r="E67" s="45" t="s">
        <v>189</v>
      </c>
      <c r="F67" s="7" t="s">
        <v>64</v>
      </c>
      <c r="G67" s="51" t="n">
        <v>5.12</v>
      </c>
      <c r="H67" s="52"/>
      <c r="I67" s="46" t="n">
        <f aca="false">$D$1116</f>
        <v>0</v>
      </c>
      <c r="J67" s="53" t="n">
        <f aca="false">TRUNC(H67*(1+I67),2)</f>
        <v>0</v>
      </c>
      <c r="K67" s="54" t="n">
        <f aca="false">TRUNC(J67*G67,2)</f>
        <v>0</v>
      </c>
      <c r="L67" s="51"/>
      <c r="M67" s="46"/>
      <c r="N67" s="7"/>
      <c r="O67" s="51"/>
      <c r="P67" s="51"/>
      <c r="Q67" s="51"/>
      <c r="R67" s="51"/>
      <c r="S67" s="51"/>
      <c r="T67" s="51"/>
      <c r="U67" s="51" t="n">
        <f aca="false">K67</f>
        <v>0</v>
      </c>
      <c r="V67" s="51"/>
      <c r="W67" s="7"/>
      <c r="X67" s="7"/>
    </row>
    <row r="68" s="9" customFormat="true" ht="14.15" hidden="false" customHeight="false" outlineLevel="1" collapsed="false">
      <c r="A68" s="49" t="s">
        <v>190</v>
      </c>
      <c r="B68" s="50" t="s">
        <v>49</v>
      </c>
      <c r="C68" s="50" t="s">
        <v>191</v>
      </c>
      <c r="D68" s="50" t="s">
        <v>80</v>
      </c>
      <c r="E68" s="45" t="s">
        <v>192</v>
      </c>
      <c r="F68" s="7" t="s">
        <v>64</v>
      </c>
      <c r="G68" s="51" t="n">
        <v>2.4</v>
      </c>
      <c r="H68" s="52"/>
      <c r="I68" s="46" t="n">
        <f aca="false">$D$1116</f>
        <v>0</v>
      </c>
      <c r="J68" s="53" t="n">
        <f aca="false">TRUNC(H68*(1+I68),2)</f>
        <v>0</v>
      </c>
      <c r="K68" s="54" t="n">
        <f aca="false">TRUNC(J68*G68,2)</f>
        <v>0</v>
      </c>
      <c r="L68" s="51"/>
      <c r="M68" s="46"/>
      <c r="N68" s="7"/>
      <c r="O68" s="51"/>
      <c r="P68" s="51"/>
      <c r="Q68" s="51"/>
      <c r="R68" s="51"/>
      <c r="S68" s="51"/>
      <c r="T68" s="51"/>
      <c r="U68" s="51" t="n">
        <f aca="false">K68</f>
        <v>0</v>
      </c>
      <c r="V68" s="51"/>
      <c r="W68" s="7"/>
      <c r="X68" s="7"/>
    </row>
    <row r="69" s="9" customFormat="true" ht="23.85" hidden="false" customHeight="false" outlineLevel="1" collapsed="false">
      <c r="A69" s="49" t="s">
        <v>193</v>
      </c>
      <c r="B69" s="50" t="s">
        <v>49</v>
      </c>
      <c r="C69" s="50" t="n">
        <v>97633</v>
      </c>
      <c r="D69" s="50" t="s">
        <v>51</v>
      </c>
      <c r="E69" s="45" t="s">
        <v>159</v>
      </c>
      <c r="F69" s="7" t="s">
        <v>64</v>
      </c>
      <c r="G69" s="51" t="n">
        <v>47.09</v>
      </c>
      <c r="H69" s="52"/>
      <c r="I69" s="46" t="n">
        <f aca="false">$D$1116</f>
        <v>0</v>
      </c>
      <c r="J69" s="53" t="n">
        <f aca="false">TRUNC(H69*(1+I69),2)</f>
        <v>0</v>
      </c>
      <c r="K69" s="54" t="n">
        <f aca="false">TRUNC(J69*G69,2)</f>
        <v>0</v>
      </c>
      <c r="L69" s="51"/>
      <c r="M69" s="46"/>
      <c r="N69" s="7"/>
      <c r="O69" s="51" t="n">
        <f aca="false">K69</f>
        <v>0</v>
      </c>
      <c r="P69" s="51"/>
      <c r="Q69" s="51"/>
      <c r="R69" s="51"/>
      <c r="S69" s="51"/>
      <c r="T69" s="51"/>
      <c r="U69" s="51"/>
      <c r="V69" s="51"/>
      <c r="W69" s="7"/>
      <c r="X69" s="7"/>
    </row>
    <row r="70" s="9" customFormat="true" ht="23.85" hidden="false" customHeight="false" outlineLevel="1" collapsed="false">
      <c r="A70" s="49" t="s">
        <v>193</v>
      </c>
      <c r="B70" s="50" t="s">
        <v>49</v>
      </c>
      <c r="C70" s="50" t="s">
        <v>163</v>
      </c>
      <c r="D70" s="50" t="s">
        <v>51</v>
      </c>
      <c r="E70" s="45" t="s">
        <v>164</v>
      </c>
      <c r="F70" s="7" t="s">
        <v>121</v>
      </c>
      <c r="G70" s="51" t="n">
        <v>24.7</v>
      </c>
      <c r="H70" s="52"/>
      <c r="I70" s="46" t="n">
        <f aca="false">$D$1116</f>
        <v>0</v>
      </c>
      <c r="J70" s="53" t="n">
        <f aca="false">TRUNC(H70*(1+I70),2)</f>
        <v>0</v>
      </c>
      <c r="K70" s="54" t="n">
        <f aca="false">TRUNC(J70*G70,2)</f>
        <v>0</v>
      </c>
      <c r="L70" s="51"/>
      <c r="M70" s="46"/>
      <c r="N70" s="7"/>
      <c r="O70" s="51"/>
      <c r="P70" s="51"/>
      <c r="Q70" s="51"/>
      <c r="R70" s="51"/>
      <c r="S70" s="51"/>
      <c r="T70" s="51"/>
      <c r="U70" s="51" t="n">
        <f aca="false">K70</f>
        <v>0</v>
      </c>
      <c r="V70" s="51"/>
      <c r="W70" s="7"/>
      <c r="X70" s="7"/>
    </row>
    <row r="71" s="80" customFormat="true" ht="12.8" hidden="false" customHeight="false" outlineLevel="1" collapsed="false">
      <c r="A71" s="73" t="s">
        <v>194</v>
      </c>
      <c r="B71" s="74"/>
      <c r="C71" s="74"/>
      <c r="D71" s="75"/>
      <c r="E71" s="76" t="s">
        <v>195</v>
      </c>
      <c r="F71" s="74"/>
      <c r="G71" s="77"/>
      <c r="H71" s="55"/>
      <c r="I71" s="78"/>
      <c r="J71" s="78"/>
      <c r="K71" s="77"/>
      <c r="L71" s="77"/>
      <c r="M71" s="78"/>
      <c r="N71" s="79"/>
      <c r="O71" s="77"/>
      <c r="P71" s="77"/>
      <c r="Q71" s="77"/>
      <c r="R71" s="77"/>
      <c r="S71" s="77"/>
      <c r="T71" s="77"/>
      <c r="U71" s="77"/>
      <c r="V71" s="77"/>
      <c r="W71" s="79"/>
      <c r="X71" s="79"/>
    </row>
    <row r="72" s="9" customFormat="true" ht="23.85" hidden="false" customHeight="false" outlineLevel="1" collapsed="false">
      <c r="A72" s="49" t="s">
        <v>196</v>
      </c>
      <c r="B72" s="50" t="s">
        <v>49</v>
      </c>
      <c r="C72" s="50" t="s">
        <v>197</v>
      </c>
      <c r="D72" s="50" t="s">
        <v>80</v>
      </c>
      <c r="E72" s="45" t="s">
        <v>198</v>
      </c>
      <c r="F72" s="7" t="s">
        <v>130</v>
      </c>
      <c r="G72" s="51" t="n">
        <v>4.1</v>
      </c>
      <c r="H72" s="52"/>
      <c r="I72" s="46" t="n">
        <f aca="false">$D$1116</f>
        <v>0</v>
      </c>
      <c r="J72" s="53" t="n">
        <f aca="false">TRUNC(H72*(1+I72),2)</f>
        <v>0</v>
      </c>
      <c r="K72" s="54" t="n">
        <f aca="false">TRUNC(J72*G72,2)</f>
        <v>0</v>
      </c>
      <c r="L72" s="51"/>
      <c r="M72" s="46"/>
      <c r="N72" s="7"/>
      <c r="O72" s="51"/>
      <c r="P72" s="51"/>
      <c r="Q72" s="51"/>
      <c r="R72" s="51"/>
      <c r="S72" s="51" t="n">
        <f aca="false">K72</f>
        <v>0</v>
      </c>
      <c r="T72" s="51"/>
      <c r="U72" s="51"/>
      <c r="V72" s="51"/>
      <c r="W72" s="7"/>
      <c r="X72" s="7"/>
    </row>
    <row r="73" s="9" customFormat="true" ht="23.85" hidden="false" customHeight="false" outlineLevel="1" collapsed="false">
      <c r="A73" s="49" t="s">
        <v>199</v>
      </c>
      <c r="B73" s="50" t="s">
        <v>49</v>
      </c>
      <c r="C73" s="50" t="s">
        <v>109</v>
      </c>
      <c r="D73" s="50" t="s">
        <v>51</v>
      </c>
      <c r="E73" s="45" t="s">
        <v>200</v>
      </c>
      <c r="F73" s="7" t="s">
        <v>64</v>
      </c>
      <c r="G73" s="51" t="n">
        <v>156.34</v>
      </c>
      <c r="H73" s="52"/>
      <c r="I73" s="46" t="n">
        <f aca="false">$D$1116</f>
        <v>0</v>
      </c>
      <c r="J73" s="53" t="n">
        <f aca="false">TRUNC(H73*(1+I73),2)</f>
        <v>0</v>
      </c>
      <c r="K73" s="54" t="n">
        <f aca="false">TRUNC(J73*G73,2)</f>
        <v>0</v>
      </c>
      <c r="L73" s="51"/>
      <c r="M73" s="46"/>
      <c r="N73" s="7"/>
      <c r="O73" s="51"/>
      <c r="P73" s="51"/>
      <c r="Q73" s="51"/>
      <c r="R73" s="51"/>
      <c r="S73" s="51" t="n">
        <f aca="false">K73</f>
        <v>0</v>
      </c>
      <c r="T73" s="51"/>
      <c r="U73" s="51"/>
      <c r="V73" s="51"/>
      <c r="W73" s="7"/>
      <c r="X73" s="7"/>
    </row>
    <row r="74" s="9" customFormat="true" ht="14.15" hidden="false" customHeight="false" outlineLevel="1" collapsed="false">
      <c r="A74" s="49" t="s">
        <v>201</v>
      </c>
      <c r="B74" s="50" t="s">
        <v>49</v>
      </c>
      <c r="C74" s="50" t="s">
        <v>202</v>
      </c>
      <c r="D74" s="50" t="s">
        <v>80</v>
      </c>
      <c r="E74" s="45" t="s">
        <v>203</v>
      </c>
      <c r="F74" s="7" t="s">
        <v>64</v>
      </c>
      <c r="G74" s="51" t="n">
        <v>183.58</v>
      </c>
      <c r="H74" s="52"/>
      <c r="I74" s="46" t="n">
        <f aca="false">$D$1116</f>
        <v>0</v>
      </c>
      <c r="J74" s="53" t="n">
        <f aca="false">TRUNC(H74*(1+I74),2)</f>
        <v>0</v>
      </c>
      <c r="K74" s="54" t="n">
        <f aca="false">TRUNC(J74*G74,2)</f>
        <v>0</v>
      </c>
      <c r="L74" s="51"/>
      <c r="M74" s="46"/>
      <c r="N74" s="7"/>
      <c r="O74" s="51"/>
      <c r="P74" s="51"/>
      <c r="Q74" s="51"/>
      <c r="R74" s="51"/>
      <c r="S74" s="51" t="n">
        <f aca="false">K74</f>
        <v>0</v>
      </c>
      <c r="T74" s="51"/>
      <c r="U74" s="51"/>
      <c r="V74" s="51"/>
      <c r="W74" s="7"/>
      <c r="X74" s="7"/>
    </row>
    <row r="75" s="9" customFormat="true" ht="14.15" hidden="false" customHeight="false" outlineLevel="1" collapsed="false">
      <c r="A75" s="49" t="s">
        <v>204</v>
      </c>
      <c r="B75" s="50" t="s">
        <v>49</v>
      </c>
      <c r="C75" s="50" t="s">
        <v>205</v>
      </c>
      <c r="D75" s="50" t="s">
        <v>80</v>
      </c>
      <c r="E75" s="45" t="s">
        <v>206</v>
      </c>
      <c r="F75" s="7" t="s">
        <v>130</v>
      </c>
      <c r="G75" s="51" t="n">
        <v>30</v>
      </c>
      <c r="H75" s="52"/>
      <c r="I75" s="46" t="n">
        <f aca="false">$D$1116</f>
        <v>0</v>
      </c>
      <c r="J75" s="53" t="n">
        <f aca="false">TRUNC(H75*(1+I75),2)</f>
        <v>0</v>
      </c>
      <c r="K75" s="54" t="n">
        <f aca="false">TRUNC(J75*G75,2)</f>
        <v>0</v>
      </c>
      <c r="L75" s="51"/>
      <c r="M75" s="46"/>
      <c r="N75" s="7"/>
      <c r="O75" s="51"/>
      <c r="P75" s="51"/>
      <c r="Q75" s="51"/>
      <c r="R75" s="51"/>
      <c r="S75" s="51" t="n">
        <f aca="false">K75</f>
        <v>0</v>
      </c>
      <c r="T75" s="51"/>
      <c r="U75" s="51"/>
      <c r="V75" s="51"/>
      <c r="W75" s="7"/>
      <c r="X75" s="7"/>
    </row>
    <row r="76" s="9" customFormat="true" ht="23.85" hidden="false" customHeight="false" outlineLevel="1" collapsed="false">
      <c r="A76" s="49" t="s">
        <v>207</v>
      </c>
      <c r="B76" s="50" t="s">
        <v>49</v>
      </c>
      <c r="C76" s="50" t="s">
        <v>208</v>
      </c>
      <c r="D76" s="50" t="s">
        <v>51</v>
      </c>
      <c r="E76" s="45" t="s">
        <v>209</v>
      </c>
      <c r="F76" s="7" t="s">
        <v>121</v>
      </c>
      <c r="G76" s="51" t="n">
        <v>4.14</v>
      </c>
      <c r="H76" s="52"/>
      <c r="I76" s="46" t="n">
        <f aca="false">$D$1116</f>
        <v>0</v>
      </c>
      <c r="J76" s="53" t="n">
        <f aca="false">TRUNC(H76*(1+I76),2)</f>
        <v>0</v>
      </c>
      <c r="K76" s="54" t="n">
        <f aca="false">TRUNC(J76*G76,2)</f>
        <v>0</v>
      </c>
      <c r="L76" s="51"/>
      <c r="M76" s="46"/>
      <c r="N76" s="7"/>
      <c r="O76" s="51"/>
      <c r="P76" s="51"/>
      <c r="Q76" s="51"/>
      <c r="R76" s="51"/>
      <c r="S76" s="51" t="n">
        <f aca="false">K76</f>
        <v>0</v>
      </c>
      <c r="T76" s="51"/>
      <c r="U76" s="51"/>
      <c r="V76" s="51"/>
      <c r="W76" s="7"/>
      <c r="X76" s="7"/>
    </row>
    <row r="77" s="9" customFormat="true" ht="14.15" hidden="false" customHeight="false" outlineLevel="1" collapsed="false">
      <c r="A77" s="49" t="s">
        <v>210</v>
      </c>
      <c r="B77" s="50" t="s">
        <v>49</v>
      </c>
      <c r="C77" s="50" t="s">
        <v>211</v>
      </c>
      <c r="D77" s="50" t="s">
        <v>80</v>
      </c>
      <c r="E77" s="45" t="s">
        <v>212</v>
      </c>
      <c r="F77" s="7" t="s">
        <v>117</v>
      </c>
      <c r="G77" s="51" t="n">
        <v>3</v>
      </c>
      <c r="H77" s="52"/>
      <c r="I77" s="46" t="n">
        <f aca="false">$D$1116</f>
        <v>0</v>
      </c>
      <c r="J77" s="53" t="n">
        <f aca="false">TRUNC(H77*(1+I77),2)</f>
        <v>0</v>
      </c>
      <c r="K77" s="54" t="n">
        <f aca="false">TRUNC(J77*G77,2)</f>
        <v>0</v>
      </c>
      <c r="L77" s="51"/>
      <c r="M77" s="46"/>
      <c r="N77" s="7"/>
      <c r="O77" s="51"/>
      <c r="P77" s="51"/>
      <c r="Q77" s="51"/>
      <c r="R77" s="51"/>
      <c r="S77" s="51" t="n">
        <f aca="false">K77</f>
        <v>0</v>
      </c>
      <c r="T77" s="51"/>
      <c r="U77" s="51"/>
      <c r="V77" s="51"/>
      <c r="W77" s="7"/>
      <c r="X77" s="7"/>
    </row>
    <row r="78" s="9" customFormat="true" ht="23.85" hidden="false" customHeight="false" outlineLevel="1" collapsed="false">
      <c r="A78" s="49" t="s">
        <v>213</v>
      </c>
      <c r="B78" s="50" t="s">
        <v>49</v>
      </c>
      <c r="C78" s="50" t="s">
        <v>214</v>
      </c>
      <c r="D78" s="50" t="s">
        <v>51</v>
      </c>
      <c r="E78" s="45" t="s">
        <v>215</v>
      </c>
      <c r="F78" s="7" t="s">
        <v>121</v>
      </c>
      <c r="G78" s="51" t="n">
        <v>1.23</v>
      </c>
      <c r="H78" s="52"/>
      <c r="I78" s="46" t="n">
        <f aca="false">$D$1116</f>
        <v>0</v>
      </c>
      <c r="J78" s="53" t="n">
        <f aca="false">TRUNC(H78*(1+I78),2)</f>
        <v>0</v>
      </c>
      <c r="K78" s="54" t="n">
        <f aca="false">TRUNC(J78*G78,2)</f>
        <v>0</v>
      </c>
      <c r="L78" s="51"/>
      <c r="M78" s="46"/>
      <c r="N78" s="7"/>
      <c r="O78" s="51"/>
      <c r="P78" s="51"/>
      <c r="Q78" s="51"/>
      <c r="R78" s="51"/>
      <c r="S78" s="51" t="n">
        <f aca="false">K78</f>
        <v>0</v>
      </c>
      <c r="T78" s="51"/>
      <c r="U78" s="51"/>
      <c r="V78" s="51"/>
      <c r="W78" s="7"/>
      <c r="X78" s="7"/>
    </row>
    <row r="79" s="9" customFormat="true" ht="14.15" hidden="false" customHeight="false" outlineLevel="1" collapsed="false">
      <c r="A79" s="49" t="s">
        <v>216</v>
      </c>
      <c r="B79" s="50" t="s">
        <v>49</v>
      </c>
      <c r="C79" s="50" t="s">
        <v>217</v>
      </c>
      <c r="D79" s="50" t="s">
        <v>80</v>
      </c>
      <c r="E79" s="45" t="s">
        <v>218</v>
      </c>
      <c r="F79" s="7" t="s">
        <v>64</v>
      </c>
      <c r="G79" s="51" t="n">
        <v>1.71</v>
      </c>
      <c r="H79" s="52"/>
      <c r="I79" s="46" t="n">
        <f aca="false">$D$1116</f>
        <v>0</v>
      </c>
      <c r="J79" s="53" t="n">
        <f aca="false">TRUNC(H79*(1+I79),2)</f>
        <v>0</v>
      </c>
      <c r="K79" s="54" t="n">
        <f aca="false">TRUNC(J79*G79,2)</f>
        <v>0</v>
      </c>
      <c r="L79" s="51"/>
      <c r="M79" s="46"/>
      <c r="N79" s="7"/>
      <c r="O79" s="51"/>
      <c r="P79" s="51"/>
      <c r="Q79" s="51"/>
      <c r="R79" s="51"/>
      <c r="S79" s="51" t="n">
        <f aca="false">K79</f>
        <v>0</v>
      </c>
      <c r="T79" s="51"/>
      <c r="U79" s="51"/>
      <c r="V79" s="51"/>
      <c r="W79" s="7"/>
      <c r="X79" s="7"/>
    </row>
    <row r="80" s="9" customFormat="true" ht="23.85" hidden="false" customHeight="false" outlineLevel="1" collapsed="false">
      <c r="A80" s="49" t="s">
        <v>219</v>
      </c>
      <c r="B80" s="50" t="s">
        <v>49</v>
      </c>
      <c r="C80" s="50" t="n">
        <v>97622</v>
      </c>
      <c r="D80" s="50" t="s">
        <v>51</v>
      </c>
      <c r="E80" s="45" t="s">
        <v>220</v>
      </c>
      <c r="F80" s="7" t="s">
        <v>64</v>
      </c>
      <c r="G80" s="51" t="n">
        <v>4.8</v>
      </c>
      <c r="H80" s="52"/>
      <c r="I80" s="46" t="n">
        <f aca="false">$D$1116</f>
        <v>0</v>
      </c>
      <c r="J80" s="53" t="n">
        <f aca="false">TRUNC(H80*(1+I80),2)</f>
        <v>0</v>
      </c>
      <c r="K80" s="54" t="n">
        <f aca="false">TRUNC(J80*G80,2)</f>
        <v>0</v>
      </c>
      <c r="L80" s="51"/>
      <c r="M80" s="46"/>
      <c r="N80" s="7"/>
      <c r="O80" s="51"/>
      <c r="P80" s="51"/>
      <c r="Q80" s="51"/>
      <c r="R80" s="51"/>
      <c r="S80" s="51" t="n">
        <f aca="false">K80</f>
        <v>0</v>
      </c>
      <c r="T80" s="51"/>
      <c r="U80" s="51"/>
      <c r="V80" s="51"/>
      <c r="W80" s="7"/>
      <c r="X80" s="7"/>
    </row>
    <row r="81" s="9" customFormat="true" ht="23.85" hidden="false" customHeight="false" outlineLevel="1" collapsed="false">
      <c r="A81" s="49" t="s">
        <v>221</v>
      </c>
      <c r="B81" s="50" t="s">
        <v>49</v>
      </c>
      <c r="C81" s="50" t="s">
        <v>109</v>
      </c>
      <c r="D81" s="50" t="s">
        <v>51</v>
      </c>
      <c r="E81" s="45" t="s">
        <v>222</v>
      </c>
      <c r="F81" s="7" t="s">
        <v>64</v>
      </c>
      <c r="G81" s="51" t="n">
        <v>5.98</v>
      </c>
      <c r="H81" s="52"/>
      <c r="I81" s="46" t="n">
        <f aca="false">$D$1116</f>
        <v>0</v>
      </c>
      <c r="J81" s="53" t="n">
        <f aca="false">TRUNC(H81*(1+I81),2)</f>
        <v>0</v>
      </c>
      <c r="K81" s="54" t="n">
        <f aca="false">TRUNC(J81*G81,2)</f>
        <v>0</v>
      </c>
      <c r="L81" s="51"/>
      <c r="M81" s="46"/>
      <c r="N81" s="7"/>
      <c r="O81" s="51"/>
      <c r="P81" s="51"/>
      <c r="Q81" s="51"/>
      <c r="R81" s="51"/>
      <c r="S81" s="51" t="n">
        <f aca="false">K81</f>
        <v>0</v>
      </c>
      <c r="T81" s="51"/>
      <c r="U81" s="51"/>
      <c r="V81" s="51"/>
      <c r="W81" s="7"/>
      <c r="X81" s="7"/>
    </row>
    <row r="82" s="9" customFormat="true" ht="23.85" hidden="false" customHeight="false" outlineLevel="1" collapsed="false">
      <c r="A82" s="49" t="s">
        <v>223</v>
      </c>
      <c r="B82" s="50" t="s">
        <v>49</v>
      </c>
      <c r="C82" s="50" t="s">
        <v>94</v>
      </c>
      <c r="D82" s="50" t="s">
        <v>51</v>
      </c>
      <c r="E82" s="81" t="s">
        <v>224</v>
      </c>
      <c r="F82" s="7" t="s">
        <v>64</v>
      </c>
      <c r="G82" s="51" t="n">
        <v>7.5</v>
      </c>
      <c r="H82" s="52"/>
      <c r="I82" s="46" t="n">
        <f aca="false">$D$1116</f>
        <v>0</v>
      </c>
      <c r="J82" s="53" t="n">
        <f aca="false">TRUNC(H82*(1+I82),2)</f>
        <v>0</v>
      </c>
      <c r="K82" s="54" t="n">
        <f aca="false">TRUNC(J82*G82,2)</f>
        <v>0</v>
      </c>
      <c r="L82" s="51"/>
      <c r="M82" s="46"/>
      <c r="N82" s="7"/>
      <c r="O82" s="51"/>
      <c r="P82" s="51"/>
      <c r="Q82" s="51"/>
      <c r="R82" s="51"/>
      <c r="S82" s="51" t="n">
        <f aca="false">K82</f>
        <v>0</v>
      </c>
      <c r="T82" s="51"/>
      <c r="U82" s="51"/>
      <c r="V82" s="51"/>
      <c r="W82" s="7"/>
      <c r="X82" s="7"/>
    </row>
    <row r="83" s="9" customFormat="true" ht="23.85" hidden="false" customHeight="false" outlineLevel="1" collapsed="false">
      <c r="A83" s="49" t="s">
        <v>225</v>
      </c>
      <c r="B83" s="50" t="s">
        <v>49</v>
      </c>
      <c r="C83" s="50" t="n">
        <v>97655</v>
      </c>
      <c r="D83" s="50" t="s">
        <v>51</v>
      </c>
      <c r="E83" s="81" t="s">
        <v>226</v>
      </c>
      <c r="F83" s="7" t="s">
        <v>64</v>
      </c>
      <c r="G83" s="51" t="n">
        <v>5.98</v>
      </c>
      <c r="H83" s="52"/>
      <c r="I83" s="46" t="n">
        <f aca="false">$D$1116</f>
        <v>0</v>
      </c>
      <c r="J83" s="53" t="n">
        <f aca="false">TRUNC(H83*(1+I83),2)</f>
        <v>0</v>
      </c>
      <c r="K83" s="54" t="n">
        <f aca="false">TRUNC(J83*G83,2)</f>
        <v>0</v>
      </c>
      <c r="L83" s="51"/>
      <c r="M83" s="46"/>
      <c r="N83" s="7"/>
      <c r="O83" s="51"/>
      <c r="P83" s="51"/>
      <c r="Q83" s="51"/>
      <c r="R83" s="51"/>
      <c r="S83" s="51" t="n">
        <f aca="false">K83</f>
        <v>0</v>
      </c>
      <c r="T83" s="51"/>
      <c r="U83" s="51"/>
      <c r="V83" s="51"/>
      <c r="W83" s="7"/>
      <c r="X83" s="7"/>
    </row>
    <row r="84" s="9" customFormat="true" ht="23.85" hidden="false" customHeight="false" outlineLevel="1" collapsed="false">
      <c r="A84" s="49" t="s">
        <v>227</v>
      </c>
      <c r="B84" s="50" t="s">
        <v>49</v>
      </c>
      <c r="C84" s="50" t="s">
        <v>163</v>
      </c>
      <c r="D84" s="50" t="s">
        <v>51</v>
      </c>
      <c r="E84" s="45" t="s">
        <v>164</v>
      </c>
      <c r="F84" s="7" t="s">
        <v>121</v>
      </c>
      <c r="G84" s="51" t="n">
        <v>17.4</v>
      </c>
      <c r="H84" s="52"/>
      <c r="I84" s="46" t="n">
        <f aca="false">$D$1116</f>
        <v>0</v>
      </c>
      <c r="J84" s="53" t="n">
        <f aca="false">TRUNC(H84*(1+I84),2)</f>
        <v>0</v>
      </c>
      <c r="K84" s="54" t="n">
        <f aca="false">TRUNC(J84*G84,2)</f>
        <v>0</v>
      </c>
      <c r="L84" s="51"/>
      <c r="M84" s="46"/>
      <c r="N84" s="7"/>
      <c r="O84" s="51"/>
      <c r="P84" s="51"/>
      <c r="Q84" s="51"/>
      <c r="R84" s="51"/>
      <c r="S84" s="51" t="n">
        <f aca="false">K84</f>
        <v>0</v>
      </c>
      <c r="T84" s="51"/>
      <c r="U84" s="51"/>
      <c r="V84" s="51"/>
      <c r="W84" s="7"/>
      <c r="X84" s="7"/>
    </row>
    <row r="85" s="72" customFormat="true" ht="12.8" hidden="false" customHeight="false" outlineLevel="1" collapsed="false">
      <c r="A85" s="65" t="s">
        <v>228</v>
      </c>
      <c r="B85" s="66"/>
      <c r="C85" s="66"/>
      <c r="D85" s="67"/>
      <c r="E85" s="68" t="s">
        <v>229</v>
      </c>
      <c r="F85" s="66"/>
      <c r="G85" s="69"/>
      <c r="H85" s="55"/>
      <c r="I85" s="70"/>
      <c r="J85" s="70"/>
      <c r="K85" s="69"/>
      <c r="L85" s="69"/>
      <c r="M85" s="70"/>
      <c r="N85" s="71"/>
      <c r="O85" s="69"/>
      <c r="P85" s="69"/>
      <c r="Q85" s="69"/>
      <c r="R85" s="69"/>
      <c r="S85" s="69"/>
      <c r="T85" s="69"/>
      <c r="U85" s="69"/>
      <c r="V85" s="69"/>
      <c r="W85" s="71"/>
      <c r="X85" s="71"/>
    </row>
    <row r="86" s="80" customFormat="true" ht="12.8" hidden="false" customHeight="false" outlineLevel="1" collapsed="false">
      <c r="A86" s="73" t="s">
        <v>230</v>
      </c>
      <c r="B86" s="74"/>
      <c r="C86" s="74"/>
      <c r="D86" s="75"/>
      <c r="E86" s="76" t="s">
        <v>86</v>
      </c>
      <c r="F86" s="74"/>
      <c r="G86" s="77"/>
      <c r="H86" s="55"/>
      <c r="I86" s="78"/>
      <c r="J86" s="78"/>
      <c r="K86" s="77"/>
      <c r="L86" s="77"/>
      <c r="M86" s="78"/>
      <c r="N86" s="79"/>
      <c r="O86" s="77"/>
      <c r="P86" s="77"/>
      <c r="Q86" s="77"/>
      <c r="R86" s="77"/>
      <c r="S86" s="77"/>
      <c r="T86" s="77"/>
      <c r="U86" s="77"/>
      <c r="V86" s="77"/>
      <c r="W86" s="79"/>
      <c r="X86" s="79"/>
    </row>
    <row r="87" s="9" customFormat="true" ht="23.85" hidden="false" customHeight="false" outlineLevel="1" collapsed="false">
      <c r="A87" s="49" t="s">
        <v>231</v>
      </c>
      <c r="B87" s="50" t="s">
        <v>49</v>
      </c>
      <c r="C87" s="50" t="s">
        <v>232</v>
      </c>
      <c r="D87" s="50" t="s">
        <v>51</v>
      </c>
      <c r="E87" s="45" t="s">
        <v>233</v>
      </c>
      <c r="F87" s="7" t="s">
        <v>117</v>
      </c>
      <c r="G87" s="51" t="n">
        <v>30</v>
      </c>
      <c r="H87" s="52"/>
      <c r="I87" s="46" t="n">
        <f aca="false">$D$1116</f>
        <v>0</v>
      </c>
      <c r="J87" s="53" t="n">
        <f aca="false">TRUNC(H87*(1+I87),2)</f>
        <v>0</v>
      </c>
      <c r="K87" s="54" t="n">
        <f aca="false">TRUNC(J87*G87,2)</f>
        <v>0</v>
      </c>
      <c r="L87" s="51"/>
      <c r="M87" s="46"/>
      <c r="N87" s="7"/>
      <c r="O87" s="51" t="n">
        <f aca="false">K87</f>
        <v>0</v>
      </c>
      <c r="P87" s="51"/>
      <c r="Q87" s="51"/>
      <c r="R87" s="51"/>
      <c r="S87" s="51"/>
      <c r="T87" s="51"/>
      <c r="U87" s="51"/>
      <c r="V87" s="51"/>
      <c r="W87" s="7"/>
      <c r="X87" s="7"/>
    </row>
    <row r="88" s="9" customFormat="true" ht="23.85" hidden="false" customHeight="false" outlineLevel="1" collapsed="false">
      <c r="A88" s="49" t="s">
        <v>234</v>
      </c>
      <c r="B88" s="50" t="s">
        <v>49</v>
      </c>
      <c r="C88" s="50" t="s">
        <v>235</v>
      </c>
      <c r="D88" s="50" t="s">
        <v>51</v>
      </c>
      <c r="E88" s="45" t="s">
        <v>236</v>
      </c>
      <c r="F88" s="7" t="s">
        <v>130</v>
      </c>
      <c r="G88" s="51" t="n">
        <v>720</v>
      </c>
      <c r="H88" s="52"/>
      <c r="I88" s="46" t="n">
        <f aca="false">$D$1116</f>
        <v>0</v>
      </c>
      <c r="J88" s="53" t="n">
        <f aca="false">TRUNC(H88*(1+I88),2)</f>
        <v>0</v>
      </c>
      <c r="K88" s="54" t="n">
        <f aca="false">TRUNC(J88*G88,2)</f>
        <v>0</v>
      </c>
      <c r="L88" s="51"/>
      <c r="M88" s="46"/>
      <c r="N88" s="7"/>
      <c r="O88" s="51" t="n">
        <f aca="false">K88</f>
        <v>0</v>
      </c>
      <c r="P88" s="51"/>
      <c r="Q88" s="51"/>
      <c r="R88" s="51"/>
      <c r="S88" s="51"/>
      <c r="T88" s="51"/>
      <c r="U88" s="51"/>
      <c r="V88" s="51"/>
      <c r="W88" s="7"/>
      <c r="X88" s="7"/>
    </row>
    <row r="89" s="9" customFormat="true" ht="23.85" hidden="false" customHeight="false" outlineLevel="1" collapsed="false">
      <c r="A89" s="49" t="s">
        <v>237</v>
      </c>
      <c r="B89" s="50" t="s">
        <v>49</v>
      </c>
      <c r="C89" s="50" t="s">
        <v>238</v>
      </c>
      <c r="D89" s="50" t="s">
        <v>51</v>
      </c>
      <c r="E89" s="45" t="s">
        <v>239</v>
      </c>
      <c r="F89" s="7" t="s">
        <v>117</v>
      </c>
      <c r="G89" s="51" t="n">
        <v>76</v>
      </c>
      <c r="H89" s="52"/>
      <c r="I89" s="46" t="n">
        <f aca="false">$D$1116</f>
        <v>0</v>
      </c>
      <c r="J89" s="53" t="n">
        <f aca="false">TRUNC(H89*(1+I89),2)</f>
        <v>0</v>
      </c>
      <c r="K89" s="54" t="n">
        <f aca="false">TRUNC(J89*G89,2)</f>
        <v>0</v>
      </c>
      <c r="L89" s="51"/>
      <c r="M89" s="46"/>
      <c r="N89" s="7"/>
      <c r="O89" s="51" t="n">
        <f aca="false">K89</f>
        <v>0</v>
      </c>
      <c r="P89" s="51"/>
      <c r="Q89" s="51"/>
      <c r="R89" s="51"/>
      <c r="S89" s="51"/>
      <c r="T89" s="51"/>
      <c r="U89" s="51"/>
      <c r="V89" s="51"/>
      <c r="W89" s="7"/>
      <c r="X89" s="7"/>
    </row>
    <row r="90" s="9" customFormat="true" ht="14.15" hidden="false" customHeight="false" outlineLevel="1" collapsed="false">
      <c r="A90" s="49" t="s">
        <v>240</v>
      </c>
      <c r="B90" s="50" t="s">
        <v>49</v>
      </c>
      <c r="C90" s="50" t="s">
        <v>241</v>
      </c>
      <c r="D90" s="50" t="s">
        <v>80</v>
      </c>
      <c r="E90" s="45" t="s">
        <v>242</v>
      </c>
      <c r="F90" s="7" t="s">
        <v>117</v>
      </c>
      <c r="G90" s="51" t="n">
        <v>3</v>
      </c>
      <c r="H90" s="52"/>
      <c r="I90" s="46" t="n">
        <f aca="false">$D$1116</f>
        <v>0</v>
      </c>
      <c r="J90" s="53" t="n">
        <f aca="false">TRUNC(H90*(1+I90),2)</f>
        <v>0</v>
      </c>
      <c r="K90" s="54" t="n">
        <f aca="false">TRUNC(J90*G90,2)</f>
        <v>0</v>
      </c>
      <c r="L90" s="51"/>
      <c r="M90" s="46"/>
      <c r="N90" s="7"/>
      <c r="O90" s="51" t="n">
        <f aca="false">2*K90/3</f>
        <v>0</v>
      </c>
      <c r="P90" s="51"/>
      <c r="Q90" s="51"/>
      <c r="R90" s="51"/>
      <c r="S90" s="51"/>
      <c r="T90" s="51"/>
      <c r="U90" s="51" t="n">
        <f aca="false">K90-O90</f>
        <v>0</v>
      </c>
      <c r="V90" s="51"/>
      <c r="W90" s="7"/>
      <c r="X90" s="7"/>
    </row>
    <row r="91" s="9" customFormat="true" ht="12.8" hidden="false" customHeight="false" outlineLevel="1" collapsed="false">
      <c r="A91" s="49" t="s">
        <v>243</v>
      </c>
      <c r="B91" s="50" t="s">
        <v>49</v>
      </c>
      <c r="C91" s="50" t="s">
        <v>244</v>
      </c>
      <c r="D91" s="50" t="s">
        <v>80</v>
      </c>
      <c r="E91" s="45" t="s">
        <v>245</v>
      </c>
      <c r="F91" s="7" t="s">
        <v>130</v>
      </c>
      <c r="G91" s="51" t="n">
        <v>80</v>
      </c>
      <c r="H91" s="52"/>
      <c r="I91" s="46" t="n">
        <f aca="false">$D$1116</f>
        <v>0</v>
      </c>
      <c r="J91" s="53" t="n">
        <f aca="false">TRUNC(H91*(1+I91),2)</f>
        <v>0</v>
      </c>
      <c r="K91" s="54" t="n">
        <f aca="false">TRUNC(J91*G91,2)</f>
        <v>0</v>
      </c>
      <c r="L91" s="51"/>
      <c r="M91" s="46"/>
      <c r="N91" s="7"/>
      <c r="O91" s="51" t="n">
        <f aca="false">K91</f>
        <v>0</v>
      </c>
      <c r="P91" s="51"/>
      <c r="Q91" s="51"/>
      <c r="R91" s="51"/>
      <c r="S91" s="51"/>
      <c r="T91" s="51"/>
      <c r="U91" s="51"/>
      <c r="V91" s="51"/>
      <c r="W91" s="7"/>
      <c r="X91" s="7"/>
    </row>
    <row r="92" s="80" customFormat="true" ht="12.8" hidden="false" customHeight="false" outlineLevel="1" collapsed="false">
      <c r="A92" s="73" t="s">
        <v>246</v>
      </c>
      <c r="B92" s="74"/>
      <c r="C92" s="74"/>
      <c r="D92" s="75"/>
      <c r="E92" s="76" t="s">
        <v>166</v>
      </c>
      <c r="F92" s="74"/>
      <c r="G92" s="77"/>
      <c r="H92" s="55"/>
      <c r="I92" s="78"/>
      <c r="J92" s="78"/>
      <c r="K92" s="77"/>
      <c r="L92" s="77"/>
      <c r="M92" s="78"/>
      <c r="N92" s="79"/>
      <c r="O92" s="77"/>
      <c r="P92" s="77"/>
      <c r="Q92" s="77"/>
      <c r="R92" s="77"/>
      <c r="S92" s="77"/>
      <c r="T92" s="77"/>
      <c r="U92" s="77"/>
      <c r="V92" s="77"/>
      <c r="W92" s="79"/>
      <c r="X92" s="79"/>
    </row>
    <row r="93" s="9" customFormat="true" ht="23.85" hidden="false" customHeight="false" outlineLevel="1" collapsed="false">
      <c r="A93" s="49" t="s">
        <v>247</v>
      </c>
      <c r="B93" s="50" t="s">
        <v>49</v>
      </c>
      <c r="C93" s="50" t="s">
        <v>232</v>
      </c>
      <c r="D93" s="50" t="s">
        <v>51</v>
      </c>
      <c r="E93" s="45" t="s">
        <v>233</v>
      </c>
      <c r="F93" s="7" t="s">
        <v>117</v>
      </c>
      <c r="G93" s="51" t="n">
        <v>6</v>
      </c>
      <c r="H93" s="52"/>
      <c r="I93" s="46" t="n">
        <f aca="false">$D$1116</f>
        <v>0</v>
      </c>
      <c r="J93" s="53" t="n">
        <f aca="false">TRUNC(H93*(1+I93),2)</f>
        <v>0</v>
      </c>
      <c r="K93" s="54" t="n">
        <f aca="false">TRUNC(J93*G93,2)</f>
        <v>0</v>
      </c>
      <c r="L93" s="51"/>
      <c r="M93" s="46"/>
      <c r="N93" s="7"/>
      <c r="O93" s="51"/>
      <c r="P93" s="51" t="n">
        <f aca="false">K93</f>
        <v>0</v>
      </c>
      <c r="Q93" s="51"/>
      <c r="R93" s="51"/>
      <c r="S93" s="51"/>
      <c r="T93" s="51"/>
      <c r="U93" s="51"/>
      <c r="V93" s="51"/>
      <c r="W93" s="7"/>
      <c r="X93" s="7"/>
    </row>
    <row r="94" s="9" customFormat="true" ht="23.85" hidden="false" customHeight="false" outlineLevel="1" collapsed="false">
      <c r="A94" s="49" t="s">
        <v>248</v>
      </c>
      <c r="B94" s="50" t="s">
        <v>49</v>
      </c>
      <c r="C94" s="50" t="s">
        <v>235</v>
      </c>
      <c r="D94" s="50" t="s">
        <v>51</v>
      </c>
      <c r="E94" s="45" t="s">
        <v>236</v>
      </c>
      <c r="F94" s="7" t="s">
        <v>130</v>
      </c>
      <c r="G94" s="51" t="n">
        <v>180</v>
      </c>
      <c r="H94" s="52"/>
      <c r="I94" s="46" t="n">
        <f aca="false">$D$1116</f>
        <v>0</v>
      </c>
      <c r="J94" s="53" t="n">
        <f aca="false">TRUNC(H94*(1+I94),2)</f>
        <v>0</v>
      </c>
      <c r="K94" s="54" t="n">
        <f aca="false">TRUNC(J94*G94,2)</f>
        <v>0</v>
      </c>
      <c r="L94" s="51"/>
      <c r="M94" s="46"/>
      <c r="N94" s="7"/>
      <c r="O94" s="51"/>
      <c r="P94" s="51" t="n">
        <f aca="false">K94</f>
        <v>0</v>
      </c>
      <c r="Q94" s="51"/>
      <c r="R94" s="51"/>
      <c r="S94" s="51"/>
      <c r="T94" s="51"/>
      <c r="U94" s="51"/>
      <c r="V94" s="51"/>
      <c r="W94" s="7"/>
      <c r="X94" s="7"/>
    </row>
    <row r="95" s="9" customFormat="true" ht="23.85" hidden="false" customHeight="false" outlineLevel="1" collapsed="false">
      <c r="A95" s="49" t="s">
        <v>249</v>
      </c>
      <c r="B95" s="50" t="s">
        <v>49</v>
      </c>
      <c r="C95" s="50" t="s">
        <v>238</v>
      </c>
      <c r="D95" s="50" t="s">
        <v>51</v>
      </c>
      <c r="E95" s="45" t="s">
        <v>239</v>
      </c>
      <c r="F95" s="7" t="s">
        <v>117</v>
      </c>
      <c r="G95" s="51" t="n">
        <v>20</v>
      </c>
      <c r="H95" s="52"/>
      <c r="I95" s="46" t="n">
        <f aca="false">$D$1116</f>
        <v>0</v>
      </c>
      <c r="J95" s="53" t="n">
        <f aca="false">TRUNC(H95*(1+I95),2)</f>
        <v>0</v>
      </c>
      <c r="K95" s="54" t="n">
        <f aca="false">TRUNC(J95*G95,2)</f>
        <v>0</v>
      </c>
      <c r="L95" s="51"/>
      <c r="M95" s="46"/>
      <c r="N95" s="7"/>
      <c r="O95" s="51"/>
      <c r="P95" s="51" t="n">
        <f aca="false">K95</f>
        <v>0</v>
      </c>
      <c r="Q95" s="51"/>
      <c r="R95" s="51"/>
      <c r="S95" s="51"/>
      <c r="T95" s="51"/>
      <c r="U95" s="51"/>
      <c r="V95" s="51"/>
      <c r="W95" s="7"/>
      <c r="X95" s="7"/>
    </row>
    <row r="96" s="9" customFormat="true" ht="14.15" hidden="false" customHeight="false" outlineLevel="1" collapsed="false">
      <c r="A96" s="49" t="s">
        <v>250</v>
      </c>
      <c r="B96" s="50" t="s">
        <v>49</v>
      </c>
      <c r="C96" s="50" t="s">
        <v>241</v>
      </c>
      <c r="D96" s="50" t="s">
        <v>80</v>
      </c>
      <c r="E96" s="45" t="s">
        <v>242</v>
      </c>
      <c r="F96" s="7" t="s">
        <v>117</v>
      </c>
      <c r="G96" s="51" t="n">
        <v>1</v>
      </c>
      <c r="H96" s="52"/>
      <c r="I96" s="46" t="n">
        <f aca="false">$D$1116</f>
        <v>0</v>
      </c>
      <c r="J96" s="53" t="n">
        <f aca="false">TRUNC(H96*(1+I96),2)</f>
        <v>0</v>
      </c>
      <c r="K96" s="54" t="n">
        <f aca="false">TRUNC(J96*G96,2)</f>
        <v>0</v>
      </c>
      <c r="L96" s="51"/>
      <c r="M96" s="46"/>
      <c r="N96" s="7"/>
      <c r="O96" s="51"/>
      <c r="P96" s="51"/>
      <c r="Q96" s="51"/>
      <c r="R96" s="51"/>
      <c r="S96" s="51"/>
      <c r="T96" s="51"/>
      <c r="U96" s="51" t="n">
        <f aca="false">K96</f>
        <v>0</v>
      </c>
      <c r="V96" s="51"/>
      <c r="W96" s="7"/>
      <c r="X96" s="7"/>
    </row>
    <row r="97" s="43" customFormat="true" ht="14.15" hidden="false" customHeight="false" outlineLevel="0" collapsed="false">
      <c r="A97" s="36" t="n">
        <v>4</v>
      </c>
      <c r="B97" s="37"/>
      <c r="C97" s="37"/>
      <c r="D97" s="82"/>
      <c r="E97" s="36" t="s">
        <v>251</v>
      </c>
      <c r="F97" s="38"/>
      <c r="G97" s="38"/>
      <c r="H97" s="55"/>
      <c r="I97" s="38"/>
      <c r="J97" s="38"/>
      <c r="K97" s="39"/>
      <c r="L97" s="40" t="n">
        <f aca="false">SUM(K100:K126)</f>
        <v>0</v>
      </c>
      <c r="M97" s="41" t="e">
        <f aca="false">(L97)/$L$1115</f>
        <v>#DIV/0!</v>
      </c>
      <c r="N97" s="42" t="n">
        <f aca="false">SUM(O97:V97)-K97</f>
        <v>0</v>
      </c>
      <c r="O97" s="40" t="str">
        <f aca="false">IF(SUM(O100:O126)&gt;0,SUM(O100:O126),"-")</f>
        <v>-</v>
      </c>
      <c r="P97" s="40" t="str">
        <f aca="false">IF(SUM(P100:P126)&gt;0,SUM(P100:P126),"-")</f>
        <v>-</v>
      </c>
      <c r="Q97" s="40" t="str">
        <f aca="false">IF(SUM(Q100:Q126)&gt;0,SUM(Q100:Q126),"-")</f>
        <v>-</v>
      </c>
      <c r="R97" s="40" t="str">
        <f aca="false">IF(SUM(R100:R126)&gt;0,SUM(R100:R126),"-")</f>
        <v>-</v>
      </c>
      <c r="S97" s="40" t="str">
        <f aca="false">IF(SUM(S100:S126)&gt;0,SUM(S100:S126),"-")</f>
        <v>-</v>
      </c>
      <c r="T97" s="40" t="str">
        <f aca="false">IF(SUM(T100:T126)&gt;0,SUM(T100:T126),"-")</f>
        <v>-</v>
      </c>
      <c r="U97" s="40" t="str">
        <f aca="false">IF(SUM(U100:U126)&gt;0,SUM(U100:U126),"-")</f>
        <v>-</v>
      </c>
      <c r="V97" s="40" t="str">
        <f aca="false">IF(SUM(V100:V126)&gt;0,SUM(V100:V126),"-")</f>
        <v>-</v>
      </c>
      <c r="W97" s="40" t="str">
        <f aca="false">IF(SUM(W100:W126)&gt;0,SUM(W100:W126),"-")</f>
        <v>-</v>
      </c>
      <c r="X97" s="40" t="str">
        <f aca="false">IF(SUM(X100:X126)&gt;0,SUM(X100:X126),"-")</f>
        <v>-</v>
      </c>
      <c r="IM97" s="44"/>
      <c r="IN97" s="44"/>
    </row>
    <row r="98" s="9" customFormat="true" ht="14.15" hidden="false" customHeight="false" outlineLevel="0" collapsed="false">
      <c r="A98" s="45"/>
      <c r="B98" s="46"/>
      <c r="C98" s="46"/>
      <c r="D98" s="83"/>
      <c r="E98" s="45"/>
      <c r="F98" s="46"/>
      <c r="G98" s="46"/>
      <c r="H98" s="52"/>
      <c r="I98" s="46"/>
      <c r="J98" s="46"/>
      <c r="K98" s="46"/>
      <c r="L98" s="46"/>
      <c r="M98" s="46"/>
      <c r="N98" s="46" t="n">
        <f aca="false">SUM(O98:V98)-K98</f>
        <v>0</v>
      </c>
      <c r="O98" s="46"/>
      <c r="P98" s="46"/>
      <c r="Q98" s="46"/>
      <c r="R98" s="46"/>
      <c r="S98" s="46"/>
      <c r="T98" s="46"/>
      <c r="U98" s="46"/>
      <c r="V98" s="46"/>
      <c r="W98" s="7"/>
      <c r="X98" s="7"/>
      <c r="IM98" s="10"/>
      <c r="IN98" s="10"/>
    </row>
    <row r="99" s="72" customFormat="true" ht="12.8" hidden="false" customHeight="false" outlineLevel="1" collapsed="false">
      <c r="A99" s="65" t="s">
        <v>252</v>
      </c>
      <c r="B99" s="66"/>
      <c r="C99" s="66"/>
      <c r="D99" s="67"/>
      <c r="E99" s="68" t="s">
        <v>86</v>
      </c>
      <c r="F99" s="66"/>
      <c r="G99" s="69"/>
      <c r="H99" s="55"/>
      <c r="I99" s="70"/>
      <c r="J99" s="70"/>
      <c r="K99" s="69"/>
      <c r="L99" s="69"/>
      <c r="M99" s="70"/>
      <c r="N99" s="71"/>
      <c r="O99" s="69"/>
      <c r="P99" s="69"/>
      <c r="Q99" s="69"/>
      <c r="R99" s="69"/>
      <c r="S99" s="69"/>
      <c r="T99" s="69"/>
      <c r="U99" s="69"/>
      <c r="V99" s="69"/>
      <c r="W99" s="71"/>
      <c r="X99" s="71"/>
    </row>
    <row r="100" s="80" customFormat="true" ht="12.8" hidden="false" customHeight="false" outlineLevel="1" collapsed="false">
      <c r="A100" s="73" t="s">
        <v>253</v>
      </c>
      <c r="B100" s="74"/>
      <c r="C100" s="74"/>
      <c r="D100" s="75"/>
      <c r="E100" s="76" t="s">
        <v>254</v>
      </c>
      <c r="F100" s="74"/>
      <c r="G100" s="77"/>
      <c r="H100" s="55"/>
      <c r="I100" s="78"/>
      <c r="J100" s="78"/>
      <c r="K100" s="77"/>
      <c r="L100" s="77"/>
      <c r="M100" s="78"/>
      <c r="N100" s="79"/>
      <c r="O100" s="77"/>
      <c r="P100" s="77"/>
      <c r="Q100" s="77"/>
      <c r="R100" s="77"/>
      <c r="S100" s="77"/>
      <c r="T100" s="77"/>
      <c r="U100" s="77"/>
      <c r="V100" s="77"/>
      <c r="W100" s="79"/>
      <c r="X100" s="79"/>
    </row>
    <row r="101" s="9" customFormat="true" ht="14.15" hidden="false" customHeight="false" outlineLevel="1" collapsed="false">
      <c r="A101" s="49" t="s">
        <v>255</v>
      </c>
      <c r="B101" s="50" t="s">
        <v>49</v>
      </c>
      <c r="C101" s="50" t="s">
        <v>256</v>
      </c>
      <c r="D101" s="50" t="s">
        <v>51</v>
      </c>
      <c r="E101" s="45" t="s">
        <v>257</v>
      </c>
      <c r="F101" s="7" t="s">
        <v>121</v>
      </c>
      <c r="G101" s="51" t="n">
        <v>2.17</v>
      </c>
      <c r="H101" s="52"/>
      <c r="I101" s="46" t="n">
        <f aca="false">$D$1116</f>
        <v>0</v>
      </c>
      <c r="J101" s="53" t="n">
        <f aca="false">TRUNC(H101*(1+I101),2)</f>
        <v>0</v>
      </c>
      <c r="K101" s="54" t="n">
        <f aca="false">TRUNC(J101*G101,2)</f>
        <v>0</v>
      </c>
      <c r="L101" s="60"/>
      <c r="M101" s="60"/>
      <c r="N101" s="7" t="n">
        <f aca="false">SUM(O101:V101)-K101</f>
        <v>0</v>
      </c>
      <c r="O101" s="51"/>
      <c r="P101" s="51" t="n">
        <f aca="false">K101</f>
        <v>0</v>
      </c>
      <c r="Q101" s="51"/>
      <c r="R101" s="51"/>
      <c r="S101" s="51"/>
      <c r="T101" s="51"/>
      <c r="U101" s="51"/>
      <c r="V101" s="51"/>
      <c r="W101" s="7"/>
      <c r="X101" s="7"/>
      <c r="IM101" s="10"/>
      <c r="IN101" s="10"/>
    </row>
    <row r="102" s="10" customFormat="true" ht="23.85" hidden="false" customHeight="false" outlineLevel="1" collapsed="false">
      <c r="A102" s="49" t="s">
        <v>258</v>
      </c>
      <c r="B102" s="50" t="s">
        <v>49</v>
      </c>
      <c r="C102" s="50" t="s">
        <v>259</v>
      </c>
      <c r="D102" s="50" t="s">
        <v>51</v>
      </c>
      <c r="E102" s="45" t="s">
        <v>260</v>
      </c>
      <c r="F102" s="7" t="s">
        <v>130</v>
      </c>
      <c r="G102" s="51" t="n">
        <v>12</v>
      </c>
      <c r="H102" s="52"/>
      <c r="I102" s="46" t="n">
        <f aca="false">$D$1116</f>
        <v>0</v>
      </c>
      <c r="J102" s="53" t="n">
        <f aca="false">TRUNC(H102*(1+I102),2)</f>
        <v>0</v>
      </c>
      <c r="K102" s="54" t="n">
        <f aca="false">TRUNC(J102*G102,2)</f>
        <v>0</v>
      </c>
      <c r="L102" s="60"/>
      <c r="M102" s="46"/>
      <c r="N102" s="7" t="n">
        <f aca="false">SUM(O102:V102)-K102</f>
        <v>0</v>
      </c>
      <c r="O102" s="51"/>
      <c r="P102" s="51" t="n">
        <f aca="false">K102</f>
        <v>0</v>
      </c>
      <c r="Q102" s="51"/>
      <c r="R102" s="51"/>
      <c r="S102" s="51"/>
      <c r="T102" s="51"/>
      <c r="U102" s="51"/>
      <c r="V102" s="51"/>
      <c r="W102" s="50"/>
      <c r="X102" s="50"/>
    </row>
    <row r="103" s="72" customFormat="true" ht="12.8" hidden="false" customHeight="false" outlineLevel="1" collapsed="false">
      <c r="A103" s="65" t="s">
        <v>261</v>
      </c>
      <c r="B103" s="66"/>
      <c r="C103" s="66"/>
      <c r="D103" s="67"/>
      <c r="E103" s="68" t="s">
        <v>166</v>
      </c>
      <c r="F103" s="66"/>
      <c r="G103" s="69"/>
      <c r="H103" s="55"/>
      <c r="I103" s="70"/>
      <c r="J103" s="70"/>
      <c r="K103" s="69"/>
      <c r="L103" s="69"/>
      <c r="M103" s="70"/>
      <c r="N103" s="71"/>
      <c r="O103" s="69"/>
      <c r="P103" s="69"/>
      <c r="Q103" s="69"/>
      <c r="R103" s="69"/>
      <c r="S103" s="69"/>
      <c r="T103" s="69"/>
      <c r="U103" s="69"/>
      <c r="V103" s="69"/>
      <c r="W103" s="71"/>
      <c r="X103" s="71"/>
    </row>
    <row r="104" s="80" customFormat="true" ht="12.8" hidden="false" customHeight="false" outlineLevel="1" collapsed="false">
      <c r="A104" s="73" t="s">
        <v>262</v>
      </c>
      <c r="B104" s="74"/>
      <c r="C104" s="74"/>
      <c r="D104" s="75"/>
      <c r="E104" s="76" t="s">
        <v>254</v>
      </c>
      <c r="F104" s="74"/>
      <c r="G104" s="77"/>
      <c r="H104" s="55"/>
      <c r="I104" s="78"/>
      <c r="J104" s="78"/>
      <c r="K104" s="77"/>
      <c r="L104" s="77"/>
      <c r="M104" s="78"/>
      <c r="N104" s="79"/>
      <c r="O104" s="77"/>
      <c r="P104" s="77"/>
      <c r="Q104" s="77"/>
      <c r="R104" s="77"/>
      <c r="S104" s="77"/>
      <c r="T104" s="77"/>
      <c r="U104" s="77"/>
      <c r="V104" s="77"/>
      <c r="W104" s="79"/>
      <c r="X104" s="79"/>
    </row>
    <row r="105" s="9" customFormat="true" ht="14.15" hidden="false" customHeight="false" outlineLevel="1" collapsed="false">
      <c r="A105" s="49" t="s">
        <v>263</v>
      </c>
      <c r="B105" s="50" t="s">
        <v>49</v>
      </c>
      <c r="C105" s="50" t="s">
        <v>256</v>
      </c>
      <c r="D105" s="50" t="s">
        <v>51</v>
      </c>
      <c r="E105" s="45" t="s">
        <v>257</v>
      </c>
      <c r="F105" s="7" t="s">
        <v>121</v>
      </c>
      <c r="G105" s="51" t="n">
        <v>2.17</v>
      </c>
      <c r="H105" s="52"/>
      <c r="I105" s="46" t="n">
        <f aca="false">$D$1116</f>
        <v>0</v>
      </c>
      <c r="J105" s="53" t="n">
        <f aca="false">TRUNC(H105*(1+I105),2)</f>
        <v>0</v>
      </c>
      <c r="K105" s="54" t="n">
        <f aca="false">TRUNC(J105*G105,2)</f>
        <v>0</v>
      </c>
      <c r="L105" s="60"/>
      <c r="M105" s="60"/>
      <c r="N105" s="7" t="n">
        <f aca="false">SUM(O105:V105)-K105</f>
        <v>0</v>
      </c>
      <c r="O105" s="51"/>
      <c r="P105" s="51"/>
      <c r="Q105" s="51"/>
      <c r="R105" s="51"/>
      <c r="S105" s="51" t="n">
        <f aca="false">K105</f>
        <v>0</v>
      </c>
      <c r="T105" s="51"/>
      <c r="U105" s="51"/>
      <c r="V105" s="51"/>
      <c r="W105" s="7"/>
      <c r="X105" s="7"/>
      <c r="IM105" s="10"/>
      <c r="IN105" s="10"/>
    </row>
    <row r="106" s="10" customFormat="true" ht="23.85" hidden="false" customHeight="false" outlineLevel="1" collapsed="false">
      <c r="A106" s="49" t="s">
        <v>264</v>
      </c>
      <c r="B106" s="50" t="s">
        <v>49</v>
      </c>
      <c r="C106" s="50" t="s">
        <v>259</v>
      </c>
      <c r="D106" s="50" t="s">
        <v>51</v>
      </c>
      <c r="E106" s="45" t="s">
        <v>260</v>
      </c>
      <c r="F106" s="7" t="s">
        <v>130</v>
      </c>
      <c r="G106" s="51" t="n">
        <v>12</v>
      </c>
      <c r="H106" s="52"/>
      <c r="I106" s="46" t="n">
        <f aca="false">$D$1116</f>
        <v>0</v>
      </c>
      <c r="J106" s="53" t="n">
        <f aca="false">TRUNC(H106*(1+I106),2)</f>
        <v>0</v>
      </c>
      <c r="K106" s="54" t="n">
        <f aca="false">TRUNC(J106*G106,2)</f>
        <v>0</v>
      </c>
      <c r="L106" s="60"/>
      <c r="M106" s="46"/>
      <c r="N106" s="7" t="n">
        <f aca="false">SUM(O106:V106)-K106</f>
        <v>0</v>
      </c>
      <c r="O106" s="51"/>
      <c r="P106" s="51"/>
      <c r="Q106" s="51"/>
      <c r="R106" s="51"/>
      <c r="S106" s="51" t="n">
        <f aca="false">K106</f>
        <v>0</v>
      </c>
      <c r="T106" s="51"/>
      <c r="U106" s="51"/>
      <c r="V106" s="51"/>
      <c r="W106" s="50"/>
      <c r="X106" s="50"/>
    </row>
    <row r="107" s="85" customFormat="true" ht="12.8" hidden="false" customHeight="false" outlineLevel="1" collapsed="false">
      <c r="A107" s="65" t="s">
        <v>265</v>
      </c>
      <c r="B107" s="66"/>
      <c r="C107" s="66"/>
      <c r="D107" s="67"/>
      <c r="E107" s="68" t="s">
        <v>195</v>
      </c>
      <c r="F107" s="66"/>
      <c r="G107" s="84"/>
      <c r="H107" s="55"/>
      <c r="I107" s="70"/>
      <c r="J107" s="70"/>
      <c r="K107" s="69"/>
      <c r="L107" s="69"/>
      <c r="M107" s="70"/>
      <c r="N107" s="71"/>
      <c r="O107" s="69"/>
      <c r="P107" s="69"/>
      <c r="Q107" s="69"/>
      <c r="R107" s="69"/>
      <c r="S107" s="69"/>
      <c r="T107" s="69"/>
      <c r="U107" s="69"/>
      <c r="V107" s="69"/>
      <c r="W107" s="66"/>
      <c r="X107" s="66"/>
    </row>
    <row r="108" s="80" customFormat="true" ht="14.15" hidden="false" customHeight="false" outlineLevel="1" collapsed="false">
      <c r="A108" s="73" t="s">
        <v>262</v>
      </c>
      <c r="B108" s="74"/>
      <c r="C108" s="74"/>
      <c r="D108" s="75"/>
      <c r="E108" s="76" t="s">
        <v>266</v>
      </c>
      <c r="F108" s="74"/>
      <c r="G108" s="77"/>
      <c r="H108" s="55"/>
      <c r="I108" s="78"/>
      <c r="J108" s="78"/>
      <c r="K108" s="77"/>
      <c r="L108" s="77"/>
      <c r="M108" s="78"/>
      <c r="N108" s="79" t="n">
        <f aca="false">SUM(O108:V108)-K108</f>
        <v>0</v>
      </c>
      <c r="O108" s="77"/>
      <c r="P108" s="77"/>
      <c r="Q108" s="77"/>
      <c r="R108" s="77"/>
      <c r="S108" s="77"/>
      <c r="T108" s="77"/>
      <c r="U108" s="77"/>
      <c r="V108" s="77"/>
      <c r="W108" s="79"/>
      <c r="X108" s="79"/>
    </row>
    <row r="109" s="9" customFormat="true" ht="14.15" hidden="false" customHeight="false" outlineLevel="1" collapsed="false">
      <c r="A109" s="49" t="s">
        <v>267</v>
      </c>
      <c r="B109" s="50" t="s">
        <v>49</v>
      </c>
      <c r="C109" s="50" t="s">
        <v>256</v>
      </c>
      <c r="D109" s="50" t="s">
        <v>51</v>
      </c>
      <c r="E109" s="45" t="s">
        <v>268</v>
      </c>
      <c r="F109" s="7" t="s">
        <v>121</v>
      </c>
      <c r="G109" s="51" t="n">
        <v>6.48</v>
      </c>
      <c r="H109" s="52"/>
      <c r="I109" s="46" t="n">
        <f aca="false">$D$1116</f>
        <v>0</v>
      </c>
      <c r="J109" s="53" t="n">
        <f aca="false">TRUNC(H109*(1+I109),2)</f>
        <v>0</v>
      </c>
      <c r="K109" s="54" t="n">
        <f aca="false">TRUNC(J109*G109,2)</f>
        <v>0</v>
      </c>
      <c r="L109" s="60"/>
      <c r="M109" s="60"/>
      <c r="N109" s="7" t="n">
        <f aca="false">SUM(O109:V109)-K109</f>
        <v>0</v>
      </c>
      <c r="O109" s="51"/>
      <c r="P109" s="51"/>
      <c r="Q109" s="51"/>
      <c r="R109" s="51"/>
      <c r="S109" s="51" t="n">
        <f aca="false">K109</f>
        <v>0</v>
      </c>
      <c r="T109" s="51"/>
      <c r="U109" s="51"/>
      <c r="V109" s="51"/>
      <c r="W109" s="7"/>
      <c r="X109" s="7"/>
      <c r="IM109" s="10"/>
      <c r="IN109" s="10"/>
    </row>
    <row r="110" s="10" customFormat="true" ht="23.85" hidden="false" customHeight="false" outlineLevel="1" collapsed="false">
      <c r="A110" s="49" t="s">
        <v>263</v>
      </c>
      <c r="B110" s="50" t="s">
        <v>49</v>
      </c>
      <c r="C110" s="50" t="s">
        <v>259</v>
      </c>
      <c r="D110" s="50" t="s">
        <v>51</v>
      </c>
      <c r="E110" s="45" t="s">
        <v>260</v>
      </c>
      <c r="F110" s="7" t="s">
        <v>130</v>
      </c>
      <c r="G110" s="51" t="n">
        <v>36</v>
      </c>
      <c r="H110" s="52"/>
      <c r="I110" s="46" t="n">
        <f aca="false">$D$1116</f>
        <v>0</v>
      </c>
      <c r="J110" s="53" t="n">
        <f aca="false">TRUNC(H110*(1+I110),2)</f>
        <v>0</v>
      </c>
      <c r="K110" s="54" t="n">
        <f aca="false">TRUNC(J110*G110,2)</f>
        <v>0</v>
      </c>
      <c r="L110" s="60"/>
      <c r="M110" s="46"/>
      <c r="N110" s="7" t="n">
        <f aca="false">SUM(O110:V110)-K110</f>
        <v>0</v>
      </c>
      <c r="O110" s="51"/>
      <c r="P110" s="51"/>
      <c r="Q110" s="51"/>
      <c r="R110" s="51"/>
      <c r="S110" s="51" t="n">
        <f aca="false">K110</f>
        <v>0</v>
      </c>
      <c r="T110" s="51"/>
      <c r="U110" s="51"/>
      <c r="V110" s="51"/>
      <c r="W110" s="50"/>
      <c r="X110" s="50"/>
    </row>
    <row r="111" s="80" customFormat="true" ht="14.15" hidden="false" customHeight="false" outlineLevel="1" collapsed="false">
      <c r="A111" s="73" t="s">
        <v>269</v>
      </c>
      <c r="B111" s="74"/>
      <c r="C111" s="74"/>
      <c r="D111" s="75"/>
      <c r="E111" s="76" t="s">
        <v>270</v>
      </c>
      <c r="F111" s="74"/>
      <c r="G111" s="77"/>
      <c r="H111" s="55"/>
      <c r="I111" s="78"/>
      <c r="J111" s="78"/>
      <c r="K111" s="77"/>
      <c r="L111" s="77"/>
      <c r="M111" s="78"/>
      <c r="N111" s="79" t="n">
        <f aca="false">SUM(O111:V111)-K111</f>
        <v>0</v>
      </c>
      <c r="O111" s="77"/>
      <c r="P111" s="77"/>
      <c r="Q111" s="77"/>
      <c r="R111" s="77"/>
      <c r="S111" s="77"/>
      <c r="T111" s="77"/>
      <c r="U111" s="77"/>
      <c r="V111" s="77"/>
      <c r="W111" s="79"/>
      <c r="X111" s="79"/>
    </row>
    <row r="112" s="9" customFormat="true" ht="14.15" hidden="false" customHeight="false" outlineLevel="1" collapsed="false">
      <c r="A112" s="49" t="s">
        <v>271</v>
      </c>
      <c r="B112" s="50" t="s">
        <v>49</v>
      </c>
      <c r="C112" s="50" t="s">
        <v>256</v>
      </c>
      <c r="D112" s="50" t="s">
        <v>51</v>
      </c>
      <c r="E112" s="45" t="s">
        <v>268</v>
      </c>
      <c r="F112" s="7" t="s">
        <v>121</v>
      </c>
      <c r="G112" s="51" t="n">
        <v>2.17</v>
      </c>
      <c r="H112" s="52"/>
      <c r="I112" s="46" t="n">
        <f aca="false">$D$1116</f>
        <v>0</v>
      </c>
      <c r="J112" s="53" t="n">
        <f aca="false">TRUNC(H112*(1+I112),2)</f>
        <v>0</v>
      </c>
      <c r="K112" s="54" t="n">
        <f aca="false">TRUNC(J112*G112,2)</f>
        <v>0</v>
      </c>
      <c r="L112" s="60"/>
      <c r="M112" s="60"/>
      <c r="N112" s="7" t="n">
        <f aca="false">SUM(O112:V112)-K112</f>
        <v>0</v>
      </c>
      <c r="O112" s="51"/>
      <c r="P112" s="51"/>
      <c r="Q112" s="51"/>
      <c r="R112" s="51"/>
      <c r="S112" s="51" t="n">
        <f aca="false">K112</f>
        <v>0</v>
      </c>
      <c r="T112" s="51"/>
      <c r="U112" s="51"/>
      <c r="V112" s="51"/>
      <c r="W112" s="7"/>
      <c r="X112" s="7"/>
      <c r="IM112" s="10"/>
      <c r="IN112" s="10"/>
    </row>
    <row r="113" s="10" customFormat="true" ht="23.85" hidden="false" customHeight="false" outlineLevel="1" collapsed="false">
      <c r="A113" s="49" t="s">
        <v>272</v>
      </c>
      <c r="B113" s="50" t="s">
        <v>49</v>
      </c>
      <c r="C113" s="50" t="s">
        <v>259</v>
      </c>
      <c r="D113" s="50" t="s">
        <v>51</v>
      </c>
      <c r="E113" s="45" t="s">
        <v>260</v>
      </c>
      <c r="F113" s="7" t="s">
        <v>130</v>
      </c>
      <c r="G113" s="51" t="n">
        <v>12</v>
      </c>
      <c r="H113" s="52"/>
      <c r="I113" s="46" t="n">
        <f aca="false">$D$1116</f>
        <v>0</v>
      </c>
      <c r="J113" s="53" t="n">
        <f aca="false">TRUNC(H113*(1+I113),2)</f>
        <v>0</v>
      </c>
      <c r="K113" s="54" t="n">
        <f aca="false">TRUNC(J113*G113,2)</f>
        <v>0</v>
      </c>
      <c r="L113" s="60"/>
      <c r="M113" s="46"/>
      <c r="N113" s="7" t="n">
        <f aca="false">SUM(O113:V113)-K113</f>
        <v>0</v>
      </c>
      <c r="O113" s="51"/>
      <c r="P113" s="51"/>
      <c r="Q113" s="51"/>
      <c r="R113" s="51"/>
      <c r="S113" s="51" t="n">
        <f aca="false">K113</f>
        <v>0</v>
      </c>
      <c r="T113" s="51"/>
      <c r="U113" s="51"/>
      <c r="V113" s="51"/>
      <c r="W113" s="50"/>
      <c r="X113" s="50"/>
    </row>
    <row r="114" s="80" customFormat="true" ht="14.15" hidden="false" customHeight="false" outlineLevel="1" collapsed="false">
      <c r="A114" s="73" t="s">
        <v>273</v>
      </c>
      <c r="B114" s="74"/>
      <c r="C114" s="74"/>
      <c r="D114" s="75"/>
      <c r="E114" s="76" t="s">
        <v>274</v>
      </c>
      <c r="F114" s="74"/>
      <c r="G114" s="77"/>
      <c r="H114" s="55"/>
      <c r="I114" s="78"/>
      <c r="J114" s="78"/>
      <c r="K114" s="77"/>
      <c r="L114" s="77"/>
      <c r="M114" s="78"/>
      <c r="N114" s="79" t="n">
        <f aca="false">SUM(O114:V114)-K114</f>
        <v>0</v>
      </c>
      <c r="O114" s="77"/>
      <c r="P114" s="77"/>
      <c r="Q114" s="77"/>
      <c r="R114" s="77"/>
      <c r="S114" s="77"/>
      <c r="T114" s="77"/>
      <c r="U114" s="77"/>
      <c r="V114" s="77"/>
      <c r="W114" s="79"/>
      <c r="X114" s="79"/>
    </row>
    <row r="115" s="9" customFormat="true" ht="14.15" hidden="false" customHeight="false" outlineLevel="1" collapsed="false">
      <c r="A115" s="49" t="s">
        <v>267</v>
      </c>
      <c r="B115" s="50" t="s">
        <v>49</v>
      </c>
      <c r="C115" s="50" t="s">
        <v>256</v>
      </c>
      <c r="D115" s="50" t="s">
        <v>51</v>
      </c>
      <c r="E115" s="45" t="s">
        <v>268</v>
      </c>
      <c r="F115" s="7" t="s">
        <v>121</v>
      </c>
      <c r="G115" s="51" t="n">
        <v>0.72</v>
      </c>
      <c r="H115" s="52"/>
      <c r="I115" s="46" t="n">
        <f aca="false">$D$1116</f>
        <v>0</v>
      </c>
      <c r="J115" s="53" t="n">
        <f aca="false">TRUNC(H115*(1+I115),2)</f>
        <v>0</v>
      </c>
      <c r="K115" s="54" t="n">
        <f aca="false">TRUNC(J115*G115,2)</f>
        <v>0</v>
      </c>
      <c r="L115" s="60"/>
      <c r="M115" s="60"/>
      <c r="N115" s="7" t="n">
        <f aca="false">SUM(O115:V115)-K115</f>
        <v>0</v>
      </c>
      <c r="O115" s="51"/>
      <c r="P115" s="51"/>
      <c r="Q115" s="51"/>
      <c r="R115" s="51"/>
      <c r="S115" s="51" t="n">
        <f aca="false">K115</f>
        <v>0</v>
      </c>
      <c r="T115" s="51"/>
      <c r="U115" s="51"/>
      <c r="V115" s="51"/>
      <c r="W115" s="7"/>
      <c r="X115" s="7"/>
      <c r="IM115" s="10"/>
      <c r="IN115" s="10"/>
    </row>
    <row r="116" s="10" customFormat="true" ht="23.85" hidden="false" customHeight="false" outlineLevel="1" collapsed="false">
      <c r="A116" s="49" t="s">
        <v>263</v>
      </c>
      <c r="B116" s="50" t="s">
        <v>49</v>
      </c>
      <c r="C116" s="50" t="s">
        <v>259</v>
      </c>
      <c r="D116" s="50" t="s">
        <v>51</v>
      </c>
      <c r="E116" s="45" t="s">
        <v>260</v>
      </c>
      <c r="F116" s="7" t="s">
        <v>130</v>
      </c>
      <c r="G116" s="51" t="n">
        <v>4</v>
      </c>
      <c r="H116" s="52"/>
      <c r="I116" s="46" t="n">
        <f aca="false">$D$1116</f>
        <v>0</v>
      </c>
      <c r="J116" s="53" t="n">
        <f aca="false">TRUNC(H116*(1+I116),2)</f>
        <v>0</v>
      </c>
      <c r="K116" s="54" t="n">
        <f aca="false">TRUNC(J116*G116,2)</f>
        <v>0</v>
      </c>
      <c r="L116" s="60"/>
      <c r="M116" s="46"/>
      <c r="N116" s="7" t="n">
        <f aca="false">SUM(O116:V116)-K116</f>
        <v>0</v>
      </c>
      <c r="O116" s="51"/>
      <c r="P116" s="51"/>
      <c r="Q116" s="51"/>
      <c r="R116" s="51"/>
      <c r="S116" s="51" t="n">
        <f aca="false">K116</f>
        <v>0</v>
      </c>
      <c r="T116" s="51"/>
      <c r="U116" s="51"/>
      <c r="V116" s="51"/>
      <c r="W116" s="50"/>
      <c r="X116" s="50"/>
    </row>
    <row r="117" s="80" customFormat="true" ht="14.15" hidden="false" customHeight="false" outlineLevel="1" collapsed="false">
      <c r="A117" s="73" t="s">
        <v>273</v>
      </c>
      <c r="B117" s="74"/>
      <c r="C117" s="74"/>
      <c r="D117" s="75"/>
      <c r="E117" s="76" t="s">
        <v>275</v>
      </c>
      <c r="F117" s="74"/>
      <c r="G117" s="77"/>
      <c r="H117" s="55"/>
      <c r="I117" s="78"/>
      <c r="J117" s="78"/>
      <c r="K117" s="77"/>
      <c r="L117" s="77"/>
      <c r="M117" s="78"/>
      <c r="N117" s="79" t="n">
        <f aca="false">SUM(O117:V117)-K117</f>
        <v>0</v>
      </c>
      <c r="O117" s="77"/>
      <c r="P117" s="77"/>
      <c r="Q117" s="77"/>
      <c r="R117" s="77"/>
      <c r="S117" s="77"/>
      <c r="T117" s="77"/>
      <c r="U117" s="77"/>
      <c r="V117" s="77"/>
      <c r="W117" s="79"/>
      <c r="X117" s="79"/>
    </row>
    <row r="118" s="9" customFormat="true" ht="14.15" hidden="false" customHeight="false" outlineLevel="1" collapsed="false">
      <c r="A118" s="49" t="s">
        <v>276</v>
      </c>
      <c r="B118" s="50" t="s">
        <v>49</v>
      </c>
      <c r="C118" s="50" t="s">
        <v>256</v>
      </c>
      <c r="D118" s="50" t="s">
        <v>51</v>
      </c>
      <c r="E118" s="45" t="s">
        <v>268</v>
      </c>
      <c r="F118" s="7" t="s">
        <v>121</v>
      </c>
      <c r="G118" s="51" t="n">
        <v>1.5</v>
      </c>
      <c r="H118" s="52"/>
      <c r="I118" s="46" t="n">
        <f aca="false">$D$1116</f>
        <v>0</v>
      </c>
      <c r="J118" s="53" t="n">
        <f aca="false">TRUNC(H118*(1+I118),2)</f>
        <v>0</v>
      </c>
      <c r="K118" s="54" t="n">
        <f aca="false">TRUNC(J118*G118,2)</f>
        <v>0</v>
      </c>
      <c r="L118" s="60"/>
      <c r="M118" s="60"/>
      <c r="N118" s="7" t="n">
        <f aca="false">SUM(O118:V118)-K118</f>
        <v>0</v>
      </c>
      <c r="O118" s="51"/>
      <c r="P118" s="51"/>
      <c r="Q118" s="51"/>
      <c r="R118" s="51"/>
      <c r="S118" s="51" t="n">
        <f aca="false">K118</f>
        <v>0</v>
      </c>
      <c r="T118" s="51"/>
      <c r="U118" s="51"/>
      <c r="V118" s="51"/>
      <c r="W118" s="7"/>
      <c r="X118" s="7"/>
      <c r="IM118" s="10"/>
      <c r="IN118" s="10"/>
    </row>
    <row r="119" s="10" customFormat="true" ht="23.85" hidden="false" customHeight="false" outlineLevel="1" collapsed="false">
      <c r="A119" s="49" t="s">
        <v>277</v>
      </c>
      <c r="B119" s="50" t="s">
        <v>49</v>
      </c>
      <c r="C119" s="50" t="s">
        <v>278</v>
      </c>
      <c r="D119" s="50" t="s">
        <v>51</v>
      </c>
      <c r="E119" s="45" t="s">
        <v>279</v>
      </c>
      <c r="F119" s="7" t="s">
        <v>121</v>
      </c>
      <c r="G119" s="51" t="n">
        <v>0.06</v>
      </c>
      <c r="H119" s="52"/>
      <c r="I119" s="46" t="n">
        <f aca="false">$D$1116</f>
        <v>0</v>
      </c>
      <c r="J119" s="53" t="n">
        <f aca="false">TRUNC(H119*(1+I119),2)</f>
        <v>0</v>
      </c>
      <c r="K119" s="54" t="n">
        <f aca="false">TRUNC(J119*G119,2)</f>
        <v>0</v>
      </c>
      <c r="L119" s="60"/>
      <c r="M119" s="60"/>
      <c r="N119" s="7" t="n">
        <f aca="false">SUM(O119:V119)-K119</f>
        <v>0</v>
      </c>
      <c r="O119" s="51"/>
      <c r="P119" s="51"/>
      <c r="Q119" s="51"/>
      <c r="R119" s="51"/>
      <c r="S119" s="51" t="n">
        <f aca="false">K119</f>
        <v>0</v>
      </c>
      <c r="T119" s="51"/>
      <c r="U119" s="51"/>
      <c r="V119" s="51"/>
      <c r="W119" s="50"/>
      <c r="X119" s="50"/>
    </row>
    <row r="120" s="10" customFormat="true" ht="46.25" hidden="false" customHeight="false" outlineLevel="1" collapsed="false">
      <c r="A120" s="49" t="s">
        <v>280</v>
      </c>
      <c r="B120" s="50" t="s">
        <v>49</v>
      </c>
      <c r="C120" s="50" t="s">
        <v>281</v>
      </c>
      <c r="D120" s="50" t="s">
        <v>51</v>
      </c>
      <c r="E120" s="45" t="s">
        <v>282</v>
      </c>
      <c r="F120" s="7" t="s">
        <v>121</v>
      </c>
      <c r="G120" s="51" t="n">
        <v>0.75</v>
      </c>
      <c r="H120" s="52"/>
      <c r="I120" s="46" t="n">
        <f aca="false">$D$1116</f>
        <v>0</v>
      </c>
      <c r="J120" s="53" t="n">
        <f aca="false">TRUNC(H120*(1+I120),2)</f>
        <v>0</v>
      </c>
      <c r="K120" s="54" t="n">
        <f aca="false">TRUNC(J120*G120,2)</f>
        <v>0</v>
      </c>
      <c r="L120" s="60"/>
      <c r="M120" s="46"/>
      <c r="N120" s="7" t="n">
        <f aca="false">SUM(O120:V120)-K120</f>
        <v>0</v>
      </c>
      <c r="O120" s="51"/>
      <c r="P120" s="51"/>
      <c r="Q120" s="51"/>
      <c r="R120" s="51"/>
      <c r="S120" s="51" t="n">
        <f aca="false">K120</f>
        <v>0</v>
      </c>
      <c r="T120" s="51"/>
      <c r="U120" s="51"/>
      <c r="V120" s="51"/>
      <c r="W120" s="50"/>
      <c r="X120" s="50"/>
    </row>
    <row r="121" s="10" customFormat="true" ht="23.85" hidden="false" customHeight="false" outlineLevel="1" collapsed="false">
      <c r="A121" s="49" t="s">
        <v>283</v>
      </c>
      <c r="B121" s="50" t="s">
        <v>49</v>
      </c>
      <c r="C121" s="50" t="s">
        <v>259</v>
      </c>
      <c r="D121" s="50" t="s">
        <v>51</v>
      </c>
      <c r="E121" s="45" t="s">
        <v>260</v>
      </c>
      <c r="F121" s="7" t="s">
        <v>130</v>
      </c>
      <c r="G121" s="51" t="n">
        <v>3</v>
      </c>
      <c r="H121" s="52"/>
      <c r="I121" s="46" t="n">
        <f aca="false">$D$1116</f>
        <v>0</v>
      </c>
      <c r="J121" s="53" t="n">
        <f aca="false">TRUNC(H121*(1+I121),2)</f>
        <v>0</v>
      </c>
      <c r="K121" s="54" t="n">
        <f aca="false">TRUNC(J121*G121,2)</f>
        <v>0</v>
      </c>
      <c r="L121" s="60"/>
      <c r="M121" s="46"/>
      <c r="N121" s="7" t="n">
        <f aca="false">SUM(O121:V121)-K121</f>
        <v>0</v>
      </c>
      <c r="O121" s="51"/>
      <c r="P121" s="51"/>
      <c r="Q121" s="51"/>
      <c r="R121" s="51"/>
      <c r="S121" s="51" t="n">
        <f aca="false">K121</f>
        <v>0</v>
      </c>
      <c r="T121" s="51"/>
      <c r="U121" s="51"/>
      <c r="V121" s="51"/>
      <c r="W121" s="50"/>
      <c r="X121" s="50"/>
    </row>
    <row r="122" s="80" customFormat="true" ht="14.15" hidden="false" customHeight="false" outlineLevel="1" collapsed="false">
      <c r="A122" s="73" t="s">
        <v>284</v>
      </c>
      <c r="B122" s="74"/>
      <c r="C122" s="74"/>
      <c r="D122" s="75"/>
      <c r="E122" s="76" t="s">
        <v>275</v>
      </c>
      <c r="F122" s="74"/>
      <c r="G122" s="77"/>
      <c r="H122" s="55"/>
      <c r="I122" s="78"/>
      <c r="J122" s="78"/>
      <c r="K122" s="77"/>
      <c r="L122" s="77"/>
      <c r="M122" s="78"/>
      <c r="N122" s="79" t="n">
        <f aca="false">SUM(O122:V122)-K122</f>
        <v>0</v>
      </c>
      <c r="O122" s="77"/>
      <c r="P122" s="77"/>
      <c r="Q122" s="77"/>
      <c r="R122" s="77"/>
      <c r="S122" s="77"/>
      <c r="T122" s="77"/>
      <c r="U122" s="77"/>
      <c r="V122" s="77"/>
      <c r="W122" s="79"/>
      <c r="X122" s="79"/>
    </row>
    <row r="123" s="9" customFormat="true" ht="14.15" hidden="false" customHeight="false" outlineLevel="1" collapsed="false">
      <c r="A123" s="49" t="s">
        <v>285</v>
      </c>
      <c r="B123" s="50" t="s">
        <v>49</v>
      </c>
      <c r="C123" s="50" t="s">
        <v>256</v>
      </c>
      <c r="D123" s="50" t="s">
        <v>51</v>
      </c>
      <c r="E123" s="45" t="s">
        <v>268</v>
      </c>
      <c r="F123" s="7" t="s">
        <v>121</v>
      </c>
      <c r="G123" s="51" t="n">
        <v>1.01</v>
      </c>
      <c r="H123" s="52"/>
      <c r="I123" s="46" t="n">
        <f aca="false">$D$1116</f>
        <v>0</v>
      </c>
      <c r="J123" s="53" t="n">
        <f aca="false">TRUNC(H123*(1+I123),2)</f>
        <v>0</v>
      </c>
      <c r="K123" s="54" t="n">
        <f aca="false">TRUNC(J123*G123,2)</f>
        <v>0</v>
      </c>
      <c r="L123" s="60"/>
      <c r="M123" s="46"/>
      <c r="N123" s="7" t="n">
        <f aca="false">SUM(O123:V123)-K123</f>
        <v>0</v>
      </c>
      <c r="O123" s="51"/>
      <c r="P123" s="51"/>
      <c r="Q123" s="51"/>
      <c r="R123" s="51"/>
      <c r="S123" s="51" t="n">
        <f aca="false">K123</f>
        <v>0</v>
      </c>
      <c r="T123" s="51"/>
      <c r="U123" s="51"/>
      <c r="V123" s="51"/>
      <c r="W123" s="7"/>
      <c r="X123" s="7"/>
      <c r="IM123" s="10"/>
      <c r="IN123" s="10"/>
    </row>
    <row r="124" s="10" customFormat="true" ht="23.85" hidden="false" customHeight="false" outlineLevel="1" collapsed="false">
      <c r="A124" s="49" t="s">
        <v>286</v>
      </c>
      <c r="B124" s="50" t="s">
        <v>49</v>
      </c>
      <c r="C124" s="50" t="s">
        <v>278</v>
      </c>
      <c r="D124" s="50" t="s">
        <v>51</v>
      </c>
      <c r="E124" s="45" t="s">
        <v>279</v>
      </c>
      <c r="F124" s="7" t="s">
        <v>121</v>
      </c>
      <c r="G124" s="51" t="n">
        <v>0.03</v>
      </c>
      <c r="H124" s="52"/>
      <c r="I124" s="46" t="n">
        <f aca="false">$D$1116</f>
        <v>0</v>
      </c>
      <c r="J124" s="53" t="n">
        <f aca="false">TRUNC(H124*(1+I124),2)</f>
        <v>0</v>
      </c>
      <c r="K124" s="54" t="n">
        <f aca="false">TRUNC(J124*G124,2)</f>
        <v>0</v>
      </c>
      <c r="L124" s="51"/>
      <c r="M124" s="46"/>
      <c r="N124" s="7" t="n">
        <f aca="false">SUM(O124:V124)-K124</f>
        <v>0</v>
      </c>
      <c r="O124" s="51"/>
      <c r="P124" s="51"/>
      <c r="Q124" s="51"/>
      <c r="R124" s="51"/>
      <c r="S124" s="51" t="n">
        <f aca="false">K124</f>
        <v>0</v>
      </c>
      <c r="T124" s="51"/>
      <c r="U124" s="51"/>
      <c r="V124" s="51"/>
      <c r="W124" s="50"/>
      <c r="X124" s="50"/>
    </row>
    <row r="125" s="10" customFormat="true" ht="46.25" hidden="false" customHeight="false" outlineLevel="1" collapsed="false">
      <c r="A125" s="49" t="s">
        <v>287</v>
      </c>
      <c r="B125" s="50" t="s">
        <v>49</v>
      </c>
      <c r="C125" s="50" t="s">
        <v>281</v>
      </c>
      <c r="D125" s="50" t="s">
        <v>51</v>
      </c>
      <c r="E125" s="45" t="s">
        <v>282</v>
      </c>
      <c r="F125" s="7" t="s">
        <v>121</v>
      </c>
      <c r="G125" s="51" t="n">
        <v>0.25</v>
      </c>
      <c r="H125" s="52"/>
      <c r="I125" s="46" t="n">
        <f aca="false">$D$1116</f>
        <v>0</v>
      </c>
      <c r="J125" s="53" t="n">
        <f aca="false">TRUNC(H125*(1+I125),2)</f>
        <v>0</v>
      </c>
      <c r="K125" s="54" t="n">
        <f aca="false">TRUNC(J125*G125,2)</f>
        <v>0</v>
      </c>
      <c r="L125" s="51"/>
      <c r="M125" s="46"/>
      <c r="N125" s="7" t="n">
        <f aca="false">SUM(O125:V125)-K125</f>
        <v>0</v>
      </c>
      <c r="O125" s="51"/>
      <c r="P125" s="51"/>
      <c r="Q125" s="51"/>
      <c r="R125" s="51"/>
      <c r="S125" s="51" t="n">
        <f aca="false">K125</f>
        <v>0</v>
      </c>
      <c r="T125" s="51"/>
      <c r="U125" s="51"/>
      <c r="V125" s="51"/>
      <c r="W125" s="50"/>
      <c r="X125" s="50"/>
    </row>
    <row r="126" s="10" customFormat="true" ht="23.85" hidden="false" customHeight="false" outlineLevel="1" collapsed="false">
      <c r="A126" s="49" t="s">
        <v>288</v>
      </c>
      <c r="B126" s="50" t="s">
        <v>49</v>
      </c>
      <c r="C126" s="50" t="s">
        <v>259</v>
      </c>
      <c r="D126" s="50" t="s">
        <v>51</v>
      </c>
      <c r="E126" s="45" t="s">
        <v>260</v>
      </c>
      <c r="F126" s="7" t="s">
        <v>130</v>
      </c>
      <c r="G126" s="51" t="n">
        <v>3</v>
      </c>
      <c r="H126" s="52"/>
      <c r="I126" s="46" t="n">
        <f aca="false">$D$1116</f>
        <v>0</v>
      </c>
      <c r="J126" s="53" t="n">
        <f aca="false">TRUNC(H126*(1+I126),2)</f>
        <v>0</v>
      </c>
      <c r="K126" s="54" t="n">
        <f aca="false">TRUNC(J126*G126,2)</f>
        <v>0</v>
      </c>
      <c r="L126" s="51"/>
      <c r="M126" s="46"/>
      <c r="N126" s="7" t="n">
        <f aca="false">SUM(O126:V126)-K126</f>
        <v>0</v>
      </c>
      <c r="O126" s="51"/>
      <c r="P126" s="51"/>
      <c r="Q126" s="51"/>
      <c r="R126" s="51"/>
      <c r="S126" s="51" t="n">
        <f aca="false">K126</f>
        <v>0</v>
      </c>
      <c r="T126" s="51"/>
      <c r="U126" s="51"/>
      <c r="V126" s="51"/>
      <c r="W126" s="50"/>
      <c r="X126" s="50"/>
    </row>
    <row r="127" s="43" customFormat="true" ht="14.15" hidden="false" customHeight="false" outlineLevel="0" collapsed="false">
      <c r="A127" s="36" t="n">
        <v>5</v>
      </c>
      <c r="B127" s="37"/>
      <c r="C127" s="37"/>
      <c r="D127" s="82"/>
      <c r="E127" s="36" t="s">
        <v>289</v>
      </c>
      <c r="F127" s="38"/>
      <c r="G127" s="38"/>
      <c r="H127" s="55"/>
      <c r="I127" s="38"/>
      <c r="J127" s="38"/>
      <c r="K127" s="40"/>
      <c r="L127" s="40" t="n">
        <f aca="false">SUM(K131:K205)</f>
        <v>0</v>
      </c>
      <c r="M127" s="41" t="e">
        <f aca="false">(L127)/$L$1115</f>
        <v>#DIV/0!</v>
      </c>
      <c r="N127" s="42" t="n">
        <f aca="false">SUM(O127:V127)-K127</f>
        <v>0</v>
      </c>
      <c r="O127" s="40" t="str">
        <f aca="false">IF(SUM(O129:O205)&gt;0,SUM(O129:O205),"-")</f>
        <v>-</v>
      </c>
      <c r="P127" s="40" t="str">
        <f aca="false">IF(SUM(P129:P205)&gt;0,SUM(P129:P205),"-")</f>
        <v>-</v>
      </c>
      <c r="Q127" s="40" t="str">
        <f aca="false">IF(SUM(Q129:Q205)&gt;0,SUM(Q129:Q205),"-")</f>
        <v>-</v>
      </c>
      <c r="R127" s="40" t="str">
        <f aca="false">IF(SUM(R129:R205)&gt;0,SUM(R129:R205),"-")</f>
        <v>-</v>
      </c>
      <c r="S127" s="40" t="str">
        <f aca="false">IF(SUM(S129:S205)&gt;0,SUM(S129:S205),"-")</f>
        <v>-</v>
      </c>
      <c r="T127" s="40" t="str">
        <f aca="false">IF(SUM(T129:T205)&gt;0,SUM(T129:T205),"-")</f>
        <v>-</v>
      </c>
      <c r="U127" s="40" t="str">
        <f aca="false">IF(SUM(U129:U205)&gt;0,SUM(U129:U205),"-")</f>
        <v>-</v>
      </c>
      <c r="V127" s="40" t="str">
        <f aca="false">IF(SUM(V129:V205)&gt;0,SUM(V129:V205),"-")</f>
        <v>-</v>
      </c>
      <c r="W127" s="40" t="str">
        <f aca="false">IF(SUM(W129:W205)&gt;0,SUM(W129:W205),"-")</f>
        <v>-</v>
      </c>
      <c r="X127" s="40" t="str">
        <f aca="false">IF(SUM(X129:X205)&gt;0,SUM(X129:X205),"-")</f>
        <v>-</v>
      </c>
      <c r="IM127" s="44"/>
      <c r="IN127" s="44"/>
    </row>
    <row r="128" s="9" customFormat="true" ht="14.15" hidden="false" customHeight="false" outlineLevel="0" collapsed="false">
      <c r="A128" s="45"/>
      <c r="B128" s="46"/>
      <c r="C128" s="46"/>
      <c r="D128" s="83"/>
      <c r="E128" s="45"/>
      <c r="F128" s="46"/>
      <c r="G128" s="46"/>
      <c r="H128" s="52"/>
      <c r="I128" s="46"/>
      <c r="J128" s="46"/>
      <c r="K128" s="46"/>
      <c r="L128" s="46"/>
      <c r="M128" s="46"/>
      <c r="N128" s="46" t="n">
        <f aca="false">SUM(O128:V128)-K128</f>
        <v>0</v>
      </c>
      <c r="O128" s="46"/>
      <c r="P128" s="46"/>
      <c r="Q128" s="46"/>
      <c r="R128" s="46"/>
      <c r="S128" s="46"/>
      <c r="T128" s="46"/>
      <c r="U128" s="46"/>
      <c r="V128" s="46"/>
      <c r="W128" s="7"/>
      <c r="X128" s="7"/>
      <c r="IM128" s="10"/>
      <c r="IN128" s="10"/>
    </row>
    <row r="129" s="85" customFormat="true" ht="14.15" hidden="false" customHeight="false" outlineLevel="1" collapsed="false">
      <c r="A129" s="65" t="s">
        <v>290</v>
      </c>
      <c r="B129" s="67"/>
      <c r="C129" s="67"/>
      <c r="D129" s="67"/>
      <c r="E129" s="68" t="s">
        <v>86</v>
      </c>
      <c r="F129" s="71"/>
      <c r="G129" s="71"/>
      <c r="H129" s="52"/>
      <c r="I129" s="71"/>
      <c r="J129" s="71"/>
      <c r="K129" s="86"/>
      <c r="L129" s="69"/>
      <c r="M129" s="70"/>
      <c r="N129" s="71" t="n">
        <f aca="false">SUM(O129:V129)-K129</f>
        <v>0</v>
      </c>
      <c r="O129" s="71"/>
      <c r="P129" s="71"/>
      <c r="Q129" s="71"/>
      <c r="R129" s="71"/>
      <c r="S129" s="71"/>
      <c r="T129" s="71"/>
      <c r="U129" s="71"/>
      <c r="V129" s="71"/>
      <c r="W129" s="66"/>
      <c r="X129" s="66"/>
    </row>
    <row r="130" s="80" customFormat="true" ht="14.15" hidden="false" customHeight="false" outlineLevel="1" collapsed="false">
      <c r="A130" s="73" t="s">
        <v>291</v>
      </c>
      <c r="B130" s="75"/>
      <c r="C130" s="75"/>
      <c r="D130" s="75"/>
      <c r="E130" s="76" t="s">
        <v>292</v>
      </c>
      <c r="F130" s="79"/>
      <c r="G130" s="77"/>
      <c r="H130" s="52"/>
      <c r="I130" s="78"/>
      <c r="J130" s="87"/>
      <c r="K130" s="88"/>
      <c r="L130" s="77"/>
      <c r="M130" s="78"/>
      <c r="N130" s="79" t="n">
        <f aca="false">SUM(O130:V130)-K130</f>
        <v>0</v>
      </c>
      <c r="O130" s="77"/>
      <c r="P130" s="77"/>
      <c r="Q130" s="77"/>
      <c r="R130" s="77"/>
      <c r="S130" s="77"/>
      <c r="T130" s="77"/>
      <c r="U130" s="77"/>
      <c r="V130" s="77"/>
      <c r="W130" s="79"/>
      <c r="X130" s="79"/>
      <c r="IM130" s="89"/>
      <c r="IN130" s="89"/>
    </row>
    <row r="131" s="9" customFormat="true" ht="35.05" hidden="false" customHeight="false" outlineLevel="1" collapsed="false">
      <c r="A131" s="49" t="s">
        <v>293</v>
      </c>
      <c r="B131" s="50" t="s">
        <v>49</v>
      </c>
      <c r="C131" s="90" t="s">
        <v>294</v>
      </c>
      <c r="D131" s="50" t="s">
        <v>51</v>
      </c>
      <c r="E131" s="91" t="s">
        <v>295</v>
      </c>
      <c r="F131" s="7" t="s">
        <v>64</v>
      </c>
      <c r="G131" s="51" t="n">
        <v>13.95</v>
      </c>
      <c r="H131" s="52"/>
      <c r="I131" s="46" t="n">
        <f aca="false">$D$1116</f>
        <v>0</v>
      </c>
      <c r="J131" s="53" t="n">
        <f aca="false">TRUNC(H131*(1+I131),2)</f>
        <v>0</v>
      </c>
      <c r="K131" s="54" t="n">
        <f aca="false">TRUNC(J131*G131,2)</f>
        <v>0</v>
      </c>
      <c r="L131" s="51"/>
      <c r="M131" s="46"/>
      <c r="N131" s="7" t="n">
        <f aca="false">SUM(O131:V131)-K131</f>
        <v>0</v>
      </c>
      <c r="O131" s="51"/>
      <c r="P131" s="51" t="n">
        <f aca="false">K131</f>
        <v>0</v>
      </c>
      <c r="Q131" s="51"/>
      <c r="R131" s="51"/>
      <c r="S131" s="51"/>
      <c r="T131" s="51"/>
      <c r="U131" s="51"/>
      <c r="V131" s="51"/>
      <c r="W131" s="7"/>
      <c r="X131" s="7"/>
      <c r="IM131" s="10"/>
      <c r="IN131" s="10"/>
    </row>
    <row r="132" s="9" customFormat="true" ht="23.85" hidden="false" customHeight="false" outlineLevel="1" collapsed="false">
      <c r="A132" s="49" t="s">
        <v>296</v>
      </c>
      <c r="B132" s="50" t="s">
        <v>49</v>
      </c>
      <c r="C132" s="50" t="s">
        <v>297</v>
      </c>
      <c r="D132" s="50" t="s">
        <v>51</v>
      </c>
      <c r="E132" s="45" t="s">
        <v>298</v>
      </c>
      <c r="F132" s="7" t="s">
        <v>299</v>
      </c>
      <c r="G132" s="51" t="n">
        <v>13.48</v>
      </c>
      <c r="H132" s="52"/>
      <c r="I132" s="46" t="n">
        <f aca="false">$D$1116</f>
        <v>0</v>
      </c>
      <c r="J132" s="53" t="n">
        <f aca="false">TRUNC(H132*(1+I132),2)</f>
        <v>0</v>
      </c>
      <c r="K132" s="54" t="n">
        <f aca="false">TRUNC(J132*G132,2)</f>
        <v>0</v>
      </c>
      <c r="L132" s="51"/>
      <c r="M132" s="46"/>
      <c r="N132" s="7" t="n">
        <f aca="false">SUM(O132:V132)-K132</f>
        <v>0</v>
      </c>
      <c r="O132" s="51"/>
      <c r="P132" s="51" t="n">
        <f aca="false">K132</f>
        <v>0</v>
      </c>
      <c r="Q132" s="51"/>
      <c r="R132" s="51"/>
      <c r="S132" s="51"/>
      <c r="T132" s="51"/>
      <c r="U132" s="51"/>
      <c r="V132" s="51"/>
      <c r="W132" s="7"/>
      <c r="X132" s="7"/>
      <c r="IM132" s="10"/>
      <c r="IN132" s="10"/>
    </row>
    <row r="133" s="9" customFormat="true" ht="23.85" hidden="false" customHeight="false" outlineLevel="1" collapsed="false">
      <c r="A133" s="49" t="s">
        <v>300</v>
      </c>
      <c r="B133" s="50" t="s">
        <v>49</v>
      </c>
      <c r="C133" s="50" t="s">
        <v>301</v>
      </c>
      <c r="D133" s="50" t="s">
        <v>51</v>
      </c>
      <c r="E133" s="45" t="s">
        <v>302</v>
      </c>
      <c r="F133" s="7" t="s">
        <v>299</v>
      </c>
      <c r="G133" s="51" t="n">
        <v>21.15</v>
      </c>
      <c r="H133" s="52"/>
      <c r="I133" s="46" t="n">
        <f aca="false">$D$1116</f>
        <v>0</v>
      </c>
      <c r="J133" s="53" t="n">
        <f aca="false">TRUNC(H133*(1+I133),2)</f>
        <v>0</v>
      </c>
      <c r="K133" s="54" t="n">
        <f aca="false">TRUNC(J133*G133,2)</f>
        <v>0</v>
      </c>
      <c r="L133" s="51"/>
      <c r="M133" s="46"/>
      <c r="N133" s="7" t="n">
        <f aca="false">SUM(O133:V133)-K133</f>
        <v>0</v>
      </c>
      <c r="O133" s="51"/>
      <c r="P133" s="51" t="n">
        <f aca="false">K133</f>
        <v>0</v>
      </c>
      <c r="Q133" s="51"/>
      <c r="R133" s="51"/>
      <c r="S133" s="51"/>
      <c r="T133" s="51"/>
      <c r="U133" s="51"/>
      <c r="V133" s="51"/>
      <c r="W133" s="7"/>
      <c r="X133" s="7"/>
      <c r="IM133" s="10"/>
      <c r="IN133" s="10"/>
    </row>
    <row r="134" s="9" customFormat="true" ht="23.85" hidden="false" customHeight="false" outlineLevel="1" collapsed="false">
      <c r="A134" s="49" t="s">
        <v>303</v>
      </c>
      <c r="B134" s="50" t="s">
        <v>49</v>
      </c>
      <c r="C134" s="50" t="s">
        <v>304</v>
      </c>
      <c r="D134" s="50" t="s">
        <v>51</v>
      </c>
      <c r="E134" s="45" t="s">
        <v>305</v>
      </c>
      <c r="F134" s="7" t="s">
        <v>121</v>
      </c>
      <c r="G134" s="51" t="n">
        <v>1</v>
      </c>
      <c r="H134" s="52"/>
      <c r="I134" s="46" t="n">
        <f aca="false">$D$1116</f>
        <v>0</v>
      </c>
      <c r="J134" s="53" t="n">
        <f aca="false">TRUNC(H134*(1+I134),2)</f>
        <v>0</v>
      </c>
      <c r="K134" s="54" t="n">
        <f aca="false">TRUNC(J134*G134,2)</f>
        <v>0</v>
      </c>
      <c r="L134" s="51"/>
      <c r="M134" s="46"/>
      <c r="N134" s="7" t="n">
        <f aca="false">SUM(O134:V134)-K134</f>
        <v>0</v>
      </c>
      <c r="O134" s="51"/>
      <c r="P134" s="51" t="n">
        <f aca="false">K134</f>
        <v>0</v>
      </c>
      <c r="Q134" s="51"/>
      <c r="R134" s="51"/>
      <c r="S134" s="51"/>
      <c r="T134" s="51"/>
      <c r="U134" s="51"/>
      <c r="V134" s="51"/>
      <c r="W134" s="7"/>
      <c r="X134" s="7"/>
      <c r="IM134" s="10"/>
      <c r="IN134" s="10"/>
    </row>
    <row r="135" s="80" customFormat="true" ht="14.15" hidden="false" customHeight="false" outlineLevel="1" collapsed="false">
      <c r="A135" s="73" t="s">
        <v>306</v>
      </c>
      <c r="B135" s="74" t="s">
        <v>49</v>
      </c>
      <c r="C135" s="75"/>
      <c r="D135" s="75"/>
      <c r="E135" s="76" t="s">
        <v>307</v>
      </c>
      <c r="F135" s="79"/>
      <c r="G135" s="77"/>
      <c r="H135" s="52"/>
      <c r="I135" s="78"/>
      <c r="J135" s="87"/>
      <c r="K135" s="88"/>
      <c r="L135" s="77"/>
      <c r="M135" s="78"/>
      <c r="N135" s="79" t="n">
        <f aca="false">SUM(O135:V135)-K135</f>
        <v>0</v>
      </c>
      <c r="O135" s="77"/>
      <c r="P135" s="77"/>
      <c r="Q135" s="77"/>
      <c r="R135" s="77"/>
      <c r="S135" s="77"/>
      <c r="T135" s="77"/>
      <c r="U135" s="77"/>
      <c r="V135" s="77"/>
      <c r="W135" s="79"/>
      <c r="X135" s="79"/>
      <c r="IM135" s="89"/>
      <c r="IN135" s="89"/>
    </row>
    <row r="136" s="9" customFormat="true" ht="23.85" hidden="false" customHeight="false" outlineLevel="1" collapsed="false">
      <c r="A136" s="49" t="s">
        <v>308</v>
      </c>
      <c r="B136" s="50" t="s">
        <v>49</v>
      </c>
      <c r="C136" s="50" t="s">
        <v>309</v>
      </c>
      <c r="D136" s="50" t="s">
        <v>51</v>
      </c>
      <c r="E136" s="45" t="s">
        <v>310</v>
      </c>
      <c r="F136" s="7" t="s">
        <v>64</v>
      </c>
      <c r="G136" s="51" t="n">
        <v>5.83</v>
      </c>
      <c r="H136" s="52"/>
      <c r="I136" s="46" t="n">
        <f aca="false">$D$1116</f>
        <v>0</v>
      </c>
      <c r="J136" s="53" t="n">
        <f aca="false">TRUNC(H136*(1+I136),2)</f>
        <v>0</v>
      </c>
      <c r="K136" s="54" t="n">
        <f aca="false">TRUNC(J136*G136,2)</f>
        <v>0</v>
      </c>
      <c r="L136" s="51"/>
      <c r="M136" s="46"/>
      <c r="N136" s="7" t="n">
        <f aca="false">SUM(O136:V136)-K136</f>
        <v>0</v>
      </c>
      <c r="O136" s="51"/>
      <c r="P136" s="51"/>
      <c r="Q136" s="51" t="n">
        <f aca="false">K136</f>
        <v>0</v>
      </c>
      <c r="R136" s="51"/>
      <c r="S136" s="51"/>
      <c r="T136" s="51"/>
      <c r="U136" s="51"/>
      <c r="V136" s="51"/>
      <c r="W136" s="7"/>
      <c r="X136" s="7"/>
      <c r="IM136" s="10"/>
      <c r="IN136" s="10"/>
    </row>
    <row r="137" s="9" customFormat="true" ht="23.85" hidden="false" customHeight="false" outlineLevel="1" collapsed="false">
      <c r="A137" s="49" t="s">
        <v>311</v>
      </c>
      <c r="B137" s="50" t="s">
        <v>49</v>
      </c>
      <c r="C137" s="50" t="s">
        <v>301</v>
      </c>
      <c r="D137" s="50" t="s">
        <v>51</v>
      </c>
      <c r="E137" s="45" t="s">
        <v>302</v>
      </c>
      <c r="F137" s="7" t="s">
        <v>299</v>
      </c>
      <c r="G137" s="51" t="n">
        <v>15.78</v>
      </c>
      <c r="H137" s="52"/>
      <c r="I137" s="46" t="n">
        <f aca="false">$D$1116</f>
        <v>0</v>
      </c>
      <c r="J137" s="53" t="n">
        <f aca="false">TRUNC(H137*(1+I137),2)</f>
        <v>0</v>
      </c>
      <c r="K137" s="54" t="n">
        <f aca="false">TRUNC(J137*G137,2)</f>
        <v>0</v>
      </c>
      <c r="L137" s="51"/>
      <c r="M137" s="46"/>
      <c r="N137" s="7" t="n">
        <f aca="false">SUM(O137:V137)-K137</f>
        <v>0</v>
      </c>
      <c r="O137" s="51"/>
      <c r="P137" s="51"/>
      <c r="Q137" s="51" t="n">
        <f aca="false">K137</f>
        <v>0</v>
      </c>
      <c r="R137" s="51"/>
      <c r="S137" s="51"/>
      <c r="T137" s="51"/>
      <c r="U137" s="51"/>
      <c r="V137" s="51"/>
      <c r="W137" s="7"/>
      <c r="X137" s="7"/>
      <c r="IM137" s="10"/>
      <c r="IN137" s="10"/>
    </row>
    <row r="138" s="9" customFormat="true" ht="23.85" hidden="false" customHeight="false" outlineLevel="1" collapsed="false">
      <c r="A138" s="49" t="s">
        <v>312</v>
      </c>
      <c r="B138" s="50" t="s">
        <v>49</v>
      </c>
      <c r="C138" s="50" t="s">
        <v>304</v>
      </c>
      <c r="D138" s="50" t="s">
        <v>51</v>
      </c>
      <c r="E138" s="45" t="s">
        <v>305</v>
      </c>
      <c r="F138" s="7" t="s">
        <v>121</v>
      </c>
      <c r="G138" s="51" t="n">
        <v>0.27</v>
      </c>
      <c r="H138" s="52"/>
      <c r="I138" s="46" t="n">
        <f aca="false">$D$1116</f>
        <v>0</v>
      </c>
      <c r="J138" s="53" t="n">
        <f aca="false">TRUNC(H138*(1+I138),2)</f>
        <v>0</v>
      </c>
      <c r="K138" s="54" t="n">
        <f aca="false">TRUNC(J138*G138,2)</f>
        <v>0</v>
      </c>
      <c r="L138" s="51"/>
      <c r="M138" s="46"/>
      <c r="N138" s="7" t="n">
        <f aca="false">SUM(O138:V138)-K138</f>
        <v>0</v>
      </c>
      <c r="O138" s="51"/>
      <c r="P138" s="51"/>
      <c r="Q138" s="51" t="n">
        <f aca="false">K138</f>
        <v>0</v>
      </c>
      <c r="R138" s="51"/>
      <c r="S138" s="51"/>
      <c r="T138" s="51"/>
      <c r="U138" s="51"/>
      <c r="V138" s="51"/>
      <c r="W138" s="7"/>
      <c r="X138" s="7"/>
      <c r="IM138" s="10"/>
      <c r="IN138" s="10"/>
    </row>
    <row r="139" s="80" customFormat="true" ht="14.15" hidden="false" customHeight="false" outlineLevel="1" collapsed="false">
      <c r="A139" s="73" t="s">
        <v>313</v>
      </c>
      <c r="B139" s="75"/>
      <c r="C139" s="75"/>
      <c r="D139" s="75"/>
      <c r="E139" s="76" t="s">
        <v>314</v>
      </c>
      <c r="F139" s="74"/>
      <c r="G139" s="74"/>
      <c r="H139" s="55"/>
      <c r="I139" s="78"/>
      <c r="J139" s="87"/>
      <c r="K139" s="88"/>
      <c r="L139" s="77"/>
      <c r="M139" s="78"/>
      <c r="N139" s="79" t="n">
        <f aca="false">SUM(O139:V139)-K139</f>
        <v>0</v>
      </c>
      <c r="O139" s="77"/>
      <c r="P139" s="77"/>
      <c r="Q139" s="77"/>
      <c r="R139" s="77"/>
      <c r="S139" s="77"/>
      <c r="T139" s="77"/>
      <c r="U139" s="77"/>
      <c r="V139" s="77"/>
      <c r="W139" s="79"/>
      <c r="X139" s="79"/>
      <c r="IM139" s="89"/>
      <c r="IN139" s="89"/>
    </row>
    <row r="140" s="10" customFormat="true" ht="35.05" hidden="false" customHeight="false" outlineLevel="1" collapsed="false">
      <c r="A140" s="49" t="s">
        <v>315</v>
      </c>
      <c r="B140" s="50" t="s">
        <v>49</v>
      </c>
      <c r="C140" s="50" t="s">
        <v>316</v>
      </c>
      <c r="D140" s="50" t="s">
        <v>51</v>
      </c>
      <c r="E140" s="45" t="s">
        <v>317</v>
      </c>
      <c r="F140" s="7" t="s">
        <v>64</v>
      </c>
      <c r="G140" s="51" t="n">
        <v>12</v>
      </c>
      <c r="H140" s="52"/>
      <c r="I140" s="46" t="n">
        <f aca="false">$D$1116</f>
        <v>0</v>
      </c>
      <c r="J140" s="53" t="n">
        <f aca="false">TRUNC(H140*(1+I140),2)</f>
        <v>0</v>
      </c>
      <c r="K140" s="54" t="n">
        <f aca="false">TRUNC(J140*G140,2)</f>
        <v>0</v>
      </c>
      <c r="L140" s="51"/>
      <c r="M140" s="46"/>
      <c r="N140" s="7" t="n">
        <f aca="false">SUM(O140:V140)-K140</f>
        <v>0</v>
      </c>
      <c r="O140" s="51"/>
      <c r="P140" s="51"/>
      <c r="Q140" s="51" t="n">
        <f aca="false">K140</f>
        <v>0</v>
      </c>
      <c r="R140" s="51"/>
      <c r="S140" s="51"/>
      <c r="T140" s="51"/>
      <c r="U140" s="51"/>
      <c r="V140" s="51"/>
      <c r="W140" s="50"/>
      <c r="X140" s="50"/>
      <c r="Y140" s="9"/>
    </row>
    <row r="141" s="80" customFormat="true" ht="14.15" hidden="false" customHeight="false" outlineLevel="1" collapsed="false">
      <c r="A141" s="73" t="s">
        <v>318</v>
      </c>
      <c r="B141" s="75"/>
      <c r="C141" s="75"/>
      <c r="D141" s="75"/>
      <c r="E141" s="76" t="s">
        <v>319</v>
      </c>
      <c r="F141" s="79"/>
      <c r="G141" s="77"/>
      <c r="H141" s="52"/>
      <c r="I141" s="78"/>
      <c r="J141" s="87"/>
      <c r="K141" s="88"/>
      <c r="L141" s="77"/>
      <c r="M141" s="78"/>
      <c r="N141" s="79" t="n">
        <f aca="false">SUM(O141:V141)-K141</f>
        <v>0</v>
      </c>
      <c r="O141" s="77"/>
      <c r="P141" s="77"/>
      <c r="Q141" s="77"/>
      <c r="R141" s="77"/>
      <c r="S141" s="77"/>
      <c r="T141" s="77"/>
      <c r="U141" s="77"/>
      <c r="V141" s="77"/>
      <c r="W141" s="79"/>
      <c r="X141" s="79"/>
      <c r="IM141" s="89"/>
      <c r="IN141" s="89"/>
    </row>
    <row r="142" s="9" customFormat="true" ht="23.85" hidden="false" customHeight="false" outlineLevel="1" collapsed="false">
      <c r="A142" s="49" t="s">
        <v>320</v>
      </c>
      <c r="B142" s="50" t="s">
        <v>49</v>
      </c>
      <c r="C142" s="50" t="s">
        <v>321</v>
      </c>
      <c r="D142" s="50" t="s">
        <v>51</v>
      </c>
      <c r="E142" s="45" t="s">
        <v>322</v>
      </c>
      <c r="F142" s="7" t="s">
        <v>64</v>
      </c>
      <c r="G142" s="51" t="n">
        <v>8</v>
      </c>
      <c r="H142" s="52"/>
      <c r="I142" s="46" t="n">
        <f aca="false">$D$1116</f>
        <v>0</v>
      </c>
      <c r="J142" s="53" t="n">
        <f aca="false">TRUNC(H142*(1+I142),2)</f>
        <v>0</v>
      </c>
      <c r="K142" s="54" t="n">
        <f aca="false">TRUNC(J142*G142,2)</f>
        <v>0</v>
      </c>
      <c r="L142" s="51"/>
      <c r="M142" s="46"/>
      <c r="N142" s="7" t="n">
        <f aca="false">SUM(O142:V142)-K142</f>
        <v>0</v>
      </c>
      <c r="O142" s="51"/>
      <c r="P142" s="51"/>
      <c r="Q142" s="51" t="n">
        <f aca="false">K142</f>
        <v>0</v>
      </c>
      <c r="R142" s="51"/>
      <c r="S142" s="51"/>
      <c r="T142" s="51"/>
      <c r="U142" s="51"/>
      <c r="V142" s="51"/>
      <c r="W142" s="7"/>
      <c r="X142" s="7"/>
      <c r="IM142" s="10"/>
      <c r="IN142" s="10"/>
    </row>
    <row r="143" s="10" customFormat="true" ht="23.85" hidden="false" customHeight="false" outlineLevel="1" collapsed="false">
      <c r="A143" s="49" t="s">
        <v>323</v>
      </c>
      <c r="B143" s="50" t="s">
        <v>49</v>
      </c>
      <c r="C143" s="50" t="s">
        <v>301</v>
      </c>
      <c r="D143" s="50" t="s">
        <v>51</v>
      </c>
      <c r="E143" s="45" t="s">
        <v>302</v>
      </c>
      <c r="F143" s="7" t="s">
        <v>299</v>
      </c>
      <c r="G143" s="51" t="n">
        <v>20</v>
      </c>
      <c r="H143" s="52"/>
      <c r="I143" s="46" t="n">
        <f aca="false">$D$1116</f>
        <v>0</v>
      </c>
      <c r="J143" s="53" t="n">
        <f aca="false">TRUNC(H143*(1+I143),2)</f>
        <v>0</v>
      </c>
      <c r="K143" s="54" t="n">
        <f aca="false">TRUNC(J143*G143,2)</f>
        <v>0</v>
      </c>
      <c r="L143" s="51"/>
      <c r="M143" s="46"/>
      <c r="N143" s="7" t="n">
        <f aca="false">SUM(O143:V143)-K143</f>
        <v>0</v>
      </c>
      <c r="O143" s="51"/>
      <c r="P143" s="51"/>
      <c r="Q143" s="51" t="n">
        <f aca="false">K143</f>
        <v>0</v>
      </c>
      <c r="R143" s="51"/>
      <c r="S143" s="51"/>
      <c r="T143" s="51"/>
      <c r="U143" s="51"/>
      <c r="V143" s="51"/>
      <c r="W143" s="50"/>
      <c r="X143" s="50"/>
    </row>
    <row r="144" s="10" customFormat="true" ht="23.85" hidden="false" customHeight="false" outlineLevel="1" collapsed="false">
      <c r="A144" s="49" t="s">
        <v>324</v>
      </c>
      <c r="B144" s="50" t="s">
        <v>49</v>
      </c>
      <c r="C144" s="50" t="s">
        <v>325</v>
      </c>
      <c r="D144" s="50" t="s">
        <v>51</v>
      </c>
      <c r="E144" s="45" t="s">
        <v>326</v>
      </c>
      <c r="F144" s="7" t="s">
        <v>121</v>
      </c>
      <c r="G144" s="51" t="n">
        <v>1</v>
      </c>
      <c r="H144" s="52"/>
      <c r="I144" s="46" t="n">
        <f aca="false">$D$1116</f>
        <v>0</v>
      </c>
      <c r="J144" s="53" t="n">
        <f aca="false">TRUNC(H144*(1+I144),2)</f>
        <v>0</v>
      </c>
      <c r="K144" s="54" t="n">
        <f aca="false">TRUNC(J144*G144,2)</f>
        <v>0</v>
      </c>
      <c r="L144" s="51"/>
      <c r="M144" s="46"/>
      <c r="N144" s="7" t="n">
        <f aca="false">SUM(O144:V144)-K144</f>
        <v>0</v>
      </c>
      <c r="O144" s="51"/>
      <c r="P144" s="51"/>
      <c r="Q144" s="51" t="n">
        <f aca="false">K144</f>
        <v>0</v>
      </c>
      <c r="R144" s="51"/>
      <c r="S144" s="51"/>
      <c r="T144" s="51"/>
      <c r="U144" s="51"/>
      <c r="V144" s="51"/>
      <c r="W144" s="50"/>
      <c r="X144" s="50"/>
    </row>
    <row r="145" s="80" customFormat="true" ht="14.15" hidden="false" customHeight="false" outlineLevel="1" collapsed="false">
      <c r="A145" s="73" t="s">
        <v>327</v>
      </c>
      <c r="B145" s="75"/>
      <c r="C145" s="75"/>
      <c r="D145" s="75"/>
      <c r="E145" s="76" t="s">
        <v>328</v>
      </c>
      <c r="F145" s="74"/>
      <c r="G145" s="92"/>
      <c r="H145" s="55"/>
      <c r="I145" s="78"/>
      <c r="J145" s="87"/>
      <c r="K145" s="88"/>
      <c r="L145" s="77"/>
      <c r="M145" s="78"/>
      <c r="N145" s="79" t="n">
        <f aca="false">SUM(O145:V145)-K145</f>
        <v>0</v>
      </c>
      <c r="O145" s="77"/>
      <c r="P145" s="77"/>
      <c r="Q145" s="77"/>
      <c r="R145" s="77"/>
      <c r="S145" s="77"/>
      <c r="T145" s="77"/>
      <c r="U145" s="77"/>
      <c r="V145" s="77"/>
      <c r="W145" s="79"/>
      <c r="X145" s="79"/>
      <c r="IM145" s="89"/>
      <c r="IN145" s="89"/>
    </row>
    <row r="146" s="9" customFormat="true" ht="23.85" hidden="false" customHeight="false" outlineLevel="1" collapsed="false">
      <c r="A146" s="49" t="s">
        <v>329</v>
      </c>
      <c r="B146" s="50" t="s">
        <v>49</v>
      </c>
      <c r="C146" s="50" t="s">
        <v>330</v>
      </c>
      <c r="D146" s="50" t="s">
        <v>51</v>
      </c>
      <c r="E146" s="45" t="s">
        <v>331</v>
      </c>
      <c r="F146" s="7" t="s">
        <v>130</v>
      </c>
      <c r="G146" s="51" t="n">
        <v>122.64</v>
      </c>
      <c r="H146" s="52"/>
      <c r="I146" s="46" t="n">
        <f aca="false">$D$1116</f>
        <v>0</v>
      </c>
      <c r="J146" s="53" t="n">
        <f aca="false">TRUNC(H146*(1+I146),2)</f>
        <v>0</v>
      </c>
      <c r="K146" s="54" t="n">
        <f aca="false">TRUNC(J146*G146,2)</f>
        <v>0</v>
      </c>
      <c r="L146" s="51"/>
      <c r="M146" s="46"/>
      <c r="N146" s="7" t="n">
        <f aca="false">SUM(O146:V146)-K146</f>
        <v>0</v>
      </c>
      <c r="O146" s="51"/>
      <c r="P146" s="51" t="n">
        <f aca="false">K146</f>
        <v>0</v>
      </c>
      <c r="Q146" s="51"/>
      <c r="R146" s="51"/>
      <c r="S146" s="51"/>
      <c r="T146" s="51"/>
      <c r="U146" s="51"/>
      <c r="V146" s="51"/>
      <c r="W146" s="7"/>
      <c r="X146" s="7"/>
      <c r="IM146" s="10"/>
      <c r="IN146" s="10"/>
    </row>
    <row r="147" s="80" customFormat="true" ht="14.15" hidden="false" customHeight="false" outlineLevel="1" collapsed="false">
      <c r="A147" s="73" t="s">
        <v>332</v>
      </c>
      <c r="B147" s="75"/>
      <c r="C147" s="75"/>
      <c r="D147" s="75"/>
      <c r="E147" s="76" t="s">
        <v>333</v>
      </c>
      <c r="F147" s="79"/>
      <c r="G147" s="77"/>
      <c r="H147" s="52"/>
      <c r="I147" s="78"/>
      <c r="J147" s="87"/>
      <c r="K147" s="88"/>
      <c r="L147" s="77"/>
      <c r="M147" s="78"/>
      <c r="N147" s="79" t="n">
        <f aca="false">SUM(O147:V147)-K147</f>
        <v>0</v>
      </c>
      <c r="O147" s="77"/>
      <c r="P147" s="77"/>
      <c r="Q147" s="77"/>
      <c r="R147" s="77"/>
      <c r="S147" s="77"/>
      <c r="T147" s="77"/>
      <c r="U147" s="77"/>
      <c r="V147" s="77"/>
      <c r="W147" s="79"/>
      <c r="X147" s="79"/>
      <c r="IM147" s="89"/>
      <c r="IN147" s="89"/>
    </row>
    <row r="148" s="9" customFormat="true" ht="23.85" hidden="false" customHeight="false" outlineLevel="1" collapsed="false">
      <c r="A148" s="49" t="s">
        <v>334</v>
      </c>
      <c r="B148" s="50" t="s">
        <v>49</v>
      </c>
      <c r="C148" s="50" t="s">
        <v>309</v>
      </c>
      <c r="D148" s="50" t="s">
        <v>51</v>
      </c>
      <c r="E148" s="45" t="s">
        <v>310</v>
      </c>
      <c r="F148" s="7" t="s">
        <v>64</v>
      </c>
      <c r="G148" s="51" t="n">
        <v>46.7</v>
      </c>
      <c r="H148" s="52"/>
      <c r="I148" s="46" t="n">
        <f aca="false">$D$1116</f>
        <v>0</v>
      </c>
      <c r="J148" s="53" t="n">
        <f aca="false">TRUNC(H148*(1+I148),2)</f>
        <v>0</v>
      </c>
      <c r="K148" s="54" t="n">
        <f aca="false">TRUNC(J148*G148,2)</f>
        <v>0</v>
      </c>
      <c r="L148" s="51"/>
      <c r="M148" s="46"/>
      <c r="N148" s="7" t="n">
        <f aca="false">SUM(O148:V148)-K148</f>
        <v>0</v>
      </c>
      <c r="O148" s="51"/>
      <c r="P148" s="51"/>
      <c r="Q148" s="51" t="n">
        <f aca="false">K148</f>
        <v>0</v>
      </c>
      <c r="R148" s="51"/>
      <c r="S148" s="51"/>
      <c r="T148" s="51"/>
      <c r="U148" s="51"/>
      <c r="V148" s="51"/>
      <c r="W148" s="7"/>
      <c r="X148" s="7"/>
      <c r="IM148" s="10"/>
      <c r="IN148" s="10"/>
    </row>
    <row r="149" s="9" customFormat="true" ht="23.85" hidden="false" customHeight="false" outlineLevel="1" collapsed="false">
      <c r="A149" s="49" t="s">
        <v>335</v>
      </c>
      <c r="B149" s="50" t="s">
        <v>49</v>
      </c>
      <c r="C149" s="50" t="s">
        <v>301</v>
      </c>
      <c r="D149" s="50" t="s">
        <v>51</v>
      </c>
      <c r="E149" s="45" t="s">
        <v>302</v>
      </c>
      <c r="F149" s="7" t="s">
        <v>299</v>
      </c>
      <c r="G149" s="51" t="n">
        <v>124.65</v>
      </c>
      <c r="H149" s="52"/>
      <c r="I149" s="46" t="n">
        <f aca="false">$D$1116</f>
        <v>0</v>
      </c>
      <c r="J149" s="53" t="n">
        <f aca="false">TRUNC(H149*(1+I149),2)</f>
        <v>0</v>
      </c>
      <c r="K149" s="54" t="n">
        <f aca="false">TRUNC(J149*G149,2)</f>
        <v>0</v>
      </c>
      <c r="L149" s="51"/>
      <c r="M149" s="46"/>
      <c r="N149" s="7"/>
      <c r="O149" s="51"/>
      <c r="P149" s="51"/>
      <c r="Q149" s="51" t="n">
        <f aca="false">K149</f>
        <v>0</v>
      </c>
      <c r="R149" s="51"/>
      <c r="S149" s="51"/>
      <c r="T149" s="51"/>
      <c r="U149" s="51"/>
      <c r="V149" s="51"/>
      <c r="W149" s="7"/>
      <c r="X149" s="7"/>
      <c r="IM149" s="10"/>
      <c r="IN149" s="10"/>
    </row>
    <row r="150" s="9" customFormat="true" ht="23.85" hidden="false" customHeight="false" outlineLevel="1" collapsed="false">
      <c r="A150" s="49" t="s">
        <v>336</v>
      </c>
      <c r="B150" s="50" t="s">
        <v>49</v>
      </c>
      <c r="C150" s="50" t="s">
        <v>304</v>
      </c>
      <c r="D150" s="50" t="s">
        <v>51</v>
      </c>
      <c r="E150" s="45" t="s">
        <v>305</v>
      </c>
      <c r="F150" s="7" t="s">
        <v>121</v>
      </c>
      <c r="G150" s="51" t="n">
        <v>2.1</v>
      </c>
      <c r="H150" s="52"/>
      <c r="I150" s="46" t="n">
        <f aca="false">$D$1116</f>
        <v>0</v>
      </c>
      <c r="J150" s="53" t="n">
        <f aca="false">TRUNC(H150*(1+I150),2)</f>
        <v>0</v>
      </c>
      <c r="K150" s="54" t="n">
        <f aca="false">TRUNC(J150*G150,2)</f>
        <v>0</v>
      </c>
      <c r="L150" s="51"/>
      <c r="M150" s="46"/>
      <c r="N150" s="7"/>
      <c r="O150" s="51"/>
      <c r="P150" s="51"/>
      <c r="Q150" s="51" t="n">
        <f aca="false">K150</f>
        <v>0</v>
      </c>
      <c r="R150" s="51"/>
      <c r="S150" s="51"/>
      <c r="T150" s="51"/>
      <c r="U150" s="51"/>
      <c r="V150" s="51"/>
      <c r="W150" s="7"/>
      <c r="X150" s="7"/>
      <c r="IM150" s="10"/>
      <c r="IN150" s="10"/>
    </row>
    <row r="151" s="9" customFormat="true" ht="14.15" hidden="false" customHeight="false" outlineLevel="1" collapsed="false">
      <c r="A151" s="49" t="s">
        <v>337</v>
      </c>
      <c r="B151" s="50" t="s">
        <v>49</v>
      </c>
      <c r="C151" s="50" t="s">
        <v>338</v>
      </c>
      <c r="D151" s="50" t="s">
        <v>51</v>
      </c>
      <c r="E151" s="45" t="s">
        <v>339</v>
      </c>
      <c r="F151" s="7" t="s">
        <v>64</v>
      </c>
      <c r="G151" s="51" t="n">
        <v>23.5</v>
      </c>
      <c r="H151" s="52"/>
      <c r="I151" s="46" t="n">
        <f aca="false">$D$1116</f>
        <v>0</v>
      </c>
      <c r="J151" s="53" t="n">
        <f aca="false">TRUNC(H151*(1+I151),2)</f>
        <v>0</v>
      </c>
      <c r="K151" s="54" t="n">
        <f aca="false">TRUNC(J151*G151,2)</f>
        <v>0</v>
      </c>
      <c r="L151" s="51"/>
      <c r="M151" s="46"/>
      <c r="N151" s="7" t="n">
        <f aca="false">SUM(O151:V151)-K151</f>
        <v>0</v>
      </c>
      <c r="O151" s="51"/>
      <c r="P151" s="51"/>
      <c r="Q151" s="51" t="n">
        <f aca="false">K151</f>
        <v>0</v>
      </c>
      <c r="R151" s="51"/>
      <c r="S151" s="51"/>
      <c r="T151" s="51"/>
      <c r="U151" s="51"/>
      <c r="V151" s="51"/>
      <c r="W151" s="7"/>
      <c r="X151" s="7"/>
      <c r="IM151" s="10"/>
      <c r="IN151" s="10"/>
    </row>
    <row r="152" s="80" customFormat="true" ht="14.15" hidden="false" customHeight="false" outlineLevel="1" collapsed="false">
      <c r="A152" s="73" t="s">
        <v>340</v>
      </c>
      <c r="B152" s="75"/>
      <c r="C152" s="75"/>
      <c r="D152" s="75"/>
      <c r="E152" s="76" t="s">
        <v>341</v>
      </c>
      <c r="F152" s="79"/>
      <c r="G152" s="77"/>
      <c r="H152" s="52"/>
      <c r="I152" s="78"/>
      <c r="J152" s="87"/>
      <c r="K152" s="88"/>
      <c r="L152" s="77"/>
      <c r="M152" s="78"/>
      <c r="N152" s="79" t="n">
        <f aca="false">SUM(O152:V152)-K152</f>
        <v>0</v>
      </c>
      <c r="O152" s="77"/>
      <c r="P152" s="77"/>
      <c r="Q152" s="77"/>
      <c r="R152" s="77"/>
      <c r="S152" s="77"/>
      <c r="T152" s="77"/>
      <c r="U152" s="77"/>
      <c r="V152" s="77"/>
      <c r="W152" s="79"/>
      <c r="X152" s="79"/>
      <c r="IM152" s="89"/>
      <c r="IN152" s="89"/>
    </row>
    <row r="153" s="9" customFormat="true" ht="23.85" hidden="false" customHeight="false" outlineLevel="1" collapsed="false">
      <c r="A153" s="49" t="s">
        <v>342</v>
      </c>
      <c r="B153" s="50" t="s">
        <v>49</v>
      </c>
      <c r="C153" s="50" t="s">
        <v>309</v>
      </c>
      <c r="D153" s="50" t="s">
        <v>51</v>
      </c>
      <c r="E153" s="45" t="s">
        <v>310</v>
      </c>
      <c r="F153" s="7" t="s">
        <v>64</v>
      </c>
      <c r="G153" s="51" t="n">
        <v>24.28</v>
      </c>
      <c r="H153" s="52"/>
      <c r="I153" s="46" t="n">
        <f aca="false">$D$1116</f>
        <v>0</v>
      </c>
      <c r="J153" s="53" t="n">
        <f aca="false">TRUNC(H153*(1+I153),2)</f>
        <v>0</v>
      </c>
      <c r="K153" s="54" t="n">
        <f aca="false">TRUNC(J153*G153,2)</f>
        <v>0</v>
      </c>
      <c r="L153" s="51"/>
      <c r="M153" s="46"/>
      <c r="N153" s="7" t="n">
        <f aca="false">SUM(O153:V153)-K153</f>
        <v>0</v>
      </c>
      <c r="O153" s="51"/>
      <c r="P153" s="51"/>
      <c r="Q153" s="51" t="n">
        <f aca="false">K153</f>
        <v>0</v>
      </c>
      <c r="R153" s="51"/>
      <c r="S153" s="51"/>
      <c r="T153" s="51"/>
      <c r="U153" s="51"/>
      <c r="V153" s="51"/>
      <c r="W153" s="7"/>
      <c r="X153" s="7"/>
      <c r="IM153" s="10"/>
      <c r="IN153" s="10"/>
    </row>
    <row r="154" s="9" customFormat="true" ht="23.85" hidden="false" customHeight="false" outlineLevel="1" collapsed="false">
      <c r="A154" s="49" t="s">
        <v>343</v>
      </c>
      <c r="B154" s="50" t="s">
        <v>49</v>
      </c>
      <c r="C154" s="50" t="s">
        <v>297</v>
      </c>
      <c r="D154" s="50" t="s">
        <v>51</v>
      </c>
      <c r="E154" s="45" t="s">
        <v>298</v>
      </c>
      <c r="F154" s="7" t="s">
        <v>299</v>
      </c>
      <c r="G154" s="51" t="n">
        <v>19.49</v>
      </c>
      <c r="H154" s="52"/>
      <c r="I154" s="46" t="n">
        <f aca="false">$D$1116</f>
        <v>0</v>
      </c>
      <c r="J154" s="53" t="n">
        <f aca="false">TRUNC(H154*(1+I154),2)</f>
        <v>0</v>
      </c>
      <c r="K154" s="54" t="n">
        <f aca="false">TRUNC(J154*G154,2)</f>
        <v>0</v>
      </c>
      <c r="L154" s="51"/>
      <c r="M154" s="46"/>
      <c r="N154" s="7" t="n">
        <f aca="false">SUM(O154:V154)-K154</f>
        <v>0</v>
      </c>
      <c r="O154" s="51"/>
      <c r="P154" s="51"/>
      <c r="Q154" s="51" t="n">
        <f aca="false">K154</f>
        <v>0</v>
      </c>
      <c r="R154" s="51"/>
      <c r="S154" s="51"/>
      <c r="T154" s="51"/>
      <c r="U154" s="51"/>
      <c r="V154" s="51"/>
      <c r="W154" s="7"/>
      <c r="X154" s="7"/>
      <c r="IM154" s="10"/>
      <c r="IN154" s="10"/>
    </row>
    <row r="155" s="9" customFormat="true" ht="23.85" hidden="false" customHeight="false" outlineLevel="1" collapsed="false">
      <c r="A155" s="49" t="s">
        <v>344</v>
      </c>
      <c r="B155" s="50" t="s">
        <v>49</v>
      </c>
      <c r="C155" s="50" t="s">
        <v>301</v>
      </c>
      <c r="D155" s="50" t="s">
        <v>51</v>
      </c>
      <c r="E155" s="45" t="s">
        <v>302</v>
      </c>
      <c r="F155" s="7" t="s">
        <v>299</v>
      </c>
      <c r="G155" s="51" t="n">
        <v>106.83</v>
      </c>
      <c r="H155" s="52"/>
      <c r="I155" s="46" t="n">
        <f aca="false">$D$1116</f>
        <v>0</v>
      </c>
      <c r="J155" s="53" t="n">
        <f aca="false">TRUNC(H155*(1+I155),2)</f>
        <v>0</v>
      </c>
      <c r="K155" s="54" t="n">
        <f aca="false">TRUNC(J155*G155,2)</f>
        <v>0</v>
      </c>
      <c r="L155" s="51"/>
      <c r="M155" s="46"/>
      <c r="N155" s="7"/>
      <c r="O155" s="51"/>
      <c r="P155" s="51"/>
      <c r="Q155" s="51" t="n">
        <f aca="false">K155</f>
        <v>0</v>
      </c>
      <c r="R155" s="51"/>
      <c r="S155" s="51"/>
      <c r="T155" s="51"/>
      <c r="U155" s="51"/>
      <c r="V155" s="51"/>
      <c r="W155" s="7"/>
      <c r="X155" s="7"/>
      <c r="IM155" s="10"/>
      <c r="IN155" s="10"/>
    </row>
    <row r="156" s="9" customFormat="true" ht="23.85" hidden="false" customHeight="false" outlineLevel="1" collapsed="false">
      <c r="A156" s="49" t="s">
        <v>345</v>
      </c>
      <c r="B156" s="50" t="s">
        <v>49</v>
      </c>
      <c r="C156" s="50" t="s">
        <v>346</v>
      </c>
      <c r="D156" s="50" t="s">
        <v>51</v>
      </c>
      <c r="E156" s="45" t="s">
        <v>347</v>
      </c>
      <c r="F156" s="7" t="s">
        <v>121</v>
      </c>
      <c r="G156" s="51" t="n">
        <v>1.46</v>
      </c>
      <c r="H156" s="52"/>
      <c r="I156" s="46" t="n">
        <f aca="false">$D$1116</f>
        <v>0</v>
      </c>
      <c r="J156" s="53" t="n">
        <f aca="false">TRUNC(H156*(1+I156),2)</f>
        <v>0</v>
      </c>
      <c r="K156" s="54" t="n">
        <f aca="false">TRUNC(J156*G156,2)</f>
        <v>0</v>
      </c>
      <c r="L156" s="51"/>
      <c r="M156" s="46"/>
      <c r="N156" s="7"/>
      <c r="O156" s="51"/>
      <c r="P156" s="51"/>
      <c r="Q156" s="51" t="n">
        <f aca="false">K156</f>
        <v>0</v>
      </c>
      <c r="R156" s="51"/>
      <c r="S156" s="51"/>
      <c r="T156" s="51"/>
      <c r="U156" s="51"/>
      <c r="V156" s="51"/>
      <c r="W156" s="7"/>
      <c r="X156" s="7"/>
      <c r="IM156" s="10"/>
      <c r="IN156" s="10"/>
    </row>
    <row r="157" s="80" customFormat="true" ht="14.15" hidden="false" customHeight="false" outlineLevel="1" collapsed="false">
      <c r="A157" s="73" t="s">
        <v>348</v>
      </c>
      <c r="B157" s="75"/>
      <c r="C157" s="75"/>
      <c r="D157" s="75"/>
      <c r="E157" s="76" t="s">
        <v>349</v>
      </c>
      <c r="F157" s="79"/>
      <c r="G157" s="77"/>
      <c r="H157" s="52"/>
      <c r="I157" s="78"/>
      <c r="J157" s="87"/>
      <c r="K157" s="88"/>
      <c r="L157" s="77"/>
      <c r="M157" s="78"/>
      <c r="N157" s="79" t="n">
        <f aca="false">SUM(O157:V157)-K157</f>
        <v>0</v>
      </c>
      <c r="O157" s="77"/>
      <c r="P157" s="77"/>
      <c r="Q157" s="77"/>
      <c r="R157" s="77"/>
      <c r="S157" s="77"/>
      <c r="T157" s="77"/>
      <c r="U157" s="77"/>
      <c r="V157" s="77"/>
      <c r="W157" s="79"/>
      <c r="X157" s="79"/>
      <c r="IM157" s="89"/>
      <c r="IN157" s="89"/>
    </row>
    <row r="158" s="9" customFormat="true" ht="23.85" hidden="false" customHeight="false" outlineLevel="1" collapsed="false">
      <c r="A158" s="49" t="s">
        <v>350</v>
      </c>
      <c r="B158" s="50" t="s">
        <v>49</v>
      </c>
      <c r="C158" s="50" t="s">
        <v>309</v>
      </c>
      <c r="D158" s="50" t="s">
        <v>51</v>
      </c>
      <c r="E158" s="45" t="s">
        <v>310</v>
      </c>
      <c r="F158" s="7" t="s">
        <v>64</v>
      </c>
      <c r="G158" s="51" t="n">
        <v>17.4</v>
      </c>
      <c r="H158" s="52"/>
      <c r="I158" s="46" t="n">
        <f aca="false">$D$1116</f>
        <v>0</v>
      </c>
      <c r="J158" s="53" t="n">
        <f aca="false">TRUNC(H158*(1+I158),2)</f>
        <v>0</v>
      </c>
      <c r="K158" s="54" t="n">
        <f aca="false">TRUNC(J158*G158,2)</f>
        <v>0</v>
      </c>
      <c r="L158" s="51"/>
      <c r="M158" s="46"/>
      <c r="N158" s="7" t="n">
        <f aca="false">SUM(O158:V158)-K158</f>
        <v>0</v>
      </c>
      <c r="O158" s="51"/>
      <c r="P158" s="51"/>
      <c r="Q158" s="51" t="n">
        <f aca="false">K158</f>
        <v>0</v>
      </c>
      <c r="R158" s="51"/>
      <c r="S158" s="51"/>
      <c r="T158" s="51"/>
      <c r="U158" s="51"/>
      <c r="V158" s="51"/>
      <c r="W158" s="7"/>
      <c r="X158" s="7"/>
      <c r="IM158" s="10"/>
      <c r="IN158" s="10"/>
    </row>
    <row r="159" s="9" customFormat="true" ht="23.85" hidden="false" customHeight="false" outlineLevel="1" collapsed="false">
      <c r="A159" s="49" t="s">
        <v>351</v>
      </c>
      <c r="B159" s="50" t="s">
        <v>49</v>
      </c>
      <c r="C159" s="50" t="s">
        <v>297</v>
      </c>
      <c r="D159" s="50" t="s">
        <v>51</v>
      </c>
      <c r="E159" s="45" t="s">
        <v>298</v>
      </c>
      <c r="F159" s="7" t="s">
        <v>299</v>
      </c>
      <c r="G159" s="51" t="n">
        <v>15.84</v>
      </c>
      <c r="H159" s="52"/>
      <c r="I159" s="46" t="n">
        <f aca="false">$D$1116</f>
        <v>0</v>
      </c>
      <c r="J159" s="53" t="n">
        <f aca="false">TRUNC(H159*(1+I159),2)</f>
        <v>0</v>
      </c>
      <c r="K159" s="54" t="n">
        <f aca="false">TRUNC(J159*G159,2)</f>
        <v>0</v>
      </c>
      <c r="L159" s="51"/>
      <c r="M159" s="46"/>
      <c r="N159" s="7" t="n">
        <f aca="false">SUM(O159:V159)-K159</f>
        <v>0</v>
      </c>
      <c r="O159" s="51"/>
      <c r="P159" s="51"/>
      <c r="Q159" s="51" t="n">
        <f aca="false">K159</f>
        <v>0</v>
      </c>
      <c r="R159" s="51"/>
      <c r="S159" s="51"/>
      <c r="T159" s="51"/>
      <c r="U159" s="51"/>
      <c r="V159" s="51"/>
      <c r="W159" s="7"/>
      <c r="X159" s="7"/>
      <c r="IM159" s="10"/>
      <c r="IN159" s="10"/>
    </row>
    <row r="160" s="9" customFormat="true" ht="23.85" hidden="false" customHeight="false" outlineLevel="1" collapsed="false">
      <c r="A160" s="49" t="s">
        <v>352</v>
      </c>
      <c r="B160" s="50" t="s">
        <v>49</v>
      </c>
      <c r="C160" s="50" t="s">
        <v>301</v>
      </c>
      <c r="D160" s="50" t="s">
        <v>51</v>
      </c>
      <c r="E160" s="45" t="s">
        <v>302</v>
      </c>
      <c r="F160" s="7" t="s">
        <v>299</v>
      </c>
      <c r="G160" s="51" t="n">
        <v>76.56</v>
      </c>
      <c r="H160" s="52"/>
      <c r="I160" s="46" t="n">
        <f aca="false">$D$1116</f>
        <v>0</v>
      </c>
      <c r="J160" s="53" t="n">
        <f aca="false">TRUNC(H160*(1+I160),2)</f>
        <v>0</v>
      </c>
      <c r="K160" s="54" t="n">
        <f aca="false">TRUNC(J160*G160,2)</f>
        <v>0</v>
      </c>
      <c r="L160" s="51"/>
      <c r="M160" s="46"/>
      <c r="N160" s="7"/>
      <c r="O160" s="51"/>
      <c r="P160" s="51"/>
      <c r="Q160" s="51" t="n">
        <f aca="false">K160</f>
        <v>0</v>
      </c>
      <c r="R160" s="51"/>
      <c r="S160" s="51"/>
      <c r="T160" s="51"/>
      <c r="U160" s="51"/>
      <c r="V160" s="51"/>
      <c r="W160" s="7"/>
      <c r="X160" s="7"/>
      <c r="IM160" s="10"/>
      <c r="IN160" s="10"/>
    </row>
    <row r="161" s="9" customFormat="true" ht="23.85" hidden="false" customHeight="false" outlineLevel="1" collapsed="false">
      <c r="A161" s="49" t="s">
        <v>353</v>
      </c>
      <c r="B161" s="50" t="s">
        <v>49</v>
      </c>
      <c r="C161" s="50" t="s">
        <v>346</v>
      </c>
      <c r="D161" s="50" t="s">
        <v>51</v>
      </c>
      <c r="E161" s="45" t="s">
        <v>347</v>
      </c>
      <c r="F161" s="7" t="s">
        <v>121</v>
      </c>
      <c r="G161" s="51" t="n">
        <v>1.05</v>
      </c>
      <c r="H161" s="52"/>
      <c r="I161" s="46" t="n">
        <f aca="false">$D$1116</f>
        <v>0</v>
      </c>
      <c r="J161" s="53" t="n">
        <f aca="false">TRUNC(H161*(1+I161),2)</f>
        <v>0</v>
      </c>
      <c r="K161" s="54" t="n">
        <f aca="false">TRUNC(J161*G161,2)</f>
        <v>0</v>
      </c>
      <c r="L161" s="51"/>
      <c r="M161" s="46"/>
      <c r="N161" s="7"/>
      <c r="O161" s="51"/>
      <c r="P161" s="51"/>
      <c r="Q161" s="51" t="n">
        <f aca="false">K161</f>
        <v>0</v>
      </c>
      <c r="R161" s="51"/>
      <c r="S161" s="51"/>
      <c r="T161" s="51"/>
      <c r="U161" s="51"/>
      <c r="V161" s="51"/>
      <c r="W161" s="7"/>
      <c r="X161" s="7"/>
      <c r="IM161" s="10"/>
      <c r="IN161" s="10"/>
    </row>
    <row r="162" s="80" customFormat="true" ht="14.15" hidden="false" customHeight="false" outlineLevel="1" collapsed="false">
      <c r="A162" s="73" t="s">
        <v>354</v>
      </c>
      <c r="B162" s="75"/>
      <c r="C162" s="75"/>
      <c r="D162" s="75"/>
      <c r="E162" s="76" t="s">
        <v>355</v>
      </c>
      <c r="F162" s="79"/>
      <c r="G162" s="77"/>
      <c r="H162" s="52"/>
      <c r="I162" s="78"/>
      <c r="J162" s="87"/>
      <c r="K162" s="88"/>
      <c r="L162" s="77"/>
      <c r="M162" s="78"/>
      <c r="N162" s="79" t="n">
        <f aca="false">SUM(O162:V162)-K162</f>
        <v>0</v>
      </c>
      <c r="O162" s="77"/>
      <c r="P162" s="77"/>
      <c r="Q162" s="77"/>
      <c r="R162" s="77"/>
      <c r="S162" s="77"/>
      <c r="T162" s="77"/>
      <c r="U162" s="77"/>
      <c r="V162" s="77"/>
      <c r="W162" s="79"/>
      <c r="X162" s="79"/>
      <c r="IM162" s="89"/>
      <c r="IN162" s="89"/>
    </row>
    <row r="163" s="9" customFormat="true" ht="23.85" hidden="false" customHeight="false" outlineLevel="1" collapsed="false">
      <c r="A163" s="49" t="s">
        <v>356</v>
      </c>
      <c r="B163" s="50" t="s">
        <v>49</v>
      </c>
      <c r="C163" s="50" t="s">
        <v>309</v>
      </c>
      <c r="D163" s="50" t="s">
        <v>51</v>
      </c>
      <c r="E163" s="45" t="s">
        <v>310</v>
      </c>
      <c r="F163" s="7" t="s">
        <v>64</v>
      </c>
      <c r="G163" s="51" t="n">
        <v>10.01</v>
      </c>
      <c r="H163" s="52"/>
      <c r="I163" s="46" t="n">
        <f aca="false">$D$1116</f>
        <v>0</v>
      </c>
      <c r="J163" s="53" t="n">
        <f aca="false">TRUNC(H163*(1+I163),2)</f>
        <v>0</v>
      </c>
      <c r="K163" s="54" t="n">
        <f aca="false">TRUNC(J163*G163,2)</f>
        <v>0</v>
      </c>
      <c r="L163" s="51"/>
      <c r="M163" s="46"/>
      <c r="N163" s="7" t="n">
        <f aca="false">SUM(O163:V163)-K163</f>
        <v>0</v>
      </c>
      <c r="O163" s="51"/>
      <c r="P163" s="51"/>
      <c r="Q163" s="51" t="n">
        <f aca="false">K163</f>
        <v>0</v>
      </c>
      <c r="R163" s="51"/>
      <c r="S163" s="51"/>
      <c r="T163" s="51"/>
      <c r="U163" s="51"/>
      <c r="V163" s="51"/>
      <c r="W163" s="7"/>
      <c r="X163" s="7"/>
      <c r="IM163" s="10"/>
      <c r="IN163" s="10"/>
    </row>
    <row r="164" s="9" customFormat="true" ht="23.85" hidden="false" customHeight="false" outlineLevel="1" collapsed="false">
      <c r="A164" s="49" t="s">
        <v>357</v>
      </c>
      <c r="B164" s="50" t="s">
        <v>49</v>
      </c>
      <c r="C164" s="50" t="s">
        <v>297</v>
      </c>
      <c r="D164" s="50" t="s">
        <v>51</v>
      </c>
      <c r="E164" s="45" t="s">
        <v>298</v>
      </c>
      <c r="F164" s="7" t="s">
        <v>299</v>
      </c>
      <c r="G164" s="51" t="n">
        <v>8.12</v>
      </c>
      <c r="H164" s="52"/>
      <c r="I164" s="46" t="n">
        <f aca="false">$D$1116</f>
        <v>0</v>
      </c>
      <c r="J164" s="53" t="n">
        <f aca="false">TRUNC(H164*(1+I164),2)</f>
        <v>0</v>
      </c>
      <c r="K164" s="54" t="n">
        <f aca="false">TRUNC(J164*G164,2)</f>
        <v>0</v>
      </c>
      <c r="L164" s="51"/>
      <c r="M164" s="46"/>
      <c r="N164" s="7" t="n">
        <f aca="false">SUM(O164:V164)-K164</f>
        <v>0</v>
      </c>
      <c r="O164" s="51"/>
      <c r="P164" s="51"/>
      <c r="Q164" s="51" t="n">
        <f aca="false">K164</f>
        <v>0</v>
      </c>
      <c r="R164" s="51"/>
      <c r="S164" s="51"/>
      <c r="T164" s="51"/>
      <c r="U164" s="51"/>
      <c r="V164" s="51"/>
      <c r="W164" s="7"/>
      <c r="X164" s="7"/>
      <c r="IM164" s="10"/>
      <c r="IN164" s="10"/>
    </row>
    <row r="165" s="9" customFormat="true" ht="23.85" hidden="false" customHeight="false" outlineLevel="1" collapsed="false">
      <c r="A165" s="49" t="s">
        <v>358</v>
      </c>
      <c r="B165" s="50" t="s">
        <v>49</v>
      </c>
      <c r="C165" s="50" t="s">
        <v>301</v>
      </c>
      <c r="D165" s="50" t="s">
        <v>51</v>
      </c>
      <c r="E165" s="45" t="s">
        <v>302</v>
      </c>
      <c r="F165" s="7" t="s">
        <v>299</v>
      </c>
      <c r="G165" s="51" t="n">
        <v>25.17</v>
      </c>
      <c r="H165" s="52"/>
      <c r="I165" s="46" t="n">
        <f aca="false">$D$1116</f>
        <v>0</v>
      </c>
      <c r="J165" s="53" t="n">
        <f aca="false">TRUNC(H165*(1+I165),2)</f>
        <v>0</v>
      </c>
      <c r="K165" s="54" t="n">
        <f aca="false">TRUNC(J165*G165,2)</f>
        <v>0</v>
      </c>
      <c r="L165" s="51"/>
      <c r="M165" s="46"/>
      <c r="N165" s="7"/>
      <c r="O165" s="51"/>
      <c r="P165" s="51"/>
      <c r="Q165" s="51" t="n">
        <f aca="false">K165</f>
        <v>0</v>
      </c>
      <c r="R165" s="51"/>
      <c r="S165" s="51"/>
      <c r="T165" s="51"/>
      <c r="U165" s="51"/>
      <c r="V165" s="51"/>
      <c r="W165" s="7"/>
      <c r="X165" s="7"/>
      <c r="IM165" s="10"/>
      <c r="IN165" s="10"/>
    </row>
    <row r="166" s="9" customFormat="true" ht="23.85" hidden="false" customHeight="false" outlineLevel="1" collapsed="false">
      <c r="A166" s="49" t="s">
        <v>359</v>
      </c>
      <c r="B166" s="50" t="s">
        <v>49</v>
      </c>
      <c r="C166" s="50" t="s">
        <v>346</v>
      </c>
      <c r="D166" s="50" t="s">
        <v>51</v>
      </c>
      <c r="E166" s="45" t="s">
        <v>347</v>
      </c>
      <c r="F166" s="7" t="s">
        <v>121</v>
      </c>
      <c r="G166" s="51" t="n">
        <v>0.6</v>
      </c>
      <c r="H166" s="52"/>
      <c r="I166" s="46" t="n">
        <f aca="false">$D$1116</f>
        <v>0</v>
      </c>
      <c r="J166" s="53" t="n">
        <f aca="false">TRUNC(H166*(1+I166),2)</f>
        <v>0</v>
      </c>
      <c r="K166" s="54" t="n">
        <f aca="false">TRUNC(J166*G166,2)</f>
        <v>0</v>
      </c>
      <c r="L166" s="51"/>
      <c r="M166" s="46"/>
      <c r="N166" s="7"/>
      <c r="O166" s="51"/>
      <c r="P166" s="51"/>
      <c r="Q166" s="51" t="n">
        <f aca="false">K166</f>
        <v>0</v>
      </c>
      <c r="R166" s="51"/>
      <c r="S166" s="51"/>
      <c r="T166" s="51"/>
      <c r="U166" s="51"/>
      <c r="V166" s="51"/>
      <c r="W166" s="7"/>
      <c r="X166" s="7"/>
      <c r="IM166" s="10"/>
      <c r="IN166" s="10"/>
    </row>
    <row r="167" s="80" customFormat="true" ht="14.15" hidden="false" customHeight="false" outlineLevel="1" collapsed="false">
      <c r="A167" s="73" t="s">
        <v>360</v>
      </c>
      <c r="B167" s="75"/>
      <c r="C167" s="75"/>
      <c r="D167" s="75"/>
      <c r="E167" s="76" t="s">
        <v>361</v>
      </c>
      <c r="F167" s="79"/>
      <c r="G167" s="77"/>
      <c r="H167" s="52"/>
      <c r="I167" s="78"/>
      <c r="J167" s="87"/>
      <c r="K167" s="88"/>
      <c r="L167" s="77"/>
      <c r="M167" s="78"/>
      <c r="N167" s="79" t="n">
        <f aca="false">SUM(O167:V167)-K167</f>
        <v>0</v>
      </c>
      <c r="O167" s="77"/>
      <c r="P167" s="77"/>
      <c r="Q167" s="77"/>
      <c r="R167" s="77"/>
      <c r="S167" s="77"/>
      <c r="T167" s="77"/>
      <c r="U167" s="77"/>
      <c r="V167" s="77"/>
      <c r="W167" s="79"/>
      <c r="X167" s="79"/>
      <c r="IM167" s="89"/>
      <c r="IN167" s="89"/>
    </row>
    <row r="168" s="9" customFormat="true" ht="23.85" hidden="false" customHeight="false" outlineLevel="1" collapsed="false">
      <c r="A168" s="49" t="s">
        <v>362</v>
      </c>
      <c r="B168" s="50" t="s">
        <v>49</v>
      </c>
      <c r="C168" s="50" t="s">
        <v>309</v>
      </c>
      <c r="D168" s="50" t="s">
        <v>51</v>
      </c>
      <c r="E168" s="45" t="s">
        <v>310</v>
      </c>
      <c r="F168" s="7" t="s">
        <v>64</v>
      </c>
      <c r="G168" s="51" t="n">
        <v>5.4</v>
      </c>
      <c r="H168" s="52"/>
      <c r="I168" s="46" t="n">
        <f aca="false">$D$1116</f>
        <v>0</v>
      </c>
      <c r="J168" s="53" t="n">
        <f aca="false">TRUNC(H168*(1+I168),2)</f>
        <v>0</v>
      </c>
      <c r="K168" s="54" t="n">
        <f aca="false">TRUNC(J168*G168,2)</f>
        <v>0</v>
      </c>
      <c r="L168" s="51"/>
      <c r="M168" s="46"/>
      <c r="N168" s="7" t="n">
        <f aca="false">SUM(O168:V168)-K168</f>
        <v>0</v>
      </c>
      <c r="O168" s="51"/>
      <c r="P168" s="51"/>
      <c r="Q168" s="51" t="n">
        <f aca="false">K168</f>
        <v>0</v>
      </c>
      <c r="R168" s="51"/>
      <c r="S168" s="51"/>
      <c r="T168" s="51"/>
      <c r="U168" s="51"/>
      <c r="V168" s="51"/>
      <c r="W168" s="7"/>
      <c r="X168" s="7"/>
      <c r="IM168" s="10"/>
      <c r="IN168" s="10"/>
    </row>
    <row r="169" s="9" customFormat="true" ht="23.85" hidden="false" customHeight="false" outlineLevel="1" collapsed="false">
      <c r="A169" s="49" t="s">
        <v>363</v>
      </c>
      <c r="B169" s="50" t="s">
        <v>49</v>
      </c>
      <c r="C169" s="50" t="s">
        <v>297</v>
      </c>
      <c r="D169" s="50" t="s">
        <v>51</v>
      </c>
      <c r="E169" s="45" t="s">
        <v>298</v>
      </c>
      <c r="F169" s="7" t="s">
        <v>299</v>
      </c>
      <c r="G169" s="51" t="n">
        <v>5.2</v>
      </c>
      <c r="H169" s="52"/>
      <c r="I169" s="46" t="n">
        <f aca="false">$D$1116</f>
        <v>0</v>
      </c>
      <c r="J169" s="53" t="n">
        <f aca="false">TRUNC(H169*(1+I169),2)</f>
        <v>0</v>
      </c>
      <c r="K169" s="54" t="n">
        <f aca="false">TRUNC(J169*G169,2)</f>
        <v>0</v>
      </c>
      <c r="L169" s="51"/>
      <c r="M169" s="46"/>
      <c r="N169" s="7" t="n">
        <f aca="false">SUM(O169:V169)-K169</f>
        <v>0</v>
      </c>
      <c r="O169" s="51"/>
      <c r="P169" s="51"/>
      <c r="Q169" s="51" t="n">
        <f aca="false">K169</f>
        <v>0</v>
      </c>
      <c r="R169" s="51"/>
      <c r="S169" s="51"/>
      <c r="T169" s="51"/>
      <c r="U169" s="51"/>
      <c r="V169" s="51"/>
      <c r="W169" s="7"/>
      <c r="X169" s="7"/>
      <c r="IM169" s="10"/>
      <c r="IN169" s="10"/>
    </row>
    <row r="170" s="9" customFormat="true" ht="23.85" hidden="false" customHeight="false" outlineLevel="1" collapsed="false">
      <c r="A170" s="49" t="s">
        <v>364</v>
      </c>
      <c r="B170" s="50" t="s">
        <v>49</v>
      </c>
      <c r="C170" s="50" t="s">
        <v>301</v>
      </c>
      <c r="D170" s="50" t="s">
        <v>51</v>
      </c>
      <c r="E170" s="45" t="s">
        <v>302</v>
      </c>
      <c r="F170" s="7" t="s">
        <v>299</v>
      </c>
      <c r="G170" s="51" t="n">
        <v>19.08</v>
      </c>
      <c r="H170" s="52"/>
      <c r="I170" s="46" t="n">
        <f aca="false">$D$1116</f>
        <v>0</v>
      </c>
      <c r="J170" s="53" t="n">
        <f aca="false">TRUNC(H170*(1+I170),2)</f>
        <v>0</v>
      </c>
      <c r="K170" s="54" t="n">
        <f aca="false">TRUNC(J170*G170,2)</f>
        <v>0</v>
      </c>
      <c r="L170" s="51"/>
      <c r="M170" s="46"/>
      <c r="N170" s="7"/>
      <c r="O170" s="51"/>
      <c r="P170" s="51"/>
      <c r="Q170" s="51" t="n">
        <f aca="false">K170</f>
        <v>0</v>
      </c>
      <c r="R170" s="51"/>
      <c r="S170" s="51"/>
      <c r="T170" s="51"/>
      <c r="U170" s="51"/>
      <c r="V170" s="51"/>
      <c r="W170" s="7"/>
      <c r="X170" s="7"/>
      <c r="IM170" s="10"/>
      <c r="IN170" s="10"/>
    </row>
    <row r="171" s="9" customFormat="true" ht="23.85" hidden="false" customHeight="false" outlineLevel="1" collapsed="false">
      <c r="A171" s="49" t="s">
        <v>365</v>
      </c>
      <c r="B171" s="50" t="s">
        <v>49</v>
      </c>
      <c r="C171" s="50" t="s">
        <v>346</v>
      </c>
      <c r="D171" s="50" t="s">
        <v>51</v>
      </c>
      <c r="E171" s="45" t="s">
        <v>347</v>
      </c>
      <c r="F171" s="7" t="s">
        <v>121</v>
      </c>
      <c r="G171" s="51" t="n">
        <v>0.41</v>
      </c>
      <c r="H171" s="52"/>
      <c r="I171" s="46" t="n">
        <f aca="false">$D$1116</f>
        <v>0</v>
      </c>
      <c r="J171" s="53" t="n">
        <f aca="false">TRUNC(H171*(1+I171),2)</f>
        <v>0</v>
      </c>
      <c r="K171" s="54" t="n">
        <f aca="false">TRUNC(J171*G171,2)</f>
        <v>0</v>
      </c>
      <c r="L171" s="51"/>
      <c r="M171" s="46"/>
      <c r="N171" s="7"/>
      <c r="O171" s="51"/>
      <c r="P171" s="51"/>
      <c r="Q171" s="51" t="n">
        <f aca="false">K171</f>
        <v>0</v>
      </c>
      <c r="R171" s="51"/>
      <c r="S171" s="51"/>
      <c r="T171" s="51"/>
      <c r="U171" s="51"/>
      <c r="V171" s="51"/>
      <c r="W171" s="7"/>
      <c r="X171" s="7"/>
      <c r="IM171" s="10"/>
      <c r="IN171" s="10"/>
    </row>
    <row r="172" s="85" customFormat="true" ht="14.15" hidden="false" customHeight="false" outlineLevel="1" collapsed="false">
      <c r="A172" s="65" t="s">
        <v>366</v>
      </c>
      <c r="B172" s="67"/>
      <c r="C172" s="67"/>
      <c r="D172" s="67"/>
      <c r="E172" s="68" t="s">
        <v>166</v>
      </c>
      <c r="F172" s="71"/>
      <c r="G172" s="71"/>
      <c r="H172" s="52"/>
      <c r="I172" s="71"/>
      <c r="J172" s="71"/>
      <c r="K172" s="86"/>
      <c r="L172" s="69"/>
      <c r="M172" s="70"/>
      <c r="N172" s="71" t="n">
        <f aca="false">SUM(O172:V172)-K172</f>
        <v>0</v>
      </c>
      <c r="O172" s="71"/>
      <c r="P172" s="71"/>
      <c r="Q172" s="71"/>
      <c r="R172" s="71"/>
      <c r="S172" s="71"/>
      <c r="T172" s="71"/>
      <c r="U172" s="71"/>
      <c r="V172" s="71"/>
      <c r="W172" s="66"/>
      <c r="X172" s="66"/>
    </row>
    <row r="173" s="80" customFormat="true" ht="14.15" hidden="false" customHeight="false" outlineLevel="1" collapsed="false">
      <c r="A173" s="73" t="s">
        <v>367</v>
      </c>
      <c r="B173" s="75"/>
      <c r="C173" s="75"/>
      <c r="D173" s="75"/>
      <c r="E173" s="76" t="s">
        <v>292</v>
      </c>
      <c r="F173" s="79"/>
      <c r="G173" s="77"/>
      <c r="H173" s="52"/>
      <c r="I173" s="78"/>
      <c r="J173" s="78"/>
      <c r="K173" s="93"/>
      <c r="L173" s="77"/>
      <c r="M173" s="78"/>
      <c r="N173" s="79" t="n">
        <f aca="false">SUM(O173:V173)-K173</f>
        <v>0</v>
      </c>
      <c r="O173" s="77"/>
      <c r="P173" s="77"/>
      <c r="Q173" s="77"/>
      <c r="R173" s="77"/>
      <c r="S173" s="77"/>
      <c r="T173" s="77"/>
      <c r="U173" s="77"/>
      <c r="V173" s="77"/>
      <c r="W173" s="79"/>
      <c r="X173" s="79"/>
      <c r="IM173" s="89"/>
      <c r="IN173" s="89"/>
    </row>
    <row r="174" s="9" customFormat="true" ht="35.05" hidden="false" customHeight="false" outlineLevel="1" collapsed="false">
      <c r="A174" s="49" t="s">
        <v>368</v>
      </c>
      <c r="B174" s="50" t="s">
        <v>49</v>
      </c>
      <c r="C174" s="50" t="s">
        <v>294</v>
      </c>
      <c r="D174" s="50" t="s">
        <v>51</v>
      </c>
      <c r="E174" s="45" t="s">
        <v>295</v>
      </c>
      <c r="F174" s="7" t="s">
        <v>64</v>
      </c>
      <c r="G174" s="51" t="n">
        <v>5.13</v>
      </c>
      <c r="H174" s="52"/>
      <c r="I174" s="46" t="n">
        <f aca="false">$D$1116</f>
        <v>0</v>
      </c>
      <c r="J174" s="53" t="n">
        <f aca="false">TRUNC(H174*(1+I174),2)</f>
        <v>0</v>
      </c>
      <c r="K174" s="54" t="n">
        <f aca="false">TRUNC(J174*G174,2)</f>
        <v>0</v>
      </c>
      <c r="L174" s="51"/>
      <c r="M174" s="46"/>
      <c r="N174" s="7" t="n">
        <f aca="false">SUM(O174:V174)-K174</f>
        <v>0</v>
      </c>
      <c r="O174" s="51"/>
      <c r="P174" s="51"/>
      <c r="Q174" s="51"/>
      <c r="R174" s="51"/>
      <c r="S174" s="51" t="n">
        <f aca="false">K174</f>
        <v>0</v>
      </c>
      <c r="T174" s="51"/>
      <c r="U174" s="51"/>
      <c r="V174" s="51"/>
      <c r="W174" s="7"/>
      <c r="X174" s="7"/>
      <c r="IM174" s="10"/>
      <c r="IN174" s="10"/>
    </row>
    <row r="175" s="9" customFormat="true" ht="23.85" hidden="false" customHeight="false" outlineLevel="1" collapsed="false">
      <c r="A175" s="49" t="s">
        <v>311</v>
      </c>
      <c r="B175" s="50" t="s">
        <v>49</v>
      </c>
      <c r="C175" s="50" t="s">
        <v>297</v>
      </c>
      <c r="D175" s="50" t="s">
        <v>51</v>
      </c>
      <c r="E175" s="45" t="s">
        <v>298</v>
      </c>
      <c r="F175" s="7" t="s">
        <v>299</v>
      </c>
      <c r="G175" s="51" t="n">
        <v>8.42</v>
      </c>
      <c r="H175" s="52"/>
      <c r="I175" s="46" t="n">
        <f aca="false">$D$1116</f>
        <v>0</v>
      </c>
      <c r="J175" s="53" t="n">
        <f aca="false">TRUNC(H175*(1+I175),2)</f>
        <v>0</v>
      </c>
      <c r="K175" s="54" t="n">
        <f aca="false">TRUNC(J175*G175,2)</f>
        <v>0</v>
      </c>
      <c r="L175" s="51"/>
      <c r="M175" s="46"/>
      <c r="N175" s="7" t="n">
        <f aca="false">SUM(O175:V175)-K175</f>
        <v>0</v>
      </c>
      <c r="O175" s="51"/>
      <c r="P175" s="51"/>
      <c r="Q175" s="51"/>
      <c r="R175" s="51"/>
      <c r="S175" s="51" t="n">
        <f aca="false">K175</f>
        <v>0</v>
      </c>
      <c r="T175" s="51"/>
      <c r="U175" s="51"/>
      <c r="V175" s="51"/>
      <c r="W175" s="7"/>
      <c r="X175" s="7"/>
      <c r="IM175" s="10"/>
      <c r="IN175" s="10"/>
    </row>
    <row r="176" s="9" customFormat="true" ht="23.85" hidden="false" customHeight="false" outlineLevel="1" collapsed="false">
      <c r="A176" s="49" t="s">
        <v>312</v>
      </c>
      <c r="B176" s="50" t="s">
        <v>49</v>
      </c>
      <c r="C176" s="50" t="s">
        <v>301</v>
      </c>
      <c r="D176" s="50" t="s">
        <v>51</v>
      </c>
      <c r="E176" s="45" t="s">
        <v>302</v>
      </c>
      <c r="F176" s="7" t="s">
        <v>299</v>
      </c>
      <c r="G176" s="51" t="n">
        <v>8.65</v>
      </c>
      <c r="H176" s="52"/>
      <c r="I176" s="46" t="n">
        <f aca="false">$D$1116</f>
        <v>0</v>
      </c>
      <c r="J176" s="53" t="n">
        <f aca="false">TRUNC(H176*(1+I176),2)</f>
        <v>0</v>
      </c>
      <c r="K176" s="54" t="n">
        <f aca="false">TRUNC(J176*G176,2)</f>
        <v>0</v>
      </c>
      <c r="L176" s="51"/>
      <c r="M176" s="46"/>
      <c r="N176" s="7" t="n">
        <f aca="false">SUM(O176:V176)-K176</f>
        <v>0</v>
      </c>
      <c r="O176" s="51"/>
      <c r="P176" s="51"/>
      <c r="Q176" s="51"/>
      <c r="R176" s="51"/>
      <c r="S176" s="51" t="n">
        <f aca="false">K176</f>
        <v>0</v>
      </c>
      <c r="T176" s="51"/>
      <c r="U176" s="51"/>
      <c r="V176" s="51"/>
      <c r="W176" s="7"/>
      <c r="X176" s="7"/>
      <c r="IM176" s="10"/>
      <c r="IN176" s="10"/>
    </row>
    <row r="177" s="9" customFormat="true" ht="23.85" hidden="false" customHeight="false" outlineLevel="1" collapsed="false">
      <c r="A177" s="49" t="s">
        <v>369</v>
      </c>
      <c r="B177" s="50" t="s">
        <v>49</v>
      </c>
      <c r="C177" s="50" t="s">
        <v>304</v>
      </c>
      <c r="D177" s="50" t="s">
        <v>51</v>
      </c>
      <c r="E177" s="45" t="s">
        <v>305</v>
      </c>
      <c r="F177" s="7" t="s">
        <v>121</v>
      </c>
      <c r="G177" s="51" t="n">
        <v>0.39</v>
      </c>
      <c r="H177" s="52"/>
      <c r="I177" s="46" t="n">
        <f aca="false">$D$1116</f>
        <v>0</v>
      </c>
      <c r="J177" s="53" t="n">
        <f aca="false">TRUNC(H177*(1+I177),2)</f>
        <v>0</v>
      </c>
      <c r="K177" s="54" t="n">
        <f aca="false">TRUNC(J177*G177,2)</f>
        <v>0</v>
      </c>
      <c r="L177" s="51"/>
      <c r="M177" s="46"/>
      <c r="N177" s="7" t="n">
        <f aca="false">SUM(O177:V177)-K177</f>
        <v>0</v>
      </c>
      <c r="O177" s="51"/>
      <c r="P177" s="51"/>
      <c r="Q177" s="51"/>
      <c r="R177" s="51"/>
      <c r="S177" s="51" t="n">
        <f aca="false">K177</f>
        <v>0</v>
      </c>
      <c r="T177" s="51"/>
      <c r="U177" s="51"/>
      <c r="V177" s="51"/>
      <c r="W177" s="7"/>
      <c r="X177" s="7"/>
      <c r="IM177" s="10"/>
      <c r="IN177" s="10"/>
    </row>
    <row r="178" s="80" customFormat="true" ht="14.15" hidden="false" customHeight="false" outlineLevel="1" collapsed="false">
      <c r="A178" s="73" t="s">
        <v>370</v>
      </c>
      <c r="B178" s="75"/>
      <c r="C178" s="75"/>
      <c r="D178" s="75"/>
      <c r="E178" s="76" t="s">
        <v>307</v>
      </c>
      <c r="F178" s="79"/>
      <c r="G178" s="77"/>
      <c r="H178" s="52"/>
      <c r="I178" s="78"/>
      <c r="J178" s="78"/>
      <c r="K178" s="93"/>
      <c r="L178" s="77"/>
      <c r="M178" s="78"/>
      <c r="N178" s="79" t="n">
        <f aca="false">SUM(O178:V178)-K178</f>
        <v>0</v>
      </c>
      <c r="O178" s="77"/>
      <c r="P178" s="77"/>
      <c r="Q178" s="77"/>
      <c r="R178" s="77"/>
      <c r="S178" s="77"/>
      <c r="T178" s="77"/>
      <c r="U178" s="77"/>
      <c r="V178" s="77"/>
      <c r="W178" s="79"/>
      <c r="X178" s="79"/>
      <c r="IM178" s="89"/>
      <c r="IN178" s="89"/>
    </row>
    <row r="179" s="9" customFormat="true" ht="23.85" hidden="false" customHeight="false" outlineLevel="1" collapsed="false">
      <c r="A179" s="49" t="s">
        <v>371</v>
      </c>
      <c r="B179" s="50" t="s">
        <v>49</v>
      </c>
      <c r="C179" s="50" t="s">
        <v>309</v>
      </c>
      <c r="D179" s="50" t="s">
        <v>51</v>
      </c>
      <c r="E179" s="45" t="s">
        <v>310</v>
      </c>
      <c r="F179" s="7" t="s">
        <v>64</v>
      </c>
      <c r="G179" s="51" t="n">
        <v>3.1</v>
      </c>
      <c r="H179" s="52"/>
      <c r="I179" s="46" t="n">
        <f aca="false">$D$1116</f>
        <v>0</v>
      </c>
      <c r="J179" s="53" t="n">
        <f aca="false">TRUNC(H179*(1+I179),2)</f>
        <v>0</v>
      </c>
      <c r="K179" s="54" t="n">
        <f aca="false">TRUNC(J179*G179,2)</f>
        <v>0</v>
      </c>
      <c r="L179" s="51"/>
      <c r="M179" s="46"/>
      <c r="N179" s="7" t="n">
        <f aca="false">SUM(O179:V179)-K179</f>
        <v>0</v>
      </c>
      <c r="O179" s="51"/>
      <c r="P179" s="51"/>
      <c r="Q179" s="51"/>
      <c r="R179" s="51"/>
      <c r="S179" s="51"/>
      <c r="T179" s="51"/>
      <c r="U179" s="51"/>
      <c r="V179" s="51" t="n">
        <f aca="false">K179</f>
        <v>0</v>
      </c>
      <c r="W179" s="7"/>
      <c r="X179" s="7"/>
      <c r="IM179" s="10"/>
      <c r="IN179" s="10"/>
    </row>
    <row r="180" s="9" customFormat="true" ht="23.85" hidden="false" customHeight="false" outlineLevel="1" collapsed="false">
      <c r="A180" s="49" t="s">
        <v>372</v>
      </c>
      <c r="B180" s="50" t="s">
        <v>49</v>
      </c>
      <c r="C180" s="50" t="s">
        <v>301</v>
      </c>
      <c r="D180" s="50" t="s">
        <v>51</v>
      </c>
      <c r="E180" s="45" t="s">
        <v>302</v>
      </c>
      <c r="F180" s="7" t="s">
        <v>299</v>
      </c>
      <c r="G180" s="51" t="n">
        <v>8.72</v>
      </c>
      <c r="H180" s="52"/>
      <c r="I180" s="46" t="n">
        <f aca="false">$D$1116</f>
        <v>0</v>
      </c>
      <c r="J180" s="53" t="n">
        <f aca="false">TRUNC(H180*(1+I180),2)</f>
        <v>0</v>
      </c>
      <c r="K180" s="54" t="n">
        <f aca="false">TRUNC(J180*G180,2)</f>
        <v>0</v>
      </c>
      <c r="L180" s="51"/>
      <c r="M180" s="46"/>
      <c r="N180" s="7" t="n">
        <f aca="false">SUM(O180:V180)-K180</f>
        <v>0</v>
      </c>
      <c r="O180" s="51"/>
      <c r="P180" s="51"/>
      <c r="Q180" s="51"/>
      <c r="R180" s="51"/>
      <c r="S180" s="51"/>
      <c r="T180" s="51"/>
      <c r="U180" s="51"/>
      <c r="V180" s="51" t="n">
        <f aca="false">K180</f>
        <v>0</v>
      </c>
      <c r="W180" s="7"/>
      <c r="X180" s="7"/>
      <c r="IM180" s="10"/>
      <c r="IN180" s="10"/>
    </row>
    <row r="181" s="9" customFormat="true" ht="23.85" hidden="false" customHeight="false" outlineLevel="1" collapsed="false">
      <c r="A181" s="49" t="s">
        <v>373</v>
      </c>
      <c r="B181" s="50" t="s">
        <v>49</v>
      </c>
      <c r="C181" s="50" t="s">
        <v>304</v>
      </c>
      <c r="D181" s="50" t="s">
        <v>51</v>
      </c>
      <c r="E181" s="45" t="s">
        <v>305</v>
      </c>
      <c r="F181" s="7" t="s">
        <v>121</v>
      </c>
      <c r="G181" s="51" t="n">
        <v>0.14</v>
      </c>
      <c r="H181" s="52"/>
      <c r="I181" s="46" t="n">
        <f aca="false">$D$1116</f>
        <v>0</v>
      </c>
      <c r="J181" s="53" t="n">
        <f aca="false">TRUNC(H181*(1+I181),2)</f>
        <v>0</v>
      </c>
      <c r="K181" s="54" t="n">
        <f aca="false">TRUNC(J181*G181,2)</f>
        <v>0</v>
      </c>
      <c r="L181" s="51"/>
      <c r="M181" s="46"/>
      <c r="N181" s="7" t="n">
        <f aca="false">SUM(O181:V181)-K181</f>
        <v>0</v>
      </c>
      <c r="O181" s="51"/>
      <c r="P181" s="51"/>
      <c r="Q181" s="51"/>
      <c r="R181" s="51"/>
      <c r="S181" s="51"/>
      <c r="T181" s="51"/>
      <c r="U181" s="51"/>
      <c r="V181" s="51" t="n">
        <f aca="false">K181</f>
        <v>0</v>
      </c>
      <c r="W181" s="7"/>
      <c r="X181" s="7"/>
      <c r="IM181" s="10"/>
      <c r="IN181" s="10"/>
    </row>
    <row r="182" s="80" customFormat="true" ht="14.15" hidden="false" customHeight="false" outlineLevel="1" collapsed="false">
      <c r="A182" s="73" t="s">
        <v>374</v>
      </c>
      <c r="B182" s="75"/>
      <c r="C182" s="75"/>
      <c r="D182" s="75"/>
      <c r="E182" s="76" t="s">
        <v>328</v>
      </c>
      <c r="F182" s="74"/>
      <c r="G182" s="92"/>
      <c r="H182" s="55"/>
      <c r="I182" s="78"/>
      <c r="J182" s="78"/>
      <c r="K182" s="77"/>
      <c r="L182" s="77"/>
      <c r="M182" s="78"/>
      <c r="N182" s="79" t="n">
        <f aca="false">SUM(O182:V182)-K182</f>
        <v>0</v>
      </c>
      <c r="O182" s="77"/>
      <c r="P182" s="77"/>
      <c r="Q182" s="77"/>
      <c r="R182" s="77"/>
      <c r="S182" s="77"/>
      <c r="T182" s="77"/>
      <c r="U182" s="77"/>
      <c r="V182" s="77"/>
      <c r="W182" s="79"/>
      <c r="X182" s="79"/>
      <c r="IM182" s="89"/>
      <c r="IN182" s="89"/>
    </row>
    <row r="183" s="9" customFormat="true" ht="23.85" hidden="false" customHeight="false" outlineLevel="1" collapsed="false">
      <c r="A183" s="49" t="s">
        <v>375</v>
      </c>
      <c r="B183" s="50" t="s">
        <v>49</v>
      </c>
      <c r="C183" s="50" t="s">
        <v>330</v>
      </c>
      <c r="D183" s="50" t="s">
        <v>51</v>
      </c>
      <c r="E183" s="45" t="s">
        <v>331</v>
      </c>
      <c r="F183" s="7" t="s">
        <v>130</v>
      </c>
      <c r="G183" s="51" t="n">
        <v>49.64</v>
      </c>
      <c r="H183" s="52"/>
      <c r="I183" s="46" t="n">
        <f aca="false">$D$1116</f>
        <v>0</v>
      </c>
      <c r="J183" s="53" t="n">
        <f aca="false">TRUNC(H183*(1+I183),2)</f>
        <v>0</v>
      </c>
      <c r="K183" s="54" t="n">
        <f aca="false">TRUNC(J183*G183,2)</f>
        <v>0</v>
      </c>
      <c r="L183" s="51"/>
      <c r="M183" s="46"/>
      <c r="N183" s="7" t="n">
        <f aca="false">SUM(O183:V183)-K183</f>
        <v>0</v>
      </c>
      <c r="O183" s="51"/>
      <c r="P183" s="51"/>
      <c r="Q183" s="51"/>
      <c r="R183" s="51"/>
      <c r="S183" s="51"/>
      <c r="T183" s="51"/>
      <c r="U183" s="51"/>
      <c r="V183" s="51" t="n">
        <f aca="false">K183</f>
        <v>0</v>
      </c>
      <c r="W183" s="7"/>
      <c r="X183" s="7"/>
      <c r="IM183" s="10"/>
      <c r="IN183" s="10"/>
    </row>
    <row r="184" s="85" customFormat="true" ht="12.8" hidden="false" customHeight="false" outlineLevel="1" collapsed="false">
      <c r="A184" s="65" t="s">
        <v>376</v>
      </c>
      <c r="B184" s="66"/>
      <c r="C184" s="66"/>
      <c r="D184" s="67"/>
      <c r="E184" s="68" t="s">
        <v>195</v>
      </c>
      <c r="F184" s="66"/>
      <c r="G184" s="69"/>
      <c r="H184" s="55"/>
      <c r="I184" s="70"/>
      <c r="J184" s="70"/>
      <c r="K184" s="69"/>
      <c r="L184" s="69"/>
      <c r="M184" s="70"/>
      <c r="N184" s="71"/>
      <c r="O184" s="69"/>
      <c r="P184" s="69"/>
      <c r="Q184" s="69"/>
      <c r="R184" s="69"/>
      <c r="S184" s="69"/>
      <c r="T184" s="69"/>
      <c r="U184" s="69"/>
      <c r="V184" s="69"/>
      <c r="W184" s="66"/>
      <c r="X184" s="66"/>
    </row>
    <row r="185" s="89" customFormat="true" ht="12.8" hidden="false" customHeight="false" outlineLevel="1" collapsed="false">
      <c r="A185" s="73" t="s">
        <v>377</v>
      </c>
      <c r="B185" s="74"/>
      <c r="C185" s="74"/>
      <c r="D185" s="75"/>
      <c r="E185" s="76" t="s">
        <v>378</v>
      </c>
      <c r="F185" s="74"/>
      <c r="G185" s="77"/>
      <c r="H185" s="55"/>
      <c r="I185" s="78"/>
      <c r="J185" s="78"/>
      <c r="K185" s="77"/>
      <c r="L185" s="77"/>
      <c r="M185" s="78"/>
      <c r="N185" s="79"/>
      <c r="O185" s="77"/>
      <c r="P185" s="77"/>
      <c r="Q185" s="77"/>
      <c r="R185" s="77"/>
      <c r="S185" s="77"/>
      <c r="T185" s="77"/>
      <c r="U185" s="77"/>
      <c r="V185" s="77"/>
      <c r="W185" s="74"/>
      <c r="X185" s="74"/>
    </row>
    <row r="186" s="10" customFormat="true" ht="35.05" hidden="false" customHeight="false" outlineLevel="1" collapsed="false">
      <c r="A186" s="49" t="s">
        <v>379</v>
      </c>
      <c r="B186" s="50" t="s">
        <v>49</v>
      </c>
      <c r="C186" s="50" t="s">
        <v>294</v>
      </c>
      <c r="D186" s="50" t="s">
        <v>51</v>
      </c>
      <c r="E186" s="45" t="s">
        <v>295</v>
      </c>
      <c r="F186" s="7" t="s">
        <v>64</v>
      </c>
      <c r="G186" s="51" t="n">
        <v>3.52</v>
      </c>
      <c r="H186" s="52"/>
      <c r="I186" s="46" t="n">
        <f aca="false">$D$1116</f>
        <v>0</v>
      </c>
      <c r="J186" s="53" t="n">
        <f aca="false">TRUNC(H186*(1+I186),2)</f>
        <v>0</v>
      </c>
      <c r="K186" s="54" t="n">
        <f aca="false">TRUNC(J186*G186,2)</f>
        <v>0</v>
      </c>
      <c r="L186" s="51"/>
      <c r="M186" s="46"/>
      <c r="N186" s="7"/>
      <c r="O186" s="51"/>
      <c r="P186" s="51"/>
      <c r="Q186" s="51"/>
      <c r="R186" s="51" t="n">
        <f aca="false">K186</f>
        <v>0</v>
      </c>
      <c r="S186" s="51"/>
      <c r="T186" s="51"/>
      <c r="U186" s="51"/>
      <c r="V186" s="51"/>
      <c r="W186" s="50"/>
      <c r="X186" s="50"/>
    </row>
    <row r="187" s="10" customFormat="true" ht="23.85" hidden="false" customHeight="false" outlineLevel="1" collapsed="false">
      <c r="A187" s="49" t="s">
        <v>380</v>
      </c>
      <c r="B187" s="50" t="s">
        <v>49</v>
      </c>
      <c r="C187" s="50" t="s">
        <v>297</v>
      </c>
      <c r="D187" s="50" t="s">
        <v>51</v>
      </c>
      <c r="E187" s="45" t="s">
        <v>298</v>
      </c>
      <c r="F187" s="7" t="s">
        <v>299</v>
      </c>
      <c r="G187" s="51" t="n">
        <v>5.34</v>
      </c>
      <c r="H187" s="52"/>
      <c r="I187" s="46" t="n">
        <f aca="false">$D$1116</f>
        <v>0</v>
      </c>
      <c r="J187" s="53" t="n">
        <f aca="false">TRUNC(H187*(1+I187),2)</f>
        <v>0</v>
      </c>
      <c r="K187" s="54" t="n">
        <f aca="false">TRUNC(J187*G187,2)</f>
        <v>0</v>
      </c>
      <c r="L187" s="51"/>
      <c r="M187" s="46"/>
      <c r="N187" s="7"/>
      <c r="O187" s="51"/>
      <c r="P187" s="51"/>
      <c r="Q187" s="51"/>
      <c r="R187" s="51" t="n">
        <f aca="false">K187</f>
        <v>0</v>
      </c>
      <c r="S187" s="51"/>
      <c r="T187" s="51"/>
      <c r="U187" s="51"/>
      <c r="V187" s="51"/>
      <c r="W187" s="50"/>
      <c r="X187" s="50"/>
    </row>
    <row r="188" s="10" customFormat="true" ht="23.85" hidden="false" customHeight="false" outlineLevel="1" collapsed="false">
      <c r="A188" s="49" t="s">
        <v>381</v>
      </c>
      <c r="B188" s="50" t="s">
        <v>49</v>
      </c>
      <c r="C188" s="50" t="s">
        <v>301</v>
      </c>
      <c r="D188" s="50" t="s">
        <v>51</v>
      </c>
      <c r="E188" s="45" t="s">
        <v>302</v>
      </c>
      <c r="F188" s="7" t="s">
        <v>299</v>
      </c>
      <c r="G188" s="51" t="n">
        <v>15.66</v>
      </c>
      <c r="H188" s="52"/>
      <c r="I188" s="46" t="n">
        <f aca="false">$D$1116</f>
        <v>0</v>
      </c>
      <c r="J188" s="53" t="n">
        <f aca="false">TRUNC(H188*(1+I188),2)</f>
        <v>0</v>
      </c>
      <c r="K188" s="54" t="n">
        <f aca="false">TRUNC(J188*G188,2)</f>
        <v>0</v>
      </c>
      <c r="L188" s="51"/>
      <c r="M188" s="46"/>
      <c r="N188" s="7"/>
      <c r="O188" s="51"/>
      <c r="P188" s="51"/>
      <c r="Q188" s="51"/>
      <c r="R188" s="51" t="n">
        <f aca="false">K188</f>
        <v>0</v>
      </c>
      <c r="S188" s="51"/>
      <c r="T188" s="51"/>
      <c r="U188" s="51"/>
      <c r="V188" s="51"/>
      <c r="W188" s="50"/>
      <c r="X188" s="50"/>
    </row>
    <row r="189" s="10" customFormat="true" ht="23.85" hidden="false" customHeight="false" outlineLevel="1" collapsed="false">
      <c r="A189" s="49" t="s">
        <v>382</v>
      </c>
      <c r="B189" s="50" t="s">
        <v>49</v>
      </c>
      <c r="C189" s="50" t="s">
        <v>304</v>
      </c>
      <c r="D189" s="50" t="s">
        <v>51</v>
      </c>
      <c r="E189" s="45" t="s">
        <v>305</v>
      </c>
      <c r="F189" s="7" t="s">
        <v>121</v>
      </c>
      <c r="G189" s="51" t="n">
        <v>0.27</v>
      </c>
      <c r="H189" s="52"/>
      <c r="I189" s="46" t="n">
        <f aca="false">$D$1116</f>
        <v>0</v>
      </c>
      <c r="J189" s="53" t="n">
        <f aca="false">TRUNC(H189*(1+I189),2)</f>
        <v>0</v>
      </c>
      <c r="K189" s="54" t="n">
        <f aca="false">TRUNC(J189*G189,2)</f>
        <v>0</v>
      </c>
      <c r="L189" s="51"/>
      <c r="M189" s="46"/>
      <c r="N189" s="7"/>
      <c r="O189" s="51"/>
      <c r="P189" s="51"/>
      <c r="Q189" s="51"/>
      <c r="R189" s="51" t="n">
        <f aca="false">K189</f>
        <v>0</v>
      </c>
      <c r="S189" s="51"/>
      <c r="T189" s="51"/>
      <c r="U189" s="51"/>
      <c r="V189" s="51"/>
      <c r="W189" s="50"/>
      <c r="X189" s="50"/>
    </row>
    <row r="190" s="89" customFormat="true" ht="14.15" hidden="false" customHeight="false" outlineLevel="1" collapsed="false">
      <c r="A190" s="73" t="s">
        <v>383</v>
      </c>
      <c r="B190" s="74" t="s">
        <v>49</v>
      </c>
      <c r="C190" s="75"/>
      <c r="D190" s="75"/>
      <c r="E190" s="76" t="s">
        <v>384</v>
      </c>
      <c r="F190" s="74"/>
      <c r="G190" s="92"/>
      <c r="H190" s="55"/>
      <c r="I190" s="78"/>
      <c r="J190" s="78"/>
      <c r="K190" s="94"/>
      <c r="L190" s="77"/>
      <c r="M190" s="95"/>
      <c r="N190" s="79" t="n">
        <f aca="false">SUM(O190:V190)-K190</f>
        <v>0</v>
      </c>
      <c r="O190" s="77"/>
      <c r="P190" s="77"/>
      <c r="Q190" s="77"/>
      <c r="R190" s="77"/>
      <c r="S190" s="77"/>
      <c r="T190" s="77"/>
      <c r="U190" s="77"/>
      <c r="V190" s="77"/>
      <c r="W190" s="74"/>
      <c r="X190" s="74"/>
      <c r="Y190" s="80"/>
    </row>
    <row r="191" s="10" customFormat="true" ht="35.05" hidden="false" customHeight="false" outlineLevel="1" collapsed="false">
      <c r="A191" s="49" t="s">
        <v>385</v>
      </c>
      <c r="B191" s="50" t="s">
        <v>49</v>
      </c>
      <c r="C191" s="50" t="s">
        <v>386</v>
      </c>
      <c r="D191" s="50" t="s">
        <v>51</v>
      </c>
      <c r="E191" s="45" t="s">
        <v>387</v>
      </c>
      <c r="F191" s="7" t="s">
        <v>64</v>
      </c>
      <c r="G191" s="51" t="n">
        <v>3.85</v>
      </c>
      <c r="H191" s="52"/>
      <c r="I191" s="46" t="n">
        <f aca="false">$D$1116</f>
        <v>0</v>
      </c>
      <c r="J191" s="53" t="n">
        <f aca="false">TRUNC(H191*(1+I191),2)</f>
        <v>0</v>
      </c>
      <c r="K191" s="54" t="n">
        <f aca="false">TRUNC(J191*G191,2)</f>
        <v>0</v>
      </c>
      <c r="L191" s="51"/>
      <c r="M191" s="60"/>
      <c r="N191" s="7" t="n">
        <f aca="false">SUM(O191:V191)-K191</f>
        <v>0</v>
      </c>
      <c r="O191" s="51"/>
      <c r="P191" s="51"/>
      <c r="Q191" s="51"/>
      <c r="R191" s="51" t="n">
        <f aca="false">K191</f>
        <v>0</v>
      </c>
      <c r="S191" s="51"/>
      <c r="T191" s="51"/>
      <c r="U191" s="51"/>
      <c r="V191" s="51"/>
      <c r="W191" s="50"/>
      <c r="X191" s="50"/>
      <c r="Y191" s="9"/>
    </row>
    <row r="192" s="10" customFormat="true" ht="23.85" hidden="false" customHeight="false" outlineLevel="1" collapsed="false">
      <c r="A192" s="49" t="s">
        <v>388</v>
      </c>
      <c r="B192" s="50" t="s">
        <v>49</v>
      </c>
      <c r="C192" s="50" t="s">
        <v>297</v>
      </c>
      <c r="D192" s="50" t="s">
        <v>51</v>
      </c>
      <c r="E192" s="45" t="s">
        <v>298</v>
      </c>
      <c r="F192" s="7" t="s">
        <v>299</v>
      </c>
      <c r="G192" s="51" t="n">
        <v>12.32</v>
      </c>
      <c r="H192" s="52"/>
      <c r="I192" s="46" t="n">
        <f aca="false">$D$1116</f>
        <v>0</v>
      </c>
      <c r="J192" s="53" t="n">
        <f aca="false">TRUNC(H192*(1+I192),2)</f>
        <v>0</v>
      </c>
      <c r="K192" s="54" t="n">
        <f aca="false">TRUNC(J192*G192,2)</f>
        <v>0</v>
      </c>
      <c r="L192" s="51"/>
      <c r="M192" s="60"/>
      <c r="N192" s="7" t="n">
        <f aca="false">SUM(O192:V192)-K192</f>
        <v>0</v>
      </c>
      <c r="O192" s="51"/>
      <c r="P192" s="51"/>
      <c r="Q192" s="51"/>
      <c r="R192" s="51" t="n">
        <f aca="false">K192</f>
        <v>0</v>
      </c>
      <c r="S192" s="51"/>
      <c r="T192" s="51"/>
      <c r="U192" s="51"/>
      <c r="V192" s="51"/>
      <c r="W192" s="50"/>
      <c r="X192" s="50"/>
    </row>
    <row r="193" s="10" customFormat="true" ht="23.85" hidden="false" customHeight="false" outlineLevel="1" collapsed="false">
      <c r="A193" s="49" t="s">
        <v>389</v>
      </c>
      <c r="B193" s="50" t="s">
        <v>49</v>
      </c>
      <c r="C193" s="50" t="s">
        <v>301</v>
      </c>
      <c r="D193" s="50" t="s">
        <v>51</v>
      </c>
      <c r="E193" s="45" t="s">
        <v>302</v>
      </c>
      <c r="F193" s="7" t="s">
        <v>299</v>
      </c>
      <c r="G193" s="51" t="n">
        <v>68.01</v>
      </c>
      <c r="H193" s="52"/>
      <c r="I193" s="46" t="n">
        <f aca="false">$D$1116</f>
        <v>0</v>
      </c>
      <c r="J193" s="53" t="n">
        <f aca="false">TRUNC(H193*(1+I193),2)</f>
        <v>0</v>
      </c>
      <c r="K193" s="54" t="n">
        <f aca="false">TRUNC(J193*G193,2)</f>
        <v>0</v>
      </c>
      <c r="L193" s="51"/>
      <c r="M193" s="60"/>
      <c r="N193" s="7" t="n">
        <f aca="false">SUM(O193:V193)-K193</f>
        <v>0</v>
      </c>
      <c r="O193" s="51"/>
      <c r="P193" s="51"/>
      <c r="Q193" s="51"/>
      <c r="R193" s="51" t="n">
        <f aca="false">K193</f>
        <v>0</v>
      </c>
      <c r="S193" s="51"/>
      <c r="T193" s="51"/>
      <c r="U193" s="51"/>
      <c r="V193" s="51"/>
      <c r="W193" s="50"/>
      <c r="X193" s="50"/>
    </row>
    <row r="194" s="10" customFormat="true" ht="35.05" hidden="false" customHeight="false" outlineLevel="1" collapsed="false">
      <c r="A194" s="49" t="s">
        <v>390</v>
      </c>
      <c r="B194" s="50" t="s">
        <v>49</v>
      </c>
      <c r="C194" s="50" t="s">
        <v>391</v>
      </c>
      <c r="D194" s="50" t="s">
        <v>51</v>
      </c>
      <c r="E194" s="45" t="s">
        <v>392</v>
      </c>
      <c r="F194" s="7" t="s">
        <v>64</v>
      </c>
      <c r="G194" s="51" t="n">
        <v>8.92</v>
      </c>
      <c r="H194" s="52"/>
      <c r="I194" s="46" t="n">
        <f aca="false">$D$1116</f>
        <v>0</v>
      </c>
      <c r="J194" s="53" t="n">
        <f aca="false">TRUNC(H194*(1+I194),2)</f>
        <v>0</v>
      </c>
      <c r="K194" s="54" t="n">
        <f aca="false">TRUNC(J194*G194,2)</f>
        <v>0</v>
      </c>
      <c r="L194" s="51"/>
      <c r="M194" s="60"/>
      <c r="N194" s="7" t="n">
        <f aca="false">SUM(O194:V194)-K194</f>
        <v>0</v>
      </c>
      <c r="O194" s="51"/>
      <c r="P194" s="51"/>
      <c r="Q194" s="51"/>
      <c r="R194" s="51" t="n">
        <f aca="false">K194</f>
        <v>0</v>
      </c>
      <c r="S194" s="51"/>
      <c r="T194" s="51"/>
      <c r="U194" s="51"/>
      <c r="V194" s="51"/>
      <c r="W194" s="50"/>
      <c r="X194" s="50"/>
    </row>
    <row r="195" s="10" customFormat="true" ht="23.85" hidden="false" customHeight="false" outlineLevel="1" collapsed="false">
      <c r="A195" s="49" t="s">
        <v>393</v>
      </c>
      <c r="B195" s="50" t="s">
        <v>49</v>
      </c>
      <c r="C195" s="50" t="s">
        <v>304</v>
      </c>
      <c r="D195" s="50" t="s">
        <v>51</v>
      </c>
      <c r="E195" s="45" t="s">
        <v>305</v>
      </c>
      <c r="F195" s="7" t="s">
        <v>121</v>
      </c>
      <c r="G195" s="51" t="n">
        <v>0.54</v>
      </c>
      <c r="H195" s="52"/>
      <c r="I195" s="46" t="n">
        <f aca="false">$D$1116</f>
        <v>0</v>
      </c>
      <c r="J195" s="53" t="n">
        <f aca="false">TRUNC(H195*(1+I195),2)</f>
        <v>0</v>
      </c>
      <c r="K195" s="54" t="n">
        <f aca="false">TRUNC(J195*G195,2)</f>
        <v>0</v>
      </c>
      <c r="L195" s="51"/>
      <c r="M195" s="60"/>
      <c r="N195" s="7" t="n">
        <f aca="false">SUM(O195:V195)-K195</f>
        <v>0</v>
      </c>
      <c r="O195" s="51"/>
      <c r="P195" s="51"/>
      <c r="Q195" s="51"/>
      <c r="R195" s="51" t="n">
        <f aca="false">K195</f>
        <v>0</v>
      </c>
      <c r="S195" s="51"/>
      <c r="T195" s="51"/>
      <c r="U195" s="51"/>
      <c r="V195" s="51"/>
      <c r="W195" s="50"/>
      <c r="X195" s="50"/>
    </row>
    <row r="196" s="89" customFormat="true" ht="14.15" hidden="false" customHeight="false" outlineLevel="1" collapsed="false">
      <c r="A196" s="73" t="s">
        <v>394</v>
      </c>
      <c r="B196" s="75"/>
      <c r="C196" s="75"/>
      <c r="D196" s="75"/>
      <c r="E196" s="76" t="s">
        <v>395</v>
      </c>
      <c r="F196" s="74"/>
      <c r="G196" s="92"/>
      <c r="H196" s="55"/>
      <c r="I196" s="78"/>
      <c r="J196" s="78"/>
      <c r="K196" s="94"/>
      <c r="L196" s="77"/>
      <c r="M196" s="95"/>
      <c r="N196" s="79" t="n">
        <f aca="false">SUM(O196:V196)-K196</f>
        <v>0</v>
      </c>
      <c r="O196" s="77"/>
      <c r="P196" s="77"/>
      <c r="Q196" s="77"/>
      <c r="R196" s="77"/>
      <c r="S196" s="77"/>
      <c r="T196" s="77"/>
      <c r="U196" s="77"/>
      <c r="V196" s="77"/>
      <c r="W196" s="74"/>
      <c r="X196" s="74"/>
      <c r="Y196" s="80"/>
    </row>
    <row r="197" s="10" customFormat="true" ht="23.85" hidden="false" customHeight="false" outlineLevel="1" collapsed="false">
      <c r="A197" s="49" t="s">
        <v>396</v>
      </c>
      <c r="B197" s="50" t="s">
        <v>49</v>
      </c>
      <c r="C197" s="50" t="s">
        <v>304</v>
      </c>
      <c r="D197" s="50" t="s">
        <v>51</v>
      </c>
      <c r="E197" s="45" t="s">
        <v>305</v>
      </c>
      <c r="F197" s="7" t="s">
        <v>121</v>
      </c>
      <c r="G197" s="51" t="n">
        <v>1.08</v>
      </c>
      <c r="H197" s="52"/>
      <c r="I197" s="46" t="n">
        <f aca="false">$D$1116</f>
        <v>0</v>
      </c>
      <c r="J197" s="53" t="n">
        <f aca="false">TRUNC(H197*(1+I197),2)</f>
        <v>0</v>
      </c>
      <c r="K197" s="54" t="n">
        <f aca="false">TRUNC(J197*G197,2)</f>
        <v>0</v>
      </c>
      <c r="L197" s="51"/>
      <c r="M197" s="60"/>
      <c r="N197" s="7" t="n">
        <f aca="false">SUM(O197:V197)-K197</f>
        <v>0</v>
      </c>
      <c r="O197" s="51"/>
      <c r="P197" s="51"/>
      <c r="Q197" s="51"/>
      <c r="R197" s="51" t="n">
        <f aca="false">K197</f>
        <v>0</v>
      </c>
      <c r="S197" s="51"/>
      <c r="T197" s="51"/>
      <c r="U197" s="51"/>
      <c r="V197" s="51"/>
      <c r="W197" s="50"/>
      <c r="X197" s="50"/>
      <c r="Y197" s="9"/>
    </row>
    <row r="198" s="10" customFormat="true" ht="23.85" hidden="false" customHeight="false" outlineLevel="1" collapsed="false">
      <c r="A198" s="49" t="s">
        <v>397</v>
      </c>
      <c r="B198" s="50" t="s">
        <v>49</v>
      </c>
      <c r="C198" s="50" t="s">
        <v>297</v>
      </c>
      <c r="D198" s="50" t="s">
        <v>51</v>
      </c>
      <c r="E198" s="45" t="s">
        <v>298</v>
      </c>
      <c r="F198" s="7" t="s">
        <v>299</v>
      </c>
      <c r="G198" s="51" t="n">
        <v>11.47</v>
      </c>
      <c r="H198" s="52"/>
      <c r="I198" s="46" t="n">
        <f aca="false">$D$1116</f>
        <v>0</v>
      </c>
      <c r="J198" s="53" t="n">
        <f aca="false">TRUNC(H198*(1+I198),2)</f>
        <v>0</v>
      </c>
      <c r="K198" s="54" t="n">
        <f aca="false">TRUNC(J198*G198,2)</f>
        <v>0</v>
      </c>
      <c r="L198" s="51"/>
      <c r="M198" s="60"/>
      <c r="N198" s="7" t="n">
        <f aca="false">SUM(O198:V198)-K198</f>
        <v>0</v>
      </c>
      <c r="O198" s="51"/>
      <c r="P198" s="51"/>
      <c r="Q198" s="51"/>
      <c r="R198" s="51" t="n">
        <f aca="false">K198</f>
        <v>0</v>
      </c>
      <c r="S198" s="51"/>
      <c r="T198" s="51"/>
      <c r="U198" s="51"/>
      <c r="V198" s="51"/>
      <c r="W198" s="50"/>
      <c r="X198" s="50"/>
    </row>
    <row r="199" s="10" customFormat="true" ht="23.85" hidden="false" customHeight="false" outlineLevel="1" collapsed="false">
      <c r="A199" s="49" t="s">
        <v>398</v>
      </c>
      <c r="B199" s="50" t="s">
        <v>49</v>
      </c>
      <c r="C199" s="50" t="s">
        <v>301</v>
      </c>
      <c r="D199" s="50" t="s">
        <v>51</v>
      </c>
      <c r="E199" s="45" t="s">
        <v>302</v>
      </c>
      <c r="F199" s="7" t="s">
        <v>299</v>
      </c>
      <c r="G199" s="51" t="n">
        <v>39.46</v>
      </c>
      <c r="H199" s="52"/>
      <c r="I199" s="46" t="n">
        <f aca="false">$D$1116</f>
        <v>0</v>
      </c>
      <c r="J199" s="53" t="n">
        <f aca="false">TRUNC(H199*(1+I199),2)</f>
        <v>0</v>
      </c>
      <c r="K199" s="54" t="n">
        <f aca="false">TRUNC(J199*G199,2)</f>
        <v>0</v>
      </c>
      <c r="L199" s="51"/>
      <c r="M199" s="60"/>
      <c r="N199" s="7" t="n">
        <f aca="false">SUM(O199:V199)-K199</f>
        <v>0</v>
      </c>
      <c r="O199" s="51"/>
      <c r="P199" s="51"/>
      <c r="Q199" s="51"/>
      <c r="R199" s="51" t="n">
        <f aca="false">K199</f>
        <v>0</v>
      </c>
      <c r="S199" s="51"/>
      <c r="T199" s="51"/>
      <c r="U199" s="51"/>
      <c r="V199" s="51"/>
      <c r="W199" s="50"/>
      <c r="X199" s="50"/>
    </row>
    <row r="200" s="10" customFormat="true" ht="35.05" hidden="false" customHeight="false" outlineLevel="1" collapsed="false">
      <c r="A200" s="49" t="s">
        <v>399</v>
      </c>
      <c r="B200" s="50" t="s">
        <v>49</v>
      </c>
      <c r="C200" s="50" t="s">
        <v>294</v>
      </c>
      <c r="D200" s="50" t="s">
        <v>51</v>
      </c>
      <c r="E200" s="45" t="s">
        <v>295</v>
      </c>
      <c r="F200" s="7" t="s">
        <v>64</v>
      </c>
      <c r="G200" s="51" t="n">
        <v>14.34</v>
      </c>
      <c r="H200" s="52"/>
      <c r="I200" s="46" t="n">
        <f aca="false">$D$1116</f>
        <v>0</v>
      </c>
      <c r="J200" s="53" t="n">
        <f aca="false">TRUNC(H200*(1+I200),2)</f>
        <v>0</v>
      </c>
      <c r="K200" s="54" t="n">
        <f aca="false">TRUNC(J200*G200,2)</f>
        <v>0</v>
      </c>
      <c r="L200" s="51"/>
      <c r="M200" s="60"/>
      <c r="N200" s="7" t="n">
        <f aca="false">SUM(O200:V200)-K200</f>
        <v>0</v>
      </c>
      <c r="O200" s="51"/>
      <c r="P200" s="51"/>
      <c r="Q200" s="51"/>
      <c r="R200" s="51" t="n">
        <f aca="false">K200</f>
        <v>0</v>
      </c>
      <c r="S200" s="51"/>
      <c r="T200" s="51"/>
      <c r="U200" s="51"/>
      <c r="V200" s="51"/>
      <c r="W200" s="50"/>
      <c r="X200" s="50"/>
    </row>
    <row r="201" s="80" customFormat="true" ht="14.15" hidden="false" customHeight="false" outlineLevel="1" collapsed="false">
      <c r="A201" s="73" t="s">
        <v>400</v>
      </c>
      <c r="B201" s="75"/>
      <c r="C201" s="75"/>
      <c r="D201" s="75"/>
      <c r="E201" s="76" t="s">
        <v>401</v>
      </c>
      <c r="F201" s="74"/>
      <c r="G201" s="92"/>
      <c r="H201" s="55"/>
      <c r="I201" s="78"/>
      <c r="J201" s="78"/>
      <c r="K201" s="94"/>
      <c r="L201" s="77"/>
      <c r="M201" s="78"/>
      <c r="N201" s="79" t="n">
        <f aca="false">SUM(O201:V201)-K201</f>
        <v>0</v>
      </c>
      <c r="O201" s="77"/>
      <c r="P201" s="77"/>
      <c r="Q201" s="77"/>
      <c r="R201" s="77"/>
      <c r="S201" s="77"/>
      <c r="T201" s="77"/>
      <c r="U201" s="77"/>
      <c r="V201" s="77"/>
      <c r="W201" s="79"/>
      <c r="X201" s="79"/>
      <c r="IM201" s="89"/>
      <c r="IN201" s="89"/>
    </row>
    <row r="202" s="10" customFormat="true" ht="35.05" hidden="false" customHeight="false" outlineLevel="1" collapsed="false">
      <c r="A202" s="49" t="s">
        <v>402</v>
      </c>
      <c r="B202" s="50" t="s">
        <v>49</v>
      </c>
      <c r="C202" s="50" t="s">
        <v>294</v>
      </c>
      <c r="D202" s="50" t="s">
        <v>51</v>
      </c>
      <c r="E202" s="45" t="s">
        <v>295</v>
      </c>
      <c r="F202" s="7" t="s">
        <v>64</v>
      </c>
      <c r="G202" s="51" t="n">
        <v>1.36</v>
      </c>
      <c r="H202" s="52"/>
      <c r="I202" s="46" t="n">
        <f aca="false">$D$1116</f>
        <v>0</v>
      </c>
      <c r="J202" s="53" t="n">
        <f aca="false">TRUNC(H202*(1+I202),2)</f>
        <v>0</v>
      </c>
      <c r="K202" s="54" t="n">
        <f aca="false">TRUNC(J202*G202,2)</f>
        <v>0</v>
      </c>
      <c r="L202" s="51"/>
      <c r="M202" s="59"/>
      <c r="N202" s="7" t="n">
        <f aca="false">SUM(O202:V202)-K202</f>
        <v>0</v>
      </c>
      <c r="O202" s="51"/>
      <c r="P202" s="51"/>
      <c r="Q202" s="51"/>
      <c r="R202" s="51" t="n">
        <f aca="false">K202</f>
        <v>0</v>
      </c>
      <c r="S202" s="51"/>
      <c r="T202" s="51"/>
      <c r="U202" s="51"/>
      <c r="V202" s="51"/>
      <c r="W202" s="50"/>
      <c r="X202" s="50"/>
      <c r="Y202" s="9"/>
    </row>
    <row r="203" s="10" customFormat="true" ht="23.85" hidden="false" customHeight="false" outlineLevel="1" collapsed="false">
      <c r="A203" s="49" t="s">
        <v>403</v>
      </c>
      <c r="B203" s="50" t="s">
        <v>49</v>
      </c>
      <c r="C203" s="50" t="s">
        <v>297</v>
      </c>
      <c r="D203" s="50" t="s">
        <v>51</v>
      </c>
      <c r="E203" s="45" t="s">
        <v>298</v>
      </c>
      <c r="F203" s="7" t="s">
        <v>299</v>
      </c>
      <c r="G203" s="51" t="n">
        <v>2.75</v>
      </c>
      <c r="H203" s="52"/>
      <c r="I203" s="46" t="n">
        <f aca="false">$D$1116</f>
        <v>0</v>
      </c>
      <c r="J203" s="53" t="n">
        <f aca="false">TRUNC(H203*(1+I203),2)</f>
        <v>0</v>
      </c>
      <c r="K203" s="54" t="n">
        <f aca="false">TRUNC(J203*G203,2)</f>
        <v>0</v>
      </c>
      <c r="L203" s="51"/>
      <c r="M203" s="59"/>
      <c r="N203" s="7" t="n">
        <f aca="false">SUM(O203:V203)-K203</f>
        <v>0</v>
      </c>
      <c r="O203" s="51"/>
      <c r="P203" s="51"/>
      <c r="Q203" s="51"/>
      <c r="R203" s="51" t="n">
        <f aca="false">K203</f>
        <v>0</v>
      </c>
      <c r="S203" s="51"/>
      <c r="T203" s="51"/>
      <c r="U203" s="51"/>
      <c r="V203" s="51"/>
      <c r="W203" s="50"/>
      <c r="X203" s="50"/>
      <c r="Y203" s="9"/>
    </row>
    <row r="204" s="10" customFormat="true" ht="23.85" hidden="false" customHeight="false" outlineLevel="1" collapsed="false">
      <c r="A204" s="49" t="s">
        <v>404</v>
      </c>
      <c r="B204" s="50" t="s">
        <v>49</v>
      </c>
      <c r="C204" s="50" t="s">
        <v>301</v>
      </c>
      <c r="D204" s="50" t="s">
        <v>51</v>
      </c>
      <c r="E204" s="45" t="s">
        <v>302</v>
      </c>
      <c r="F204" s="7" t="s">
        <v>299</v>
      </c>
      <c r="G204" s="51" t="n">
        <v>3.8</v>
      </c>
      <c r="H204" s="52"/>
      <c r="I204" s="46" t="n">
        <f aca="false">$D$1116</f>
        <v>0</v>
      </c>
      <c r="J204" s="53" t="n">
        <f aca="false">TRUNC(H204*(1+I204),2)</f>
        <v>0</v>
      </c>
      <c r="K204" s="54" t="n">
        <f aca="false">TRUNC(J204*G204,2)</f>
        <v>0</v>
      </c>
      <c r="L204" s="51"/>
      <c r="M204" s="59"/>
      <c r="N204" s="7" t="n">
        <f aca="false">SUM(O204:V204)-K204</f>
        <v>0</v>
      </c>
      <c r="O204" s="51"/>
      <c r="P204" s="51"/>
      <c r="Q204" s="51"/>
      <c r="R204" s="51" t="n">
        <f aca="false">K204</f>
        <v>0</v>
      </c>
      <c r="S204" s="51"/>
      <c r="T204" s="51"/>
      <c r="U204" s="51"/>
      <c r="V204" s="51"/>
      <c r="W204" s="50"/>
      <c r="X204" s="50"/>
      <c r="Y204" s="9"/>
    </row>
    <row r="205" s="10" customFormat="true" ht="23.85" hidden="false" customHeight="false" outlineLevel="1" collapsed="false">
      <c r="A205" s="49" t="s">
        <v>405</v>
      </c>
      <c r="B205" s="50" t="s">
        <v>49</v>
      </c>
      <c r="C205" s="50" t="s">
        <v>304</v>
      </c>
      <c r="D205" s="50" t="s">
        <v>51</v>
      </c>
      <c r="E205" s="45" t="s">
        <v>305</v>
      </c>
      <c r="F205" s="7" t="s">
        <v>121</v>
      </c>
      <c r="G205" s="51" t="n">
        <v>0.1</v>
      </c>
      <c r="H205" s="52"/>
      <c r="I205" s="46" t="n">
        <f aca="false">$D$1116</f>
        <v>0</v>
      </c>
      <c r="J205" s="53" t="n">
        <f aca="false">TRUNC(H205*(1+I205),2)</f>
        <v>0</v>
      </c>
      <c r="K205" s="54" t="n">
        <f aca="false">TRUNC(J205*G205,2)</f>
        <v>0</v>
      </c>
      <c r="L205" s="51"/>
      <c r="M205" s="46"/>
      <c r="N205" s="7" t="n">
        <f aca="false">SUM(O205:V205)-K205</f>
        <v>0</v>
      </c>
      <c r="O205" s="51"/>
      <c r="P205" s="51"/>
      <c r="Q205" s="51"/>
      <c r="R205" s="51" t="n">
        <f aca="false">K205</f>
        <v>0</v>
      </c>
      <c r="S205" s="51"/>
      <c r="T205" s="51"/>
      <c r="U205" s="51"/>
      <c r="V205" s="51"/>
      <c r="W205" s="50"/>
      <c r="X205" s="50"/>
    </row>
    <row r="206" s="43" customFormat="true" ht="14.15" hidden="false" customHeight="false" outlineLevel="0" collapsed="false">
      <c r="A206" s="36" t="n">
        <v>6</v>
      </c>
      <c r="B206" s="37"/>
      <c r="C206" s="37"/>
      <c r="D206" s="37"/>
      <c r="E206" s="36" t="s">
        <v>406</v>
      </c>
      <c r="F206" s="38"/>
      <c r="G206" s="38"/>
      <c r="H206" s="55"/>
      <c r="I206" s="38"/>
      <c r="J206" s="38"/>
      <c r="K206" s="39"/>
      <c r="L206" s="40" t="n">
        <f aca="false">SUM(K210:K233)</f>
        <v>0</v>
      </c>
      <c r="M206" s="41" t="e">
        <f aca="false">(L206)/$L$1115</f>
        <v>#DIV/0!</v>
      </c>
      <c r="N206" s="42" t="n">
        <f aca="false">SUM(O206:V206)-K206</f>
        <v>0</v>
      </c>
      <c r="O206" s="40" t="str">
        <f aca="false">IF(SUM(O210:O233)&gt;0,SUM(O210:O233),"-")</f>
        <v>-</v>
      </c>
      <c r="P206" s="40" t="str">
        <f aca="false">IF(SUM(P210:P233)&gt;0,SUM(P210:P233),"-")</f>
        <v>-</v>
      </c>
      <c r="Q206" s="40" t="str">
        <f aca="false">IF(SUM(Q210:Q233)&gt;0,SUM(Q210:Q233),"-")</f>
        <v>-</v>
      </c>
      <c r="R206" s="40" t="str">
        <f aca="false">IF(SUM(R210:R233)&gt;0,SUM(R210:R233),"-")</f>
        <v>-</v>
      </c>
      <c r="S206" s="40" t="str">
        <f aca="false">IF(SUM(S210:S233)&gt;0,SUM(S210:S233),"-")</f>
        <v>-</v>
      </c>
      <c r="T206" s="40" t="str">
        <f aca="false">IF(SUM(T210:T233)&gt;0,SUM(T210:T233),"-")</f>
        <v>-</v>
      </c>
      <c r="U206" s="40" t="str">
        <f aca="false">IF(SUM(U210:U233)&gt;0,SUM(U210:U233),"-")</f>
        <v>-</v>
      </c>
      <c r="V206" s="40" t="str">
        <f aca="false">IF(SUM(V210:V233)&gt;0,SUM(V210:V233),"-")</f>
        <v>-</v>
      </c>
      <c r="W206" s="40" t="str">
        <f aca="false">IF(SUM(W210:W233)&gt;0,SUM(W210:W233),"-")</f>
        <v>-</v>
      </c>
      <c r="X206" s="40" t="str">
        <f aca="false">IF(SUM(X210:X233)&gt;0,SUM(X210:X233),"-")</f>
        <v>-</v>
      </c>
      <c r="IM206" s="44"/>
      <c r="IN206" s="44"/>
    </row>
    <row r="207" s="9" customFormat="true" ht="12.8" hidden="false" customHeight="false" outlineLevel="0" collapsed="false">
      <c r="A207" s="3"/>
      <c r="B207" s="7"/>
      <c r="C207" s="7"/>
      <c r="D207" s="7"/>
      <c r="E207" s="3"/>
      <c r="F207" s="50"/>
      <c r="G207" s="50"/>
      <c r="H207" s="55"/>
      <c r="I207" s="50"/>
      <c r="J207" s="50"/>
      <c r="K207" s="96"/>
      <c r="L207" s="51"/>
      <c r="M207" s="46"/>
      <c r="N207" s="7"/>
      <c r="O207" s="46"/>
      <c r="P207" s="46"/>
      <c r="Q207" s="46"/>
      <c r="R207" s="46"/>
      <c r="S207" s="46"/>
      <c r="T207" s="46"/>
      <c r="U207" s="46"/>
      <c r="V207" s="46"/>
      <c r="W207" s="7"/>
      <c r="X207" s="7"/>
      <c r="IM207" s="10"/>
      <c r="IN207" s="10"/>
    </row>
    <row r="208" s="85" customFormat="true" ht="14.15" hidden="false" customHeight="false" outlineLevel="1" collapsed="false">
      <c r="A208" s="65" t="s">
        <v>407</v>
      </c>
      <c r="B208" s="67"/>
      <c r="C208" s="67"/>
      <c r="D208" s="67"/>
      <c r="E208" s="68" t="s">
        <v>86</v>
      </c>
      <c r="F208" s="71"/>
      <c r="G208" s="71"/>
      <c r="H208" s="52"/>
      <c r="I208" s="71"/>
      <c r="J208" s="71"/>
      <c r="K208" s="86"/>
      <c r="L208" s="69"/>
      <c r="M208" s="70"/>
      <c r="N208" s="71" t="n">
        <f aca="false">SUM(O208:V208)-K208</f>
        <v>0</v>
      </c>
      <c r="O208" s="71"/>
      <c r="P208" s="71"/>
      <c r="Q208" s="71"/>
      <c r="R208" s="71"/>
      <c r="S208" s="71"/>
      <c r="T208" s="71"/>
      <c r="U208" s="71"/>
      <c r="V208" s="71"/>
      <c r="W208" s="66"/>
      <c r="X208" s="66"/>
    </row>
    <row r="209" s="80" customFormat="true" ht="12.8" hidden="false" customHeight="false" outlineLevel="1" collapsed="false">
      <c r="A209" s="73" t="s">
        <v>408</v>
      </c>
      <c r="B209" s="78"/>
      <c r="C209" s="78"/>
      <c r="D209" s="78"/>
      <c r="E209" s="97" t="s">
        <v>409</v>
      </c>
      <c r="F209" s="78"/>
      <c r="G209" s="78"/>
      <c r="H209" s="52"/>
      <c r="I209" s="78"/>
      <c r="J209" s="78"/>
      <c r="K209" s="78"/>
      <c r="L209" s="78"/>
      <c r="M209" s="78"/>
      <c r="N209" s="79"/>
      <c r="O209" s="78"/>
      <c r="P209" s="78"/>
      <c r="Q209" s="78"/>
      <c r="R209" s="78"/>
      <c r="S209" s="78"/>
      <c r="T209" s="78"/>
      <c r="U209" s="78"/>
      <c r="V209" s="78"/>
      <c r="W209" s="79"/>
      <c r="X209" s="79"/>
      <c r="IM209" s="89"/>
      <c r="IN209" s="89"/>
    </row>
    <row r="210" s="9" customFormat="true" ht="14.15" hidden="false" customHeight="false" outlineLevel="1" collapsed="false">
      <c r="A210" s="49" t="s">
        <v>410</v>
      </c>
      <c r="B210" s="50" t="s">
        <v>49</v>
      </c>
      <c r="C210" s="50" t="s">
        <v>411</v>
      </c>
      <c r="D210" s="50" t="s">
        <v>51</v>
      </c>
      <c r="E210" s="45" t="s">
        <v>412</v>
      </c>
      <c r="F210" s="7" t="s">
        <v>64</v>
      </c>
      <c r="G210" s="51" t="n">
        <v>150</v>
      </c>
      <c r="H210" s="52"/>
      <c r="I210" s="46" t="n">
        <f aca="false">$D$1116</f>
        <v>0</v>
      </c>
      <c r="J210" s="53" t="n">
        <f aca="false">TRUNC(H210*(1+I210),2)</f>
        <v>0</v>
      </c>
      <c r="K210" s="54" t="n">
        <f aca="false">TRUNC(J210*G210,2)</f>
        <v>0</v>
      </c>
      <c r="L210" s="51"/>
      <c r="M210" s="46"/>
      <c r="N210" s="7" t="n">
        <f aca="false">SUM(O210:V210)-K210</f>
        <v>0</v>
      </c>
      <c r="O210" s="53" t="n">
        <f aca="false">60*J210</f>
        <v>0</v>
      </c>
      <c r="P210" s="53" t="n">
        <f aca="false">61.07*J210</f>
        <v>0</v>
      </c>
      <c r="Q210" s="51" t="n">
        <f aca="false">K210-O210-P210</f>
        <v>0</v>
      </c>
      <c r="R210" s="51"/>
      <c r="S210" s="51"/>
      <c r="T210" s="51"/>
      <c r="U210" s="51"/>
      <c r="V210" s="51"/>
      <c r="W210" s="7"/>
      <c r="X210" s="7"/>
      <c r="IM210" s="10"/>
      <c r="IN210" s="10"/>
    </row>
    <row r="211" s="10" customFormat="true" ht="46.25" hidden="false" customHeight="false" outlineLevel="1" collapsed="false">
      <c r="A211" s="49" t="s">
        <v>413</v>
      </c>
      <c r="B211" s="50" t="s">
        <v>49</v>
      </c>
      <c r="C211" s="50" t="s">
        <v>414</v>
      </c>
      <c r="D211" s="50" t="s">
        <v>51</v>
      </c>
      <c r="E211" s="45" t="s">
        <v>415</v>
      </c>
      <c r="F211" s="7" t="s">
        <v>64</v>
      </c>
      <c r="G211" s="51" t="n">
        <v>184.61</v>
      </c>
      <c r="H211" s="52"/>
      <c r="I211" s="46" t="n">
        <f aca="false">$D$1116</f>
        <v>0</v>
      </c>
      <c r="J211" s="53" t="n">
        <f aca="false">TRUNC(H211*(1+I211),2)</f>
        <v>0</v>
      </c>
      <c r="K211" s="54" t="n">
        <f aca="false">TRUNC(J211*G211,2)</f>
        <v>0</v>
      </c>
      <c r="L211" s="51"/>
      <c r="M211" s="46"/>
      <c r="N211" s="7" t="n">
        <f aca="false">SUM(O211:V211)-K211</f>
        <v>0</v>
      </c>
      <c r="O211" s="53" t="n">
        <f aca="false">60*J211</f>
        <v>0</v>
      </c>
      <c r="P211" s="53" t="n">
        <f aca="false">61.07*J211</f>
        <v>0</v>
      </c>
      <c r="Q211" s="51" t="n">
        <f aca="false">K211-O211-P211</f>
        <v>0</v>
      </c>
      <c r="R211" s="51"/>
      <c r="S211" s="51"/>
      <c r="T211" s="51"/>
      <c r="U211" s="51"/>
      <c r="V211" s="51"/>
      <c r="W211" s="50"/>
      <c r="X211" s="50"/>
    </row>
    <row r="212" s="106" customFormat="true" ht="35.05" hidden="false" customHeight="false" outlineLevel="1" collapsed="false">
      <c r="A212" s="98" t="s">
        <v>416</v>
      </c>
      <c r="B212" s="99" t="s">
        <v>49</v>
      </c>
      <c r="C212" s="99" t="s">
        <v>417</v>
      </c>
      <c r="D212" s="99" t="s">
        <v>51</v>
      </c>
      <c r="E212" s="81" t="s">
        <v>418</v>
      </c>
      <c r="F212" s="100" t="s">
        <v>130</v>
      </c>
      <c r="G212" s="101" t="n">
        <v>118.18</v>
      </c>
      <c r="H212" s="52"/>
      <c r="I212" s="102" t="n">
        <f aca="false">$D$1116</f>
        <v>0</v>
      </c>
      <c r="J212" s="103" t="n">
        <f aca="false">TRUNC(H212*(1+I212),2)</f>
        <v>0</v>
      </c>
      <c r="K212" s="104" t="n">
        <f aca="false">TRUNC(J212*G212,2)</f>
        <v>0</v>
      </c>
      <c r="L212" s="101"/>
      <c r="M212" s="102"/>
      <c r="N212" s="105" t="n">
        <f aca="false">SUM(O212:V212)-K212</f>
        <v>0</v>
      </c>
      <c r="O212" s="53" t="n">
        <f aca="false">TRUNC($H$212*(1+$I$212),2)*50</f>
        <v>0</v>
      </c>
      <c r="P212" s="53" t="n">
        <f aca="false">K212-O212</f>
        <v>0</v>
      </c>
      <c r="Q212" s="101"/>
      <c r="R212" s="101"/>
      <c r="S212" s="101"/>
      <c r="T212" s="101"/>
      <c r="U212" s="101"/>
      <c r="V212" s="101"/>
      <c r="W212" s="99"/>
      <c r="X212" s="99"/>
    </row>
    <row r="213" s="10" customFormat="true" ht="23.85" hidden="false" customHeight="false" outlineLevel="1" collapsed="false">
      <c r="A213" s="49" t="s">
        <v>419</v>
      </c>
      <c r="B213" s="50" t="s">
        <v>49</v>
      </c>
      <c r="C213" s="50" t="s">
        <v>109</v>
      </c>
      <c r="D213" s="50" t="s">
        <v>51</v>
      </c>
      <c r="E213" s="45" t="s">
        <v>420</v>
      </c>
      <c r="F213" s="7" t="s">
        <v>64</v>
      </c>
      <c r="G213" s="51" t="n">
        <v>1.35</v>
      </c>
      <c r="H213" s="52"/>
      <c r="I213" s="46" t="n">
        <f aca="false">$D$1116</f>
        <v>0</v>
      </c>
      <c r="J213" s="53" t="n">
        <f aca="false">TRUNC(H213*(1+I213),2)</f>
        <v>0</v>
      </c>
      <c r="K213" s="54" t="n">
        <f aca="false">TRUNC(J213*G213,2)</f>
        <v>0</v>
      </c>
      <c r="L213" s="51"/>
      <c r="M213" s="46"/>
      <c r="N213" s="7"/>
      <c r="O213" s="107"/>
      <c r="P213" s="51"/>
      <c r="Q213" s="51" t="n">
        <f aca="false">K213</f>
        <v>0</v>
      </c>
      <c r="R213" s="51"/>
      <c r="S213" s="51"/>
      <c r="T213" s="51"/>
      <c r="U213" s="51"/>
      <c r="V213" s="51"/>
      <c r="W213" s="50"/>
      <c r="X213" s="50"/>
    </row>
    <row r="214" s="10" customFormat="true" ht="14.15" hidden="false" customHeight="false" outlineLevel="1" collapsed="false">
      <c r="A214" s="49" t="s">
        <v>421</v>
      </c>
      <c r="B214" s="50" t="s">
        <v>49</v>
      </c>
      <c r="C214" s="50" t="s">
        <v>338</v>
      </c>
      <c r="D214" s="50" t="s">
        <v>51</v>
      </c>
      <c r="E214" s="45" t="s">
        <v>339</v>
      </c>
      <c r="F214" s="7" t="s">
        <v>64</v>
      </c>
      <c r="G214" s="51" t="n">
        <v>1.35</v>
      </c>
      <c r="H214" s="52"/>
      <c r="I214" s="46" t="n">
        <f aca="false">$D$1116</f>
        <v>0</v>
      </c>
      <c r="J214" s="53" t="n">
        <f aca="false">TRUNC(H214*(1+I214),2)</f>
        <v>0</v>
      </c>
      <c r="K214" s="54" t="n">
        <f aca="false">TRUNC(J214*G214,2)</f>
        <v>0</v>
      </c>
      <c r="L214" s="51"/>
      <c r="M214" s="46"/>
      <c r="N214" s="7"/>
      <c r="O214" s="107"/>
      <c r="P214" s="51"/>
      <c r="Q214" s="51" t="n">
        <f aca="false">K214</f>
        <v>0</v>
      </c>
      <c r="R214" s="51"/>
      <c r="S214" s="51"/>
      <c r="T214" s="51"/>
      <c r="U214" s="51"/>
      <c r="V214" s="51"/>
      <c r="W214" s="50"/>
      <c r="X214" s="50"/>
    </row>
    <row r="215" s="9" customFormat="true" ht="23.85" hidden="false" customHeight="false" outlineLevel="1" collapsed="false">
      <c r="A215" s="49" t="s">
        <v>422</v>
      </c>
      <c r="B215" s="50" t="s">
        <v>49</v>
      </c>
      <c r="C215" s="50" t="s">
        <v>423</v>
      </c>
      <c r="D215" s="50" t="s">
        <v>51</v>
      </c>
      <c r="E215" s="45" t="s">
        <v>424</v>
      </c>
      <c r="F215" s="7" t="s">
        <v>130</v>
      </c>
      <c r="G215" s="51" t="n">
        <v>9.39</v>
      </c>
      <c r="H215" s="52"/>
      <c r="I215" s="46" t="n">
        <f aca="false">$D$1116</f>
        <v>0</v>
      </c>
      <c r="J215" s="53" t="n">
        <f aca="false">TRUNC(H215*(1+I215),2)</f>
        <v>0</v>
      </c>
      <c r="K215" s="54" t="n">
        <f aca="false">TRUNC(J215*G215,2)</f>
        <v>0</v>
      </c>
      <c r="L215" s="51"/>
      <c r="M215" s="46"/>
      <c r="N215" s="7"/>
      <c r="O215" s="51"/>
      <c r="P215" s="51"/>
      <c r="Q215" s="51" t="n">
        <f aca="false">K215</f>
        <v>0</v>
      </c>
      <c r="R215" s="51"/>
      <c r="S215" s="51"/>
      <c r="T215" s="51"/>
      <c r="U215" s="51"/>
      <c r="V215" s="51"/>
      <c r="W215" s="7"/>
      <c r="X215" s="7"/>
      <c r="IM215" s="10"/>
      <c r="IN215" s="10"/>
    </row>
    <row r="216" s="89" customFormat="true" ht="14.15" hidden="false" customHeight="false" outlineLevel="1" collapsed="false">
      <c r="A216" s="73" t="s">
        <v>425</v>
      </c>
      <c r="B216" s="74"/>
      <c r="C216" s="74"/>
      <c r="D216" s="75"/>
      <c r="E216" s="76" t="s">
        <v>426</v>
      </c>
      <c r="F216" s="74"/>
      <c r="G216" s="77"/>
      <c r="H216" s="55"/>
      <c r="I216" s="78"/>
      <c r="J216" s="78"/>
      <c r="K216" s="77"/>
      <c r="L216" s="77"/>
      <c r="M216" s="78"/>
      <c r="N216" s="79" t="n">
        <f aca="false">SUM(O216:V216)-K216</f>
        <v>0</v>
      </c>
      <c r="O216" s="108"/>
      <c r="P216" s="77"/>
      <c r="Q216" s="77"/>
      <c r="R216" s="77"/>
      <c r="S216" s="77"/>
      <c r="T216" s="77"/>
      <c r="U216" s="77"/>
      <c r="V216" s="77"/>
      <c r="W216" s="74"/>
      <c r="X216" s="74"/>
    </row>
    <row r="217" s="10" customFormat="true" ht="23.85" hidden="false" customHeight="false" outlineLevel="1" collapsed="false">
      <c r="A217" s="49" t="s">
        <v>427</v>
      </c>
      <c r="B217" s="50" t="s">
        <v>72</v>
      </c>
      <c r="C217" s="50" t="s">
        <v>428</v>
      </c>
      <c r="D217" s="50" t="s">
        <v>51</v>
      </c>
      <c r="E217" s="45" t="s">
        <v>429</v>
      </c>
      <c r="F217" s="7" t="s">
        <v>64</v>
      </c>
      <c r="G217" s="51" t="n">
        <v>174.85</v>
      </c>
      <c r="H217" s="52"/>
      <c r="I217" s="46" t="n">
        <f aca="false">$D$1117</f>
        <v>0</v>
      </c>
      <c r="J217" s="53" t="n">
        <f aca="false">TRUNC(H217*(1+I217),2)</f>
        <v>0</v>
      </c>
      <c r="K217" s="54" t="n">
        <f aca="false">TRUNC(J217*G217,2)</f>
        <v>0</v>
      </c>
      <c r="L217" s="51"/>
      <c r="M217" s="46"/>
      <c r="N217" s="7" t="n">
        <f aca="false">SUM(O217:V217)-K217</f>
        <v>0</v>
      </c>
      <c r="O217" s="107"/>
      <c r="P217" s="51"/>
      <c r="Q217" s="51"/>
      <c r="R217" s="51"/>
      <c r="S217" s="51"/>
      <c r="T217" s="51"/>
      <c r="U217" s="51"/>
      <c r="V217" s="51" t="n">
        <f aca="false">K217</f>
        <v>0</v>
      </c>
      <c r="W217" s="109"/>
      <c r="X217" s="50"/>
    </row>
    <row r="218" s="10" customFormat="true" ht="23.85" hidden="false" customHeight="false" outlineLevel="1" collapsed="false">
      <c r="A218" s="49" t="s">
        <v>430</v>
      </c>
      <c r="B218" s="50" t="s">
        <v>49</v>
      </c>
      <c r="C218" s="50" t="s">
        <v>431</v>
      </c>
      <c r="D218" s="50" t="s">
        <v>80</v>
      </c>
      <c r="E218" s="45" t="s">
        <v>432</v>
      </c>
      <c r="F218" s="7" t="s">
        <v>64</v>
      </c>
      <c r="G218" s="51" t="n">
        <v>167.97</v>
      </c>
      <c r="H218" s="52"/>
      <c r="I218" s="46" t="n">
        <f aca="false">$D$1117</f>
        <v>0</v>
      </c>
      <c r="J218" s="53" t="n">
        <f aca="false">TRUNC(H218*(1+I218),2)</f>
        <v>0</v>
      </c>
      <c r="K218" s="54" t="n">
        <f aca="false">TRUNC(J218*G218,2)</f>
        <v>0</v>
      </c>
      <c r="L218" s="51"/>
      <c r="M218" s="46"/>
      <c r="N218" s="7" t="n">
        <f aca="false">SUM(O218:V218)-K218</f>
        <v>0</v>
      </c>
      <c r="O218" s="107"/>
      <c r="P218" s="51"/>
      <c r="Q218" s="51"/>
      <c r="R218" s="51"/>
      <c r="S218" s="51"/>
      <c r="T218" s="51"/>
      <c r="U218" s="51"/>
      <c r="V218" s="51" t="n">
        <f aca="false">K218</f>
        <v>0</v>
      </c>
      <c r="W218" s="109"/>
      <c r="X218" s="50"/>
    </row>
    <row r="219" s="80" customFormat="true" ht="14.15" hidden="false" customHeight="false" outlineLevel="1" collapsed="false">
      <c r="A219" s="73" t="s">
        <v>433</v>
      </c>
      <c r="B219" s="75"/>
      <c r="C219" s="75"/>
      <c r="D219" s="74"/>
      <c r="E219" s="76" t="s">
        <v>434</v>
      </c>
      <c r="F219" s="74"/>
      <c r="G219" s="74"/>
      <c r="H219" s="55"/>
      <c r="I219" s="78"/>
      <c r="J219" s="78"/>
      <c r="K219" s="94"/>
      <c r="L219" s="77"/>
      <c r="M219" s="78"/>
      <c r="N219" s="79" t="n">
        <f aca="false">SUM(O219:V219)-K219</f>
        <v>0</v>
      </c>
      <c r="O219" s="77"/>
      <c r="P219" s="77"/>
      <c r="Q219" s="77"/>
      <c r="R219" s="77"/>
      <c r="S219" s="77"/>
      <c r="T219" s="77"/>
      <c r="U219" s="77"/>
      <c r="V219" s="77"/>
      <c r="W219" s="79"/>
      <c r="X219" s="79"/>
      <c r="IM219" s="89"/>
      <c r="IN219" s="89"/>
    </row>
    <row r="220" s="9" customFormat="true" ht="23.85" hidden="false" customHeight="false" outlineLevel="1" collapsed="false">
      <c r="A220" s="49" t="s">
        <v>435</v>
      </c>
      <c r="B220" s="50" t="s">
        <v>49</v>
      </c>
      <c r="C220" s="50" t="s">
        <v>436</v>
      </c>
      <c r="D220" s="50" t="s">
        <v>51</v>
      </c>
      <c r="E220" s="45" t="s">
        <v>437</v>
      </c>
      <c r="F220" s="7" t="s">
        <v>64</v>
      </c>
      <c r="G220" s="51" t="n">
        <v>24.79</v>
      </c>
      <c r="H220" s="52"/>
      <c r="I220" s="46" t="n">
        <f aca="false">$I$1108</f>
        <v>0</v>
      </c>
      <c r="J220" s="53" t="n">
        <f aca="false">TRUNC(H220*(1+I220),2)</f>
        <v>0</v>
      </c>
      <c r="K220" s="54" t="n">
        <f aca="false">TRUNC(J220*G220,2)</f>
        <v>0</v>
      </c>
      <c r="L220" s="51"/>
      <c r="M220" s="46"/>
      <c r="N220" s="7" t="n">
        <f aca="false">SUM(O220:V220)-K220</f>
        <v>0</v>
      </c>
      <c r="O220" s="51"/>
      <c r="P220" s="51"/>
      <c r="Q220" s="51"/>
      <c r="R220" s="51"/>
      <c r="S220" s="51"/>
      <c r="T220" s="51"/>
      <c r="U220" s="51"/>
      <c r="V220" s="51" t="n">
        <f aca="false">K220</f>
        <v>0</v>
      </c>
      <c r="W220" s="51"/>
      <c r="X220" s="7"/>
      <c r="IM220" s="10"/>
      <c r="IN220" s="10"/>
    </row>
    <row r="221" s="10" customFormat="true" ht="14.15" hidden="false" customHeight="false" outlineLevel="1" collapsed="false">
      <c r="A221" s="49" t="s">
        <v>438</v>
      </c>
      <c r="B221" s="50" t="s">
        <v>49</v>
      </c>
      <c r="C221" s="50" t="s">
        <v>439</v>
      </c>
      <c r="D221" s="50" t="s">
        <v>80</v>
      </c>
      <c r="E221" s="45" t="s">
        <v>440</v>
      </c>
      <c r="F221" s="7" t="s">
        <v>64</v>
      </c>
      <c r="G221" s="51" t="n">
        <v>62.32</v>
      </c>
      <c r="H221" s="52"/>
      <c r="I221" s="46" t="n">
        <f aca="false">$I$1108</f>
        <v>0</v>
      </c>
      <c r="J221" s="53" t="n">
        <f aca="false">TRUNC(H221*(1+I221),2)</f>
        <v>0</v>
      </c>
      <c r="K221" s="54" t="n">
        <f aca="false">TRUNC(J221*G221,2)</f>
        <v>0</v>
      </c>
      <c r="L221" s="51"/>
      <c r="M221" s="46"/>
      <c r="N221" s="7" t="n">
        <f aca="false">SUM(O221:V221)-K221</f>
        <v>0</v>
      </c>
      <c r="O221" s="51"/>
      <c r="P221" s="51"/>
      <c r="Q221" s="51"/>
      <c r="R221" s="51"/>
      <c r="S221" s="51"/>
      <c r="T221" s="51"/>
      <c r="U221" s="51"/>
      <c r="V221" s="51" t="n">
        <f aca="false">K221</f>
        <v>0</v>
      </c>
      <c r="W221" s="109"/>
      <c r="X221" s="50"/>
    </row>
    <row r="222" s="10" customFormat="true" ht="23.85" hidden="false" customHeight="false" outlineLevel="1" collapsed="false">
      <c r="A222" s="49" t="s">
        <v>441</v>
      </c>
      <c r="B222" s="50" t="s">
        <v>49</v>
      </c>
      <c r="C222" s="50" t="s">
        <v>442</v>
      </c>
      <c r="D222" s="50" t="s">
        <v>80</v>
      </c>
      <c r="E222" s="45" t="s">
        <v>443</v>
      </c>
      <c r="F222" s="7" t="s">
        <v>64</v>
      </c>
      <c r="G222" s="51" t="n">
        <v>21.38</v>
      </c>
      <c r="H222" s="52"/>
      <c r="I222" s="46" t="n">
        <f aca="false">$I$1108</f>
        <v>0</v>
      </c>
      <c r="J222" s="53" t="n">
        <f aca="false">TRUNC(H222*(1+I222),2)</f>
        <v>0</v>
      </c>
      <c r="K222" s="54" t="n">
        <f aca="false">TRUNC(J222*G222,2)</f>
        <v>0</v>
      </c>
      <c r="L222" s="51"/>
      <c r="M222" s="46"/>
      <c r="N222" s="7" t="n">
        <f aca="false">SUM(O222:V222)-K222</f>
        <v>0</v>
      </c>
      <c r="O222" s="51"/>
      <c r="P222" s="51"/>
      <c r="Q222" s="51"/>
      <c r="R222" s="51"/>
      <c r="S222" s="51"/>
      <c r="T222" s="51"/>
      <c r="U222" s="51"/>
      <c r="V222" s="51" t="n">
        <f aca="false">K222</f>
        <v>0</v>
      </c>
      <c r="W222" s="109"/>
      <c r="X222" s="50"/>
    </row>
    <row r="223" s="85" customFormat="true" ht="14.15" hidden="false" customHeight="false" outlineLevel="1" collapsed="false">
      <c r="A223" s="65" t="s">
        <v>444</v>
      </c>
      <c r="B223" s="67"/>
      <c r="C223" s="67"/>
      <c r="D223" s="67"/>
      <c r="E223" s="68" t="s">
        <v>166</v>
      </c>
      <c r="F223" s="71"/>
      <c r="G223" s="71"/>
      <c r="H223" s="52"/>
      <c r="I223" s="71"/>
      <c r="J223" s="71"/>
      <c r="K223" s="86"/>
      <c r="L223" s="69"/>
      <c r="M223" s="70"/>
      <c r="N223" s="71" t="n">
        <f aca="false">SUM(O223:V223)-K223</f>
        <v>0</v>
      </c>
      <c r="O223" s="71"/>
      <c r="P223" s="71"/>
      <c r="Q223" s="71"/>
      <c r="R223" s="71"/>
      <c r="S223" s="71"/>
      <c r="T223" s="71"/>
      <c r="U223" s="71"/>
      <c r="V223" s="71"/>
      <c r="W223" s="66"/>
      <c r="X223" s="66"/>
    </row>
    <row r="224" s="80" customFormat="true" ht="12.8" hidden="false" customHeight="false" outlineLevel="1" collapsed="false">
      <c r="A224" s="73" t="s">
        <v>445</v>
      </c>
      <c r="B224" s="78"/>
      <c r="C224" s="78"/>
      <c r="D224" s="78"/>
      <c r="E224" s="97" t="s">
        <v>446</v>
      </c>
      <c r="F224" s="78"/>
      <c r="G224" s="78"/>
      <c r="H224" s="52"/>
      <c r="I224" s="78"/>
      <c r="J224" s="78"/>
      <c r="K224" s="78"/>
      <c r="L224" s="78"/>
      <c r="M224" s="78"/>
      <c r="N224" s="79"/>
      <c r="O224" s="78"/>
      <c r="P224" s="78"/>
      <c r="Q224" s="78"/>
      <c r="R224" s="78"/>
      <c r="S224" s="78"/>
      <c r="T224" s="78"/>
      <c r="U224" s="78"/>
      <c r="V224" s="78"/>
      <c r="W224" s="79"/>
      <c r="X224" s="79"/>
      <c r="IM224" s="89"/>
      <c r="IN224" s="89"/>
    </row>
    <row r="225" s="9" customFormat="true" ht="14.15" hidden="false" customHeight="false" outlineLevel="1" collapsed="false">
      <c r="A225" s="49" t="s">
        <v>447</v>
      </c>
      <c r="B225" s="50" t="s">
        <v>49</v>
      </c>
      <c r="C225" s="50" t="s">
        <v>411</v>
      </c>
      <c r="D225" s="50" t="s">
        <v>51</v>
      </c>
      <c r="E225" s="45" t="s">
        <v>412</v>
      </c>
      <c r="F225" s="7" t="s">
        <v>64</v>
      </c>
      <c r="G225" s="51" t="n">
        <v>40</v>
      </c>
      <c r="H225" s="52"/>
      <c r="I225" s="46" t="n">
        <f aca="false">$D$1116</f>
        <v>0</v>
      </c>
      <c r="J225" s="53" t="n">
        <f aca="false">TRUNC(H225*(1+I225),2)</f>
        <v>0</v>
      </c>
      <c r="K225" s="54" t="n">
        <f aca="false">TRUNC(J225*G225,2)</f>
        <v>0</v>
      </c>
      <c r="L225" s="51"/>
      <c r="M225" s="46"/>
      <c r="N225" s="7" t="n">
        <f aca="false">SUM(O225:V225)-K225</f>
        <v>0</v>
      </c>
      <c r="O225" s="107"/>
      <c r="P225" s="51" t="n">
        <f aca="false">K225-U225</f>
        <v>0</v>
      </c>
      <c r="Q225" s="51"/>
      <c r="R225" s="51"/>
      <c r="S225" s="51"/>
      <c r="T225" s="51"/>
      <c r="U225" s="51" t="n">
        <f aca="false">J225*21.7</f>
        <v>0</v>
      </c>
      <c r="V225" s="51"/>
      <c r="W225" s="7"/>
      <c r="X225" s="7"/>
      <c r="IM225" s="10"/>
      <c r="IN225" s="10"/>
    </row>
    <row r="226" s="10" customFormat="true" ht="46.25" hidden="false" customHeight="false" outlineLevel="1" collapsed="false">
      <c r="A226" s="49" t="s">
        <v>448</v>
      </c>
      <c r="B226" s="50" t="s">
        <v>49</v>
      </c>
      <c r="C226" s="50" t="s">
        <v>414</v>
      </c>
      <c r="D226" s="50" t="s">
        <v>51</v>
      </c>
      <c r="E226" s="45" t="s">
        <v>415</v>
      </c>
      <c r="F226" s="7" t="s">
        <v>64</v>
      </c>
      <c r="G226" s="51" t="n">
        <v>45.36</v>
      </c>
      <c r="H226" s="52"/>
      <c r="I226" s="46" t="n">
        <f aca="false">$D$1116</f>
        <v>0</v>
      </c>
      <c r="J226" s="53" t="n">
        <f aca="false">TRUNC(H226*(1+I226),2)</f>
        <v>0</v>
      </c>
      <c r="K226" s="54" t="n">
        <f aca="false">TRUNC(J226*G226,2)</f>
        <v>0</v>
      </c>
      <c r="L226" s="51"/>
      <c r="M226" s="46"/>
      <c r="N226" s="7" t="n">
        <f aca="false">SUM(O226:V226)-K226</f>
        <v>0</v>
      </c>
      <c r="O226" s="107"/>
      <c r="P226" s="51" t="n">
        <f aca="false">K226-U226</f>
        <v>0</v>
      </c>
      <c r="Q226" s="51"/>
      <c r="R226" s="51"/>
      <c r="S226" s="51"/>
      <c r="T226" s="51"/>
      <c r="U226" s="51" t="n">
        <f aca="false">J226*21.7</f>
        <v>0</v>
      </c>
      <c r="V226" s="51"/>
      <c r="W226" s="50"/>
      <c r="X226" s="50"/>
    </row>
    <row r="227" s="10" customFormat="true" ht="23.85" hidden="false" customHeight="false" outlineLevel="1" collapsed="false">
      <c r="A227" s="49" t="s">
        <v>449</v>
      </c>
      <c r="B227" s="50" t="s">
        <v>49</v>
      </c>
      <c r="C227" s="50" t="s">
        <v>109</v>
      </c>
      <c r="D227" s="50" t="s">
        <v>51</v>
      </c>
      <c r="E227" s="45" t="s">
        <v>174</v>
      </c>
      <c r="F227" s="7" t="s">
        <v>64</v>
      </c>
      <c r="G227" s="51" t="n">
        <v>1.9</v>
      </c>
      <c r="H227" s="52"/>
      <c r="I227" s="46" t="n">
        <f aca="false">$D$1116</f>
        <v>0</v>
      </c>
      <c r="J227" s="53" t="n">
        <f aca="false">TRUNC(H227*(1+I227),2)</f>
        <v>0</v>
      </c>
      <c r="K227" s="54" t="n">
        <f aca="false">TRUNC(J227*G227,2)</f>
        <v>0</v>
      </c>
      <c r="L227" s="51"/>
      <c r="M227" s="46"/>
      <c r="N227" s="7"/>
      <c r="O227" s="107"/>
      <c r="P227" s="51"/>
      <c r="Q227" s="51"/>
      <c r="R227" s="51"/>
      <c r="S227" s="51"/>
      <c r="T227" s="51"/>
      <c r="U227" s="51" t="n">
        <f aca="false">K227</f>
        <v>0</v>
      </c>
      <c r="V227" s="51"/>
      <c r="W227" s="50"/>
      <c r="X227" s="50"/>
    </row>
    <row r="228" s="10" customFormat="true" ht="14.15" hidden="false" customHeight="false" outlineLevel="1" collapsed="false">
      <c r="A228" s="49" t="s">
        <v>450</v>
      </c>
      <c r="B228" s="50" t="s">
        <v>49</v>
      </c>
      <c r="C228" s="50" t="s">
        <v>338</v>
      </c>
      <c r="D228" s="50" t="s">
        <v>51</v>
      </c>
      <c r="E228" s="45" t="s">
        <v>339</v>
      </c>
      <c r="F228" s="7" t="s">
        <v>64</v>
      </c>
      <c r="G228" s="51" t="n">
        <v>1.9</v>
      </c>
      <c r="H228" s="52"/>
      <c r="I228" s="46" t="n">
        <f aca="false">$D$1116</f>
        <v>0</v>
      </c>
      <c r="J228" s="53" t="n">
        <f aca="false">TRUNC(H228*(1+I228),2)</f>
        <v>0</v>
      </c>
      <c r="K228" s="54" t="n">
        <f aca="false">TRUNC(J228*G228,2)</f>
        <v>0</v>
      </c>
      <c r="L228" s="51"/>
      <c r="M228" s="46"/>
      <c r="N228" s="7"/>
      <c r="O228" s="107"/>
      <c r="P228" s="51"/>
      <c r="Q228" s="51"/>
      <c r="R228" s="51"/>
      <c r="S228" s="51"/>
      <c r="T228" s="51"/>
      <c r="U228" s="51" t="n">
        <f aca="false">K228</f>
        <v>0</v>
      </c>
      <c r="V228" s="51"/>
      <c r="W228" s="50"/>
      <c r="X228" s="50"/>
    </row>
    <row r="229" s="9" customFormat="true" ht="23.85" hidden="false" customHeight="false" outlineLevel="1" collapsed="false">
      <c r="A229" s="49" t="s">
        <v>451</v>
      </c>
      <c r="B229" s="50" t="s">
        <v>49</v>
      </c>
      <c r="C229" s="50" t="s">
        <v>423</v>
      </c>
      <c r="D229" s="50" t="s">
        <v>51</v>
      </c>
      <c r="E229" s="45" t="s">
        <v>424</v>
      </c>
      <c r="F229" s="7" t="s">
        <v>130</v>
      </c>
      <c r="G229" s="51" t="n">
        <v>9.51</v>
      </c>
      <c r="H229" s="52"/>
      <c r="I229" s="46" t="n">
        <f aca="false">$D$1116</f>
        <v>0</v>
      </c>
      <c r="J229" s="53" t="n">
        <f aca="false">TRUNC(H229*(1+I229),2)</f>
        <v>0</v>
      </c>
      <c r="K229" s="54" t="n">
        <f aca="false">TRUNC(J229*G229,2)</f>
        <v>0</v>
      </c>
      <c r="L229" s="51"/>
      <c r="M229" s="46"/>
      <c r="N229" s="7"/>
      <c r="O229" s="51"/>
      <c r="P229" s="51"/>
      <c r="Q229" s="51"/>
      <c r="R229" s="51"/>
      <c r="S229" s="51"/>
      <c r="T229" s="51"/>
      <c r="U229" s="51" t="n">
        <f aca="false">K229</f>
        <v>0</v>
      </c>
      <c r="V229" s="51"/>
      <c r="W229" s="7"/>
      <c r="X229" s="7"/>
      <c r="IM229" s="10"/>
      <c r="IN229" s="10"/>
    </row>
    <row r="230" s="89" customFormat="true" ht="14.15" hidden="false" customHeight="false" outlineLevel="1" collapsed="false">
      <c r="A230" s="73" t="s">
        <v>452</v>
      </c>
      <c r="B230" s="74"/>
      <c r="C230" s="74"/>
      <c r="D230" s="75"/>
      <c r="E230" s="76" t="s">
        <v>453</v>
      </c>
      <c r="F230" s="74"/>
      <c r="G230" s="77"/>
      <c r="H230" s="55"/>
      <c r="I230" s="78"/>
      <c r="J230" s="78"/>
      <c r="K230" s="77"/>
      <c r="L230" s="77"/>
      <c r="M230" s="78"/>
      <c r="N230" s="79" t="n">
        <f aca="false">SUM(O230:V230)-K230</f>
        <v>0</v>
      </c>
      <c r="O230" s="108"/>
      <c r="P230" s="77"/>
      <c r="Q230" s="77"/>
      <c r="R230" s="77"/>
      <c r="S230" s="77"/>
      <c r="T230" s="77"/>
      <c r="U230" s="77"/>
      <c r="V230" s="77"/>
      <c r="W230" s="74"/>
      <c r="X230" s="74"/>
    </row>
    <row r="231" s="10" customFormat="true" ht="23.85" hidden="false" customHeight="false" outlineLevel="1" collapsed="false">
      <c r="A231" s="49" t="s">
        <v>454</v>
      </c>
      <c r="B231" s="50" t="s">
        <v>72</v>
      </c>
      <c r="C231" s="50" t="s">
        <v>428</v>
      </c>
      <c r="D231" s="50" t="s">
        <v>51</v>
      </c>
      <c r="E231" s="45" t="s">
        <v>429</v>
      </c>
      <c r="F231" s="7" t="s">
        <v>64</v>
      </c>
      <c r="G231" s="51" t="n">
        <v>120.42</v>
      </c>
      <c r="H231" s="52"/>
      <c r="I231" s="46" t="n">
        <f aca="false">$D$1117</f>
        <v>0</v>
      </c>
      <c r="J231" s="53" t="n">
        <f aca="false">TRUNC(H231*(1+I231),2)</f>
        <v>0</v>
      </c>
      <c r="K231" s="54" t="n">
        <f aca="false">TRUNC(J231*G231,2)</f>
        <v>0</v>
      </c>
      <c r="L231" s="51"/>
      <c r="M231" s="46"/>
      <c r="N231" s="7" t="n">
        <f aca="false">SUM(O231:V231)-K231</f>
        <v>0</v>
      </c>
      <c r="O231" s="107"/>
      <c r="P231" s="51"/>
      <c r="Q231" s="51"/>
      <c r="R231" s="51"/>
      <c r="S231" s="51"/>
      <c r="T231" s="51"/>
      <c r="U231" s="51"/>
      <c r="V231" s="51"/>
      <c r="W231" s="109" t="n">
        <f aca="false">K231</f>
        <v>0</v>
      </c>
      <c r="X231" s="50"/>
    </row>
    <row r="232" s="89" customFormat="true" ht="14.15" hidden="false" customHeight="false" outlineLevel="1" collapsed="false">
      <c r="A232" s="73" t="s">
        <v>455</v>
      </c>
      <c r="B232" s="74"/>
      <c r="C232" s="74"/>
      <c r="D232" s="74"/>
      <c r="E232" s="76" t="s">
        <v>456</v>
      </c>
      <c r="F232" s="75"/>
      <c r="G232" s="77"/>
      <c r="H232" s="52"/>
      <c r="I232" s="78"/>
      <c r="J232" s="78"/>
      <c r="K232" s="77"/>
      <c r="L232" s="95"/>
      <c r="M232" s="95"/>
      <c r="N232" s="79" t="n">
        <f aca="false">SUM(O232:V232)-K232</f>
        <v>0</v>
      </c>
      <c r="O232" s="108"/>
      <c r="P232" s="77"/>
      <c r="Q232" s="77"/>
      <c r="R232" s="77"/>
      <c r="S232" s="77"/>
      <c r="T232" s="77"/>
      <c r="U232" s="77"/>
      <c r="V232" s="77"/>
      <c r="W232" s="75"/>
      <c r="X232" s="75"/>
      <c r="Z232" s="110"/>
      <c r="AA232" s="110"/>
      <c r="AB232" s="110"/>
      <c r="AC232" s="110"/>
      <c r="AD232" s="110"/>
      <c r="AE232" s="110"/>
      <c r="AF232" s="110"/>
      <c r="AG232" s="110"/>
    </row>
    <row r="233" s="10" customFormat="true" ht="23.85" hidden="false" customHeight="false" outlineLevel="1" collapsed="false">
      <c r="A233" s="49" t="s">
        <v>457</v>
      </c>
      <c r="B233" s="50" t="s">
        <v>49</v>
      </c>
      <c r="C233" s="50" t="s">
        <v>458</v>
      </c>
      <c r="D233" s="50" t="s">
        <v>80</v>
      </c>
      <c r="E233" s="45" t="s">
        <v>459</v>
      </c>
      <c r="F233" s="7" t="s">
        <v>64</v>
      </c>
      <c r="G233" s="51" t="n">
        <v>10.67</v>
      </c>
      <c r="H233" s="52"/>
      <c r="I233" s="46" t="n">
        <f aca="false">$D$1116</f>
        <v>0</v>
      </c>
      <c r="J233" s="53" t="n">
        <f aca="false">TRUNC(H233*(1+I233),2)</f>
        <v>0</v>
      </c>
      <c r="K233" s="54" t="n">
        <f aca="false">TRUNC(J233*G233,2)</f>
        <v>0</v>
      </c>
      <c r="L233" s="60"/>
      <c r="M233" s="60"/>
      <c r="N233" s="7" t="n">
        <f aca="false">SUM(O233:V233)-K233</f>
        <v>0</v>
      </c>
      <c r="O233" s="107"/>
      <c r="P233" s="51"/>
      <c r="Q233" s="51"/>
      <c r="R233" s="51"/>
      <c r="S233" s="51"/>
      <c r="T233" s="51"/>
      <c r="U233" s="51"/>
      <c r="V233" s="51"/>
      <c r="W233" s="111" t="n">
        <f aca="false">K233</f>
        <v>0</v>
      </c>
      <c r="X233" s="83"/>
      <c r="Z233" s="112"/>
      <c r="AA233" s="112"/>
      <c r="AB233" s="112"/>
      <c r="AC233" s="112"/>
      <c r="AD233" s="112"/>
      <c r="AE233" s="112"/>
      <c r="AF233" s="112"/>
      <c r="AG233" s="112"/>
    </row>
    <row r="234" s="43" customFormat="true" ht="14.15" hidden="false" customHeight="false" outlineLevel="0" collapsed="false">
      <c r="A234" s="113" t="s">
        <v>460</v>
      </c>
      <c r="B234" s="82"/>
      <c r="C234" s="82"/>
      <c r="D234" s="41"/>
      <c r="E234" s="36" t="s">
        <v>461</v>
      </c>
      <c r="F234" s="38"/>
      <c r="G234" s="38"/>
      <c r="H234" s="55"/>
      <c r="I234" s="38"/>
      <c r="J234" s="38"/>
      <c r="K234" s="38"/>
      <c r="L234" s="40" t="n">
        <f aca="false">SUM(K238:K283)</f>
        <v>0</v>
      </c>
      <c r="M234" s="41" t="e">
        <f aca="false">(L234)/$L$1115</f>
        <v>#DIV/0!</v>
      </c>
      <c r="N234" s="42" t="n">
        <f aca="false">SUM(O234:V234)-K234</f>
        <v>0</v>
      </c>
      <c r="O234" s="40" t="str">
        <f aca="false">IF(SUM(O238:O283)&gt;0,SUM(O238:O283),"-")</f>
        <v>-</v>
      </c>
      <c r="P234" s="40" t="str">
        <f aca="false">IF(SUM(P238:P283)&gt;0,SUM(P238:P283),"-")</f>
        <v>-</v>
      </c>
      <c r="Q234" s="40" t="str">
        <f aca="false">IF(SUM(Q238:Q283)&gt;0,SUM(Q238:Q283),"-")</f>
        <v>-</v>
      </c>
      <c r="R234" s="40" t="str">
        <f aca="false">IF(SUM(R238:R283)&gt;0,SUM(R238:R283),"-")</f>
        <v>-</v>
      </c>
      <c r="S234" s="40" t="str">
        <f aca="false">IF(SUM(S238:S283)&gt;0,SUM(S238:S283),"-")</f>
        <v>-</v>
      </c>
      <c r="T234" s="40" t="str">
        <f aca="false">IF(SUM(T238:T283)&gt;0,SUM(T238:T283),"-")</f>
        <v>-</v>
      </c>
      <c r="U234" s="40" t="str">
        <f aca="false">IF(SUM(U238:U283)&gt;0,SUM(U238:U283),"-")</f>
        <v>-</v>
      </c>
      <c r="V234" s="40" t="str">
        <f aca="false">IF(SUM(V238:V283)&gt;0,SUM(V238:V283),"-")</f>
        <v>-</v>
      </c>
      <c r="W234" s="40" t="str">
        <f aca="false">IF(SUM(W238:W283)&gt;0,SUM(W238:W283),"-")</f>
        <v>-</v>
      </c>
      <c r="X234" s="40" t="str">
        <f aca="false">IF(SUM(X238:X283)&gt;0,SUM(X238:X283),"-")</f>
        <v>-</v>
      </c>
      <c r="IM234" s="44"/>
      <c r="IN234" s="44"/>
    </row>
    <row r="235" s="9" customFormat="true" ht="14.15" hidden="false" customHeight="false" outlineLevel="0" collapsed="false">
      <c r="A235" s="45"/>
      <c r="B235" s="46"/>
      <c r="C235" s="46"/>
      <c r="D235" s="83"/>
      <c r="E235" s="45"/>
      <c r="F235" s="46"/>
      <c r="G235" s="46"/>
      <c r="H235" s="52"/>
      <c r="I235" s="46"/>
      <c r="J235" s="46"/>
      <c r="K235" s="46"/>
      <c r="L235" s="46"/>
      <c r="M235" s="46"/>
      <c r="N235" s="46" t="n">
        <f aca="false">SUM(O235:V235)-K235</f>
        <v>0</v>
      </c>
      <c r="O235" s="46"/>
      <c r="P235" s="46"/>
      <c r="Q235" s="46"/>
      <c r="R235" s="46"/>
      <c r="S235" s="46"/>
      <c r="T235" s="46"/>
      <c r="U235" s="46"/>
      <c r="V235" s="46"/>
      <c r="W235" s="46"/>
      <c r="X235" s="7"/>
      <c r="IM235" s="10"/>
      <c r="IN235" s="10"/>
    </row>
    <row r="236" s="85" customFormat="true" ht="14.15" hidden="false" customHeight="false" outlineLevel="1" collapsed="false">
      <c r="A236" s="65" t="s">
        <v>462</v>
      </c>
      <c r="B236" s="67"/>
      <c r="C236" s="67"/>
      <c r="D236" s="67"/>
      <c r="E236" s="68" t="s">
        <v>86</v>
      </c>
      <c r="F236" s="71"/>
      <c r="G236" s="71"/>
      <c r="H236" s="52"/>
      <c r="I236" s="71"/>
      <c r="J236" s="71"/>
      <c r="K236" s="86"/>
      <c r="L236" s="69"/>
      <c r="M236" s="70"/>
      <c r="N236" s="71" t="n">
        <f aca="false">SUM(O236:V236)-K236</f>
        <v>0</v>
      </c>
      <c r="O236" s="71"/>
      <c r="P236" s="71"/>
      <c r="Q236" s="71"/>
      <c r="R236" s="71"/>
      <c r="S236" s="71"/>
      <c r="T236" s="71"/>
      <c r="U236" s="71"/>
      <c r="V236" s="71"/>
      <c r="W236" s="66"/>
      <c r="X236" s="66"/>
    </row>
    <row r="237" s="80" customFormat="true" ht="14.15" hidden="false" customHeight="false" outlineLevel="1" collapsed="false">
      <c r="A237" s="73" t="s">
        <v>463</v>
      </c>
      <c r="B237" s="74"/>
      <c r="C237" s="74"/>
      <c r="D237" s="74"/>
      <c r="E237" s="76" t="s">
        <v>464</v>
      </c>
      <c r="F237" s="74"/>
      <c r="G237" s="92"/>
      <c r="H237" s="55"/>
      <c r="I237" s="78"/>
      <c r="J237" s="78"/>
      <c r="K237" s="77"/>
      <c r="L237" s="77"/>
      <c r="M237" s="78"/>
      <c r="N237" s="79" t="n">
        <f aca="false">SUM(O237:V237)-K237</f>
        <v>0</v>
      </c>
      <c r="O237" s="77"/>
      <c r="P237" s="77"/>
      <c r="Q237" s="77"/>
      <c r="R237" s="77"/>
      <c r="S237" s="77"/>
      <c r="T237" s="77"/>
      <c r="U237" s="77"/>
      <c r="V237" s="77"/>
      <c r="W237" s="79"/>
      <c r="X237" s="79"/>
      <c r="IM237" s="89"/>
      <c r="IN237" s="89"/>
    </row>
    <row r="238" s="83" customFormat="true" ht="35.05" hidden="false" customHeight="false" outlineLevel="1" collapsed="false">
      <c r="A238" s="49" t="s">
        <v>465</v>
      </c>
      <c r="B238" s="50" t="s">
        <v>49</v>
      </c>
      <c r="C238" s="50" t="s">
        <v>466</v>
      </c>
      <c r="D238" s="50" t="s">
        <v>51</v>
      </c>
      <c r="E238" s="45" t="s">
        <v>467</v>
      </c>
      <c r="F238" s="7" t="s">
        <v>64</v>
      </c>
      <c r="G238" s="51" t="n">
        <f aca="false">62.06</f>
        <v>62.06</v>
      </c>
      <c r="H238" s="52"/>
      <c r="I238" s="46" t="n">
        <f aca="false">$I$1108</f>
        <v>0</v>
      </c>
      <c r="J238" s="53" t="n">
        <f aca="false">TRUNC(H238*(1+I238),2)</f>
        <v>0</v>
      </c>
      <c r="K238" s="54" t="n">
        <f aca="false">TRUNC(J238*G238,2)</f>
        <v>0</v>
      </c>
      <c r="N238" s="7" t="n">
        <f aca="false">SUM(O238:V238)-K238</f>
        <v>0</v>
      </c>
      <c r="O238" s="51"/>
      <c r="P238" s="51"/>
      <c r="Q238" s="51"/>
      <c r="R238" s="51"/>
      <c r="S238" s="51"/>
      <c r="T238" s="51" t="n">
        <f aca="false">K238</f>
        <v>0</v>
      </c>
      <c r="U238" s="51"/>
      <c r="V238" s="51"/>
      <c r="Y238" s="43"/>
      <c r="Z238" s="112"/>
      <c r="AA238" s="112"/>
      <c r="AB238" s="112"/>
      <c r="AC238" s="112"/>
      <c r="AD238" s="112"/>
      <c r="AE238" s="112"/>
      <c r="AF238" s="112"/>
      <c r="AG238" s="112"/>
    </row>
    <row r="239" s="9" customFormat="true" ht="23.85" hidden="false" customHeight="false" outlineLevel="1" collapsed="false">
      <c r="A239" s="49" t="s">
        <v>468</v>
      </c>
      <c r="B239" s="50" t="s">
        <v>72</v>
      </c>
      <c r="C239" s="50" t="s">
        <v>469</v>
      </c>
      <c r="D239" s="50" t="s">
        <v>51</v>
      </c>
      <c r="E239" s="45" t="s">
        <v>470</v>
      </c>
      <c r="F239" s="7" t="s">
        <v>64</v>
      </c>
      <c r="G239" s="51" t="n">
        <f aca="false">62.06</f>
        <v>62.06</v>
      </c>
      <c r="H239" s="52"/>
      <c r="I239" s="46" t="n">
        <f aca="false">$I$1108</f>
        <v>0</v>
      </c>
      <c r="J239" s="53" t="n">
        <f aca="false">TRUNC(H239*(1+I239),2)</f>
        <v>0</v>
      </c>
      <c r="K239" s="54" t="n">
        <f aca="false">TRUNC(J239*G239,2)</f>
        <v>0</v>
      </c>
      <c r="L239" s="51"/>
      <c r="M239" s="46"/>
      <c r="N239" s="7" t="n">
        <f aca="false">SUM(O239:V239)-K239</f>
        <v>0</v>
      </c>
      <c r="O239" s="51"/>
      <c r="P239" s="51"/>
      <c r="Q239" s="51"/>
      <c r="R239" s="51"/>
      <c r="S239" s="51"/>
      <c r="T239" s="51" t="n">
        <f aca="false">K239</f>
        <v>0</v>
      </c>
      <c r="U239" s="51"/>
      <c r="V239" s="51"/>
      <c r="W239" s="7"/>
      <c r="X239" s="7"/>
      <c r="Y239" s="43"/>
      <c r="IM239" s="10"/>
      <c r="IN239" s="10"/>
    </row>
    <row r="240" s="80" customFormat="true" ht="14.15" hidden="false" customHeight="false" outlineLevel="1" collapsed="false">
      <c r="A240" s="76" t="s">
        <v>471</v>
      </c>
      <c r="B240" s="79"/>
      <c r="C240" s="79"/>
      <c r="D240" s="74"/>
      <c r="E240" s="76" t="s">
        <v>472</v>
      </c>
      <c r="F240" s="74"/>
      <c r="G240" s="74"/>
      <c r="H240" s="55"/>
      <c r="I240" s="78"/>
      <c r="J240" s="78"/>
      <c r="K240" s="94"/>
      <c r="L240" s="77"/>
      <c r="M240" s="78"/>
      <c r="N240" s="79" t="n">
        <f aca="false">SUM(O240:V240)-K240</f>
        <v>0</v>
      </c>
      <c r="O240" s="77"/>
      <c r="P240" s="77"/>
      <c r="Q240" s="77"/>
      <c r="R240" s="77"/>
      <c r="S240" s="77"/>
      <c r="T240" s="77"/>
      <c r="U240" s="77"/>
      <c r="V240" s="77"/>
      <c r="W240" s="79"/>
      <c r="X240" s="79"/>
      <c r="Y240" s="43"/>
      <c r="IM240" s="89"/>
      <c r="IN240" s="89"/>
    </row>
    <row r="241" s="83" customFormat="true" ht="23.85" hidden="false" customHeight="false" outlineLevel="1" collapsed="false">
      <c r="A241" s="49" t="s">
        <v>473</v>
      </c>
      <c r="B241" s="50" t="s">
        <v>49</v>
      </c>
      <c r="C241" s="50" t="s">
        <v>474</v>
      </c>
      <c r="D241" s="50" t="s">
        <v>80</v>
      </c>
      <c r="E241" s="45" t="s">
        <v>475</v>
      </c>
      <c r="F241" s="7" t="s">
        <v>117</v>
      </c>
      <c r="G241" s="51" t="n">
        <v>1</v>
      </c>
      <c r="H241" s="52"/>
      <c r="I241" s="46" t="n">
        <f aca="false">$I$1108</f>
        <v>0</v>
      </c>
      <c r="J241" s="53" t="n">
        <f aca="false">TRUNC(H241*(1+I241),2)</f>
        <v>0</v>
      </c>
      <c r="K241" s="54" t="n">
        <f aca="false">TRUNC(J241*G241,2)</f>
        <v>0</v>
      </c>
      <c r="N241" s="7" t="n">
        <f aca="false">SUM(O241:V241)-K241</f>
        <v>0</v>
      </c>
      <c r="O241" s="51"/>
      <c r="P241" s="51"/>
      <c r="Q241" s="51"/>
      <c r="R241" s="51"/>
      <c r="S241" s="51"/>
      <c r="T241" s="51"/>
      <c r="U241" s="51"/>
      <c r="V241" s="51"/>
      <c r="W241" s="51" t="n">
        <f aca="false">K241</f>
        <v>0</v>
      </c>
      <c r="X241" s="51"/>
      <c r="Y241" s="43"/>
      <c r="Z241" s="112"/>
      <c r="AA241" s="112"/>
      <c r="AB241" s="112"/>
      <c r="AC241" s="112"/>
      <c r="AD241" s="112"/>
      <c r="AE241" s="112"/>
      <c r="AF241" s="112"/>
      <c r="AG241" s="112"/>
    </row>
    <row r="242" s="83" customFormat="true" ht="23.85" hidden="false" customHeight="false" outlineLevel="1" collapsed="false">
      <c r="A242" s="49" t="s">
        <v>476</v>
      </c>
      <c r="B242" s="50" t="s">
        <v>49</v>
      </c>
      <c r="C242" s="50" t="s">
        <v>477</v>
      </c>
      <c r="D242" s="50" t="s">
        <v>80</v>
      </c>
      <c r="E242" s="45" t="s">
        <v>478</v>
      </c>
      <c r="F242" s="7" t="s">
        <v>117</v>
      </c>
      <c r="G242" s="51" t="n">
        <v>1</v>
      </c>
      <c r="H242" s="52"/>
      <c r="I242" s="46" t="n">
        <f aca="false">$I$1108</f>
        <v>0</v>
      </c>
      <c r="J242" s="53" t="n">
        <f aca="false">TRUNC(H242*(1+I242),2)</f>
        <v>0</v>
      </c>
      <c r="K242" s="54" t="n">
        <f aca="false">TRUNC(J242*G242,2)</f>
        <v>0</v>
      </c>
      <c r="N242" s="7" t="n">
        <f aca="false">SUM(O242:V242)-K242</f>
        <v>0</v>
      </c>
      <c r="O242" s="51"/>
      <c r="P242" s="51"/>
      <c r="Q242" s="51"/>
      <c r="R242" s="51"/>
      <c r="S242" s="51"/>
      <c r="T242" s="51"/>
      <c r="U242" s="51"/>
      <c r="V242" s="51"/>
      <c r="W242" s="51" t="n">
        <f aca="false">K242</f>
        <v>0</v>
      </c>
      <c r="X242" s="51"/>
      <c r="Y242" s="43"/>
      <c r="Z242" s="112"/>
      <c r="AA242" s="112"/>
      <c r="AB242" s="112"/>
      <c r="AC242" s="112"/>
      <c r="AD242" s="112"/>
      <c r="AE242" s="112"/>
      <c r="AF242" s="112"/>
      <c r="AG242" s="112"/>
    </row>
    <row r="243" s="10" customFormat="true" ht="23.85" hidden="false" customHeight="false" outlineLevel="1" collapsed="false">
      <c r="A243" s="49" t="s">
        <v>479</v>
      </c>
      <c r="B243" s="50" t="s">
        <v>49</v>
      </c>
      <c r="C243" s="50" t="s">
        <v>480</v>
      </c>
      <c r="D243" s="50" t="s">
        <v>80</v>
      </c>
      <c r="E243" s="45" t="s">
        <v>481</v>
      </c>
      <c r="F243" s="7" t="s">
        <v>117</v>
      </c>
      <c r="G243" s="51" t="n">
        <v>2</v>
      </c>
      <c r="H243" s="52"/>
      <c r="I243" s="46" t="n">
        <f aca="false">$I$1108</f>
        <v>0</v>
      </c>
      <c r="J243" s="53" t="n">
        <f aca="false">TRUNC(H243*(1+I243),2)</f>
        <v>0</v>
      </c>
      <c r="K243" s="54" t="n">
        <f aca="false">TRUNC(J243*G243,2)</f>
        <v>0</v>
      </c>
      <c r="L243" s="60"/>
      <c r="M243" s="60"/>
      <c r="N243" s="7" t="n">
        <f aca="false">SUM(O243:V243)-K243</f>
        <v>0</v>
      </c>
      <c r="O243" s="51"/>
      <c r="P243" s="51"/>
      <c r="Q243" s="51"/>
      <c r="R243" s="51"/>
      <c r="S243" s="51"/>
      <c r="T243" s="51"/>
      <c r="U243" s="51"/>
      <c r="V243" s="51"/>
      <c r="W243" s="51" t="n">
        <f aca="false">K243</f>
        <v>0</v>
      </c>
      <c r="X243" s="51"/>
      <c r="Y243" s="43"/>
      <c r="Z243" s="112"/>
      <c r="AA243" s="112"/>
      <c r="AB243" s="112"/>
      <c r="AC243" s="112"/>
      <c r="AD243" s="112"/>
      <c r="AE243" s="112"/>
      <c r="AF243" s="112"/>
      <c r="AG243" s="112"/>
    </row>
    <row r="244" s="9" customFormat="true" ht="23.85" hidden="false" customHeight="false" outlineLevel="1" collapsed="false">
      <c r="A244" s="49" t="s">
        <v>482</v>
      </c>
      <c r="B244" s="50" t="s">
        <v>49</v>
      </c>
      <c r="C244" s="50" t="s">
        <v>483</v>
      </c>
      <c r="D244" s="50" t="s">
        <v>80</v>
      </c>
      <c r="E244" s="45" t="s">
        <v>484</v>
      </c>
      <c r="F244" s="7" t="s">
        <v>117</v>
      </c>
      <c r="G244" s="51" t="n">
        <v>1</v>
      </c>
      <c r="H244" s="52"/>
      <c r="I244" s="46" t="n">
        <f aca="false">$I$1108</f>
        <v>0</v>
      </c>
      <c r="J244" s="53" t="n">
        <f aca="false">TRUNC(H244*(1+I244),2)</f>
        <v>0</v>
      </c>
      <c r="K244" s="54" t="n">
        <f aca="false">TRUNC(J244*G244,2)</f>
        <v>0</v>
      </c>
      <c r="L244" s="51"/>
      <c r="M244" s="46"/>
      <c r="N244" s="7" t="n">
        <f aca="false">SUM(O244:V244)-K244</f>
        <v>0</v>
      </c>
      <c r="O244" s="51"/>
      <c r="P244" s="51"/>
      <c r="Q244" s="51"/>
      <c r="R244" s="51"/>
      <c r="S244" s="51"/>
      <c r="T244" s="51"/>
      <c r="U244" s="51"/>
      <c r="V244" s="51"/>
      <c r="W244" s="51" t="n">
        <f aca="false">K244</f>
        <v>0</v>
      </c>
      <c r="X244" s="51"/>
      <c r="Y244" s="43"/>
      <c r="IM244" s="10"/>
      <c r="IN244" s="10"/>
    </row>
    <row r="245" s="80" customFormat="true" ht="12.8" hidden="false" customHeight="false" outlineLevel="1" collapsed="false">
      <c r="A245" s="73" t="s">
        <v>485</v>
      </c>
      <c r="B245" s="74"/>
      <c r="C245" s="74"/>
      <c r="D245" s="74"/>
      <c r="E245" s="76" t="s">
        <v>486</v>
      </c>
      <c r="F245" s="74"/>
      <c r="G245" s="92"/>
      <c r="H245" s="55"/>
      <c r="I245" s="78"/>
      <c r="J245" s="78"/>
      <c r="K245" s="77"/>
      <c r="L245" s="77"/>
      <c r="M245" s="78"/>
      <c r="N245" s="79"/>
      <c r="O245" s="77"/>
      <c r="P245" s="77"/>
      <c r="Q245" s="77"/>
      <c r="R245" s="77"/>
      <c r="S245" s="77"/>
      <c r="T245" s="77"/>
      <c r="U245" s="77"/>
      <c r="V245" s="77"/>
      <c r="W245" s="79"/>
      <c r="X245" s="79"/>
      <c r="Y245" s="43"/>
      <c r="IM245" s="89"/>
      <c r="IN245" s="89"/>
    </row>
    <row r="246" s="83" customFormat="true" ht="23.85" hidden="false" customHeight="false" outlineLevel="1" collapsed="false">
      <c r="A246" s="49" t="s">
        <v>487</v>
      </c>
      <c r="B246" s="50" t="s">
        <v>49</v>
      </c>
      <c r="C246" s="50" t="s">
        <v>488</v>
      </c>
      <c r="D246" s="50" t="s">
        <v>80</v>
      </c>
      <c r="E246" s="45" t="s">
        <v>489</v>
      </c>
      <c r="F246" s="7" t="s">
        <v>64</v>
      </c>
      <c r="G246" s="51" t="n">
        <v>7.04</v>
      </c>
      <c r="H246" s="52"/>
      <c r="I246" s="46" t="n">
        <f aca="false">$I$1108</f>
        <v>0</v>
      </c>
      <c r="J246" s="53" t="n">
        <f aca="false">TRUNC(H246*(1+I246),2)</f>
        <v>0</v>
      </c>
      <c r="K246" s="54" t="n">
        <f aca="false">TRUNC(J246*G246,2)</f>
        <v>0</v>
      </c>
      <c r="N246" s="7"/>
      <c r="O246" s="51"/>
      <c r="P246" s="51"/>
      <c r="Q246" s="51"/>
      <c r="R246" s="51"/>
      <c r="S246" s="51"/>
      <c r="T246" s="51"/>
      <c r="U246" s="51"/>
      <c r="V246" s="51" t="n">
        <f aca="false">K246</f>
        <v>0</v>
      </c>
      <c r="W246" s="51"/>
      <c r="X246" s="51"/>
      <c r="Y246" s="43"/>
      <c r="Z246" s="112"/>
      <c r="AA246" s="112"/>
      <c r="AB246" s="112"/>
      <c r="AC246" s="112"/>
      <c r="AD246" s="112"/>
      <c r="AE246" s="112"/>
      <c r="AF246" s="112"/>
      <c r="AG246" s="112"/>
    </row>
    <row r="247" s="83" customFormat="true" ht="23.85" hidden="false" customHeight="false" outlineLevel="1" collapsed="false">
      <c r="A247" s="49" t="s">
        <v>490</v>
      </c>
      <c r="B247" s="50" t="s">
        <v>49</v>
      </c>
      <c r="C247" s="50" t="s">
        <v>469</v>
      </c>
      <c r="D247" s="50" t="s">
        <v>51</v>
      </c>
      <c r="E247" s="45" t="s">
        <v>470</v>
      </c>
      <c r="F247" s="7" t="s">
        <v>64</v>
      </c>
      <c r="G247" s="51" t="n">
        <v>7.04</v>
      </c>
      <c r="H247" s="52"/>
      <c r="I247" s="46" t="n">
        <f aca="false">$I$1108</f>
        <v>0</v>
      </c>
      <c r="J247" s="53" t="n">
        <f aca="false">TRUNC(H247*(1+I247),2)</f>
        <v>0</v>
      </c>
      <c r="K247" s="54" t="n">
        <f aca="false">TRUNC(J247*G247,2)</f>
        <v>0</v>
      </c>
      <c r="N247" s="7"/>
      <c r="O247" s="51"/>
      <c r="P247" s="51"/>
      <c r="Q247" s="51"/>
      <c r="R247" s="51"/>
      <c r="S247" s="51"/>
      <c r="T247" s="51"/>
      <c r="U247" s="51"/>
      <c r="V247" s="51" t="n">
        <f aca="false">K247</f>
        <v>0</v>
      </c>
      <c r="W247" s="51"/>
      <c r="X247" s="51"/>
      <c r="Y247" s="43"/>
      <c r="Z247" s="112"/>
      <c r="AA247" s="112"/>
      <c r="AB247" s="112"/>
      <c r="AC247" s="112"/>
      <c r="AD247" s="112"/>
      <c r="AE247" s="112"/>
      <c r="AF247" s="112"/>
      <c r="AG247" s="112"/>
    </row>
    <row r="248" s="83" customFormat="true" ht="23.85" hidden="false" customHeight="false" outlineLevel="1" collapsed="false">
      <c r="A248" s="49" t="s">
        <v>491</v>
      </c>
      <c r="B248" s="50" t="s">
        <v>49</v>
      </c>
      <c r="C248" s="50" t="s">
        <v>488</v>
      </c>
      <c r="D248" s="50" t="s">
        <v>80</v>
      </c>
      <c r="E248" s="45" t="s">
        <v>492</v>
      </c>
      <c r="F248" s="7" t="s">
        <v>64</v>
      </c>
      <c r="G248" s="51" t="n">
        <v>6.24</v>
      </c>
      <c r="H248" s="52"/>
      <c r="I248" s="46" t="n">
        <f aca="false">$I$1108</f>
        <v>0</v>
      </c>
      <c r="J248" s="53" t="n">
        <f aca="false">TRUNC(H248*(1+I248),2)</f>
        <v>0</v>
      </c>
      <c r="K248" s="54" t="n">
        <f aca="false">TRUNC(J248*G248,2)</f>
        <v>0</v>
      </c>
      <c r="N248" s="7"/>
      <c r="O248" s="51"/>
      <c r="P248" s="51"/>
      <c r="Q248" s="51"/>
      <c r="R248" s="51"/>
      <c r="S248" s="51"/>
      <c r="T248" s="51"/>
      <c r="U248" s="51"/>
      <c r="V248" s="51" t="n">
        <f aca="false">K248</f>
        <v>0</v>
      </c>
      <c r="W248" s="51"/>
      <c r="X248" s="51"/>
      <c r="Y248" s="43"/>
      <c r="Z248" s="112"/>
      <c r="AA248" s="112"/>
      <c r="AB248" s="112"/>
      <c r="AC248" s="112"/>
      <c r="AD248" s="112"/>
      <c r="AE248" s="112"/>
      <c r="AF248" s="112"/>
      <c r="AG248" s="112"/>
    </row>
    <row r="249" s="83" customFormat="true" ht="23.85" hidden="false" customHeight="false" outlineLevel="1" collapsed="false">
      <c r="A249" s="49" t="s">
        <v>493</v>
      </c>
      <c r="B249" s="50" t="s">
        <v>72</v>
      </c>
      <c r="C249" s="50" t="s">
        <v>469</v>
      </c>
      <c r="D249" s="50" t="s">
        <v>51</v>
      </c>
      <c r="E249" s="45" t="s">
        <v>470</v>
      </c>
      <c r="F249" s="7" t="s">
        <v>64</v>
      </c>
      <c r="G249" s="51" t="n">
        <v>6.24</v>
      </c>
      <c r="H249" s="52"/>
      <c r="I249" s="46" t="n">
        <f aca="false">$I$1108</f>
        <v>0</v>
      </c>
      <c r="J249" s="53" t="n">
        <f aca="false">TRUNC(H249*(1+I249),2)</f>
        <v>0</v>
      </c>
      <c r="K249" s="54" t="n">
        <f aca="false">TRUNC(J249*G249,2)</f>
        <v>0</v>
      </c>
      <c r="N249" s="7"/>
      <c r="O249" s="51"/>
      <c r="P249" s="51"/>
      <c r="Q249" s="51"/>
      <c r="R249" s="51"/>
      <c r="S249" s="51"/>
      <c r="T249" s="51"/>
      <c r="U249" s="51"/>
      <c r="V249" s="51" t="n">
        <f aca="false">K249</f>
        <v>0</v>
      </c>
      <c r="W249" s="51"/>
      <c r="X249" s="51"/>
      <c r="Y249" s="43"/>
      <c r="Z249" s="112"/>
      <c r="AA249" s="112"/>
      <c r="AB249" s="112"/>
      <c r="AC249" s="112"/>
      <c r="AD249" s="112"/>
      <c r="AE249" s="112"/>
      <c r="AF249" s="112"/>
      <c r="AG249" s="112"/>
    </row>
    <row r="250" s="80" customFormat="true" ht="14.15" hidden="false" customHeight="false" outlineLevel="1" collapsed="false">
      <c r="A250" s="73" t="s">
        <v>494</v>
      </c>
      <c r="B250" s="75"/>
      <c r="C250" s="75"/>
      <c r="D250" s="74"/>
      <c r="E250" s="76" t="s">
        <v>495</v>
      </c>
      <c r="F250" s="74"/>
      <c r="G250" s="92"/>
      <c r="H250" s="55"/>
      <c r="I250" s="78"/>
      <c r="J250" s="78"/>
      <c r="K250" s="77"/>
      <c r="L250" s="77"/>
      <c r="M250" s="78"/>
      <c r="N250" s="79" t="n">
        <f aca="false">SUM(O250:V250)-K250</f>
        <v>0</v>
      </c>
      <c r="O250" s="77"/>
      <c r="P250" s="77"/>
      <c r="Q250" s="77"/>
      <c r="R250" s="77"/>
      <c r="S250" s="77"/>
      <c r="T250" s="77"/>
      <c r="U250" s="77"/>
      <c r="V250" s="77"/>
      <c r="W250" s="79"/>
      <c r="X250" s="79"/>
      <c r="Y250" s="43"/>
      <c r="IM250" s="89"/>
      <c r="IN250" s="89"/>
    </row>
    <row r="251" s="83" customFormat="true" ht="23.85" hidden="false" customHeight="false" outlineLevel="1" collapsed="false">
      <c r="A251" s="49" t="s">
        <v>496</v>
      </c>
      <c r="B251" s="50" t="s">
        <v>49</v>
      </c>
      <c r="C251" s="50" t="s">
        <v>497</v>
      </c>
      <c r="D251" s="50" t="s">
        <v>80</v>
      </c>
      <c r="E251" s="45" t="s">
        <v>498</v>
      </c>
      <c r="F251" s="7" t="s">
        <v>117</v>
      </c>
      <c r="G251" s="51" t="n">
        <v>23</v>
      </c>
      <c r="H251" s="52"/>
      <c r="I251" s="46" t="n">
        <f aca="false">$D$1117</f>
        <v>0</v>
      </c>
      <c r="J251" s="53" t="n">
        <f aca="false">TRUNC(H251*(1+I251),2)</f>
        <v>0</v>
      </c>
      <c r="K251" s="54" t="n">
        <f aca="false">TRUNC(J251*G251,2)</f>
        <v>0</v>
      </c>
      <c r="N251" s="7" t="n">
        <f aca="false">SUM(O251:V251)-K251</f>
        <v>0</v>
      </c>
      <c r="W251" s="51" t="n">
        <f aca="false">K251</f>
        <v>0</v>
      </c>
      <c r="Y251" s="43"/>
      <c r="Z251" s="112"/>
      <c r="AA251" s="112"/>
      <c r="AB251" s="112"/>
      <c r="AC251" s="112"/>
      <c r="AD251" s="112"/>
      <c r="AE251" s="112"/>
      <c r="AF251" s="112"/>
      <c r="AG251" s="112"/>
    </row>
    <row r="252" s="80" customFormat="true" ht="14.15" hidden="false" customHeight="false" outlineLevel="1" collapsed="false">
      <c r="A252" s="73" t="s">
        <v>499</v>
      </c>
      <c r="B252" s="75"/>
      <c r="C252" s="75"/>
      <c r="D252" s="74"/>
      <c r="E252" s="76" t="s">
        <v>500</v>
      </c>
      <c r="F252" s="74"/>
      <c r="G252" s="92"/>
      <c r="H252" s="55"/>
      <c r="I252" s="78"/>
      <c r="J252" s="78"/>
      <c r="K252" s="77"/>
      <c r="L252" s="77"/>
      <c r="M252" s="78"/>
      <c r="N252" s="79" t="n">
        <f aca="false">SUM(O252:V252)-K252</f>
        <v>0</v>
      </c>
      <c r="O252" s="77"/>
      <c r="P252" s="77"/>
      <c r="Q252" s="77"/>
      <c r="R252" s="77"/>
      <c r="S252" s="77"/>
      <c r="T252" s="77"/>
      <c r="U252" s="77"/>
      <c r="V252" s="77"/>
      <c r="W252" s="79"/>
      <c r="X252" s="79"/>
      <c r="Y252" s="43"/>
      <c r="IM252" s="89"/>
      <c r="IN252" s="89"/>
    </row>
    <row r="253" s="10" customFormat="true" ht="46.25" hidden="false" customHeight="false" outlineLevel="1" collapsed="false">
      <c r="A253" s="49" t="s">
        <v>501</v>
      </c>
      <c r="B253" s="50" t="s">
        <v>49</v>
      </c>
      <c r="C253" s="50" t="s">
        <v>502</v>
      </c>
      <c r="D253" s="50" t="s">
        <v>51</v>
      </c>
      <c r="E253" s="45" t="s">
        <v>503</v>
      </c>
      <c r="F253" s="7" t="s">
        <v>117</v>
      </c>
      <c r="G253" s="51" t="n">
        <v>4</v>
      </c>
      <c r="H253" s="52"/>
      <c r="I253" s="46" t="n">
        <f aca="false">$D$1116</f>
        <v>0</v>
      </c>
      <c r="J253" s="53" t="n">
        <f aca="false">TRUNC(H253*(1+I253),2)</f>
        <v>0</v>
      </c>
      <c r="K253" s="54" t="n">
        <f aca="false">TRUNC(J253*G253,2)</f>
        <v>0</v>
      </c>
      <c r="L253" s="60"/>
      <c r="M253" s="60"/>
      <c r="N253" s="7"/>
      <c r="O253" s="60"/>
      <c r="P253" s="60"/>
      <c r="Q253" s="60"/>
      <c r="R253" s="60"/>
      <c r="S253" s="60"/>
      <c r="T253" s="51"/>
      <c r="U253" s="51" t="n">
        <f aca="false">K253-T253</f>
        <v>0</v>
      </c>
      <c r="V253" s="51"/>
      <c r="W253" s="50"/>
      <c r="X253" s="50"/>
      <c r="Y253" s="43"/>
      <c r="Z253" s="112"/>
      <c r="AA253" s="112"/>
      <c r="AB253" s="112"/>
      <c r="AC253" s="112"/>
      <c r="AD253" s="112"/>
      <c r="AE253" s="112"/>
      <c r="AF253" s="112"/>
      <c r="AG253" s="112"/>
    </row>
    <row r="254" s="10" customFormat="true" ht="46.25" hidden="false" customHeight="false" outlineLevel="1" collapsed="false">
      <c r="A254" s="49" t="s">
        <v>504</v>
      </c>
      <c r="B254" s="50" t="s">
        <v>49</v>
      </c>
      <c r="C254" s="50" t="s">
        <v>505</v>
      </c>
      <c r="D254" s="50" t="s">
        <v>51</v>
      </c>
      <c r="E254" s="45" t="s">
        <v>506</v>
      </c>
      <c r="F254" s="7" t="s">
        <v>117</v>
      </c>
      <c r="G254" s="51" t="n">
        <v>2</v>
      </c>
      <c r="H254" s="52"/>
      <c r="I254" s="46" t="n">
        <f aca="false">$D$1116</f>
        <v>0</v>
      </c>
      <c r="J254" s="53" t="n">
        <f aca="false">TRUNC(H254*(1+I254),2)</f>
        <v>0</v>
      </c>
      <c r="K254" s="54" t="n">
        <f aca="false">TRUNC(J254*G254,2)</f>
        <v>0</v>
      </c>
      <c r="L254" s="60"/>
      <c r="M254" s="60"/>
      <c r="N254" s="7"/>
      <c r="O254" s="60"/>
      <c r="P254" s="60"/>
      <c r="Q254" s="60"/>
      <c r="R254" s="60"/>
      <c r="S254" s="60"/>
      <c r="T254" s="51"/>
      <c r="U254" s="51" t="n">
        <f aca="false">K254-T254</f>
        <v>0</v>
      </c>
      <c r="V254" s="50"/>
      <c r="W254" s="83"/>
      <c r="X254" s="83"/>
      <c r="Y254" s="43"/>
      <c r="Z254" s="112"/>
      <c r="AA254" s="112"/>
      <c r="AB254" s="112"/>
      <c r="AC254" s="112"/>
      <c r="AD254" s="112"/>
      <c r="AE254" s="112"/>
      <c r="AF254" s="112"/>
      <c r="AG254" s="112"/>
    </row>
    <row r="255" s="10" customFormat="true" ht="46.25" hidden="false" customHeight="false" outlineLevel="1" collapsed="false">
      <c r="A255" s="49" t="s">
        <v>507</v>
      </c>
      <c r="B255" s="50" t="s">
        <v>49</v>
      </c>
      <c r="C255" s="50" t="s">
        <v>505</v>
      </c>
      <c r="D255" s="50" t="s">
        <v>51</v>
      </c>
      <c r="E255" s="45" t="s">
        <v>508</v>
      </c>
      <c r="F255" s="7" t="s">
        <v>117</v>
      </c>
      <c r="G255" s="51" t="n">
        <v>2</v>
      </c>
      <c r="H255" s="52"/>
      <c r="I255" s="46" t="n">
        <f aca="false">$D$1116</f>
        <v>0</v>
      </c>
      <c r="J255" s="53" t="n">
        <f aca="false">TRUNC(H255*(1+I255),2)</f>
        <v>0</v>
      </c>
      <c r="K255" s="54" t="n">
        <f aca="false">TRUNC(J255*G255,2)</f>
        <v>0</v>
      </c>
      <c r="L255" s="60"/>
      <c r="M255" s="60"/>
      <c r="N255" s="7"/>
      <c r="O255" s="60"/>
      <c r="P255" s="60"/>
      <c r="Q255" s="60"/>
      <c r="R255" s="60"/>
      <c r="S255" s="60"/>
      <c r="T255" s="51"/>
      <c r="U255" s="51" t="n">
        <f aca="false">K255</f>
        <v>0</v>
      </c>
      <c r="V255" s="50"/>
      <c r="W255" s="83"/>
      <c r="X255" s="83"/>
      <c r="Y255" s="43"/>
      <c r="Z255" s="112"/>
      <c r="AA255" s="112"/>
      <c r="AB255" s="112"/>
      <c r="AC255" s="112"/>
      <c r="AD255" s="112"/>
      <c r="AE255" s="112"/>
      <c r="AF255" s="112"/>
      <c r="AG255" s="112"/>
    </row>
    <row r="256" s="89" customFormat="true" ht="14.15" hidden="false" customHeight="false" outlineLevel="1" collapsed="false">
      <c r="A256" s="73" t="s">
        <v>509</v>
      </c>
      <c r="B256" s="74"/>
      <c r="C256" s="74"/>
      <c r="D256" s="75"/>
      <c r="E256" s="73" t="s">
        <v>510</v>
      </c>
      <c r="F256" s="75"/>
      <c r="G256" s="77"/>
      <c r="H256" s="52"/>
      <c r="I256" s="78"/>
      <c r="J256" s="78"/>
      <c r="K256" s="77"/>
      <c r="L256" s="95"/>
      <c r="M256" s="95"/>
      <c r="N256" s="79" t="n">
        <f aca="false">SUM(O256:V256)-K256</f>
        <v>0</v>
      </c>
      <c r="O256" s="95"/>
      <c r="P256" s="95"/>
      <c r="Q256" s="95"/>
      <c r="R256" s="95"/>
      <c r="S256" s="95"/>
      <c r="T256" s="77"/>
      <c r="U256" s="77"/>
      <c r="V256" s="74"/>
      <c r="W256" s="75"/>
      <c r="X256" s="75"/>
      <c r="Y256" s="43"/>
      <c r="Z256" s="110"/>
      <c r="AA256" s="110"/>
      <c r="AB256" s="110"/>
      <c r="AC256" s="110"/>
      <c r="AD256" s="110"/>
      <c r="AE256" s="110"/>
      <c r="AF256" s="110"/>
      <c r="AG256" s="110"/>
    </row>
    <row r="257" s="10" customFormat="true" ht="23.85" hidden="false" customHeight="false" outlineLevel="1" collapsed="false">
      <c r="A257" s="49" t="s">
        <v>511</v>
      </c>
      <c r="B257" s="50" t="s">
        <v>49</v>
      </c>
      <c r="C257" s="50" t="s">
        <v>512</v>
      </c>
      <c r="D257" s="50" t="s">
        <v>80</v>
      </c>
      <c r="E257" s="45" t="s">
        <v>513</v>
      </c>
      <c r="F257" s="7" t="s">
        <v>117</v>
      </c>
      <c r="G257" s="51" t="n">
        <v>3</v>
      </c>
      <c r="H257" s="52"/>
      <c r="I257" s="46" t="n">
        <f aca="false">$D$1116</f>
        <v>0</v>
      </c>
      <c r="J257" s="53" t="n">
        <f aca="false">TRUNC(H257*(1+I257),2)</f>
        <v>0</v>
      </c>
      <c r="K257" s="54" t="n">
        <f aca="false">TRUNC(J257*G257,2)</f>
        <v>0</v>
      </c>
      <c r="L257" s="60"/>
      <c r="M257" s="60"/>
      <c r="N257" s="7" t="n">
        <f aca="false">SUM(O257:V257)-K257</f>
        <v>0</v>
      </c>
      <c r="O257" s="60"/>
      <c r="P257" s="60"/>
      <c r="Q257" s="60"/>
      <c r="R257" s="60"/>
      <c r="S257" s="60"/>
      <c r="T257" s="51"/>
      <c r="U257" s="51"/>
      <c r="V257" s="109" t="n">
        <f aca="false">K257</f>
        <v>0</v>
      </c>
      <c r="W257" s="83"/>
      <c r="X257" s="83"/>
      <c r="Y257" s="43"/>
      <c r="Z257" s="112"/>
      <c r="AA257" s="112"/>
      <c r="AB257" s="112"/>
      <c r="AC257" s="112"/>
      <c r="AD257" s="112"/>
      <c r="AE257" s="112"/>
      <c r="AF257" s="112"/>
      <c r="AG257" s="112"/>
    </row>
    <row r="258" s="10" customFormat="true" ht="35.05" hidden="false" customHeight="false" outlineLevel="1" collapsed="false">
      <c r="A258" s="49" t="s">
        <v>514</v>
      </c>
      <c r="B258" s="50" t="s">
        <v>49</v>
      </c>
      <c r="C258" s="50" t="s">
        <v>515</v>
      </c>
      <c r="D258" s="50" t="s">
        <v>51</v>
      </c>
      <c r="E258" s="45" t="s">
        <v>516</v>
      </c>
      <c r="F258" s="7" t="s">
        <v>117</v>
      </c>
      <c r="G258" s="51" t="n">
        <v>6</v>
      </c>
      <c r="H258" s="52"/>
      <c r="I258" s="46" t="n">
        <f aca="false">$D$1116</f>
        <v>0</v>
      </c>
      <c r="J258" s="53" t="n">
        <f aca="false">TRUNC(H258*(1+I258),2)</f>
        <v>0</v>
      </c>
      <c r="K258" s="54" t="n">
        <f aca="false">TRUNC(J258*G258,2)</f>
        <v>0</v>
      </c>
      <c r="L258" s="60"/>
      <c r="M258" s="60"/>
      <c r="N258" s="7" t="n">
        <f aca="false">SUM(O258:V258)-K258</f>
        <v>0</v>
      </c>
      <c r="O258" s="60"/>
      <c r="P258" s="60"/>
      <c r="Q258" s="60"/>
      <c r="R258" s="60"/>
      <c r="S258" s="60"/>
      <c r="T258" s="51"/>
      <c r="U258" s="51" t="n">
        <f aca="false">K258</f>
        <v>0</v>
      </c>
      <c r="V258" s="50"/>
      <c r="W258" s="83"/>
      <c r="X258" s="83"/>
      <c r="Y258" s="43"/>
      <c r="Z258" s="112"/>
      <c r="AA258" s="112"/>
      <c r="AB258" s="112"/>
      <c r="AC258" s="112"/>
      <c r="AD258" s="112"/>
      <c r="AE258" s="112"/>
      <c r="AF258" s="112"/>
      <c r="AG258" s="112"/>
    </row>
    <row r="259" s="10" customFormat="true" ht="35.05" hidden="false" customHeight="false" outlineLevel="1" collapsed="false">
      <c r="A259" s="49" t="s">
        <v>517</v>
      </c>
      <c r="B259" s="50" t="s">
        <v>49</v>
      </c>
      <c r="C259" s="50" t="s">
        <v>518</v>
      </c>
      <c r="D259" s="50" t="s">
        <v>51</v>
      </c>
      <c r="E259" s="45" t="s">
        <v>519</v>
      </c>
      <c r="F259" s="7" t="s">
        <v>117</v>
      </c>
      <c r="G259" s="51" t="n">
        <v>4</v>
      </c>
      <c r="H259" s="52"/>
      <c r="I259" s="46" t="n">
        <f aca="false">$D$1116</f>
        <v>0</v>
      </c>
      <c r="J259" s="53" t="n">
        <f aca="false">TRUNC(H259*(1+I259),2)</f>
        <v>0</v>
      </c>
      <c r="K259" s="54" t="n">
        <f aca="false">TRUNC(J259*G259,2)</f>
        <v>0</v>
      </c>
      <c r="L259" s="60"/>
      <c r="M259" s="60"/>
      <c r="N259" s="7" t="n">
        <f aca="false">SUM(O259:V259)-K259</f>
        <v>0</v>
      </c>
      <c r="O259" s="60"/>
      <c r="P259" s="60"/>
      <c r="Q259" s="60"/>
      <c r="R259" s="60"/>
      <c r="S259" s="60"/>
      <c r="T259" s="51"/>
      <c r="U259" s="51" t="n">
        <f aca="false">K259</f>
        <v>0</v>
      </c>
      <c r="V259" s="50"/>
      <c r="W259" s="83"/>
      <c r="X259" s="83"/>
      <c r="Y259" s="43"/>
      <c r="Z259" s="112"/>
      <c r="AA259" s="112"/>
      <c r="AB259" s="112"/>
      <c r="AC259" s="112"/>
      <c r="AD259" s="112"/>
      <c r="AE259" s="112"/>
      <c r="AF259" s="112"/>
      <c r="AG259" s="112"/>
    </row>
    <row r="260" s="83" customFormat="true" ht="23.85" hidden="false" customHeight="false" outlineLevel="1" collapsed="false">
      <c r="A260" s="49" t="s">
        <v>520</v>
      </c>
      <c r="B260" s="50" t="s">
        <v>49</v>
      </c>
      <c r="C260" s="50" t="s">
        <v>442</v>
      </c>
      <c r="D260" s="50" t="s">
        <v>80</v>
      </c>
      <c r="E260" s="45" t="s">
        <v>521</v>
      </c>
      <c r="F260" s="7" t="s">
        <v>64</v>
      </c>
      <c r="G260" s="51" t="n">
        <v>13.76</v>
      </c>
      <c r="H260" s="52"/>
      <c r="I260" s="46" t="n">
        <f aca="false">$D$1116</f>
        <v>0</v>
      </c>
      <c r="J260" s="53" t="n">
        <f aca="false">TRUNC(H260*(1+I260),2)</f>
        <v>0</v>
      </c>
      <c r="K260" s="54" t="n">
        <f aca="false">TRUNC(J260*G260,2)</f>
        <v>0</v>
      </c>
      <c r="N260" s="7"/>
      <c r="O260" s="51"/>
      <c r="P260" s="51"/>
      <c r="Q260" s="51"/>
      <c r="R260" s="51"/>
      <c r="S260" s="51"/>
      <c r="T260" s="51"/>
      <c r="U260" s="51" t="n">
        <f aca="false">K260</f>
        <v>0</v>
      </c>
      <c r="V260" s="51"/>
      <c r="Y260" s="43"/>
      <c r="Z260" s="112"/>
      <c r="AA260" s="112"/>
      <c r="AB260" s="112"/>
      <c r="AC260" s="112"/>
      <c r="AD260" s="112"/>
      <c r="AE260" s="112"/>
      <c r="AF260" s="112"/>
      <c r="AG260" s="112"/>
    </row>
    <row r="261" s="85" customFormat="true" ht="14.15" hidden="false" customHeight="false" outlineLevel="1" collapsed="false">
      <c r="A261" s="65" t="s">
        <v>522</v>
      </c>
      <c r="B261" s="67"/>
      <c r="C261" s="67"/>
      <c r="D261" s="67"/>
      <c r="E261" s="68" t="s">
        <v>166</v>
      </c>
      <c r="F261" s="71"/>
      <c r="G261" s="71"/>
      <c r="H261" s="52"/>
      <c r="I261" s="71"/>
      <c r="J261" s="71"/>
      <c r="K261" s="86"/>
      <c r="L261" s="69"/>
      <c r="M261" s="70"/>
      <c r="N261" s="71" t="n">
        <f aca="false">SUM(O261:V261)-K261</f>
        <v>0</v>
      </c>
      <c r="O261" s="71"/>
      <c r="P261" s="71"/>
      <c r="Q261" s="71"/>
      <c r="R261" s="71"/>
      <c r="S261" s="71"/>
      <c r="T261" s="71"/>
      <c r="U261" s="71"/>
      <c r="V261" s="71"/>
      <c r="W261" s="66"/>
      <c r="X261" s="66"/>
      <c r="Y261" s="43"/>
    </row>
    <row r="262" s="80" customFormat="true" ht="14.15" hidden="false" customHeight="false" outlineLevel="1" collapsed="false">
      <c r="A262" s="73" t="s">
        <v>523</v>
      </c>
      <c r="B262" s="74"/>
      <c r="C262" s="74"/>
      <c r="D262" s="74"/>
      <c r="E262" s="76" t="s">
        <v>464</v>
      </c>
      <c r="F262" s="74"/>
      <c r="G262" s="92"/>
      <c r="H262" s="55"/>
      <c r="I262" s="78"/>
      <c r="J262" s="78"/>
      <c r="K262" s="77"/>
      <c r="L262" s="77"/>
      <c r="M262" s="78"/>
      <c r="N262" s="79" t="n">
        <f aca="false">SUM(O262:V262)-K262</f>
        <v>0</v>
      </c>
      <c r="O262" s="77"/>
      <c r="P262" s="77"/>
      <c r="Q262" s="77"/>
      <c r="R262" s="77"/>
      <c r="S262" s="77"/>
      <c r="T262" s="77"/>
      <c r="U262" s="77"/>
      <c r="V262" s="77"/>
      <c r="W262" s="79"/>
      <c r="X262" s="79"/>
      <c r="Y262" s="43"/>
      <c r="IM262" s="89"/>
      <c r="IN262" s="89"/>
    </row>
    <row r="263" s="83" customFormat="true" ht="35.05" hidden="false" customHeight="false" outlineLevel="1" collapsed="false">
      <c r="A263" s="49" t="s">
        <v>524</v>
      </c>
      <c r="B263" s="50" t="s">
        <v>49</v>
      </c>
      <c r="C263" s="50" t="s">
        <v>525</v>
      </c>
      <c r="D263" s="50" t="s">
        <v>80</v>
      </c>
      <c r="E263" s="45" t="s">
        <v>526</v>
      </c>
      <c r="F263" s="7" t="s">
        <v>64</v>
      </c>
      <c r="G263" s="51" t="n">
        <v>26.69</v>
      </c>
      <c r="H263" s="52"/>
      <c r="I263" s="46" t="n">
        <f aca="false">$I$1108</f>
        <v>0</v>
      </c>
      <c r="J263" s="53" t="n">
        <f aca="false">TRUNC(H263*(1+I263),2)</f>
        <v>0</v>
      </c>
      <c r="K263" s="54" t="n">
        <f aca="false">TRUNC(J263*G263,2)</f>
        <v>0</v>
      </c>
      <c r="N263" s="7" t="n">
        <f aca="false">SUM(O263:V263)-K263</f>
        <v>0</v>
      </c>
      <c r="O263" s="51"/>
      <c r="P263" s="51"/>
      <c r="Q263" s="51"/>
      <c r="R263" s="51"/>
      <c r="S263" s="51"/>
      <c r="T263" s="51"/>
      <c r="U263" s="51" t="n">
        <f aca="false">K263</f>
        <v>0</v>
      </c>
      <c r="V263" s="51"/>
      <c r="Y263" s="43"/>
      <c r="Z263" s="112"/>
      <c r="AA263" s="112"/>
      <c r="AB263" s="112"/>
      <c r="AC263" s="112"/>
      <c r="AD263" s="112"/>
      <c r="AE263" s="112"/>
      <c r="AF263" s="112"/>
      <c r="AG263" s="112"/>
    </row>
    <row r="264" s="9" customFormat="true" ht="23.85" hidden="false" customHeight="false" outlineLevel="1" collapsed="false">
      <c r="A264" s="49" t="s">
        <v>527</v>
      </c>
      <c r="B264" s="83" t="s">
        <v>72</v>
      </c>
      <c r="C264" s="50" t="s">
        <v>469</v>
      </c>
      <c r="D264" s="50" t="s">
        <v>51</v>
      </c>
      <c r="E264" s="45" t="s">
        <v>528</v>
      </c>
      <c r="F264" s="7" t="s">
        <v>64</v>
      </c>
      <c r="G264" s="51" t="n">
        <v>26.69</v>
      </c>
      <c r="H264" s="52"/>
      <c r="I264" s="46" t="n">
        <f aca="false">$I$1108</f>
        <v>0</v>
      </c>
      <c r="J264" s="53" t="n">
        <f aca="false">TRUNC(H264*(1+I264),2)</f>
        <v>0</v>
      </c>
      <c r="K264" s="54" t="n">
        <f aca="false">TRUNC(J264*G264,2)</f>
        <v>0</v>
      </c>
      <c r="L264" s="51"/>
      <c r="M264" s="46"/>
      <c r="N264" s="7" t="n">
        <f aca="false">SUM(O264:V264)-K264</f>
        <v>0</v>
      </c>
      <c r="O264" s="51"/>
      <c r="P264" s="51"/>
      <c r="Q264" s="51"/>
      <c r="R264" s="51"/>
      <c r="S264" s="51"/>
      <c r="T264" s="51"/>
      <c r="U264" s="51" t="n">
        <f aca="false">K264</f>
        <v>0</v>
      </c>
      <c r="V264" s="51"/>
      <c r="W264" s="7"/>
      <c r="X264" s="7"/>
      <c r="Y264" s="43"/>
      <c r="IM264" s="10"/>
      <c r="IN264" s="10"/>
    </row>
    <row r="265" s="80" customFormat="true" ht="14.15" hidden="false" customHeight="false" outlineLevel="1" collapsed="false">
      <c r="A265" s="73" t="s">
        <v>529</v>
      </c>
      <c r="B265" s="74"/>
      <c r="C265" s="74"/>
      <c r="D265" s="74"/>
      <c r="E265" s="76" t="s">
        <v>530</v>
      </c>
      <c r="F265" s="74"/>
      <c r="G265" s="92"/>
      <c r="H265" s="55"/>
      <c r="I265" s="78"/>
      <c r="J265" s="78"/>
      <c r="K265" s="77"/>
      <c r="L265" s="77"/>
      <c r="M265" s="78"/>
      <c r="N265" s="79" t="n">
        <f aca="false">SUM(O265:V265)-K265</f>
        <v>0</v>
      </c>
      <c r="O265" s="77"/>
      <c r="P265" s="77"/>
      <c r="Q265" s="77"/>
      <c r="R265" s="77"/>
      <c r="S265" s="77"/>
      <c r="T265" s="77"/>
      <c r="U265" s="77"/>
      <c r="V265" s="77"/>
      <c r="W265" s="79"/>
      <c r="X265" s="79"/>
      <c r="Y265" s="43"/>
      <c r="IM265" s="89"/>
      <c r="IN265" s="89"/>
    </row>
    <row r="266" s="83" customFormat="true" ht="35.05" hidden="false" customHeight="false" outlineLevel="1" collapsed="false">
      <c r="A266" s="49" t="s">
        <v>531</v>
      </c>
      <c r="B266" s="50" t="s">
        <v>49</v>
      </c>
      <c r="C266" s="50" t="s">
        <v>532</v>
      </c>
      <c r="D266" s="50" t="s">
        <v>80</v>
      </c>
      <c r="E266" s="45" t="s">
        <v>533</v>
      </c>
      <c r="F266" s="7" t="s">
        <v>117</v>
      </c>
      <c r="G266" s="51" t="n">
        <v>1</v>
      </c>
      <c r="H266" s="52"/>
      <c r="I266" s="46" t="n">
        <f aca="false">$I$1108</f>
        <v>0</v>
      </c>
      <c r="J266" s="53" t="n">
        <f aca="false">TRUNC(H266*(1+I266),2)</f>
        <v>0</v>
      </c>
      <c r="K266" s="54" t="n">
        <f aca="false">TRUNC(J266*G266,2)</f>
        <v>0</v>
      </c>
      <c r="N266" s="7" t="n">
        <f aca="false">SUM(O266:V266)-K266</f>
        <v>0</v>
      </c>
      <c r="O266" s="51"/>
      <c r="P266" s="51"/>
      <c r="Q266" s="51"/>
      <c r="R266" s="51"/>
      <c r="S266" s="51"/>
      <c r="T266" s="51"/>
      <c r="U266" s="51" t="n">
        <f aca="false">K266</f>
        <v>0</v>
      </c>
      <c r="V266" s="51"/>
      <c r="Y266" s="43"/>
      <c r="Z266" s="112"/>
      <c r="AA266" s="112"/>
      <c r="AB266" s="112"/>
      <c r="AC266" s="112"/>
      <c r="AD266" s="112"/>
      <c r="AE266" s="112"/>
      <c r="AF266" s="112"/>
      <c r="AG266" s="112"/>
    </row>
    <row r="267" s="80" customFormat="true" ht="14.15" hidden="false" customHeight="false" outlineLevel="1" collapsed="false">
      <c r="A267" s="73" t="s">
        <v>534</v>
      </c>
      <c r="B267" s="75"/>
      <c r="C267" s="75"/>
      <c r="D267" s="74"/>
      <c r="E267" s="76" t="s">
        <v>495</v>
      </c>
      <c r="F267" s="74"/>
      <c r="G267" s="92"/>
      <c r="H267" s="55"/>
      <c r="I267" s="78"/>
      <c r="J267" s="78"/>
      <c r="K267" s="77"/>
      <c r="L267" s="77"/>
      <c r="M267" s="78"/>
      <c r="N267" s="79" t="n">
        <f aca="false">SUM(O267:V267)-K267</f>
        <v>0</v>
      </c>
      <c r="O267" s="77"/>
      <c r="P267" s="77"/>
      <c r="Q267" s="77"/>
      <c r="R267" s="77"/>
      <c r="S267" s="77"/>
      <c r="T267" s="77"/>
      <c r="U267" s="77"/>
      <c r="V267" s="77"/>
      <c r="W267" s="79"/>
      <c r="X267" s="79"/>
      <c r="Y267" s="43"/>
      <c r="IM267" s="89"/>
      <c r="IN267" s="89"/>
    </row>
    <row r="268" s="83" customFormat="true" ht="23.85" hidden="false" customHeight="false" outlineLevel="1" collapsed="false">
      <c r="A268" s="49" t="s">
        <v>535</v>
      </c>
      <c r="B268" s="50" t="s">
        <v>49</v>
      </c>
      <c r="C268" s="50" t="s">
        <v>497</v>
      </c>
      <c r="D268" s="50" t="s">
        <v>80</v>
      </c>
      <c r="E268" s="45" t="s">
        <v>498</v>
      </c>
      <c r="F268" s="7" t="s">
        <v>117</v>
      </c>
      <c r="G268" s="51" t="n">
        <v>7</v>
      </c>
      <c r="H268" s="52"/>
      <c r="I268" s="46" t="n">
        <f aca="false">$D$1117</f>
        <v>0</v>
      </c>
      <c r="J268" s="53" t="n">
        <f aca="false">TRUNC(H268*(1+I268),2)</f>
        <v>0</v>
      </c>
      <c r="K268" s="54" t="n">
        <f aca="false">TRUNC(J268*G268,2)</f>
        <v>0</v>
      </c>
      <c r="N268" s="7" t="n">
        <f aca="false">SUM(O268:V268)-K268</f>
        <v>0</v>
      </c>
      <c r="U268" s="51" t="n">
        <f aca="false">K268</f>
        <v>0</v>
      </c>
      <c r="Y268" s="43"/>
      <c r="Z268" s="112"/>
      <c r="AA268" s="112"/>
      <c r="AB268" s="112"/>
      <c r="AC268" s="112"/>
      <c r="AD268" s="112"/>
      <c r="AE268" s="112"/>
      <c r="AF268" s="112"/>
      <c r="AG268" s="112"/>
    </row>
    <row r="269" s="80" customFormat="true" ht="14.15" hidden="false" customHeight="false" outlineLevel="1" collapsed="false">
      <c r="A269" s="73" t="s">
        <v>536</v>
      </c>
      <c r="B269" s="75"/>
      <c r="C269" s="75"/>
      <c r="D269" s="74"/>
      <c r="E269" s="76" t="s">
        <v>500</v>
      </c>
      <c r="F269" s="74"/>
      <c r="G269" s="92"/>
      <c r="H269" s="55"/>
      <c r="I269" s="78"/>
      <c r="J269" s="78"/>
      <c r="K269" s="77"/>
      <c r="L269" s="77"/>
      <c r="M269" s="78"/>
      <c r="N269" s="79" t="n">
        <f aca="false">SUM(O269:V269)-K269</f>
        <v>0</v>
      </c>
      <c r="O269" s="77"/>
      <c r="P269" s="77"/>
      <c r="Q269" s="77"/>
      <c r="R269" s="77"/>
      <c r="S269" s="77"/>
      <c r="T269" s="77"/>
      <c r="U269" s="77"/>
      <c r="V269" s="77"/>
      <c r="W269" s="79"/>
      <c r="X269" s="79"/>
      <c r="Y269" s="43"/>
      <c r="IM269" s="89"/>
      <c r="IN269" s="89"/>
    </row>
    <row r="270" s="10" customFormat="true" ht="46.25" hidden="false" customHeight="false" outlineLevel="1" collapsed="false">
      <c r="A270" s="49" t="s">
        <v>537</v>
      </c>
      <c r="B270" s="50" t="s">
        <v>49</v>
      </c>
      <c r="C270" s="50" t="s">
        <v>505</v>
      </c>
      <c r="D270" s="50" t="s">
        <v>51</v>
      </c>
      <c r="E270" s="45" t="s">
        <v>506</v>
      </c>
      <c r="F270" s="7" t="s">
        <v>117</v>
      </c>
      <c r="G270" s="51" t="n">
        <v>4</v>
      </c>
      <c r="H270" s="52"/>
      <c r="I270" s="46" t="n">
        <f aca="false">$D$1116</f>
        <v>0</v>
      </c>
      <c r="J270" s="53" t="n">
        <f aca="false">TRUNC(H270*(1+I270),2)</f>
        <v>0</v>
      </c>
      <c r="K270" s="54" t="n">
        <f aca="false">TRUNC(J270*G270,2)</f>
        <v>0</v>
      </c>
      <c r="L270" s="60"/>
      <c r="M270" s="60"/>
      <c r="N270" s="7"/>
      <c r="O270" s="60"/>
      <c r="P270" s="60"/>
      <c r="Q270" s="60"/>
      <c r="R270" s="60"/>
      <c r="S270" s="60"/>
      <c r="T270" s="51"/>
      <c r="U270" s="51" t="n">
        <f aca="false">K270</f>
        <v>0</v>
      </c>
      <c r="V270" s="50"/>
      <c r="W270" s="83"/>
      <c r="X270" s="83"/>
      <c r="Y270" s="43"/>
      <c r="Z270" s="112"/>
      <c r="AA270" s="112"/>
      <c r="AB270" s="112"/>
      <c r="AC270" s="112"/>
      <c r="AD270" s="112"/>
      <c r="AE270" s="112"/>
      <c r="AF270" s="112"/>
      <c r="AG270" s="112"/>
    </row>
    <row r="271" s="10" customFormat="true" ht="46.25" hidden="false" customHeight="false" outlineLevel="1" collapsed="false">
      <c r="A271" s="49" t="s">
        <v>538</v>
      </c>
      <c r="B271" s="50" t="s">
        <v>49</v>
      </c>
      <c r="C271" s="50" t="s">
        <v>505</v>
      </c>
      <c r="D271" s="50" t="s">
        <v>51</v>
      </c>
      <c r="E271" s="45" t="s">
        <v>539</v>
      </c>
      <c r="F271" s="7" t="s">
        <v>117</v>
      </c>
      <c r="G271" s="51" t="n">
        <v>1</v>
      </c>
      <c r="H271" s="52"/>
      <c r="I271" s="46" t="n">
        <f aca="false">$D$1116</f>
        <v>0</v>
      </c>
      <c r="J271" s="53" t="n">
        <f aca="false">TRUNC(H271*(1+I271),2)</f>
        <v>0</v>
      </c>
      <c r="K271" s="54" t="n">
        <f aca="false">TRUNC(J271*G271,2)</f>
        <v>0</v>
      </c>
      <c r="L271" s="60"/>
      <c r="M271" s="60"/>
      <c r="N271" s="7"/>
      <c r="O271" s="60"/>
      <c r="P271" s="60"/>
      <c r="Q271" s="60"/>
      <c r="R271" s="60"/>
      <c r="S271" s="60"/>
      <c r="T271" s="51"/>
      <c r="U271" s="51" t="n">
        <f aca="false">K271</f>
        <v>0</v>
      </c>
      <c r="V271" s="50"/>
      <c r="W271" s="83"/>
      <c r="X271" s="83"/>
      <c r="Y271" s="43"/>
      <c r="Z271" s="112"/>
      <c r="AA271" s="112"/>
      <c r="AB271" s="112"/>
      <c r="AC271" s="112"/>
      <c r="AD271" s="112"/>
      <c r="AE271" s="112"/>
      <c r="AF271" s="112"/>
      <c r="AG271" s="112"/>
    </row>
    <row r="272" s="89" customFormat="true" ht="14.15" hidden="false" customHeight="false" outlineLevel="1" collapsed="false">
      <c r="A272" s="73" t="s">
        <v>540</v>
      </c>
      <c r="B272" s="74"/>
      <c r="C272" s="74"/>
      <c r="D272" s="75"/>
      <c r="E272" s="73" t="s">
        <v>510</v>
      </c>
      <c r="F272" s="75"/>
      <c r="G272" s="77"/>
      <c r="H272" s="52"/>
      <c r="I272" s="78"/>
      <c r="J272" s="78"/>
      <c r="K272" s="77"/>
      <c r="L272" s="95"/>
      <c r="M272" s="95"/>
      <c r="N272" s="79" t="n">
        <f aca="false">SUM(O272:V272)-K272</f>
        <v>0</v>
      </c>
      <c r="O272" s="95"/>
      <c r="P272" s="95"/>
      <c r="Q272" s="95"/>
      <c r="R272" s="95"/>
      <c r="S272" s="95"/>
      <c r="T272" s="77"/>
      <c r="U272" s="77"/>
      <c r="V272" s="74"/>
      <c r="W272" s="75"/>
      <c r="X272" s="75"/>
      <c r="Y272" s="43"/>
      <c r="Z272" s="110"/>
      <c r="AA272" s="110"/>
      <c r="AB272" s="110"/>
      <c r="AC272" s="110"/>
      <c r="AD272" s="110"/>
      <c r="AE272" s="110"/>
      <c r="AF272" s="110"/>
      <c r="AG272" s="110"/>
    </row>
    <row r="273" s="10" customFormat="true" ht="35.05" hidden="false" customHeight="false" outlineLevel="1" collapsed="false">
      <c r="A273" s="49" t="s">
        <v>541</v>
      </c>
      <c r="B273" s="50" t="s">
        <v>49</v>
      </c>
      <c r="C273" s="50" t="s">
        <v>515</v>
      </c>
      <c r="D273" s="50" t="s">
        <v>51</v>
      </c>
      <c r="E273" s="45" t="s">
        <v>516</v>
      </c>
      <c r="F273" s="7" t="s">
        <v>117</v>
      </c>
      <c r="G273" s="51" t="n">
        <v>4</v>
      </c>
      <c r="H273" s="52"/>
      <c r="I273" s="46" t="n">
        <f aca="false">$D$1116</f>
        <v>0</v>
      </c>
      <c r="J273" s="53" t="n">
        <f aca="false">TRUNC(H273*(1+I273),2)</f>
        <v>0</v>
      </c>
      <c r="K273" s="54" t="n">
        <f aca="false">TRUNC(J273*G273,2)</f>
        <v>0</v>
      </c>
      <c r="L273" s="60"/>
      <c r="M273" s="60"/>
      <c r="N273" s="7" t="n">
        <f aca="false">SUM(O273:V273)-K273</f>
        <v>0</v>
      </c>
      <c r="O273" s="60"/>
      <c r="P273" s="60"/>
      <c r="Q273" s="60"/>
      <c r="R273" s="60"/>
      <c r="S273" s="60"/>
      <c r="T273" s="51"/>
      <c r="U273" s="114" t="n">
        <f aca="false">K273</f>
        <v>0</v>
      </c>
      <c r="V273" s="50"/>
      <c r="W273" s="83"/>
      <c r="X273" s="83"/>
      <c r="Y273" s="43"/>
      <c r="Z273" s="112"/>
      <c r="AA273" s="112"/>
      <c r="AB273" s="112"/>
      <c r="AC273" s="112"/>
      <c r="AD273" s="112"/>
      <c r="AE273" s="112"/>
      <c r="AF273" s="112"/>
      <c r="AG273" s="112"/>
    </row>
    <row r="274" s="10" customFormat="true" ht="35.05" hidden="false" customHeight="false" outlineLevel="1" collapsed="false">
      <c r="A274" s="49" t="s">
        <v>542</v>
      </c>
      <c r="B274" s="50" t="s">
        <v>49</v>
      </c>
      <c r="C274" s="50" t="s">
        <v>518</v>
      </c>
      <c r="D274" s="50" t="s">
        <v>51</v>
      </c>
      <c r="E274" s="45" t="s">
        <v>519</v>
      </c>
      <c r="F274" s="7" t="s">
        <v>117</v>
      </c>
      <c r="G274" s="51" t="n">
        <v>1</v>
      </c>
      <c r="H274" s="52"/>
      <c r="I274" s="46" t="n">
        <f aca="false">$D$1116</f>
        <v>0</v>
      </c>
      <c r="J274" s="53" t="n">
        <f aca="false">TRUNC(H274*(1+I274),2)</f>
        <v>0</v>
      </c>
      <c r="K274" s="54" t="n">
        <f aca="false">TRUNC(J274*G274,2)</f>
        <v>0</v>
      </c>
      <c r="L274" s="60"/>
      <c r="M274" s="60"/>
      <c r="N274" s="7" t="n">
        <f aca="false">SUM(O274:V274)-K274</f>
        <v>0</v>
      </c>
      <c r="O274" s="60"/>
      <c r="P274" s="60"/>
      <c r="Q274" s="60"/>
      <c r="R274" s="60"/>
      <c r="S274" s="60"/>
      <c r="T274" s="51"/>
      <c r="U274" s="51" t="n">
        <f aca="false">K274</f>
        <v>0</v>
      </c>
      <c r="V274" s="50"/>
      <c r="W274" s="83"/>
      <c r="X274" s="83"/>
      <c r="Y274" s="43"/>
      <c r="Z274" s="112"/>
      <c r="AA274" s="112"/>
      <c r="AB274" s="112"/>
      <c r="AC274" s="112"/>
      <c r="AD274" s="112"/>
      <c r="AE274" s="112"/>
      <c r="AF274" s="112"/>
      <c r="AG274" s="112"/>
    </row>
    <row r="275" s="85" customFormat="true" ht="14.15" hidden="false" customHeight="false" outlineLevel="1" collapsed="false">
      <c r="A275" s="65" t="s">
        <v>543</v>
      </c>
      <c r="B275" s="67"/>
      <c r="C275" s="67"/>
      <c r="D275" s="67"/>
      <c r="E275" s="68" t="s">
        <v>195</v>
      </c>
      <c r="F275" s="71"/>
      <c r="G275" s="71"/>
      <c r="H275" s="52"/>
      <c r="I275" s="71"/>
      <c r="J275" s="71"/>
      <c r="K275" s="86"/>
      <c r="L275" s="69"/>
      <c r="M275" s="70"/>
      <c r="N275" s="71" t="n">
        <f aca="false">SUM(O275:V275)-K275</f>
        <v>0</v>
      </c>
      <c r="O275" s="71"/>
      <c r="P275" s="71"/>
      <c r="Q275" s="71"/>
      <c r="R275" s="71"/>
      <c r="S275" s="71"/>
      <c r="T275" s="71"/>
      <c r="U275" s="71"/>
      <c r="V275" s="71"/>
      <c r="W275" s="66"/>
      <c r="X275" s="66"/>
      <c r="Y275" s="43"/>
    </row>
    <row r="276" s="89" customFormat="true" ht="14.15" hidden="false" customHeight="false" outlineLevel="1" collapsed="false">
      <c r="A276" s="73" t="s">
        <v>544</v>
      </c>
      <c r="B276" s="74"/>
      <c r="C276" s="74"/>
      <c r="D276" s="75"/>
      <c r="E276" s="73" t="s">
        <v>545</v>
      </c>
      <c r="F276" s="75"/>
      <c r="G276" s="77"/>
      <c r="H276" s="52"/>
      <c r="I276" s="78"/>
      <c r="J276" s="78"/>
      <c r="K276" s="77"/>
      <c r="L276" s="95"/>
      <c r="M276" s="95"/>
      <c r="N276" s="79" t="n">
        <f aca="false">SUM(O276:V276)-K276</f>
        <v>0</v>
      </c>
      <c r="O276" s="95"/>
      <c r="P276" s="95"/>
      <c r="Q276" s="95"/>
      <c r="R276" s="95"/>
      <c r="S276" s="95"/>
      <c r="T276" s="77"/>
      <c r="U276" s="77"/>
      <c r="V276" s="74"/>
      <c r="W276" s="75"/>
      <c r="X276" s="75"/>
      <c r="Y276" s="43"/>
      <c r="Z276" s="110"/>
      <c r="AA276" s="110"/>
      <c r="AB276" s="110"/>
      <c r="AC276" s="110"/>
      <c r="AD276" s="110"/>
      <c r="AE276" s="110"/>
      <c r="AF276" s="110"/>
      <c r="AG276" s="110"/>
    </row>
    <row r="277" s="83" customFormat="true" ht="23.85" hidden="false" customHeight="false" outlineLevel="1" collapsed="false">
      <c r="A277" s="49" t="s">
        <v>546</v>
      </c>
      <c r="B277" s="50" t="s">
        <v>49</v>
      </c>
      <c r="C277" s="50" t="s">
        <v>547</v>
      </c>
      <c r="D277" s="50" t="s">
        <v>80</v>
      </c>
      <c r="E277" s="45" t="s">
        <v>548</v>
      </c>
      <c r="F277" s="7" t="s">
        <v>64</v>
      </c>
      <c r="G277" s="51" t="n">
        <v>3.06</v>
      </c>
      <c r="H277" s="52"/>
      <c r="I277" s="46" t="n">
        <f aca="false">$D$1116</f>
        <v>0</v>
      </c>
      <c r="J277" s="53" t="n">
        <f aca="false">TRUNC(H277*(1+I277),2)</f>
        <v>0</v>
      </c>
      <c r="K277" s="54" t="n">
        <f aca="false">TRUNC(J277*G277,2)</f>
        <v>0</v>
      </c>
      <c r="N277" s="7" t="n">
        <f aca="false">SUM(O277:V277)-K277</f>
        <v>0</v>
      </c>
      <c r="O277" s="51"/>
      <c r="P277" s="51"/>
      <c r="Q277" s="51"/>
      <c r="R277" s="51"/>
      <c r="S277" s="51" t="n">
        <f aca="false">K277</f>
        <v>0</v>
      </c>
      <c r="T277" s="51"/>
      <c r="U277" s="51"/>
      <c r="V277" s="51"/>
      <c r="Y277" s="43"/>
      <c r="Z277" s="112"/>
      <c r="AA277" s="112"/>
      <c r="AB277" s="112"/>
      <c r="AC277" s="112"/>
      <c r="AD277" s="112"/>
      <c r="AE277" s="112"/>
      <c r="AF277" s="112"/>
      <c r="AG277" s="112"/>
    </row>
    <row r="278" s="83" customFormat="true" ht="23.85" hidden="false" customHeight="false" outlineLevel="1" collapsed="false">
      <c r="A278" s="49" t="s">
        <v>549</v>
      </c>
      <c r="B278" s="50" t="s">
        <v>49</v>
      </c>
      <c r="C278" s="50" t="s">
        <v>550</v>
      </c>
      <c r="D278" s="50" t="s">
        <v>80</v>
      </c>
      <c r="E278" s="45" t="s">
        <v>551</v>
      </c>
      <c r="F278" s="7" t="s">
        <v>64</v>
      </c>
      <c r="G278" s="51" t="n">
        <v>3.74</v>
      </c>
      <c r="H278" s="52"/>
      <c r="I278" s="46" t="n">
        <f aca="false">$D$1116</f>
        <v>0</v>
      </c>
      <c r="J278" s="53" t="n">
        <f aca="false">TRUNC(H278*(1+I278),2)</f>
        <v>0</v>
      </c>
      <c r="K278" s="54" t="n">
        <f aca="false">TRUNC(J278*G278,2)</f>
        <v>0</v>
      </c>
      <c r="N278" s="7" t="n">
        <f aca="false">SUM(O278:V278)-K278</f>
        <v>0</v>
      </c>
      <c r="O278" s="51"/>
      <c r="P278" s="51"/>
      <c r="Q278" s="51"/>
      <c r="R278" s="51"/>
      <c r="S278" s="51" t="n">
        <f aca="false">K278</f>
        <v>0</v>
      </c>
      <c r="T278" s="51"/>
      <c r="U278" s="51"/>
      <c r="V278" s="51"/>
      <c r="Y278" s="43"/>
      <c r="Z278" s="112"/>
      <c r="AA278" s="112"/>
      <c r="AB278" s="112"/>
      <c r="AC278" s="112"/>
      <c r="AD278" s="112"/>
      <c r="AE278" s="112"/>
      <c r="AF278" s="112"/>
      <c r="AG278" s="112"/>
    </row>
    <row r="279" s="9" customFormat="true" ht="23.85" hidden="false" customHeight="false" outlineLevel="1" collapsed="false">
      <c r="A279" s="49" t="s">
        <v>552</v>
      </c>
      <c r="B279" s="50" t="s">
        <v>49</v>
      </c>
      <c r="C279" s="50" t="s">
        <v>550</v>
      </c>
      <c r="D279" s="50" t="s">
        <v>80</v>
      </c>
      <c r="E279" s="45" t="s">
        <v>551</v>
      </c>
      <c r="F279" s="7" t="s">
        <v>64</v>
      </c>
      <c r="G279" s="51" t="n">
        <v>3.15</v>
      </c>
      <c r="H279" s="52"/>
      <c r="I279" s="46" t="n">
        <f aca="false">$D$1116</f>
        <v>0</v>
      </c>
      <c r="J279" s="53" t="n">
        <f aca="false">TRUNC(H279*(1+I279),2)</f>
        <v>0</v>
      </c>
      <c r="K279" s="54" t="n">
        <f aca="false">TRUNC(J279*G279,2)</f>
        <v>0</v>
      </c>
      <c r="L279" s="51"/>
      <c r="M279" s="46"/>
      <c r="N279" s="7" t="n">
        <f aca="false">SUM(O279:V279)-K279</f>
        <v>0</v>
      </c>
      <c r="O279" s="51"/>
      <c r="P279" s="51"/>
      <c r="Q279" s="51"/>
      <c r="R279" s="51"/>
      <c r="S279" s="51" t="n">
        <f aca="false">K279</f>
        <v>0</v>
      </c>
      <c r="T279" s="51"/>
      <c r="U279" s="51"/>
      <c r="V279" s="51"/>
      <c r="W279" s="7"/>
      <c r="X279" s="7"/>
      <c r="Y279" s="43"/>
      <c r="IM279" s="10"/>
      <c r="IN279" s="10"/>
    </row>
    <row r="280" s="83" customFormat="true" ht="23.85" hidden="false" customHeight="false" outlineLevel="1" collapsed="false">
      <c r="A280" s="49" t="s">
        <v>553</v>
      </c>
      <c r="B280" s="50" t="s">
        <v>49</v>
      </c>
      <c r="C280" s="50" t="s">
        <v>550</v>
      </c>
      <c r="D280" s="50" t="s">
        <v>80</v>
      </c>
      <c r="E280" s="45" t="s">
        <v>551</v>
      </c>
      <c r="F280" s="7" t="s">
        <v>64</v>
      </c>
      <c r="G280" s="51" t="n">
        <v>1.71</v>
      </c>
      <c r="H280" s="52"/>
      <c r="I280" s="46" t="n">
        <f aca="false">$D$1116</f>
        <v>0</v>
      </c>
      <c r="J280" s="53" t="n">
        <f aca="false">TRUNC(H280*(1+I280),2)</f>
        <v>0</v>
      </c>
      <c r="K280" s="54" t="n">
        <f aca="false">TRUNC(J280*G280,2)</f>
        <v>0</v>
      </c>
      <c r="N280" s="7" t="n">
        <f aca="false">SUM(O280:V280)-K280</f>
        <v>0</v>
      </c>
      <c r="O280" s="51"/>
      <c r="P280" s="51"/>
      <c r="Q280" s="51"/>
      <c r="R280" s="51"/>
      <c r="S280" s="51" t="n">
        <f aca="false">K280</f>
        <v>0</v>
      </c>
      <c r="T280" s="51"/>
      <c r="U280" s="51"/>
      <c r="V280" s="51"/>
      <c r="Y280" s="43"/>
      <c r="Z280" s="112"/>
      <c r="AA280" s="112"/>
      <c r="AB280" s="112"/>
      <c r="AC280" s="112"/>
      <c r="AD280" s="112"/>
      <c r="AE280" s="112"/>
      <c r="AF280" s="112"/>
      <c r="AG280" s="112"/>
    </row>
    <row r="281" s="80" customFormat="true" ht="14.15" hidden="false" customHeight="false" outlineLevel="1" collapsed="false">
      <c r="A281" s="76" t="s">
        <v>554</v>
      </c>
      <c r="B281" s="79"/>
      <c r="C281" s="79"/>
      <c r="D281" s="74"/>
      <c r="E281" s="76" t="s">
        <v>472</v>
      </c>
      <c r="F281" s="74"/>
      <c r="G281" s="74"/>
      <c r="H281" s="55"/>
      <c r="I281" s="78"/>
      <c r="J281" s="78"/>
      <c r="K281" s="94"/>
      <c r="L281" s="77"/>
      <c r="M281" s="78"/>
      <c r="N281" s="79" t="n">
        <f aca="false">SUM(O281:V281)-K281</f>
        <v>0</v>
      </c>
      <c r="O281" s="77"/>
      <c r="P281" s="77"/>
      <c r="Q281" s="77"/>
      <c r="R281" s="77"/>
      <c r="S281" s="77"/>
      <c r="T281" s="77"/>
      <c r="U281" s="77"/>
      <c r="V281" s="77"/>
      <c r="W281" s="79"/>
      <c r="X281" s="79"/>
      <c r="Y281" s="43"/>
      <c r="IM281" s="89"/>
      <c r="IN281" s="89"/>
    </row>
    <row r="282" s="83" customFormat="true" ht="23.85" hidden="false" customHeight="false" outlineLevel="1" collapsed="false">
      <c r="A282" s="49" t="s">
        <v>555</v>
      </c>
      <c r="B282" s="50" t="s">
        <v>49</v>
      </c>
      <c r="C282" s="50" t="s">
        <v>556</v>
      </c>
      <c r="D282" s="50" t="s">
        <v>80</v>
      </c>
      <c r="E282" s="45" t="s">
        <v>557</v>
      </c>
      <c r="F282" s="7" t="s">
        <v>117</v>
      </c>
      <c r="G282" s="51" t="n">
        <v>2</v>
      </c>
      <c r="H282" s="52"/>
      <c r="I282" s="46" t="n">
        <f aca="false">$D$1116</f>
        <v>0</v>
      </c>
      <c r="J282" s="53" t="n">
        <f aca="false">TRUNC(H282*(1+I282),2)</f>
        <v>0</v>
      </c>
      <c r="K282" s="54" t="n">
        <f aca="false">TRUNC(J282*G282,2)</f>
        <v>0</v>
      </c>
      <c r="N282" s="7" t="n">
        <f aca="false">SUM(O282:V282)-K282</f>
        <v>0</v>
      </c>
      <c r="O282" s="51"/>
      <c r="P282" s="51"/>
      <c r="Q282" s="51"/>
      <c r="R282" s="51"/>
      <c r="S282" s="51"/>
      <c r="T282" s="51"/>
      <c r="U282" s="51" t="n">
        <f aca="false">K282</f>
        <v>0</v>
      </c>
      <c r="V282" s="51"/>
      <c r="Y282" s="43"/>
      <c r="Z282" s="112"/>
      <c r="AA282" s="112"/>
      <c r="AB282" s="112"/>
      <c r="AC282" s="112"/>
      <c r="AD282" s="112"/>
      <c r="AE282" s="112"/>
      <c r="AF282" s="112"/>
      <c r="AG282" s="112"/>
    </row>
    <row r="283" s="10" customFormat="true" ht="23.85" hidden="false" customHeight="false" outlineLevel="1" collapsed="false">
      <c r="A283" s="49" t="s">
        <v>558</v>
      </c>
      <c r="B283" s="50" t="s">
        <v>49</v>
      </c>
      <c r="C283" s="50" t="s">
        <v>436</v>
      </c>
      <c r="D283" s="50" t="s">
        <v>51</v>
      </c>
      <c r="E283" s="45" t="s">
        <v>559</v>
      </c>
      <c r="F283" s="7" t="s">
        <v>64</v>
      </c>
      <c r="G283" s="51" t="n">
        <v>13.89</v>
      </c>
      <c r="H283" s="52"/>
      <c r="I283" s="46" t="n">
        <f aca="false">$D$1116</f>
        <v>0</v>
      </c>
      <c r="J283" s="53" t="n">
        <f aca="false">TRUNC(H283*(1+I283),2)</f>
        <v>0</v>
      </c>
      <c r="K283" s="54" t="n">
        <f aca="false">TRUNC(J283*G283,2)</f>
        <v>0</v>
      </c>
      <c r="L283" s="60"/>
      <c r="M283" s="60"/>
      <c r="N283" s="7" t="n">
        <f aca="false">SUM(O283:V283)-K283</f>
        <v>0</v>
      </c>
      <c r="O283" s="51"/>
      <c r="P283" s="51"/>
      <c r="Q283" s="51"/>
      <c r="R283" s="51"/>
      <c r="S283" s="51"/>
      <c r="T283" s="51"/>
      <c r="U283" s="51" t="n">
        <f aca="false">K283</f>
        <v>0</v>
      </c>
      <c r="V283" s="51"/>
      <c r="W283" s="83"/>
      <c r="X283" s="83"/>
      <c r="Y283" s="43"/>
      <c r="Z283" s="112"/>
      <c r="AA283" s="112"/>
      <c r="AB283" s="112"/>
      <c r="AC283" s="112"/>
      <c r="AD283" s="112"/>
      <c r="AE283" s="112"/>
      <c r="AF283" s="112"/>
      <c r="AG283" s="112"/>
    </row>
    <row r="284" s="43" customFormat="true" ht="14.15" hidden="false" customHeight="false" outlineLevel="0" collapsed="false">
      <c r="A284" s="36" t="n">
        <v>8</v>
      </c>
      <c r="B284" s="37"/>
      <c r="C284" s="37"/>
      <c r="D284" s="37"/>
      <c r="E284" s="36" t="s">
        <v>560</v>
      </c>
      <c r="F284" s="38"/>
      <c r="G284" s="38"/>
      <c r="H284" s="55"/>
      <c r="I284" s="38"/>
      <c r="J284" s="38"/>
      <c r="K284" s="39"/>
      <c r="L284" s="40" t="n">
        <f aca="false">SUM(K289:K307)</f>
        <v>0</v>
      </c>
      <c r="M284" s="41" t="e">
        <f aca="false">(L284)/$L$1115</f>
        <v>#DIV/0!</v>
      </c>
      <c r="N284" s="42" t="n">
        <f aca="false">SUM(O284:V284)-K284</f>
        <v>0</v>
      </c>
      <c r="O284" s="40" t="str">
        <f aca="false">IF(SUM(O288:O304)&gt;0,SUM(O288:O304),"-")</f>
        <v>-</v>
      </c>
      <c r="P284" s="40" t="str">
        <f aca="false">IF(SUM(P288:P307)&gt;0,SUM(P288:P307),"-")</f>
        <v>-</v>
      </c>
      <c r="Q284" s="40" t="str">
        <f aca="false">IF(SUM(Q288:Q307)&gt;0,SUM(Q288:Q307),"-")</f>
        <v>-</v>
      </c>
      <c r="R284" s="40" t="str">
        <f aca="false">IF(SUM(R288:R307)&gt;0,SUM(R288:R307),"-")</f>
        <v>-</v>
      </c>
      <c r="S284" s="40" t="str">
        <f aca="false">IF(SUM(S288:S307)&gt;0,SUM(S288:S307),"-")</f>
        <v>-</v>
      </c>
      <c r="T284" s="40" t="str">
        <f aca="false">IF(SUM(T288:T307)&gt;0,SUM(T288:T307),"-")</f>
        <v>-</v>
      </c>
      <c r="U284" s="40" t="str">
        <f aca="false">IF(SUM(U288:U307)&gt;0,SUM(U288:U307),"-")</f>
        <v>-</v>
      </c>
      <c r="V284" s="40" t="str">
        <f aca="false">IF(SUM(V288:V307)&gt;0,SUM(V288:V307),"-")</f>
        <v>-</v>
      </c>
      <c r="W284" s="40" t="str">
        <f aca="false">IF(SUM(W288:W307)&gt;0,SUM(W288:W307),"-")</f>
        <v>-</v>
      </c>
      <c r="X284" s="40" t="str">
        <f aca="false">IF(SUM(X288:X307)&gt;0,SUM(X288:X307),"-")</f>
        <v>-</v>
      </c>
      <c r="IM284" s="44"/>
      <c r="IN284" s="44"/>
    </row>
    <row r="285" s="9" customFormat="true" ht="14.15" hidden="false" customHeight="false" outlineLevel="0" collapsed="false">
      <c r="A285" s="45"/>
      <c r="B285" s="46"/>
      <c r="C285" s="46"/>
      <c r="D285" s="83"/>
      <c r="E285" s="45"/>
      <c r="F285" s="46"/>
      <c r="G285" s="46"/>
      <c r="H285" s="52"/>
      <c r="I285" s="46"/>
      <c r="J285" s="46"/>
      <c r="K285" s="46"/>
      <c r="L285" s="46"/>
      <c r="M285" s="46"/>
      <c r="N285" s="46" t="n">
        <f aca="false">SUM(O285:V285)-K285</f>
        <v>0</v>
      </c>
      <c r="O285" s="46"/>
      <c r="P285" s="46"/>
      <c r="Q285" s="46"/>
      <c r="R285" s="46"/>
      <c r="S285" s="46"/>
      <c r="T285" s="46"/>
      <c r="U285" s="46"/>
      <c r="V285" s="46"/>
      <c r="W285" s="7"/>
      <c r="X285" s="7"/>
      <c r="IM285" s="10"/>
      <c r="IN285" s="10"/>
    </row>
    <row r="286" s="85" customFormat="true" ht="14.15" hidden="false" customHeight="false" outlineLevel="1" collapsed="false">
      <c r="A286" s="65" t="s">
        <v>561</v>
      </c>
      <c r="B286" s="67"/>
      <c r="C286" s="67"/>
      <c r="D286" s="66"/>
      <c r="E286" s="115" t="s">
        <v>86</v>
      </c>
      <c r="F286" s="66"/>
      <c r="G286" s="66"/>
      <c r="H286" s="55"/>
      <c r="I286" s="66"/>
      <c r="J286" s="66"/>
      <c r="K286" s="84"/>
      <c r="L286" s="69"/>
      <c r="M286" s="70"/>
      <c r="N286" s="71" t="n">
        <f aca="false">SUM(O286:V286)-K286</f>
        <v>0</v>
      </c>
      <c r="O286" s="71"/>
      <c r="P286" s="71"/>
      <c r="Q286" s="71"/>
      <c r="R286" s="71"/>
      <c r="S286" s="71"/>
      <c r="T286" s="71"/>
      <c r="U286" s="71"/>
      <c r="V286" s="71"/>
      <c r="W286" s="66"/>
      <c r="X286" s="66"/>
    </row>
    <row r="287" s="89" customFormat="true" ht="12.8" hidden="false" customHeight="false" outlineLevel="1" collapsed="false">
      <c r="A287" s="73" t="s">
        <v>562</v>
      </c>
      <c r="B287" s="75"/>
      <c r="C287" s="75"/>
      <c r="D287" s="74"/>
      <c r="E287" s="116" t="s">
        <v>563</v>
      </c>
      <c r="F287" s="74"/>
      <c r="G287" s="74"/>
      <c r="H287" s="55"/>
      <c r="I287" s="74"/>
      <c r="J287" s="74"/>
      <c r="K287" s="94"/>
      <c r="L287" s="77"/>
      <c r="M287" s="78"/>
      <c r="N287" s="79"/>
      <c r="O287" s="79"/>
      <c r="P287" s="79"/>
      <c r="Q287" s="79"/>
      <c r="R287" s="79"/>
      <c r="S287" s="79"/>
      <c r="T287" s="79"/>
      <c r="U287" s="79"/>
      <c r="V287" s="79"/>
      <c r="W287" s="74"/>
      <c r="X287" s="74"/>
    </row>
    <row r="288" s="125" customFormat="true" ht="12.8" hidden="false" customHeight="false" outlineLevel="1" collapsed="false">
      <c r="A288" s="117" t="s">
        <v>564</v>
      </c>
      <c r="B288" s="118"/>
      <c r="C288" s="118"/>
      <c r="D288" s="119"/>
      <c r="E288" s="120" t="s">
        <v>565</v>
      </c>
      <c r="F288" s="119"/>
      <c r="G288" s="119"/>
      <c r="H288" s="55"/>
      <c r="I288" s="119"/>
      <c r="J288" s="119"/>
      <c r="K288" s="121"/>
      <c r="L288" s="122"/>
      <c r="M288" s="123"/>
      <c r="N288" s="124"/>
      <c r="O288" s="124"/>
      <c r="P288" s="124"/>
      <c r="Q288" s="124"/>
      <c r="R288" s="124"/>
      <c r="S288" s="124"/>
      <c r="T288" s="124"/>
      <c r="U288" s="124"/>
      <c r="V288" s="124"/>
      <c r="W288" s="119"/>
      <c r="X288" s="119"/>
    </row>
    <row r="289" s="83" customFormat="true" ht="14.15" hidden="false" customHeight="false" outlineLevel="1" collapsed="false">
      <c r="A289" s="49" t="s">
        <v>566</v>
      </c>
      <c r="B289" s="50" t="s">
        <v>49</v>
      </c>
      <c r="C289" s="50" t="s">
        <v>567</v>
      </c>
      <c r="D289" s="50" t="s">
        <v>80</v>
      </c>
      <c r="E289" s="45" t="s">
        <v>565</v>
      </c>
      <c r="F289" s="7" t="s">
        <v>64</v>
      </c>
      <c r="G289" s="51" t="n">
        <v>528.71</v>
      </c>
      <c r="H289" s="52"/>
      <c r="I289" s="46" t="n">
        <f aca="false">$D$1116</f>
        <v>0</v>
      </c>
      <c r="J289" s="53" t="n">
        <f aca="false">TRUNC(H289*(1+I289),2)</f>
        <v>0</v>
      </c>
      <c r="K289" s="54" t="n">
        <f aca="false">TRUNC(J289*G289,2)</f>
        <v>0</v>
      </c>
      <c r="N289" s="7" t="n">
        <f aca="false">SUM(O289:V289)-K289</f>
        <v>0</v>
      </c>
      <c r="O289" s="51"/>
      <c r="P289" s="51" t="n">
        <f aca="false">K289</f>
        <v>0</v>
      </c>
      <c r="Q289" s="51"/>
      <c r="R289" s="51"/>
      <c r="S289" s="51"/>
      <c r="T289" s="51"/>
      <c r="U289" s="51"/>
      <c r="V289" s="51"/>
      <c r="Y289" s="43"/>
      <c r="Z289" s="112"/>
      <c r="AA289" s="112"/>
      <c r="AB289" s="112"/>
      <c r="AC289" s="112"/>
      <c r="AD289" s="112"/>
      <c r="AE289" s="112"/>
      <c r="AF289" s="112"/>
      <c r="AG289" s="112"/>
    </row>
    <row r="290" s="125" customFormat="true" ht="12.8" hidden="false" customHeight="false" outlineLevel="1" collapsed="false">
      <c r="A290" s="117" t="s">
        <v>568</v>
      </c>
      <c r="B290" s="118"/>
      <c r="C290" s="118"/>
      <c r="D290" s="119"/>
      <c r="E290" s="120" t="s">
        <v>569</v>
      </c>
      <c r="F290" s="119"/>
      <c r="G290" s="119"/>
      <c r="H290" s="55"/>
      <c r="I290" s="119"/>
      <c r="J290" s="119"/>
      <c r="K290" s="121"/>
      <c r="L290" s="122"/>
      <c r="M290" s="123"/>
      <c r="N290" s="124"/>
      <c r="O290" s="124"/>
      <c r="P290" s="124"/>
      <c r="Q290" s="124"/>
      <c r="R290" s="124"/>
      <c r="S290" s="124"/>
      <c r="T290" s="124"/>
      <c r="U290" s="124"/>
      <c r="V290" s="124"/>
      <c r="W290" s="119"/>
      <c r="X290" s="119"/>
      <c r="Y290" s="43"/>
    </row>
    <row r="291" s="9" customFormat="true" ht="14.15" hidden="false" customHeight="false" outlineLevel="1" collapsed="false">
      <c r="A291" s="49" t="s">
        <v>570</v>
      </c>
      <c r="B291" s="50" t="s">
        <v>49</v>
      </c>
      <c r="C291" s="50" t="s">
        <v>571</v>
      </c>
      <c r="D291" s="50" t="s">
        <v>80</v>
      </c>
      <c r="E291" s="45" t="s">
        <v>572</v>
      </c>
      <c r="F291" s="7" t="s">
        <v>64</v>
      </c>
      <c r="G291" s="51" t="n">
        <v>528.71</v>
      </c>
      <c r="H291" s="52"/>
      <c r="I291" s="46" t="n">
        <f aca="false">$D$1116</f>
        <v>0</v>
      </c>
      <c r="J291" s="53" t="n">
        <f aca="false">TRUNC(H291*(1+I291),2)</f>
        <v>0</v>
      </c>
      <c r="K291" s="54" t="n">
        <f aca="false">TRUNC(J291*G291,2)</f>
        <v>0</v>
      </c>
      <c r="L291" s="51"/>
      <c r="M291" s="46"/>
      <c r="N291" s="7" t="n">
        <f aca="false">SUM(O291:V291)-K291</f>
        <v>0</v>
      </c>
      <c r="O291" s="51"/>
      <c r="P291" s="51"/>
      <c r="Q291" s="51"/>
      <c r="R291" s="51" t="n">
        <f aca="false">K291</f>
        <v>0</v>
      </c>
      <c r="S291" s="51"/>
      <c r="T291" s="51"/>
      <c r="U291" s="51"/>
      <c r="V291" s="51"/>
      <c r="W291" s="7"/>
      <c r="X291" s="7"/>
      <c r="Y291" s="43"/>
      <c r="IM291" s="10"/>
      <c r="IN291" s="10"/>
    </row>
    <row r="292" s="125" customFormat="true" ht="12.8" hidden="false" customHeight="false" outlineLevel="1" collapsed="false">
      <c r="A292" s="117" t="s">
        <v>573</v>
      </c>
      <c r="B292" s="118"/>
      <c r="C292" s="118"/>
      <c r="D292" s="119"/>
      <c r="E292" s="120" t="s">
        <v>574</v>
      </c>
      <c r="F292" s="119"/>
      <c r="G292" s="119"/>
      <c r="H292" s="55"/>
      <c r="I292" s="119"/>
      <c r="J292" s="119"/>
      <c r="K292" s="121"/>
      <c r="L292" s="122"/>
      <c r="M292" s="123"/>
      <c r="N292" s="124"/>
      <c r="O292" s="124"/>
      <c r="P292" s="124"/>
      <c r="Q292" s="124"/>
      <c r="R292" s="124"/>
      <c r="S292" s="124"/>
      <c r="T292" s="124"/>
      <c r="U292" s="124"/>
      <c r="V292" s="124"/>
      <c r="W292" s="119"/>
      <c r="X292" s="119"/>
      <c r="Y292" s="43"/>
    </row>
    <row r="293" s="10" customFormat="true" ht="23.85" hidden="false" customHeight="false" outlineLevel="1" collapsed="false">
      <c r="A293" s="49" t="s">
        <v>575</v>
      </c>
      <c r="B293" s="50" t="s">
        <v>49</v>
      </c>
      <c r="C293" s="50" t="s">
        <v>576</v>
      </c>
      <c r="D293" s="50" t="s">
        <v>51</v>
      </c>
      <c r="E293" s="45" t="s">
        <v>577</v>
      </c>
      <c r="F293" s="7" t="s">
        <v>64</v>
      </c>
      <c r="G293" s="51" t="n">
        <v>485</v>
      </c>
      <c r="H293" s="52"/>
      <c r="I293" s="46" t="n">
        <f aca="false">$D$1116</f>
        <v>0</v>
      </c>
      <c r="J293" s="53" t="n">
        <f aca="false">TRUNC(H293*(1+I293),2)</f>
        <v>0</v>
      </c>
      <c r="K293" s="54" t="n">
        <f aca="false">TRUNC(J293*G293,2)</f>
        <v>0</v>
      </c>
      <c r="L293" s="51"/>
      <c r="M293" s="46"/>
      <c r="N293" s="7" t="n">
        <f aca="false">SUM(O293:V293)-K293</f>
        <v>0</v>
      </c>
      <c r="O293" s="51"/>
      <c r="P293" s="51"/>
      <c r="Q293" s="51"/>
      <c r="R293" s="51" t="n">
        <f aca="false">K293</f>
        <v>0</v>
      </c>
      <c r="S293" s="51"/>
      <c r="T293" s="51"/>
      <c r="U293" s="51"/>
      <c r="V293" s="51"/>
      <c r="W293" s="50"/>
      <c r="X293" s="50"/>
      <c r="Y293" s="43"/>
    </row>
    <row r="294" s="125" customFormat="true" ht="12.8" hidden="false" customHeight="false" outlineLevel="1" collapsed="false">
      <c r="A294" s="117" t="s">
        <v>578</v>
      </c>
      <c r="B294" s="118"/>
      <c r="C294" s="118"/>
      <c r="D294" s="119"/>
      <c r="E294" s="120" t="s">
        <v>579</v>
      </c>
      <c r="F294" s="119"/>
      <c r="G294" s="119"/>
      <c r="H294" s="55"/>
      <c r="I294" s="119"/>
      <c r="J294" s="119"/>
      <c r="K294" s="121"/>
      <c r="L294" s="122"/>
      <c r="M294" s="123"/>
      <c r="N294" s="124"/>
      <c r="O294" s="124"/>
      <c r="P294" s="124"/>
      <c r="Q294" s="124"/>
      <c r="R294" s="124"/>
      <c r="S294" s="124"/>
      <c r="T294" s="124"/>
      <c r="U294" s="124"/>
      <c r="V294" s="124"/>
      <c r="W294" s="119"/>
      <c r="X294" s="119"/>
      <c r="Y294" s="43"/>
    </row>
    <row r="295" s="10" customFormat="true" ht="14.15" hidden="false" customHeight="false" outlineLevel="1" collapsed="false">
      <c r="A295" s="49" t="s">
        <v>580</v>
      </c>
      <c r="B295" s="50" t="s">
        <v>49</v>
      </c>
      <c r="C295" s="50" t="s">
        <v>581</v>
      </c>
      <c r="D295" s="50" t="s">
        <v>80</v>
      </c>
      <c r="E295" s="45" t="s">
        <v>582</v>
      </c>
      <c r="F295" s="7" t="s">
        <v>583</v>
      </c>
      <c r="G295" s="51" t="n">
        <v>2</v>
      </c>
      <c r="H295" s="52"/>
      <c r="I295" s="46" t="n">
        <f aca="false">$D$1116</f>
        <v>0</v>
      </c>
      <c r="J295" s="53" t="n">
        <f aca="false">TRUNC(H295*(1+I295),2)</f>
        <v>0</v>
      </c>
      <c r="K295" s="54" t="n">
        <f aca="false">TRUNC(J295*G295,2)</f>
        <v>0</v>
      </c>
      <c r="L295" s="51"/>
      <c r="M295" s="46"/>
      <c r="N295" s="7"/>
      <c r="O295" s="51"/>
      <c r="P295" s="7"/>
      <c r="Q295" s="51" t="n">
        <f aca="false">K295</f>
        <v>0</v>
      </c>
      <c r="R295" s="7"/>
      <c r="S295" s="7"/>
      <c r="T295" s="7"/>
      <c r="U295" s="7"/>
      <c r="V295" s="7"/>
      <c r="W295" s="50"/>
      <c r="X295" s="50"/>
      <c r="Y295" s="43"/>
    </row>
    <row r="296" s="125" customFormat="true" ht="12.8" hidden="false" customHeight="false" outlineLevel="1" collapsed="false">
      <c r="A296" s="117" t="s">
        <v>584</v>
      </c>
      <c r="B296" s="118"/>
      <c r="C296" s="118"/>
      <c r="D296" s="119"/>
      <c r="E296" s="120" t="s">
        <v>585</v>
      </c>
      <c r="F296" s="119"/>
      <c r="G296" s="119"/>
      <c r="H296" s="55"/>
      <c r="I296" s="119"/>
      <c r="J296" s="119"/>
      <c r="K296" s="121"/>
      <c r="L296" s="122"/>
      <c r="M296" s="123"/>
      <c r="N296" s="124"/>
      <c r="O296" s="124"/>
      <c r="P296" s="124"/>
      <c r="Q296" s="124"/>
      <c r="R296" s="124"/>
      <c r="S296" s="124"/>
      <c r="T296" s="124"/>
      <c r="U296" s="124"/>
      <c r="V296" s="124"/>
      <c r="W296" s="119"/>
      <c r="X296" s="119"/>
      <c r="Y296" s="43"/>
    </row>
    <row r="297" s="10" customFormat="true" ht="14.15" hidden="false" customHeight="false" outlineLevel="1" collapsed="false">
      <c r="A297" s="49" t="s">
        <v>586</v>
      </c>
      <c r="B297" s="50" t="s">
        <v>49</v>
      </c>
      <c r="C297" s="50" t="s">
        <v>587</v>
      </c>
      <c r="D297" s="50" t="s">
        <v>80</v>
      </c>
      <c r="E297" s="45" t="s">
        <v>588</v>
      </c>
      <c r="F297" s="7" t="s">
        <v>583</v>
      </c>
      <c r="G297" s="51" t="n">
        <v>2</v>
      </c>
      <c r="H297" s="52"/>
      <c r="I297" s="46" t="n">
        <f aca="false">$D$1116</f>
        <v>0</v>
      </c>
      <c r="J297" s="53" t="n">
        <f aca="false">TRUNC(H297*(1+I297),2)</f>
        <v>0</v>
      </c>
      <c r="K297" s="54" t="n">
        <f aca="false">TRUNC(J297*G297,2)</f>
        <v>0</v>
      </c>
      <c r="L297" s="51"/>
      <c r="M297" s="46"/>
      <c r="N297" s="7"/>
      <c r="O297" s="7"/>
      <c r="P297" s="51" t="n">
        <f aca="false">K297</f>
        <v>0</v>
      </c>
      <c r="Q297" s="7"/>
      <c r="R297" s="7"/>
      <c r="S297" s="7"/>
      <c r="T297" s="7"/>
      <c r="U297" s="7"/>
      <c r="V297" s="7"/>
      <c r="W297" s="50"/>
      <c r="X297" s="50"/>
      <c r="Y297" s="43"/>
    </row>
    <row r="298" s="10" customFormat="true" ht="23.85" hidden="false" customHeight="false" outlineLevel="1" collapsed="false">
      <c r="A298" s="49" t="s">
        <v>589</v>
      </c>
      <c r="B298" s="50" t="s">
        <v>49</v>
      </c>
      <c r="C298" s="50" t="s">
        <v>590</v>
      </c>
      <c r="D298" s="50" t="s">
        <v>80</v>
      </c>
      <c r="E298" s="45" t="s">
        <v>591</v>
      </c>
      <c r="F298" s="7" t="s">
        <v>130</v>
      </c>
      <c r="G298" s="51" t="n">
        <v>40</v>
      </c>
      <c r="H298" s="52"/>
      <c r="I298" s="46" t="n">
        <f aca="false">$D$1116</f>
        <v>0</v>
      </c>
      <c r="J298" s="53" t="n">
        <f aca="false">TRUNC(H298*(1+I298),2)</f>
        <v>0</v>
      </c>
      <c r="K298" s="54" t="n">
        <f aca="false">TRUNC(J298*G298,2)</f>
        <v>0</v>
      </c>
      <c r="L298" s="51"/>
      <c r="M298" s="46"/>
      <c r="N298" s="7"/>
      <c r="O298" s="7"/>
      <c r="P298" s="51" t="n">
        <f aca="false">K298</f>
        <v>0</v>
      </c>
      <c r="Q298" s="7"/>
      <c r="R298" s="7"/>
      <c r="S298" s="7"/>
      <c r="T298" s="7"/>
      <c r="U298" s="7"/>
      <c r="V298" s="7"/>
      <c r="W298" s="50"/>
      <c r="X298" s="50"/>
      <c r="Y298" s="43"/>
    </row>
    <row r="299" s="125" customFormat="true" ht="12.8" hidden="false" customHeight="false" outlineLevel="1" collapsed="false">
      <c r="A299" s="117" t="s">
        <v>592</v>
      </c>
      <c r="B299" s="118"/>
      <c r="C299" s="118"/>
      <c r="D299" s="119"/>
      <c r="E299" s="120" t="s">
        <v>593</v>
      </c>
      <c r="F299" s="119"/>
      <c r="G299" s="119"/>
      <c r="H299" s="55"/>
      <c r="I299" s="119"/>
      <c r="J299" s="119"/>
      <c r="K299" s="121"/>
      <c r="L299" s="122"/>
      <c r="M299" s="123"/>
      <c r="N299" s="124"/>
      <c r="O299" s="124"/>
      <c r="P299" s="124"/>
      <c r="Q299" s="124"/>
      <c r="R299" s="124"/>
      <c r="S299" s="124"/>
      <c r="T299" s="124"/>
      <c r="U299" s="124"/>
      <c r="V299" s="124"/>
      <c r="W299" s="119"/>
      <c r="X299" s="119"/>
      <c r="Y299" s="43"/>
    </row>
    <row r="300" s="10" customFormat="true" ht="23.85" hidden="false" customHeight="false" outlineLevel="1" collapsed="false">
      <c r="A300" s="49" t="s">
        <v>594</v>
      </c>
      <c r="B300" s="50" t="s">
        <v>49</v>
      </c>
      <c r="C300" s="50" t="s">
        <v>595</v>
      </c>
      <c r="D300" s="50" t="s">
        <v>51</v>
      </c>
      <c r="E300" s="45" t="s">
        <v>596</v>
      </c>
      <c r="F300" s="7" t="s">
        <v>64</v>
      </c>
      <c r="G300" s="51" t="n">
        <v>485</v>
      </c>
      <c r="H300" s="52"/>
      <c r="I300" s="46" t="n">
        <f aca="false">$D$1116</f>
        <v>0</v>
      </c>
      <c r="J300" s="53" t="n">
        <f aca="false">TRUNC(H300*(1+I300),2)</f>
        <v>0</v>
      </c>
      <c r="K300" s="54" t="n">
        <f aca="false">TRUNC(J300*G300,2)</f>
        <v>0</v>
      </c>
      <c r="L300" s="51"/>
      <c r="M300" s="46"/>
      <c r="N300" s="7"/>
      <c r="O300" s="7"/>
      <c r="P300" s="7"/>
      <c r="Q300" s="7"/>
      <c r="R300" s="51" t="n">
        <f aca="false">K300</f>
        <v>0</v>
      </c>
      <c r="S300" s="7"/>
      <c r="T300" s="7"/>
      <c r="U300" s="7"/>
      <c r="V300" s="7"/>
      <c r="W300" s="50"/>
      <c r="X300" s="50"/>
      <c r="Y300" s="43"/>
    </row>
    <row r="301" s="80" customFormat="true" ht="14.15" hidden="false" customHeight="false" outlineLevel="1" collapsed="false">
      <c r="A301" s="73" t="s">
        <v>597</v>
      </c>
      <c r="B301" s="75"/>
      <c r="C301" s="75"/>
      <c r="D301" s="75"/>
      <c r="E301" s="76" t="s">
        <v>598</v>
      </c>
      <c r="F301" s="74"/>
      <c r="G301" s="74"/>
      <c r="H301" s="55"/>
      <c r="I301" s="74"/>
      <c r="J301" s="74"/>
      <c r="K301" s="94"/>
      <c r="L301" s="77"/>
      <c r="M301" s="78"/>
      <c r="N301" s="79" t="n">
        <f aca="false">SUM(O301:V301)-K301</f>
        <v>0</v>
      </c>
      <c r="O301" s="77"/>
      <c r="P301" s="77"/>
      <c r="Q301" s="77"/>
      <c r="R301" s="77"/>
      <c r="S301" s="77"/>
      <c r="T301" s="77"/>
      <c r="U301" s="77"/>
      <c r="V301" s="77"/>
      <c r="W301" s="79"/>
      <c r="X301" s="79"/>
      <c r="Y301" s="43"/>
      <c r="IM301" s="89"/>
      <c r="IN301" s="89"/>
    </row>
    <row r="302" s="83" customFormat="true" ht="14.15" hidden="false" customHeight="false" outlineLevel="1" collapsed="false">
      <c r="A302" s="49" t="s">
        <v>599</v>
      </c>
      <c r="B302" s="50" t="s">
        <v>49</v>
      </c>
      <c r="C302" s="50" t="s">
        <v>600</v>
      </c>
      <c r="D302" s="50" t="s">
        <v>51</v>
      </c>
      <c r="E302" s="45" t="s">
        <v>601</v>
      </c>
      <c r="F302" s="7" t="s">
        <v>299</v>
      </c>
      <c r="G302" s="51" t="n">
        <v>23.36</v>
      </c>
      <c r="H302" s="52"/>
      <c r="I302" s="46" t="n">
        <f aca="false">$D$1116</f>
        <v>0</v>
      </c>
      <c r="J302" s="53" t="n">
        <f aca="false">TRUNC(H302*(1+I302),2)</f>
        <v>0</v>
      </c>
      <c r="K302" s="54" t="n">
        <f aca="false">TRUNC(J302*G302,2)</f>
        <v>0</v>
      </c>
      <c r="N302" s="7" t="n">
        <f aca="false">SUM(O302:V302)-K302</f>
        <v>0</v>
      </c>
      <c r="O302" s="51"/>
      <c r="P302" s="51"/>
      <c r="Q302" s="51"/>
      <c r="R302" s="51"/>
      <c r="S302" s="51" t="n">
        <f aca="false">K302</f>
        <v>0</v>
      </c>
      <c r="T302" s="51"/>
      <c r="U302" s="51"/>
      <c r="V302" s="51"/>
      <c r="Y302" s="43"/>
      <c r="Z302" s="112"/>
      <c r="AA302" s="112"/>
      <c r="AB302" s="112"/>
      <c r="AC302" s="112"/>
      <c r="AD302" s="112"/>
      <c r="AE302" s="112"/>
      <c r="AF302" s="112"/>
      <c r="AG302" s="112"/>
    </row>
    <row r="303" s="9" customFormat="true" ht="23.85" hidden="false" customHeight="false" outlineLevel="1" collapsed="false">
      <c r="A303" s="49" t="s">
        <v>602</v>
      </c>
      <c r="B303" s="50" t="s">
        <v>49</v>
      </c>
      <c r="C303" s="50" t="s">
        <v>603</v>
      </c>
      <c r="D303" s="50" t="s">
        <v>51</v>
      </c>
      <c r="E303" s="45" t="s">
        <v>604</v>
      </c>
      <c r="F303" s="7" t="s">
        <v>130</v>
      </c>
      <c r="G303" s="51" t="n">
        <v>7.65</v>
      </c>
      <c r="H303" s="52"/>
      <c r="I303" s="46" t="n">
        <f aca="false">$D$1116</f>
        <v>0</v>
      </c>
      <c r="J303" s="53" t="n">
        <f aca="false">TRUNC(H303*(1+I303),2)</f>
        <v>0</v>
      </c>
      <c r="K303" s="54" t="n">
        <f aca="false">TRUNC(J303*G303,2)</f>
        <v>0</v>
      </c>
      <c r="L303" s="51"/>
      <c r="M303" s="46"/>
      <c r="N303" s="7" t="n">
        <f aca="false">SUM(O303:V303)-K303</f>
        <v>0</v>
      </c>
      <c r="O303" s="51"/>
      <c r="P303" s="51"/>
      <c r="Q303" s="51"/>
      <c r="R303" s="51"/>
      <c r="S303" s="51" t="n">
        <f aca="false">K303</f>
        <v>0</v>
      </c>
      <c r="T303" s="51"/>
      <c r="U303" s="51"/>
      <c r="V303" s="51"/>
      <c r="W303" s="7"/>
      <c r="X303" s="7"/>
      <c r="Y303" s="43"/>
      <c r="IM303" s="10"/>
      <c r="IN303" s="10"/>
    </row>
    <row r="304" s="10" customFormat="true" ht="35.05" hidden="false" customHeight="false" outlineLevel="1" collapsed="false">
      <c r="A304" s="49" t="s">
        <v>605</v>
      </c>
      <c r="B304" s="50" t="s">
        <v>49</v>
      </c>
      <c r="C304" s="50" t="s">
        <v>606</v>
      </c>
      <c r="D304" s="50" t="s">
        <v>51</v>
      </c>
      <c r="E304" s="45" t="s">
        <v>607</v>
      </c>
      <c r="F304" s="7" t="s">
        <v>64</v>
      </c>
      <c r="G304" s="51" t="n">
        <v>9.25</v>
      </c>
      <c r="H304" s="52"/>
      <c r="I304" s="46" t="n">
        <f aca="false">$D$1116</f>
        <v>0</v>
      </c>
      <c r="J304" s="53" t="n">
        <f aca="false">TRUNC(H304*(1+I304),2)</f>
        <v>0</v>
      </c>
      <c r="K304" s="54" t="n">
        <f aca="false">TRUNC(J304*G304,2)</f>
        <v>0</v>
      </c>
      <c r="L304" s="51"/>
      <c r="M304" s="46"/>
      <c r="N304" s="7" t="n">
        <f aca="false">SUM(O304:V304)-K304</f>
        <v>0</v>
      </c>
      <c r="O304" s="51"/>
      <c r="P304" s="51"/>
      <c r="Q304" s="51"/>
      <c r="R304" s="51"/>
      <c r="S304" s="51" t="n">
        <f aca="false">K304</f>
        <v>0</v>
      </c>
      <c r="T304" s="51"/>
      <c r="U304" s="51"/>
      <c r="V304" s="51"/>
      <c r="W304" s="50"/>
      <c r="X304" s="50"/>
      <c r="Y304" s="43"/>
    </row>
    <row r="305" s="85" customFormat="true" ht="14.15" hidden="false" customHeight="false" outlineLevel="1" collapsed="false">
      <c r="A305" s="65" t="s">
        <v>608</v>
      </c>
      <c r="B305" s="67"/>
      <c r="C305" s="67"/>
      <c r="D305" s="66"/>
      <c r="E305" s="115" t="s">
        <v>166</v>
      </c>
      <c r="F305" s="66"/>
      <c r="G305" s="66"/>
      <c r="H305" s="55"/>
      <c r="I305" s="66"/>
      <c r="J305" s="66"/>
      <c r="K305" s="84"/>
      <c r="L305" s="69"/>
      <c r="M305" s="70"/>
      <c r="N305" s="71" t="n">
        <f aca="false">SUM(O305:V305)-K305</f>
        <v>0</v>
      </c>
      <c r="O305" s="71"/>
      <c r="P305" s="71"/>
      <c r="Q305" s="71"/>
      <c r="R305" s="71"/>
      <c r="S305" s="71"/>
      <c r="T305" s="71"/>
      <c r="U305" s="71"/>
      <c r="V305" s="71"/>
      <c r="W305" s="66"/>
      <c r="X305" s="66"/>
      <c r="Y305" s="43"/>
    </row>
    <row r="306" s="89" customFormat="true" ht="12.8" hidden="false" customHeight="false" outlineLevel="1" collapsed="false">
      <c r="A306" s="73" t="s">
        <v>609</v>
      </c>
      <c r="B306" s="75"/>
      <c r="C306" s="75"/>
      <c r="D306" s="74"/>
      <c r="E306" s="116" t="s">
        <v>610</v>
      </c>
      <c r="F306" s="74"/>
      <c r="G306" s="74"/>
      <c r="H306" s="55"/>
      <c r="I306" s="74"/>
      <c r="J306" s="74"/>
      <c r="K306" s="94"/>
      <c r="L306" s="77"/>
      <c r="M306" s="78"/>
      <c r="N306" s="79"/>
      <c r="O306" s="79"/>
      <c r="P306" s="79"/>
      <c r="Q306" s="79"/>
      <c r="R306" s="79"/>
      <c r="S306" s="79"/>
      <c r="T306" s="79"/>
      <c r="U306" s="79"/>
      <c r="V306" s="79"/>
      <c r="W306" s="74"/>
      <c r="X306" s="74"/>
      <c r="Y306" s="43"/>
    </row>
    <row r="307" s="10" customFormat="true" ht="35.05" hidden="false" customHeight="false" outlineLevel="1" collapsed="false">
      <c r="A307" s="49" t="s">
        <v>611</v>
      </c>
      <c r="B307" s="50" t="s">
        <v>49</v>
      </c>
      <c r="C307" s="50" t="s">
        <v>612</v>
      </c>
      <c r="D307" s="50" t="s">
        <v>80</v>
      </c>
      <c r="E307" s="45" t="s">
        <v>613</v>
      </c>
      <c r="F307" s="7" t="s">
        <v>64</v>
      </c>
      <c r="G307" s="51" t="n">
        <v>190</v>
      </c>
      <c r="H307" s="52"/>
      <c r="I307" s="46" t="n">
        <f aca="false">$D$1116</f>
        <v>0</v>
      </c>
      <c r="J307" s="53" t="n">
        <f aca="false">TRUNC(H307*(1+I307),2)</f>
        <v>0</v>
      </c>
      <c r="K307" s="54" t="n">
        <f aca="false">TRUNC(J307*G307,2)</f>
        <v>0</v>
      </c>
      <c r="L307" s="51"/>
      <c r="M307" s="46"/>
      <c r="N307" s="7" t="n">
        <f aca="false">SUM(O307:V307)-K307</f>
        <v>0</v>
      </c>
      <c r="O307" s="51"/>
      <c r="P307" s="51" t="n">
        <f aca="false">K307</f>
        <v>0</v>
      </c>
      <c r="Q307" s="51"/>
      <c r="R307" s="51"/>
      <c r="S307" s="51"/>
      <c r="T307" s="51"/>
      <c r="U307" s="51"/>
      <c r="V307" s="51"/>
      <c r="W307" s="50"/>
      <c r="X307" s="50"/>
      <c r="Y307" s="43"/>
    </row>
    <row r="308" s="43" customFormat="true" ht="14.15" hidden="false" customHeight="false" outlineLevel="0" collapsed="false">
      <c r="A308" s="36" t="n">
        <v>9</v>
      </c>
      <c r="B308" s="37"/>
      <c r="C308" s="37"/>
      <c r="D308" s="37"/>
      <c r="E308" s="36" t="s">
        <v>614</v>
      </c>
      <c r="F308" s="38"/>
      <c r="G308" s="38"/>
      <c r="H308" s="55"/>
      <c r="I308" s="38"/>
      <c r="J308" s="38"/>
      <c r="K308" s="39"/>
      <c r="L308" s="40" t="n">
        <f aca="false">SUM(K312:K326)</f>
        <v>0</v>
      </c>
      <c r="M308" s="41" t="e">
        <f aca="false">(L308)/$L$1115</f>
        <v>#DIV/0!</v>
      </c>
      <c r="N308" s="42" t="n">
        <f aca="false">SUM(O308:V308)-K308</f>
        <v>0</v>
      </c>
      <c r="O308" s="40" t="str">
        <f aca="false">IF(SUM(O310:O326)&gt;0,SUM(O310:O326),"-")</f>
        <v>-</v>
      </c>
      <c r="P308" s="40" t="str">
        <f aca="false">IF(SUM(P310:P326)&gt;0,SUM(P310:P326),"-")</f>
        <v>-</v>
      </c>
      <c r="Q308" s="40" t="str">
        <f aca="false">IF(SUM(Q310:Q326)&gt;0,SUM(Q310:Q326),"-")</f>
        <v>-</v>
      </c>
      <c r="R308" s="40" t="str">
        <f aca="false">IF(SUM(R310:R326)&gt;0,SUM(R310:R326),"-")</f>
        <v>-</v>
      </c>
      <c r="S308" s="40" t="str">
        <f aca="false">IF(SUM(S310:S326)&gt;0,SUM(S310:S326),"-")</f>
        <v>-</v>
      </c>
      <c r="T308" s="40" t="str">
        <f aca="false">IF(SUM(T310:T326)&gt;0,SUM(T310:T326),"-")</f>
        <v>-</v>
      </c>
      <c r="U308" s="40" t="str">
        <f aca="false">IF(SUM(U310:U326)&gt;0,SUM(U310:U326),"-")</f>
        <v>-</v>
      </c>
      <c r="V308" s="40" t="str">
        <f aca="false">IF(SUM(V310:V326)&gt;0,SUM(V310:V326),"-")</f>
        <v>-</v>
      </c>
      <c r="W308" s="40" t="str">
        <f aca="false">IF(SUM(W310:W326)&gt;0,SUM(W310:W326),"-")</f>
        <v>-</v>
      </c>
      <c r="X308" s="40" t="str">
        <f aca="false">IF(SUM(X310:X326)&gt;0,SUM(X310:X326),"-")</f>
        <v>-</v>
      </c>
      <c r="IM308" s="44"/>
      <c r="IN308" s="44"/>
    </row>
    <row r="309" s="9" customFormat="true" ht="14.15" hidden="false" customHeight="false" outlineLevel="0" collapsed="false">
      <c r="A309" s="45"/>
      <c r="B309" s="46"/>
      <c r="C309" s="46"/>
      <c r="D309" s="83"/>
      <c r="E309" s="45"/>
      <c r="F309" s="46"/>
      <c r="G309" s="46"/>
      <c r="H309" s="52"/>
      <c r="I309" s="46"/>
      <c r="J309" s="46"/>
      <c r="K309" s="46"/>
      <c r="L309" s="46"/>
      <c r="M309" s="46"/>
      <c r="N309" s="46" t="n">
        <f aca="false">SUM(O309:V309)-K309</f>
        <v>0</v>
      </c>
      <c r="O309" s="46"/>
      <c r="P309" s="46"/>
      <c r="Q309" s="46"/>
      <c r="R309" s="46"/>
      <c r="S309" s="46"/>
      <c r="T309" s="46"/>
      <c r="U309" s="46"/>
      <c r="V309" s="46"/>
      <c r="W309" s="7"/>
      <c r="X309" s="7"/>
      <c r="IM309" s="10"/>
      <c r="IN309" s="10"/>
    </row>
    <row r="310" s="85" customFormat="true" ht="14.15" hidden="false" customHeight="false" outlineLevel="1" collapsed="false">
      <c r="A310" s="65" t="s">
        <v>615</v>
      </c>
      <c r="B310" s="67"/>
      <c r="C310" s="67"/>
      <c r="D310" s="67"/>
      <c r="E310" s="68" t="s">
        <v>86</v>
      </c>
      <c r="F310" s="71"/>
      <c r="G310" s="71"/>
      <c r="H310" s="52"/>
      <c r="I310" s="71"/>
      <c r="J310" s="71"/>
      <c r="K310" s="86"/>
      <c r="L310" s="69"/>
      <c r="M310" s="70"/>
      <c r="N310" s="71" t="n">
        <f aca="false">SUM(O310:V310)-K310</f>
        <v>0</v>
      </c>
      <c r="O310" s="71"/>
      <c r="P310" s="71"/>
      <c r="Q310" s="71"/>
      <c r="R310" s="71"/>
      <c r="S310" s="71"/>
      <c r="T310" s="71"/>
      <c r="U310" s="71"/>
      <c r="V310" s="71"/>
      <c r="W310" s="66"/>
      <c r="X310" s="66"/>
    </row>
    <row r="311" s="89" customFormat="true" ht="12.8" hidden="false" customHeight="false" outlineLevel="1" collapsed="false">
      <c r="A311" s="73" t="s">
        <v>616</v>
      </c>
      <c r="B311" s="75"/>
      <c r="C311" s="75"/>
      <c r="D311" s="95"/>
      <c r="E311" s="76" t="s">
        <v>617</v>
      </c>
      <c r="F311" s="74"/>
      <c r="G311" s="74"/>
      <c r="H311" s="55"/>
      <c r="I311" s="74"/>
      <c r="J311" s="74"/>
      <c r="K311" s="94"/>
      <c r="L311" s="77"/>
      <c r="M311" s="78"/>
      <c r="N311" s="79"/>
      <c r="O311" s="79"/>
      <c r="P311" s="79"/>
      <c r="Q311" s="79"/>
      <c r="R311" s="79"/>
      <c r="S311" s="79"/>
      <c r="T311" s="79"/>
      <c r="U311" s="79"/>
      <c r="V311" s="79"/>
      <c r="W311" s="74"/>
      <c r="X311" s="74"/>
    </row>
    <row r="312" s="9" customFormat="true" ht="23.85" hidden="false" customHeight="false" outlineLevel="1" collapsed="false">
      <c r="A312" s="49" t="s">
        <v>618</v>
      </c>
      <c r="B312" s="50" t="s">
        <v>49</v>
      </c>
      <c r="C312" s="50" t="s">
        <v>619</v>
      </c>
      <c r="D312" s="45" t="s">
        <v>51</v>
      </c>
      <c r="E312" s="3" t="s">
        <v>620</v>
      </c>
      <c r="F312" s="51" t="s">
        <v>64</v>
      </c>
      <c r="G312" s="51" t="n">
        <v>17.78</v>
      </c>
      <c r="H312" s="55"/>
      <c r="I312" s="46" t="n">
        <f aca="false">$D$1116</f>
        <v>0</v>
      </c>
      <c r="J312" s="53" t="n">
        <f aca="false">TRUNC(H312*(1+I312),2)</f>
        <v>0</v>
      </c>
      <c r="K312" s="54" t="n">
        <f aca="false">TRUNC(J312*G312,2)</f>
        <v>0</v>
      </c>
      <c r="L312" s="51"/>
      <c r="M312" s="46"/>
      <c r="N312" s="7" t="n">
        <f aca="false">SUM(O312:V312)-K312</f>
        <v>0</v>
      </c>
      <c r="O312" s="51"/>
      <c r="P312" s="51" t="n">
        <f aca="false">K312</f>
        <v>0</v>
      </c>
      <c r="Q312" s="51"/>
      <c r="R312" s="51"/>
      <c r="S312" s="51"/>
      <c r="T312" s="51"/>
      <c r="U312" s="51"/>
      <c r="V312" s="51"/>
      <c r="W312" s="7"/>
      <c r="X312" s="7"/>
      <c r="IM312" s="10"/>
      <c r="IN312" s="10"/>
    </row>
    <row r="313" s="80" customFormat="true" ht="14.15" hidden="false" customHeight="false" outlineLevel="1" collapsed="false">
      <c r="A313" s="73" t="s">
        <v>621</v>
      </c>
      <c r="B313" s="75"/>
      <c r="C313" s="75"/>
      <c r="D313" s="75"/>
      <c r="E313" s="76" t="s">
        <v>622</v>
      </c>
      <c r="F313" s="74"/>
      <c r="G313" s="74"/>
      <c r="H313" s="55"/>
      <c r="I313" s="92"/>
      <c r="J313" s="92"/>
      <c r="K313" s="94"/>
      <c r="L313" s="77"/>
      <c r="M313" s="78"/>
      <c r="N313" s="79" t="n">
        <f aca="false">SUM(O313:V313)-K313</f>
        <v>0</v>
      </c>
      <c r="O313" s="77"/>
      <c r="P313" s="77"/>
      <c r="Q313" s="77"/>
      <c r="R313" s="77"/>
      <c r="S313" s="77"/>
      <c r="T313" s="77"/>
      <c r="U313" s="77"/>
      <c r="V313" s="77"/>
      <c r="W313" s="79"/>
      <c r="X313" s="79"/>
      <c r="IM313" s="89"/>
      <c r="IN313" s="89"/>
    </row>
    <row r="314" s="10" customFormat="true" ht="35.05" hidden="false" customHeight="false" outlineLevel="1" collapsed="false">
      <c r="A314" s="49" t="s">
        <v>623</v>
      </c>
      <c r="B314" s="50" t="s">
        <v>49</v>
      </c>
      <c r="C314" s="50" t="s">
        <v>624</v>
      </c>
      <c r="D314" s="50" t="s">
        <v>51</v>
      </c>
      <c r="E314" s="45" t="s">
        <v>625</v>
      </c>
      <c r="F314" s="7" t="s">
        <v>64</v>
      </c>
      <c r="G314" s="51" t="n">
        <v>12.92</v>
      </c>
      <c r="H314" s="52"/>
      <c r="I314" s="46" t="n">
        <f aca="false">$D$1116</f>
        <v>0</v>
      </c>
      <c r="J314" s="53" t="n">
        <f aca="false">TRUNC(H314*(1+I314),2)</f>
        <v>0</v>
      </c>
      <c r="K314" s="54" t="n">
        <f aca="false">TRUNC(J314*G314,2)</f>
        <v>0</v>
      </c>
      <c r="L314" s="51"/>
      <c r="M314" s="46"/>
      <c r="N314" s="7" t="n">
        <f aca="false">SUM(O314:V314)-K314</f>
        <v>0</v>
      </c>
      <c r="O314" s="51"/>
      <c r="P314" s="51"/>
      <c r="Q314" s="51" t="n">
        <f aca="false">K314</f>
        <v>0</v>
      </c>
      <c r="R314" s="51"/>
      <c r="S314" s="51"/>
      <c r="T314" s="51"/>
      <c r="U314" s="51"/>
      <c r="V314" s="51"/>
      <c r="W314" s="50"/>
      <c r="X314" s="50"/>
    </row>
    <row r="315" s="10" customFormat="true" ht="23.85" hidden="false" customHeight="false" outlineLevel="1" collapsed="false">
      <c r="A315" s="49" t="s">
        <v>626</v>
      </c>
      <c r="B315" s="50" t="s">
        <v>49</v>
      </c>
      <c r="C315" s="50" t="s">
        <v>627</v>
      </c>
      <c r="D315" s="50" t="s">
        <v>51</v>
      </c>
      <c r="E315" s="45" t="s">
        <v>628</v>
      </c>
      <c r="F315" s="7" t="s">
        <v>64</v>
      </c>
      <c r="G315" s="51" t="n">
        <v>17.22</v>
      </c>
      <c r="H315" s="52"/>
      <c r="I315" s="46" t="n">
        <f aca="false">$D$1116</f>
        <v>0</v>
      </c>
      <c r="J315" s="53" t="n">
        <f aca="false">TRUNC(H315*(1+I315),2)</f>
        <v>0</v>
      </c>
      <c r="K315" s="54" t="n">
        <f aca="false">TRUNC(J315*G315,2)</f>
        <v>0</v>
      </c>
      <c r="L315" s="51"/>
      <c r="M315" s="46"/>
      <c r="N315" s="7" t="n">
        <f aca="false">SUM(O315:V315)-K315</f>
        <v>0</v>
      </c>
      <c r="O315" s="51"/>
      <c r="P315" s="51"/>
      <c r="Q315" s="51" t="n">
        <f aca="false">K315</f>
        <v>0</v>
      </c>
      <c r="R315" s="51"/>
      <c r="S315" s="51"/>
      <c r="T315" s="51"/>
      <c r="U315" s="51"/>
      <c r="V315" s="51"/>
      <c r="W315" s="50"/>
      <c r="X315" s="50"/>
    </row>
    <row r="316" s="9" customFormat="true" ht="23.85" hidden="false" customHeight="false" outlineLevel="1" collapsed="false">
      <c r="A316" s="49" t="s">
        <v>629</v>
      </c>
      <c r="B316" s="50" t="s">
        <v>49</v>
      </c>
      <c r="C316" s="50" t="s">
        <v>630</v>
      </c>
      <c r="D316" s="50" t="s">
        <v>51</v>
      </c>
      <c r="E316" s="45" t="s">
        <v>631</v>
      </c>
      <c r="F316" s="7" t="s">
        <v>64</v>
      </c>
      <c r="G316" s="51" t="n">
        <v>17.22</v>
      </c>
      <c r="H316" s="52"/>
      <c r="I316" s="46" t="n">
        <f aca="false">$D$1116</f>
        <v>0</v>
      </c>
      <c r="J316" s="53" t="n">
        <f aca="false">TRUNC(H316*(1+I316),2)</f>
        <v>0</v>
      </c>
      <c r="K316" s="54" t="n">
        <f aca="false">TRUNC(J316*G316,2)</f>
        <v>0</v>
      </c>
      <c r="L316" s="51"/>
      <c r="M316" s="46"/>
      <c r="N316" s="7" t="n">
        <f aca="false">SUM(O316:V316)-K316</f>
        <v>0</v>
      </c>
      <c r="O316" s="51"/>
      <c r="P316" s="51"/>
      <c r="Q316" s="51" t="n">
        <f aca="false">K316</f>
        <v>0</v>
      </c>
      <c r="R316" s="51"/>
      <c r="S316" s="51"/>
      <c r="T316" s="51"/>
      <c r="U316" s="51"/>
      <c r="V316" s="51"/>
      <c r="W316" s="7"/>
      <c r="X316" s="7"/>
      <c r="IM316" s="10"/>
      <c r="IN316" s="10"/>
    </row>
    <row r="317" s="85" customFormat="true" ht="14.15" hidden="false" customHeight="false" outlineLevel="1" collapsed="false">
      <c r="A317" s="65" t="s">
        <v>632</v>
      </c>
      <c r="B317" s="67"/>
      <c r="C317" s="67"/>
      <c r="D317" s="67"/>
      <c r="E317" s="68" t="s">
        <v>166</v>
      </c>
      <c r="F317" s="71"/>
      <c r="G317" s="71"/>
      <c r="H317" s="52"/>
      <c r="I317" s="71"/>
      <c r="J317" s="71"/>
      <c r="K317" s="86"/>
      <c r="L317" s="69"/>
      <c r="M317" s="70"/>
      <c r="N317" s="71" t="n">
        <f aca="false">SUM(O317:V317)-K317</f>
        <v>0</v>
      </c>
      <c r="O317" s="71"/>
      <c r="P317" s="71"/>
      <c r="Q317" s="71"/>
      <c r="R317" s="71"/>
      <c r="S317" s="71"/>
      <c r="T317" s="71"/>
      <c r="U317" s="71"/>
      <c r="V317" s="71"/>
      <c r="W317" s="66"/>
      <c r="X317" s="66"/>
    </row>
    <row r="318" s="89" customFormat="true" ht="12.8" hidden="false" customHeight="false" outlineLevel="1" collapsed="false">
      <c r="A318" s="73" t="s">
        <v>633</v>
      </c>
      <c r="B318" s="75"/>
      <c r="C318" s="75"/>
      <c r="D318" s="95"/>
      <c r="E318" s="76" t="s">
        <v>617</v>
      </c>
      <c r="F318" s="74"/>
      <c r="G318" s="74"/>
      <c r="H318" s="55"/>
      <c r="I318" s="74"/>
      <c r="J318" s="74"/>
      <c r="K318" s="94"/>
      <c r="L318" s="77"/>
      <c r="M318" s="78"/>
      <c r="N318" s="79"/>
      <c r="O318" s="79"/>
      <c r="P318" s="79"/>
      <c r="Q318" s="79"/>
      <c r="R318" s="79"/>
      <c r="S318" s="79"/>
      <c r="T318" s="79"/>
      <c r="U318" s="79"/>
      <c r="V318" s="79"/>
      <c r="W318" s="74"/>
      <c r="X318" s="74"/>
    </row>
    <row r="319" s="10" customFormat="true" ht="23.85" hidden="false" customHeight="false" outlineLevel="1" collapsed="false">
      <c r="A319" s="49" t="s">
        <v>634</v>
      </c>
      <c r="B319" s="50" t="s">
        <v>49</v>
      </c>
      <c r="C319" s="50" t="s">
        <v>619</v>
      </c>
      <c r="D319" s="50" t="s">
        <v>51</v>
      </c>
      <c r="E319" s="45" t="s">
        <v>620</v>
      </c>
      <c r="F319" s="7" t="s">
        <v>64</v>
      </c>
      <c r="G319" s="51" t="n">
        <v>6.67</v>
      </c>
      <c r="H319" s="52"/>
      <c r="I319" s="46" t="n">
        <f aca="false">$D$1116</f>
        <v>0</v>
      </c>
      <c r="J319" s="53" t="n">
        <f aca="false">TRUNC(H319*(1+I319),2)</f>
        <v>0</v>
      </c>
      <c r="K319" s="54" t="n">
        <f aca="false">TRUNC(J319*G319,2)</f>
        <v>0</v>
      </c>
      <c r="L319" s="60"/>
      <c r="M319" s="60"/>
      <c r="N319" s="7" t="n">
        <f aca="false">SUM(O319:V319)-K319</f>
        <v>0</v>
      </c>
      <c r="O319" s="51"/>
      <c r="P319" s="51"/>
      <c r="Q319" s="51"/>
      <c r="R319" s="51"/>
      <c r="S319" s="51"/>
      <c r="T319" s="51" t="n">
        <f aca="false">K319</f>
        <v>0</v>
      </c>
      <c r="U319" s="51"/>
      <c r="V319" s="51"/>
      <c r="W319" s="50"/>
      <c r="X319" s="50"/>
      <c r="Y319" s="9"/>
    </row>
    <row r="320" s="85" customFormat="true" ht="14.15" hidden="false" customHeight="false" outlineLevel="1" collapsed="false">
      <c r="A320" s="65" t="s">
        <v>635</v>
      </c>
      <c r="B320" s="67"/>
      <c r="C320" s="67"/>
      <c r="D320" s="67"/>
      <c r="E320" s="68" t="s">
        <v>195</v>
      </c>
      <c r="F320" s="71"/>
      <c r="G320" s="71"/>
      <c r="H320" s="52"/>
      <c r="I320" s="71"/>
      <c r="J320" s="71"/>
      <c r="K320" s="86"/>
      <c r="L320" s="69"/>
      <c r="M320" s="70"/>
      <c r="N320" s="71" t="n">
        <f aca="false">SUM(O320:V320)-K320</f>
        <v>0</v>
      </c>
      <c r="O320" s="71"/>
      <c r="P320" s="71"/>
      <c r="Q320" s="71"/>
      <c r="R320" s="71"/>
      <c r="S320" s="71"/>
      <c r="T320" s="71"/>
      <c r="U320" s="71"/>
      <c r="V320" s="71"/>
      <c r="W320" s="66"/>
      <c r="X320" s="66"/>
    </row>
    <row r="321" s="89" customFormat="true" ht="12.8" hidden="false" customHeight="false" outlineLevel="1" collapsed="false">
      <c r="A321" s="73" t="s">
        <v>636</v>
      </c>
      <c r="B321" s="75"/>
      <c r="C321" s="75"/>
      <c r="D321" s="95"/>
      <c r="E321" s="76" t="s">
        <v>637</v>
      </c>
      <c r="F321" s="74"/>
      <c r="G321" s="74"/>
      <c r="H321" s="55"/>
      <c r="I321" s="74"/>
      <c r="J321" s="74"/>
      <c r="K321" s="94"/>
      <c r="L321" s="77"/>
      <c r="M321" s="78"/>
      <c r="N321" s="79"/>
      <c r="O321" s="79"/>
      <c r="P321" s="79"/>
      <c r="Q321" s="79"/>
      <c r="R321" s="79"/>
      <c r="S321" s="79"/>
      <c r="T321" s="79"/>
      <c r="U321" s="79"/>
      <c r="V321" s="79"/>
      <c r="W321" s="74"/>
      <c r="X321" s="74"/>
    </row>
    <row r="322" s="9" customFormat="true" ht="23.85" hidden="false" customHeight="false" outlineLevel="1" collapsed="false">
      <c r="A322" s="49" t="s">
        <v>638</v>
      </c>
      <c r="B322" s="50" t="s">
        <v>49</v>
      </c>
      <c r="C322" s="50" t="s">
        <v>619</v>
      </c>
      <c r="D322" s="50" t="s">
        <v>51</v>
      </c>
      <c r="E322" s="45" t="s">
        <v>639</v>
      </c>
      <c r="F322" s="7" t="s">
        <v>64</v>
      </c>
      <c r="G322" s="51" t="n">
        <v>2.31</v>
      </c>
      <c r="H322" s="52"/>
      <c r="I322" s="46" t="n">
        <f aca="false">$D$1116</f>
        <v>0</v>
      </c>
      <c r="J322" s="53" t="n">
        <f aca="false">TRUNC(H322*(1+I322),2)</f>
        <v>0</v>
      </c>
      <c r="K322" s="54" t="n">
        <f aca="false">TRUNC(J322*G322,2)</f>
        <v>0</v>
      </c>
      <c r="L322" s="51"/>
      <c r="M322" s="51"/>
      <c r="N322" s="7" t="n">
        <f aca="false">SUM(O322:V322)-K322</f>
        <v>0</v>
      </c>
      <c r="O322" s="51"/>
      <c r="P322" s="51"/>
      <c r="Q322" s="51"/>
      <c r="R322" s="51"/>
      <c r="S322" s="51"/>
      <c r="T322" s="51" t="n">
        <f aca="false">K322</f>
        <v>0</v>
      </c>
      <c r="U322" s="51"/>
      <c r="V322" s="51"/>
      <c r="W322" s="7"/>
      <c r="X322" s="7"/>
      <c r="IM322" s="10"/>
      <c r="IN322" s="10"/>
    </row>
    <row r="323" s="10" customFormat="true" ht="23.85" hidden="false" customHeight="false" outlineLevel="1" collapsed="false">
      <c r="A323" s="49" t="s">
        <v>640</v>
      </c>
      <c r="B323" s="50" t="s">
        <v>49</v>
      </c>
      <c r="C323" s="50" t="s">
        <v>619</v>
      </c>
      <c r="D323" s="50" t="s">
        <v>51</v>
      </c>
      <c r="E323" s="45" t="s">
        <v>641</v>
      </c>
      <c r="F323" s="7" t="s">
        <v>64</v>
      </c>
      <c r="G323" s="51" t="n">
        <v>18.64</v>
      </c>
      <c r="H323" s="52"/>
      <c r="I323" s="46" t="n">
        <f aca="false">$D$1116</f>
        <v>0</v>
      </c>
      <c r="J323" s="53" t="n">
        <f aca="false">TRUNC(H323*(1+I323),2)</f>
        <v>0</v>
      </c>
      <c r="K323" s="54" t="n">
        <f aca="false">TRUNC(J323*G323,2)</f>
        <v>0</v>
      </c>
      <c r="L323" s="60"/>
      <c r="M323" s="60"/>
      <c r="N323" s="7" t="n">
        <f aca="false">SUM(O323:V323)-K323</f>
        <v>0</v>
      </c>
      <c r="O323" s="51"/>
      <c r="P323" s="51"/>
      <c r="Q323" s="51"/>
      <c r="R323" s="51"/>
      <c r="S323" s="51"/>
      <c r="T323" s="51" t="n">
        <f aca="false">K323</f>
        <v>0</v>
      </c>
      <c r="U323" s="51"/>
      <c r="V323" s="51"/>
      <c r="W323" s="50"/>
      <c r="X323" s="50"/>
      <c r="Y323" s="9"/>
    </row>
    <row r="324" s="10" customFormat="true" ht="23.85" hidden="false" customHeight="false" outlineLevel="1" collapsed="false">
      <c r="A324" s="49" t="s">
        <v>642</v>
      </c>
      <c r="B324" s="50" t="s">
        <v>49</v>
      </c>
      <c r="C324" s="50" t="s">
        <v>619</v>
      </c>
      <c r="D324" s="50" t="s">
        <v>51</v>
      </c>
      <c r="E324" s="45" t="s">
        <v>643</v>
      </c>
      <c r="F324" s="7" t="s">
        <v>64</v>
      </c>
      <c r="G324" s="51" t="n">
        <v>4.58</v>
      </c>
      <c r="H324" s="52"/>
      <c r="I324" s="46" t="n">
        <f aca="false">$D$1116</f>
        <v>0</v>
      </c>
      <c r="J324" s="53" t="n">
        <f aca="false">TRUNC(H324*(1+I324),2)</f>
        <v>0</v>
      </c>
      <c r="K324" s="54" t="n">
        <f aca="false">TRUNC(J324*G324,2)</f>
        <v>0</v>
      </c>
      <c r="L324" s="60"/>
      <c r="M324" s="60"/>
      <c r="N324" s="7" t="n">
        <f aca="false">SUM(O324:V324)-K324</f>
        <v>0</v>
      </c>
      <c r="O324" s="51"/>
      <c r="P324" s="51"/>
      <c r="Q324" s="51"/>
      <c r="R324" s="51"/>
      <c r="S324" s="51"/>
      <c r="T324" s="51" t="n">
        <f aca="false">K324</f>
        <v>0</v>
      </c>
      <c r="U324" s="51"/>
      <c r="V324" s="51"/>
      <c r="W324" s="50"/>
      <c r="X324" s="50"/>
      <c r="Y324" s="9"/>
    </row>
    <row r="325" s="80" customFormat="true" ht="14.15" hidden="false" customHeight="false" outlineLevel="1" collapsed="false">
      <c r="A325" s="73" t="s">
        <v>644</v>
      </c>
      <c r="B325" s="75"/>
      <c r="C325" s="75"/>
      <c r="D325" s="79"/>
      <c r="E325" s="76" t="s">
        <v>384</v>
      </c>
      <c r="F325" s="74"/>
      <c r="G325" s="74"/>
      <c r="H325" s="55"/>
      <c r="I325" s="78"/>
      <c r="J325" s="78"/>
      <c r="K325" s="94"/>
      <c r="L325" s="77"/>
      <c r="M325" s="78"/>
      <c r="N325" s="79" t="n">
        <f aca="false">SUM(O325:V325)-K325</f>
        <v>0</v>
      </c>
      <c r="O325" s="77"/>
      <c r="P325" s="77"/>
      <c r="Q325" s="77"/>
      <c r="R325" s="77"/>
      <c r="S325" s="77"/>
      <c r="T325" s="77"/>
      <c r="U325" s="77"/>
      <c r="V325" s="77"/>
      <c r="W325" s="79"/>
      <c r="X325" s="79"/>
      <c r="IM325" s="89"/>
      <c r="IN325" s="89"/>
    </row>
    <row r="326" s="10" customFormat="true" ht="23.85" hidden="false" customHeight="false" outlineLevel="1" collapsed="false">
      <c r="A326" s="49" t="s">
        <v>645</v>
      </c>
      <c r="B326" s="50" t="s">
        <v>49</v>
      </c>
      <c r="C326" s="50" t="s">
        <v>619</v>
      </c>
      <c r="D326" s="50" t="s">
        <v>51</v>
      </c>
      <c r="E326" s="45" t="s">
        <v>620</v>
      </c>
      <c r="F326" s="7" t="s">
        <v>64</v>
      </c>
      <c r="G326" s="51" t="n">
        <v>3.85</v>
      </c>
      <c r="H326" s="52"/>
      <c r="I326" s="46" t="n">
        <f aca="false">$D$1116</f>
        <v>0</v>
      </c>
      <c r="J326" s="53" t="n">
        <f aca="false">TRUNC(H326*(1+I326),2)</f>
        <v>0</v>
      </c>
      <c r="K326" s="54" t="n">
        <f aca="false">TRUNC(J326*G326,2)</f>
        <v>0</v>
      </c>
      <c r="L326" s="51"/>
      <c r="M326" s="60"/>
      <c r="N326" s="7" t="n">
        <f aca="false">SUM(O326:V326)-K326</f>
        <v>0</v>
      </c>
      <c r="O326" s="51"/>
      <c r="P326" s="51"/>
      <c r="Q326" s="51"/>
      <c r="R326" s="51"/>
      <c r="S326" s="51"/>
      <c r="T326" s="51" t="n">
        <f aca="false">K326</f>
        <v>0</v>
      </c>
      <c r="U326" s="51"/>
      <c r="V326" s="51"/>
      <c r="W326" s="50"/>
      <c r="X326" s="50"/>
      <c r="Y326" s="9"/>
    </row>
    <row r="327" s="43" customFormat="true" ht="14.15" hidden="false" customHeight="false" outlineLevel="0" collapsed="false">
      <c r="A327" s="36" t="n">
        <v>10</v>
      </c>
      <c r="B327" s="37"/>
      <c r="C327" s="38"/>
      <c r="D327" s="38"/>
      <c r="E327" s="126" t="s">
        <v>646</v>
      </c>
      <c r="F327" s="37"/>
      <c r="G327" s="40"/>
      <c r="H327" s="52"/>
      <c r="I327" s="39"/>
      <c r="J327" s="39"/>
      <c r="K327" s="39"/>
      <c r="L327" s="40" t="n">
        <f aca="false">SUM(K330:K334)</f>
        <v>0</v>
      </c>
      <c r="M327" s="41" t="e">
        <f aca="false">(L327)/$L$1115</f>
        <v>#DIV/0!</v>
      </c>
      <c r="N327" s="42" t="n">
        <f aca="false">SUM(O327:V327)-K327</f>
        <v>0</v>
      </c>
      <c r="O327" s="40" t="str">
        <f aca="false">IF(SUM(O329:O334)&gt;0,SUM(O329:O334),"-")</f>
        <v>-</v>
      </c>
      <c r="P327" s="40" t="str">
        <f aca="false">IF(SUM(P329:P334)&gt;0,SUM(P329:P334),"-")</f>
        <v>-</v>
      </c>
      <c r="Q327" s="40" t="str">
        <f aca="false">IF(SUM(Q329:Q334)&gt;0,SUM(Q329:Q334),"-")</f>
        <v>-</v>
      </c>
      <c r="R327" s="40" t="str">
        <f aca="false">IF(SUM(R329:R334)&gt;0,SUM(R329:R334),"-")</f>
        <v>-</v>
      </c>
      <c r="S327" s="40" t="str">
        <f aca="false">IF(SUM(S329:S334)&gt;0,SUM(S329:S334),"-")</f>
        <v>-</v>
      </c>
      <c r="T327" s="40" t="str">
        <f aca="false">IF(SUM(T329:T334)&gt;0,SUM(T329:T334),"-")</f>
        <v>-</v>
      </c>
      <c r="U327" s="40" t="str">
        <f aca="false">IF(SUM(U329:U334)&gt;0,SUM(U329:U334),"-")</f>
        <v>-</v>
      </c>
      <c r="V327" s="40" t="str">
        <f aca="false">IF(SUM(V329:V334)&gt;0,SUM(V329:V334),"-")</f>
        <v>-</v>
      </c>
      <c r="W327" s="40" t="str">
        <f aca="false">IF(SUM(W329:W334)&gt;0,SUM(W329:W334),"-")</f>
        <v>-</v>
      </c>
      <c r="X327" s="40" t="str">
        <f aca="false">IF(SUM(X329:X334)&gt;0,SUM(X329:X334),"-")</f>
        <v>-</v>
      </c>
      <c r="IM327" s="44"/>
      <c r="IN327" s="44"/>
    </row>
    <row r="328" s="9" customFormat="true" ht="14.15" hidden="false" customHeight="false" outlineLevel="0" collapsed="false">
      <c r="A328" s="3"/>
      <c r="B328" s="7"/>
      <c r="C328" s="50"/>
      <c r="D328" s="50"/>
      <c r="E328" s="45"/>
      <c r="F328" s="7"/>
      <c r="G328" s="51"/>
      <c r="H328" s="52"/>
      <c r="I328" s="96"/>
      <c r="J328" s="96"/>
      <c r="K328" s="46"/>
      <c r="L328" s="46"/>
      <c r="M328" s="46"/>
      <c r="N328" s="46" t="n">
        <f aca="false">SUM(O328:V328)-K328</f>
        <v>0</v>
      </c>
      <c r="O328" s="46"/>
      <c r="P328" s="46"/>
      <c r="Q328" s="46"/>
      <c r="R328" s="46"/>
      <c r="S328" s="46"/>
      <c r="T328" s="46"/>
      <c r="U328" s="46"/>
      <c r="V328" s="46"/>
      <c r="W328" s="7"/>
      <c r="X328" s="7"/>
      <c r="IM328" s="10"/>
      <c r="IN328" s="10"/>
    </row>
    <row r="329" s="85" customFormat="true" ht="14.15" hidden="false" customHeight="false" outlineLevel="1" collapsed="false">
      <c r="A329" s="65" t="s">
        <v>647</v>
      </c>
      <c r="B329" s="67"/>
      <c r="C329" s="67"/>
      <c r="D329" s="67"/>
      <c r="E329" s="68" t="s">
        <v>86</v>
      </c>
      <c r="F329" s="71"/>
      <c r="G329" s="71"/>
      <c r="H329" s="52"/>
      <c r="I329" s="71"/>
      <c r="J329" s="71"/>
      <c r="K329" s="86"/>
      <c r="L329" s="69"/>
      <c r="M329" s="70"/>
      <c r="N329" s="71" t="n">
        <f aca="false">SUM(O329:V329)-K329</f>
        <v>0</v>
      </c>
      <c r="O329" s="71"/>
      <c r="P329" s="71"/>
      <c r="Q329" s="71"/>
      <c r="R329" s="71"/>
      <c r="S329" s="71"/>
      <c r="T329" s="71"/>
      <c r="U329" s="71"/>
      <c r="V329" s="71"/>
      <c r="W329" s="66"/>
      <c r="X329" s="66"/>
    </row>
    <row r="330" s="9" customFormat="true" ht="35.05" hidden="false" customHeight="false" outlineLevel="1" collapsed="false">
      <c r="A330" s="49" t="s">
        <v>648</v>
      </c>
      <c r="B330" s="50" t="s">
        <v>72</v>
      </c>
      <c r="C330" s="50" t="s">
        <v>649</v>
      </c>
      <c r="D330" s="50" t="s">
        <v>51</v>
      </c>
      <c r="E330" s="45" t="s">
        <v>650</v>
      </c>
      <c r="F330" s="7" t="s">
        <v>64</v>
      </c>
      <c r="G330" s="51" t="n">
        <v>483.66</v>
      </c>
      <c r="H330" s="52"/>
      <c r="I330" s="46" t="n">
        <f aca="false">$D$1117</f>
        <v>0</v>
      </c>
      <c r="J330" s="53" t="n">
        <f aca="false">TRUNC(H330*(1+I330),2)</f>
        <v>0</v>
      </c>
      <c r="K330" s="54" t="n">
        <f aca="false">TRUNC(J330*G330,2)</f>
        <v>0</v>
      </c>
      <c r="L330" s="51"/>
      <c r="M330" s="46"/>
      <c r="N330" s="7" t="n">
        <f aca="false">SUM(O330:V330)-K330</f>
        <v>0</v>
      </c>
      <c r="O330" s="7"/>
      <c r="P330" s="7"/>
      <c r="Q330" s="7"/>
      <c r="R330" s="7"/>
      <c r="S330" s="7"/>
      <c r="T330" s="51" t="n">
        <f aca="false">K330</f>
        <v>0</v>
      </c>
      <c r="U330" s="7"/>
      <c r="V330" s="7"/>
      <c r="W330" s="7"/>
      <c r="X330" s="7"/>
      <c r="IM330" s="10"/>
      <c r="IN330" s="10"/>
    </row>
    <row r="331" s="83" customFormat="true" ht="23.85" hidden="false" customHeight="false" outlineLevel="1" collapsed="false">
      <c r="A331" s="49" t="s">
        <v>651</v>
      </c>
      <c r="B331" s="50" t="s">
        <v>49</v>
      </c>
      <c r="C331" s="50" t="s">
        <v>652</v>
      </c>
      <c r="D331" s="50" t="s">
        <v>51</v>
      </c>
      <c r="E331" s="45" t="s">
        <v>653</v>
      </c>
      <c r="F331" s="7" t="s">
        <v>64</v>
      </c>
      <c r="G331" s="51" t="n">
        <v>14.2</v>
      </c>
      <c r="H331" s="52"/>
      <c r="I331" s="46" t="n">
        <f aca="false">$D$1117</f>
        <v>0</v>
      </c>
      <c r="J331" s="53" t="n">
        <f aca="false">TRUNC(H331*(1+I331),2)</f>
        <v>0</v>
      </c>
      <c r="K331" s="54" t="n">
        <f aca="false">TRUNC(J331*G331,2)</f>
        <v>0</v>
      </c>
      <c r="N331" s="127" t="n">
        <f aca="false">SUM(O331:V331)-K331</f>
        <v>0</v>
      </c>
      <c r="T331" s="51" t="n">
        <f aca="false">K331</f>
        <v>0</v>
      </c>
      <c r="V331" s="127"/>
      <c r="Y331" s="9"/>
      <c r="Z331" s="112"/>
      <c r="AA331" s="112"/>
      <c r="AB331" s="112"/>
      <c r="AC331" s="112"/>
      <c r="AD331" s="112"/>
      <c r="AE331" s="112"/>
      <c r="AF331" s="112"/>
      <c r="AG331" s="112"/>
    </row>
    <row r="332" s="85" customFormat="true" ht="14.15" hidden="false" customHeight="false" outlineLevel="1" collapsed="false">
      <c r="A332" s="65" t="s">
        <v>654</v>
      </c>
      <c r="B332" s="67"/>
      <c r="C332" s="67"/>
      <c r="D332" s="67"/>
      <c r="E332" s="68" t="s">
        <v>166</v>
      </c>
      <c r="F332" s="71"/>
      <c r="G332" s="71"/>
      <c r="H332" s="52"/>
      <c r="I332" s="71"/>
      <c r="J332" s="71"/>
      <c r="K332" s="86"/>
      <c r="L332" s="69"/>
      <c r="M332" s="70"/>
      <c r="N332" s="71" t="n">
        <f aca="false">SUM(O332:V332)-K332</f>
        <v>0</v>
      </c>
      <c r="O332" s="71"/>
      <c r="P332" s="71"/>
      <c r="Q332" s="71"/>
      <c r="R332" s="71"/>
      <c r="S332" s="71"/>
      <c r="T332" s="71"/>
      <c r="U332" s="71"/>
      <c r="V332" s="71"/>
      <c r="W332" s="66"/>
      <c r="X332" s="66"/>
    </row>
    <row r="333" s="9" customFormat="true" ht="35.05" hidden="false" customHeight="false" outlineLevel="1" collapsed="false">
      <c r="A333" s="49" t="s">
        <v>655</v>
      </c>
      <c r="B333" s="50" t="s">
        <v>72</v>
      </c>
      <c r="C333" s="50" t="s">
        <v>649</v>
      </c>
      <c r="D333" s="50" t="s">
        <v>51</v>
      </c>
      <c r="E333" s="45" t="s">
        <v>650</v>
      </c>
      <c r="F333" s="7" t="s">
        <v>64</v>
      </c>
      <c r="G333" s="51" t="n">
        <v>160.05</v>
      </c>
      <c r="H333" s="52"/>
      <c r="I333" s="46" t="n">
        <f aca="false">$D$1117</f>
        <v>0</v>
      </c>
      <c r="J333" s="53" t="n">
        <f aca="false">TRUNC(H333*(1+I333),2)</f>
        <v>0</v>
      </c>
      <c r="K333" s="54" t="n">
        <f aca="false">TRUNC(J333*G333,2)</f>
        <v>0</v>
      </c>
      <c r="L333" s="51"/>
      <c r="M333" s="46"/>
      <c r="N333" s="7" t="n">
        <f aca="false">SUM(O333:V333)-K333</f>
        <v>0</v>
      </c>
      <c r="O333" s="7"/>
      <c r="P333" s="7"/>
      <c r="Q333" s="7"/>
      <c r="R333" s="7"/>
      <c r="S333" s="7"/>
      <c r="T333" s="7"/>
      <c r="U333" s="51" t="n">
        <f aca="false">K333</f>
        <v>0</v>
      </c>
      <c r="V333" s="51"/>
      <c r="W333" s="7"/>
      <c r="X333" s="7"/>
      <c r="IM333" s="10"/>
      <c r="IN333" s="10"/>
    </row>
    <row r="334" s="83" customFormat="true" ht="23.85" hidden="false" customHeight="false" outlineLevel="1" collapsed="false">
      <c r="A334" s="49" t="s">
        <v>656</v>
      </c>
      <c r="B334" s="50" t="s">
        <v>49</v>
      </c>
      <c r="C334" s="50" t="s">
        <v>652</v>
      </c>
      <c r="D334" s="50" t="s">
        <v>51</v>
      </c>
      <c r="E334" s="45" t="s">
        <v>653</v>
      </c>
      <c r="F334" s="7" t="s">
        <v>64</v>
      </c>
      <c r="G334" s="51" t="n">
        <v>27.34</v>
      </c>
      <c r="H334" s="52"/>
      <c r="I334" s="46" t="n">
        <f aca="false">$D$1117</f>
        <v>0</v>
      </c>
      <c r="J334" s="53" t="n">
        <f aca="false">TRUNC(H334*(1+I334),2)</f>
        <v>0</v>
      </c>
      <c r="K334" s="54" t="n">
        <f aca="false">TRUNC(J334*G334,2)</f>
        <v>0</v>
      </c>
      <c r="N334" s="127" t="n">
        <f aca="false">SUM(O334:V334)-K334</f>
        <v>0</v>
      </c>
      <c r="V334" s="127" t="n">
        <f aca="false">K334</f>
        <v>0</v>
      </c>
      <c r="Y334" s="9"/>
      <c r="Z334" s="112"/>
      <c r="AA334" s="112"/>
      <c r="AB334" s="112"/>
      <c r="AC334" s="112"/>
      <c r="AD334" s="112"/>
      <c r="AE334" s="112"/>
      <c r="AF334" s="112"/>
      <c r="AG334" s="112"/>
    </row>
    <row r="335" s="43" customFormat="true" ht="14.15" hidden="false" customHeight="false" outlineLevel="0" collapsed="false">
      <c r="A335" s="36" t="n">
        <v>11</v>
      </c>
      <c r="B335" s="37"/>
      <c r="C335" s="37"/>
      <c r="D335" s="37"/>
      <c r="E335" s="36" t="s">
        <v>657</v>
      </c>
      <c r="F335" s="38"/>
      <c r="G335" s="38"/>
      <c r="H335" s="55"/>
      <c r="I335" s="38"/>
      <c r="J335" s="38"/>
      <c r="K335" s="39"/>
      <c r="L335" s="40" t="n">
        <f aca="false">SUM(K338:K355)</f>
        <v>0</v>
      </c>
      <c r="M335" s="41" t="e">
        <f aca="false">(L335)/$L$1115</f>
        <v>#DIV/0!</v>
      </c>
      <c r="N335" s="42" t="n">
        <f aca="false">SUM(O335:V335)-K335</f>
        <v>0</v>
      </c>
      <c r="O335" s="40" t="str">
        <f aca="false">IF(SUM(O337:O340)&gt;0,SUM(O337:O340),"-")</f>
        <v>-</v>
      </c>
      <c r="P335" s="40" t="str">
        <f aca="false">IF(SUM(P337:P355)&gt;0,SUM(P337:P355),"-")</f>
        <v>-</v>
      </c>
      <c r="Q335" s="40" t="str">
        <f aca="false">IF(SUM(Q337:Q355)&gt;0,SUM(Q337:Q355),"-")</f>
        <v>-</v>
      </c>
      <c r="R335" s="40" t="str">
        <f aca="false">IF(SUM(R337:R355)&gt;0,SUM(R337:R355),"-")</f>
        <v>-</v>
      </c>
      <c r="S335" s="40" t="str">
        <f aca="false">IF(SUM(S337:S355)&gt;0,SUM(S337:S355),"-")</f>
        <v>-</v>
      </c>
      <c r="T335" s="40" t="str">
        <f aca="false">IF(SUM(T337:T355)&gt;0,SUM(T337:T355),"-")</f>
        <v>-</v>
      </c>
      <c r="U335" s="40" t="str">
        <f aca="false">IF(SUM(U337:U355)&gt;0,SUM(U337:U355),"-")</f>
        <v>-</v>
      </c>
      <c r="V335" s="40" t="str">
        <f aca="false">IF(SUM(V337:V355)&gt;0,SUM(V337:V355),"-")</f>
        <v>-</v>
      </c>
      <c r="W335" s="40" t="str">
        <f aca="false">IF(SUM(W337:W355)&gt;0,SUM(W337:W355),"-")</f>
        <v>-</v>
      </c>
      <c r="X335" s="40" t="str">
        <f aca="false">IF(SUM(X337:X355)&gt;0,SUM(X337:X355),"-")</f>
        <v>-</v>
      </c>
      <c r="IM335" s="44"/>
      <c r="IN335" s="44"/>
    </row>
    <row r="336" s="9" customFormat="true" ht="14.15" hidden="false" customHeight="false" outlineLevel="0" collapsed="false">
      <c r="A336" s="3"/>
      <c r="B336" s="7"/>
      <c r="C336" s="7"/>
      <c r="D336" s="83"/>
      <c r="E336" s="3"/>
      <c r="F336" s="50"/>
      <c r="G336" s="50"/>
      <c r="H336" s="55"/>
      <c r="I336" s="50"/>
      <c r="J336" s="50"/>
      <c r="K336" s="96"/>
      <c r="L336" s="51"/>
      <c r="M336" s="46"/>
      <c r="N336" s="46" t="n">
        <f aca="false">SUM(O336:V336)-K336</f>
        <v>0</v>
      </c>
      <c r="O336" s="46"/>
      <c r="P336" s="46"/>
      <c r="Q336" s="46"/>
      <c r="R336" s="46"/>
      <c r="S336" s="46"/>
      <c r="T336" s="46"/>
      <c r="U336" s="46"/>
      <c r="V336" s="46"/>
      <c r="W336" s="7"/>
      <c r="X336" s="7"/>
      <c r="IM336" s="10"/>
      <c r="IN336" s="10"/>
    </row>
    <row r="337" s="85" customFormat="true" ht="14.15" hidden="false" customHeight="false" outlineLevel="1" collapsed="false">
      <c r="A337" s="65" t="s">
        <v>658</v>
      </c>
      <c r="B337" s="67"/>
      <c r="C337" s="67"/>
      <c r="D337" s="67"/>
      <c r="E337" s="68" t="s">
        <v>86</v>
      </c>
      <c r="F337" s="71"/>
      <c r="G337" s="71"/>
      <c r="H337" s="52"/>
      <c r="I337" s="71"/>
      <c r="J337" s="71"/>
      <c r="K337" s="86"/>
      <c r="L337" s="69"/>
      <c r="M337" s="70"/>
      <c r="N337" s="71" t="n">
        <f aca="false">SUM(O337:V337)-K337</f>
        <v>0</v>
      </c>
      <c r="O337" s="71"/>
      <c r="P337" s="71"/>
      <c r="Q337" s="71"/>
      <c r="R337" s="71"/>
      <c r="S337" s="71"/>
      <c r="T337" s="71"/>
      <c r="U337" s="71"/>
      <c r="V337" s="71"/>
      <c r="W337" s="66"/>
      <c r="X337" s="66"/>
    </row>
    <row r="338" s="9" customFormat="true" ht="35.05" hidden="false" customHeight="false" outlineLevel="1" collapsed="false">
      <c r="A338" s="49" t="s">
        <v>659</v>
      </c>
      <c r="B338" s="50" t="s">
        <v>49</v>
      </c>
      <c r="C338" s="50" t="s">
        <v>660</v>
      </c>
      <c r="D338" s="50" t="s">
        <v>51</v>
      </c>
      <c r="E338" s="45" t="s">
        <v>661</v>
      </c>
      <c r="F338" s="7" t="s">
        <v>64</v>
      </c>
      <c r="G338" s="51" t="n">
        <v>328.02</v>
      </c>
      <c r="H338" s="52"/>
      <c r="I338" s="46" t="n">
        <f aca="false">$D$1116</f>
        <v>0</v>
      </c>
      <c r="J338" s="53" t="n">
        <f aca="false">TRUNC(H338*(1+I338),2)</f>
        <v>0</v>
      </c>
      <c r="K338" s="54" t="n">
        <f aca="false">TRUNC(J338*G338,2)</f>
        <v>0</v>
      </c>
      <c r="L338" s="60"/>
      <c r="M338" s="46"/>
      <c r="N338" s="7"/>
      <c r="O338" s="51"/>
      <c r="P338" s="51" t="n">
        <f aca="false">K338</f>
        <v>0</v>
      </c>
      <c r="Q338" s="51"/>
      <c r="R338" s="51"/>
      <c r="S338" s="51"/>
      <c r="T338" s="51"/>
      <c r="U338" s="51"/>
      <c r="V338" s="51"/>
      <c r="W338" s="7"/>
      <c r="X338" s="7"/>
      <c r="Y338" s="43"/>
      <c r="IM338" s="10"/>
      <c r="IN338" s="10"/>
    </row>
    <row r="339" s="10" customFormat="true" ht="46.25" hidden="false" customHeight="false" outlineLevel="1" collapsed="false">
      <c r="A339" s="49" t="s">
        <v>662</v>
      </c>
      <c r="B339" s="50" t="s">
        <v>49</v>
      </c>
      <c r="C339" s="50" t="s">
        <v>663</v>
      </c>
      <c r="D339" s="50" t="s">
        <v>51</v>
      </c>
      <c r="E339" s="45" t="s">
        <v>664</v>
      </c>
      <c r="F339" s="7" t="s">
        <v>64</v>
      </c>
      <c r="G339" s="51" t="n">
        <v>328.02</v>
      </c>
      <c r="H339" s="52"/>
      <c r="I339" s="46" t="n">
        <f aca="false">$D$1116</f>
        <v>0</v>
      </c>
      <c r="J339" s="53" t="n">
        <f aca="false">TRUNC(H339*(1+I339),2)</f>
        <v>0</v>
      </c>
      <c r="K339" s="54" t="n">
        <f aca="false">TRUNC(J339*G339,2)</f>
        <v>0</v>
      </c>
      <c r="L339" s="60"/>
      <c r="M339" s="46"/>
      <c r="N339" s="7" t="n">
        <f aca="false">SUM(O339:V339)-K339</f>
        <v>0</v>
      </c>
      <c r="O339" s="51"/>
      <c r="P339" s="51" t="n">
        <f aca="false">K339</f>
        <v>0</v>
      </c>
      <c r="Q339" s="51"/>
      <c r="R339" s="51"/>
      <c r="S339" s="51"/>
      <c r="T339" s="51"/>
      <c r="U339" s="51"/>
      <c r="V339" s="51"/>
      <c r="W339" s="50"/>
      <c r="X339" s="50"/>
      <c r="Y339" s="43"/>
    </row>
    <row r="340" s="10" customFormat="true" ht="35.05" hidden="false" customHeight="false" outlineLevel="1" collapsed="false">
      <c r="A340" s="49" t="s">
        <v>665</v>
      </c>
      <c r="B340" s="50" t="s">
        <v>49</v>
      </c>
      <c r="C340" s="50" t="s">
        <v>666</v>
      </c>
      <c r="D340" s="50" t="s">
        <v>51</v>
      </c>
      <c r="E340" s="45" t="s">
        <v>667</v>
      </c>
      <c r="F340" s="7" t="s">
        <v>64</v>
      </c>
      <c r="G340" s="51" t="n">
        <v>112.28</v>
      </c>
      <c r="H340" s="52"/>
      <c r="I340" s="46" t="n">
        <f aca="false">$D$1116</f>
        <v>0</v>
      </c>
      <c r="J340" s="53" t="n">
        <f aca="false">TRUNC(H340*(1+I340),2)</f>
        <v>0</v>
      </c>
      <c r="K340" s="54" t="n">
        <f aca="false">TRUNC(J340*G340,2)</f>
        <v>0</v>
      </c>
      <c r="L340" s="51"/>
      <c r="M340" s="46"/>
      <c r="N340" s="7" t="n">
        <f aca="false">SUM(O340:V340)-K340</f>
        <v>0</v>
      </c>
      <c r="O340" s="51"/>
      <c r="P340" s="51"/>
      <c r="Q340" s="51" t="n">
        <f aca="false">K340</f>
        <v>0</v>
      </c>
      <c r="R340" s="51"/>
      <c r="S340" s="51"/>
      <c r="T340" s="51"/>
      <c r="U340" s="51"/>
      <c r="V340" s="51"/>
      <c r="W340" s="50"/>
      <c r="X340" s="50"/>
      <c r="Y340" s="43"/>
    </row>
    <row r="341" s="49" customFormat="true" ht="23.85" hidden="false" customHeight="false" outlineLevel="1" collapsed="false">
      <c r="A341" s="49" t="s">
        <v>668</v>
      </c>
      <c r="B341" s="50" t="s">
        <v>49</v>
      </c>
      <c r="C341" s="50" t="s">
        <v>669</v>
      </c>
      <c r="D341" s="50" t="s">
        <v>80</v>
      </c>
      <c r="E341" s="45" t="s">
        <v>670</v>
      </c>
      <c r="F341" s="7" t="s">
        <v>130</v>
      </c>
      <c r="G341" s="51" t="n">
        <v>47.34</v>
      </c>
      <c r="H341" s="52"/>
      <c r="I341" s="46" t="n">
        <f aca="false">$D$1116</f>
        <v>0</v>
      </c>
      <c r="J341" s="53" t="n">
        <f aca="false">TRUNC(H341*(1+I341),2)</f>
        <v>0</v>
      </c>
      <c r="K341" s="54" t="n">
        <f aca="false">TRUNC(J341*G341,2)</f>
        <v>0</v>
      </c>
      <c r="N341" s="7" t="n">
        <f aca="false">SUM(O341:V341)-K341</f>
        <v>0</v>
      </c>
      <c r="O341" s="51"/>
      <c r="P341" s="51" t="n">
        <f aca="false">K341</f>
        <v>0</v>
      </c>
      <c r="Q341" s="51"/>
      <c r="R341" s="51"/>
      <c r="S341" s="51"/>
      <c r="T341" s="51"/>
      <c r="U341" s="51"/>
      <c r="V341" s="51"/>
      <c r="W341" s="83"/>
      <c r="X341" s="83"/>
      <c r="Y341" s="43"/>
      <c r="Z341" s="128"/>
      <c r="AA341" s="128"/>
      <c r="AB341" s="128"/>
      <c r="AC341" s="128"/>
      <c r="AD341" s="128"/>
      <c r="AE341" s="128"/>
      <c r="AF341" s="128"/>
      <c r="AG341" s="128"/>
    </row>
    <row r="342" s="85" customFormat="true" ht="14.15" hidden="false" customHeight="false" outlineLevel="1" collapsed="false">
      <c r="A342" s="65" t="s">
        <v>671</v>
      </c>
      <c r="B342" s="67"/>
      <c r="C342" s="67"/>
      <c r="D342" s="67"/>
      <c r="E342" s="68" t="s">
        <v>166</v>
      </c>
      <c r="F342" s="71"/>
      <c r="G342" s="71"/>
      <c r="H342" s="52"/>
      <c r="I342" s="71"/>
      <c r="J342" s="71"/>
      <c r="K342" s="86"/>
      <c r="L342" s="69"/>
      <c r="M342" s="70"/>
      <c r="N342" s="71" t="n">
        <f aca="false">SUM(O342:V342)-K342</f>
        <v>0</v>
      </c>
      <c r="O342" s="71"/>
      <c r="P342" s="71"/>
      <c r="Q342" s="71"/>
      <c r="R342" s="71"/>
      <c r="S342" s="71"/>
      <c r="T342" s="71"/>
      <c r="U342" s="71"/>
      <c r="V342" s="71"/>
      <c r="W342" s="66"/>
      <c r="X342" s="66"/>
      <c r="Y342" s="43"/>
    </row>
    <row r="343" s="9" customFormat="true" ht="35.05" hidden="false" customHeight="false" outlineLevel="1" collapsed="false">
      <c r="A343" s="49" t="s">
        <v>672</v>
      </c>
      <c r="B343" s="50" t="s">
        <v>49</v>
      </c>
      <c r="C343" s="50" t="s">
        <v>660</v>
      </c>
      <c r="D343" s="50" t="s">
        <v>51</v>
      </c>
      <c r="E343" s="45" t="s">
        <v>661</v>
      </c>
      <c r="F343" s="7" t="s">
        <v>64</v>
      </c>
      <c r="G343" s="51" t="n">
        <f aca="false">98.66+47.09</f>
        <v>145.75</v>
      </c>
      <c r="H343" s="52"/>
      <c r="I343" s="46" t="n">
        <f aca="false">$D$1116</f>
        <v>0</v>
      </c>
      <c r="J343" s="53" t="n">
        <f aca="false">TRUNC(H343*(1+I343),2)</f>
        <v>0</v>
      </c>
      <c r="K343" s="54" t="n">
        <f aca="false">TRUNC(J343*G343,2)</f>
        <v>0</v>
      </c>
      <c r="L343" s="60"/>
      <c r="M343" s="46"/>
      <c r="N343" s="7"/>
      <c r="O343" s="51"/>
      <c r="P343" s="51"/>
      <c r="Q343" s="51"/>
      <c r="R343" s="51"/>
      <c r="S343" s="51"/>
      <c r="T343" s="51" t="n">
        <f aca="false">K343</f>
        <v>0</v>
      </c>
      <c r="U343" s="51"/>
      <c r="V343" s="51"/>
      <c r="W343" s="7"/>
      <c r="X343" s="7"/>
      <c r="Y343" s="43"/>
      <c r="IM343" s="10"/>
      <c r="IN343" s="10"/>
    </row>
    <row r="344" s="10" customFormat="true" ht="46.25" hidden="false" customHeight="false" outlineLevel="1" collapsed="false">
      <c r="A344" s="49" t="s">
        <v>673</v>
      </c>
      <c r="B344" s="50" t="s">
        <v>49</v>
      </c>
      <c r="C344" s="50" t="s">
        <v>663</v>
      </c>
      <c r="D344" s="50" t="s">
        <v>51</v>
      </c>
      <c r="E344" s="45" t="s">
        <v>664</v>
      </c>
      <c r="F344" s="7" t="s">
        <v>64</v>
      </c>
      <c r="G344" s="51" t="n">
        <v>145.75</v>
      </c>
      <c r="H344" s="52"/>
      <c r="I344" s="46" t="n">
        <f aca="false">$D$1116</f>
        <v>0</v>
      </c>
      <c r="J344" s="53" t="n">
        <f aca="false">TRUNC(H344*(1+I344),2)</f>
        <v>0</v>
      </c>
      <c r="K344" s="54" t="n">
        <f aca="false">TRUNC(J344*G344,2)</f>
        <v>0</v>
      </c>
      <c r="L344" s="60"/>
      <c r="M344" s="46"/>
      <c r="N344" s="7" t="n">
        <f aca="false">SUM(O344:V344)-K344</f>
        <v>0</v>
      </c>
      <c r="O344" s="51"/>
      <c r="P344" s="51"/>
      <c r="Q344" s="51"/>
      <c r="R344" s="51"/>
      <c r="S344" s="51"/>
      <c r="T344" s="51" t="n">
        <f aca="false">K344</f>
        <v>0</v>
      </c>
      <c r="U344" s="51"/>
      <c r="V344" s="51"/>
      <c r="W344" s="50"/>
      <c r="X344" s="50"/>
      <c r="Y344" s="43"/>
    </row>
    <row r="345" s="10" customFormat="true" ht="35.05" hidden="false" customHeight="false" outlineLevel="1" collapsed="false">
      <c r="A345" s="49" t="s">
        <v>674</v>
      </c>
      <c r="B345" s="50" t="s">
        <v>49</v>
      </c>
      <c r="C345" s="50" t="s">
        <v>666</v>
      </c>
      <c r="D345" s="50" t="s">
        <v>51</v>
      </c>
      <c r="E345" s="45" t="s">
        <v>667</v>
      </c>
      <c r="F345" s="7" t="s">
        <v>64</v>
      </c>
      <c r="G345" s="51" t="n">
        <v>100.22</v>
      </c>
      <c r="H345" s="52"/>
      <c r="I345" s="46" t="n">
        <f aca="false">$D$1116</f>
        <v>0</v>
      </c>
      <c r="J345" s="53" t="n">
        <f aca="false">TRUNC(H345*(1+I345),2)</f>
        <v>0</v>
      </c>
      <c r="K345" s="54" t="n">
        <f aca="false">TRUNC(J345*G345,2)</f>
        <v>0</v>
      </c>
      <c r="L345" s="51"/>
      <c r="M345" s="46"/>
      <c r="N345" s="7" t="n">
        <f aca="false">SUM(O345:V345)-K345</f>
        <v>0</v>
      </c>
      <c r="O345" s="51"/>
      <c r="P345" s="51"/>
      <c r="Q345" s="51"/>
      <c r="R345" s="51"/>
      <c r="S345" s="51"/>
      <c r="T345" s="51"/>
      <c r="U345" s="51" t="n">
        <f aca="false">K345</f>
        <v>0</v>
      </c>
      <c r="V345" s="51"/>
      <c r="W345" s="50"/>
      <c r="X345" s="50"/>
      <c r="Y345" s="43"/>
    </row>
    <row r="346" s="49" customFormat="true" ht="23.85" hidden="false" customHeight="false" outlineLevel="1" collapsed="false">
      <c r="A346" s="49" t="s">
        <v>675</v>
      </c>
      <c r="B346" s="50" t="s">
        <v>49</v>
      </c>
      <c r="C346" s="50" t="s">
        <v>669</v>
      </c>
      <c r="D346" s="50" t="s">
        <v>80</v>
      </c>
      <c r="E346" s="45" t="s">
        <v>670</v>
      </c>
      <c r="F346" s="7" t="s">
        <v>130</v>
      </c>
      <c r="G346" s="51" t="n">
        <v>21.3</v>
      </c>
      <c r="H346" s="52"/>
      <c r="I346" s="46" t="n">
        <f aca="false">$D$1116</f>
        <v>0</v>
      </c>
      <c r="J346" s="53" t="n">
        <f aca="false">TRUNC(H346*(1+I346),2)</f>
        <v>0</v>
      </c>
      <c r="K346" s="54" t="n">
        <f aca="false">TRUNC(J346*G346,2)</f>
        <v>0</v>
      </c>
      <c r="N346" s="7" t="n">
        <f aca="false">SUM(O346:V346)-K346</f>
        <v>0</v>
      </c>
      <c r="O346" s="51"/>
      <c r="P346" s="51"/>
      <c r="Q346" s="51"/>
      <c r="R346" s="51"/>
      <c r="S346" s="51"/>
      <c r="T346" s="51" t="n">
        <f aca="false">K346</f>
        <v>0</v>
      </c>
      <c r="U346" s="51"/>
      <c r="V346" s="51"/>
      <c r="W346" s="83"/>
      <c r="X346" s="83"/>
      <c r="Y346" s="43"/>
      <c r="Z346" s="128"/>
      <c r="AA346" s="128"/>
      <c r="AB346" s="128"/>
      <c r="AC346" s="128"/>
      <c r="AD346" s="128"/>
      <c r="AE346" s="128"/>
      <c r="AF346" s="128"/>
      <c r="AG346" s="128"/>
    </row>
    <row r="347" s="85" customFormat="true" ht="12.8" hidden="false" customHeight="false" outlineLevel="1" collapsed="false">
      <c r="A347" s="65" t="s">
        <v>676</v>
      </c>
      <c r="B347" s="66"/>
      <c r="C347" s="66"/>
      <c r="D347" s="67"/>
      <c r="E347" s="68" t="s">
        <v>195</v>
      </c>
      <c r="F347" s="66"/>
      <c r="G347" s="69"/>
      <c r="H347" s="55"/>
      <c r="I347" s="70"/>
      <c r="J347" s="70"/>
      <c r="K347" s="69"/>
      <c r="L347" s="69"/>
      <c r="M347" s="70"/>
      <c r="N347" s="71"/>
      <c r="O347" s="69"/>
      <c r="P347" s="69"/>
      <c r="Q347" s="69"/>
      <c r="R347" s="69"/>
      <c r="S347" s="69"/>
      <c r="T347" s="69"/>
      <c r="U347" s="69"/>
      <c r="V347" s="69"/>
      <c r="W347" s="66"/>
      <c r="X347" s="66"/>
      <c r="Y347" s="43"/>
    </row>
    <row r="348" s="10" customFormat="true" ht="35.05" hidden="false" customHeight="false" outlineLevel="1" collapsed="false">
      <c r="A348" s="49" t="s">
        <v>677</v>
      </c>
      <c r="B348" s="50" t="s">
        <v>49</v>
      </c>
      <c r="C348" s="50" t="s">
        <v>678</v>
      </c>
      <c r="D348" s="50" t="s">
        <v>51</v>
      </c>
      <c r="E348" s="45" t="s">
        <v>679</v>
      </c>
      <c r="F348" s="7" t="s">
        <v>64</v>
      </c>
      <c r="G348" s="51" t="n">
        <v>1.36</v>
      </c>
      <c r="H348" s="52"/>
      <c r="I348" s="46" t="n">
        <f aca="false">$D$1116</f>
        <v>0</v>
      </c>
      <c r="J348" s="53" t="n">
        <f aca="false">TRUNC(H348*(1+I348),2)</f>
        <v>0</v>
      </c>
      <c r="K348" s="54" t="n">
        <f aca="false">TRUNC(J348*G348,2)</f>
        <v>0</v>
      </c>
      <c r="L348" s="51"/>
      <c r="M348" s="46"/>
      <c r="N348" s="7" t="n">
        <f aca="false">SUM(O348:V348)-K348</f>
        <v>0</v>
      </c>
      <c r="O348" s="51"/>
      <c r="P348" s="51"/>
      <c r="Q348" s="51"/>
      <c r="R348" s="51"/>
      <c r="S348" s="51"/>
      <c r="T348" s="51" t="n">
        <f aca="false">K348</f>
        <v>0</v>
      </c>
      <c r="U348" s="51"/>
      <c r="V348" s="51"/>
      <c r="W348" s="50"/>
      <c r="X348" s="50"/>
      <c r="Y348" s="43"/>
    </row>
    <row r="349" s="10" customFormat="true" ht="35.05" hidden="false" customHeight="false" outlineLevel="1" collapsed="false">
      <c r="A349" s="49" t="s">
        <v>680</v>
      </c>
      <c r="B349" s="50" t="s">
        <v>49</v>
      </c>
      <c r="C349" s="50" t="s">
        <v>678</v>
      </c>
      <c r="D349" s="50" t="s">
        <v>51</v>
      </c>
      <c r="E349" s="45" t="s">
        <v>681</v>
      </c>
      <c r="F349" s="7" t="s">
        <v>64</v>
      </c>
      <c r="G349" s="51" t="n">
        <v>5.64</v>
      </c>
      <c r="H349" s="52"/>
      <c r="I349" s="46" t="n">
        <f aca="false">$D$1116</f>
        <v>0</v>
      </c>
      <c r="J349" s="53" t="n">
        <f aca="false">TRUNC(H349*(1+I349),2)</f>
        <v>0</v>
      </c>
      <c r="K349" s="54" t="n">
        <f aca="false">TRUNC(J349*G349,2)</f>
        <v>0</v>
      </c>
      <c r="L349" s="51"/>
      <c r="M349" s="46"/>
      <c r="N349" s="7" t="n">
        <f aca="false">SUM(O349:V349)-K349</f>
        <v>0</v>
      </c>
      <c r="O349" s="51"/>
      <c r="P349" s="51"/>
      <c r="Q349" s="51"/>
      <c r="R349" s="51"/>
      <c r="S349" s="51"/>
      <c r="T349" s="51" t="n">
        <f aca="false">K349</f>
        <v>0</v>
      </c>
      <c r="U349" s="51"/>
      <c r="V349" s="51"/>
      <c r="W349" s="50"/>
      <c r="X349" s="50"/>
      <c r="Y349" s="43"/>
    </row>
    <row r="350" s="10" customFormat="true" ht="35.05" hidden="false" customHeight="false" outlineLevel="1" collapsed="false">
      <c r="A350" s="49" t="s">
        <v>682</v>
      </c>
      <c r="B350" s="50" t="s">
        <v>49</v>
      </c>
      <c r="C350" s="50" t="s">
        <v>678</v>
      </c>
      <c r="D350" s="50" t="s">
        <v>51</v>
      </c>
      <c r="E350" s="45" t="s">
        <v>683</v>
      </c>
      <c r="F350" s="7" t="s">
        <v>64</v>
      </c>
      <c r="G350" s="51" t="n">
        <v>18.73</v>
      </c>
      <c r="H350" s="52"/>
      <c r="I350" s="46" t="n">
        <f aca="false">$D$1116</f>
        <v>0</v>
      </c>
      <c r="J350" s="53" t="n">
        <f aca="false">TRUNC(H350*(1+I350),2)</f>
        <v>0</v>
      </c>
      <c r="K350" s="54" t="n">
        <f aca="false">TRUNC(J350*G350,2)</f>
        <v>0</v>
      </c>
      <c r="L350" s="51"/>
      <c r="M350" s="46"/>
      <c r="N350" s="7" t="n">
        <f aca="false">SUM(O350:V350)-K350</f>
        <v>0</v>
      </c>
      <c r="O350" s="51"/>
      <c r="P350" s="51"/>
      <c r="Q350" s="51"/>
      <c r="R350" s="51"/>
      <c r="S350" s="51"/>
      <c r="T350" s="51" t="n">
        <f aca="false">K350</f>
        <v>0</v>
      </c>
      <c r="U350" s="51"/>
      <c r="V350" s="51"/>
      <c r="W350" s="50"/>
      <c r="X350" s="50"/>
      <c r="Y350" s="43"/>
    </row>
    <row r="351" s="10" customFormat="true" ht="35.05" hidden="false" customHeight="false" outlineLevel="1" collapsed="false">
      <c r="A351" s="49" t="s">
        <v>684</v>
      </c>
      <c r="B351" s="50" t="s">
        <v>49</v>
      </c>
      <c r="C351" s="50" t="s">
        <v>685</v>
      </c>
      <c r="D351" s="50" t="s">
        <v>51</v>
      </c>
      <c r="E351" s="45" t="s">
        <v>686</v>
      </c>
      <c r="F351" s="7" t="s">
        <v>64</v>
      </c>
      <c r="G351" s="51" t="n">
        <v>1.36</v>
      </c>
      <c r="H351" s="52"/>
      <c r="I351" s="46" t="n">
        <f aca="false">$D$1116</f>
        <v>0</v>
      </c>
      <c r="J351" s="53" t="n">
        <f aca="false">TRUNC(H351*(1+I351),2)</f>
        <v>0</v>
      </c>
      <c r="K351" s="54" t="n">
        <f aca="false">TRUNC(J351*G351,2)</f>
        <v>0</v>
      </c>
      <c r="L351" s="51"/>
      <c r="M351" s="60"/>
      <c r="N351" s="7" t="n">
        <f aca="false">SUM(O351:V351)-K351</f>
        <v>0</v>
      </c>
      <c r="O351" s="51"/>
      <c r="P351" s="51"/>
      <c r="Q351" s="51"/>
      <c r="R351" s="51"/>
      <c r="S351" s="51"/>
      <c r="T351" s="51" t="n">
        <f aca="false">K351</f>
        <v>0</v>
      </c>
      <c r="U351" s="51"/>
      <c r="V351" s="51"/>
      <c r="W351" s="50"/>
      <c r="X351" s="50"/>
      <c r="Y351" s="43"/>
    </row>
    <row r="352" s="10" customFormat="true" ht="35.05" hidden="false" customHeight="false" outlineLevel="1" collapsed="false">
      <c r="A352" s="49" t="s">
        <v>687</v>
      </c>
      <c r="B352" s="50" t="s">
        <v>49</v>
      </c>
      <c r="C352" s="50" t="s">
        <v>685</v>
      </c>
      <c r="D352" s="50" t="s">
        <v>51</v>
      </c>
      <c r="E352" s="45" t="s">
        <v>688</v>
      </c>
      <c r="F352" s="7" t="s">
        <v>64</v>
      </c>
      <c r="G352" s="51" t="n">
        <v>5.64</v>
      </c>
      <c r="H352" s="52"/>
      <c r="I352" s="46" t="n">
        <f aca="false">$D$1116</f>
        <v>0</v>
      </c>
      <c r="J352" s="53" t="n">
        <f aca="false">TRUNC(H352*(1+I352),2)</f>
        <v>0</v>
      </c>
      <c r="K352" s="54" t="n">
        <f aca="false">TRUNC(J352*G352,2)</f>
        <v>0</v>
      </c>
      <c r="L352" s="51"/>
      <c r="M352" s="60"/>
      <c r="N352" s="7" t="n">
        <f aca="false">SUM(O352:V352)-K352</f>
        <v>0</v>
      </c>
      <c r="O352" s="51"/>
      <c r="P352" s="51"/>
      <c r="Q352" s="51"/>
      <c r="R352" s="51"/>
      <c r="S352" s="51"/>
      <c r="T352" s="51" t="n">
        <f aca="false">K352</f>
        <v>0</v>
      </c>
      <c r="U352" s="51"/>
      <c r="V352" s="51"/>
      <c r="W352" s="50"/>
      <c r="X352" s="50"/>
      <c r="Y352" s="43"/>
    </row>
    <row r="353" s="10" customFormat="true" ht="35.05" hidden="false" customHeight="false" outlineLevel="1" collapsed="false">
      <c r="A353" s="49" t="s">
        <v>689</v>
      </c>
      <c r="B353" s="50" t="s">
        <v>49</v>
      </c>
      <c r="C353" s="50" t="s">
        <v>685</v>
      </c>
      <c r="D353" s="50" t="s">
        <v>51</v>
      </c>
      <c r="E353" s="45" t="s">
        <v>690</v>
      </c>
      <c r="F353" s="7" t="s">
        <v>64</v>
      </c>
      <c r="G353" s="51" t="n">
        <v>18.73</v>
      </c>
      <c r="H353" s="52"/>
      <c r="I353" s="46" t="n">
        <f aca="false">$D$1116</f>
        <v>0</v>
      </c>
      <c r="J353" s="53" t="n">
        <f aca="false">TRUNC(H353*(1+I353),2)</f>
        <v>0</v>
      </c>
      <c r="K353" s="54" t="n">
        <f aca="false">TRUNC(J353*G353,2)</f>
        <v>0</v>
      </c>
      <c r="L353" s="51"/>
      <c r="M353" s="60"/>
      <c r="N353" s="7" t="n">
        <f aca="false">SUM(O353:V353)-K353</f>
        <v>0</v>
      </c>
      <c r="O353" s="51"/>
      <c r="P353" s="51"/>
      <c r="Q353" s="51"/>
      <c r="R353" s="51"/>
      <c r="S353" s="51"/>
      <c r="T353" s="51" t="n">
        <f aca="false">K353</f>
        <v>0</v>
      </c>
      <c r="U353" s="51"/>
      <c r="V353" s="51"/>
      <c r="W353" s="50"/>
      <c r="X353" s="50"/>
      <c r="Y353" s="43"/>
    </row>
    <row r="354" s="49" customFormat="true" ht="35.05" hidden="false" customHeight="false" outlineLevel="1" collapsed="false">
      <c r="A354" s="49" t="s">
        <v>691</v>
      </c>
      <c r="B354" s="50" t="s">
        <v>49</v>
      </c>
      <c r="C354" s="50" t="s">
        <v>666</v>
      </c>
      <c r="D354" s="50" t="s">
        <v>51</v>
      </c>
      <c r="E354" s="45" t="s">
        <v>667</v>
      </c>
      <c r="F354" s="7" t="s">
        <v>64</v>
      </c>
      <c r="G354" s="51" t="n">
        <v>10.73</v>
      </c>
      <c r="H354" s="52"/>
      <c r="I354" s="46" t="n">
        <f aca="false">$D$1116</f>
        <v>0</v>
      </c>
      <c r="J354" s="53" t="n">
        <f aca="false">TRUNC(H354*(1+I354),2)</f>
        <v>0</v>
      </c>
      <c r="K354" s="54" t="n">
        <f aca="false">TRUNC(J354*G354,2)</f>
        <v>0</v>
      </c>
      <c r="N354" s="7" t="n">
        <f aca="false">SUM(O354:V354)-K354</f>
        <v>0</v>
      </c>
      <c r="O354" s="51"/>
      <c r="P354" s="51"/>
      <c r="Q354" s="51"/>
      <c r="R354" s="51"/>
      <c r="S354" s="51"/>
      <c r="T354" s="51" t="n">
        <f aca="false">K354</f>
        <v>0</v>
      </c>
      <c r="U354" s="51"/>
      <c r="V354" s="51"/>
      <c r="W354" s="83"/>
      <c r="X354" s="83"/>
      <c r="Y354" s="43"/>
      <c r="Z354" s="128"/>
      <c r="AA354" s="128"/>
      <c r="AB354" s="128"/>
      <c r="AC354" s="128"/>
      <c r="AD354" s="128"/>
      <c r="AE354" s="128"/>
      <c r="AF354" s="128"/>
      <c r="AG354" s="128"/>
    </row>
    <row r="355" s="9" customFormat="true" ht="35.05" hidden="false" customHeight="false" outlineLevel="1" collapsed="false">
      <c r="A355" s="49" t="s">
        <v>692</v>
      </c>
      <c r="B355" s="50" t="s">
        <v>49</v>
      </c>
      <c r="C355" s="50" t="s">
        <v>693</v>
      </c>
      <c r="D355" s="50" t="s">
        <v>80</v>
      </c>
      <c r="E355" s="45" t="s">
        <v>694</v>
      </c>
      <c r="F355" s="7" t="s">
        <v>64</v>
      </c>
      <c r="G355" s="51" t="n">
        <v>3</v>
      </c>
      <c r="H355" s="52"/>
      <c r="I355" s="46" t="n">
        <f aca="false">$D$1116</f>
        <v>0</v>
      </c>
      <c r="J355" s="53" t="n">
        <f aca="false">TRUNC(H355*(1+I355),2)</f>
        <v>0</v>
      </c>
      <c r="K355" s="54" t="n">
        <f aca="false">TRUNC(J355*G355,2)</f>
        <v>0</v>
      </c>
      <c r="L355" s="51"/>
      <c r="M355" s="46"/>
      <c r="N355" s="7" t="n">
        <f aca="false">SUM(O355:V355)-K355</f>
        <v>0</v>
      </c>
      <c r="O355" s="51"/>
      <c r="P355" s="51"/>
      <c r="Q355" s="51"/>
      <c r="R355" s="51"/>
      <c r="S355" s="51"/>
      <c r="T355" s="51" t="n">
        <f aca="false">K355</f>
        <v>0</v>
      </c>
      <c r="U355" s="51"/>
      <c r="V355" s="51"/>
      <c r="W355" s="7"/>
      <c r="X355" s="7"/>
      <c r="Y355" s="43"/>
      <c r="IM355" s="10"/>
      <c r="IN355" s="10"/>
    </row>
    <row r="356" s="43" customFormat="true" ht="14.15" hidden="false" customHeight="false" outlineLevel="0" collapsed="false">
      <c r="A356" s="36" t="n">
        <v>12</v>
      </c>
      <c r="B356" s="37"/>
      <c r="C356" s="37"/>
      <c r="D356" s="37"/>
      <c r="E356" s="36" t="s">
        <v>695</v>
      </c>
      <c r="F356" s="38"/>
      <c r="G356" s="38"/>
      <c r="H356" s="55"/>
      <c r="I356" s="38"/>
      <c r="J356" s="38"/>
      <c r="K356" s="39"/>
      <c r="L356" s="40" t="n">
        <f aca="false">SUM(K361:K401)</f>
        <v>0</v>
      </c>
      <c r="M356" s="41" t="e">
        <f aca="false">(L356)/$L$1115</f>
        <v>#DIV/0!</v>
      </c>
      <c r="N356" s="42" t="n">
        <f aca="false">SUM(O356:V356)-K356</f>
        <v>0</v>
      </c>
      <c r="O356" s="40" t="str">
        <f aca="false">IF(SUM(O361:O401)&gt;0,SUM(O361:O401),"-")</f>
        <v>-</v>
      </c>
      <c r="P356" s="40" t="str">
        <f aca="false">IF(SUM(P361:P401)&gt;0,SUM(P361:P401),"-")</f>
        <v>-</v>
      </c>
      <c r="Q356" s="40" t="str">
        <f aca="false">IF(SUM(Q361:Q401)&gt;0,SUM(Q361:Q401),"-")</f>
        <v>-</v>
      </c>
      <c r="R356" s="40" t="str">
        <f aca="false">IF(SUM(R361:R401)&gt;0,SUM(R361:R401),"-")</f>
        <v>-</v>
      </c>
      <c r="S356" s="40" t="str">
        <f aca="false">IF(SUM(S361:S401)&gt;0,SUM(S361:S401),"-")</f>
        <v>-</v>
      </c>
      <c r="T356" s="40" t="str">
        <f aca="false">IF(SUM(T361:T401)&gt;0,SUM(T361:T401),"-")</f>
        <v>-</v>
      </c>
      <c r="U356" s="40" t="str">
        <f aca="false">IF(SUM(U361:U401)&gt;0,SUM(U361:U401),"-")</f>
        <v>-</v>
      </c>
      <c r="V356" s="40" t="str">
        <f aca="false">IF(SUM(V361:V401)&gt;0,SUM(V361:V401),"-")</f>
        <v>-</v>
      </c>
      <c r="W356" s="40" t="str">
        <f aca="false">IF(SUM(W361:W401)&gt;0,SUM(W361:W401),"-")</f>
        <v>-</v>
      </c>
      <c r="X356" s="40" t="str">
        <f aca="false">IF(SUM(X361:X401)&gt;0,SUM(X361:X401),"-")</f>
        <v>-</v>
      </c>
      <c r="IM356" s="44"/>
      <c r="IN356" s="44"/>
    </row>
    <row r="357" s="9" customFormat="true" ht="14.15" hidden="false" customHeight="false" outlineLevel="0" collapsed="false">
      <c r="A357" s="49"/>
      <c r="B357" s="83"/>
      <c r="C357" s="83"/>
      <c r="D357" s="83"/>
      <c r="E357" s="3"/>
      <c r="F357" s="50"/>
      <c r="G357" s="50"/>
      <c r="H357" s="55"/>
      <c r="I357" s="50"/>
      <c r="J357" s="50"/>
      <c r="K357" s="51"/>
      <c r="L357" s="51"/>
      <c r="M357" s="46"/>
      <c r="N357" s="46" t="n">
        <f aca="false">SUM(O357:V357)-K357</f>
        <v>0</v>
      </c>
      <c r="O357" s="7"/>
      <c r="P357" s="7"/>
      <c r="Q357" s="46"/>
      <c r="R357" s="46"/>
      <c r="S357" s="46"/>
      <c r="T357" s="46"/>
      <c r="U357" s="46"/>
      <c r="V357" s="46"/>
      <c r="W357" s="7"/>
      <c r="X357" s="7"/>
      <c r="IM357" s="10"/>
      <c r="IN357" s="10"/>
    </row>
    <row r="358" s="85" customFormat="true" ht="14.15" hidden="false" customHeight="false" outlineLevel="1" collapsed="false">
      <c r="A358" s="65" t="s">
        <v>696</v>
      </c>
      <c r="B358" s="67"/>
      <c r="C358" s="67"/>
      <c r="D358" s="67"/>
      <c r="E358" s="68" t="s">
        <v>86</v>
      </c>
      <c r="F358" s="71"/>
      <c r="G358" s="71"/>
      <c r="H358" s="52"/>
      <c r="I358" s="71"/>
      <c r="J358" s="71"/>
      <c r="K358" s="86"/>
      <c r="L358" s="69"/>
      <c r="M358" s="70"/>
      <c r="N358" s="71" t="n">
        <f aca="false">SUM(O358:V358)-K358</f>
        <v>0</v>
      </c>
      <c r="O358" s="71"/>
      <c r="P358" s="71"/>
      <c r="Q358" s="71"/>
      <c r="R358" s="71"/>
      <c r="S358" s="71"/>
      <c r="T358" s="71"/>
      <c r="U358" s="71"/>
      <c r="V358" s="71"/>
      <c r="W358" s="66"/>
      <c r="X358" s="66"/>
    </row>
    <row r="359" s="89" customFormat="true" ht="14.15" hidden="false" customHeight="false" outlineLevel="1" collapsed="false">
      <c r="A359" s="73" t="s">
        <v>697</v>
      </c>
      <c r="B359" s="75"/>
      <c r="C359" s="75"/>
      <c r="D359" s="75"/>
      <c r="E359" s="76" t="s">
        <v>698</v>
      </c>
      <c r="F359" s="74"/>
      <c r="G359" s="74"/>
      <c r="H359" s="55"/>
      <c r="I359" s="74"/>
      <c r="J359" s="74"/>
      <c r="K359" s="94"/>
      <c r="L359" s="77"/>
      <c r="M359" s="78"/>
      <c r="N359" s="79" t="n">
        <f aca="false">SUM(O359:V359)-K359</f>
        <v>0</v>
      </c>
      <c r="O359" s="77"/>
      <c r="P359" s="77"/>
      <c r="Q359" s="77"/>
      <c r="R359" s="77"/>
      <c r="S359" s="77"/>
      <c r="T359" s="77"/>
      <c r="U359" s="77"/>
      <c r="V359" s="77"/>
      <c r="W359" s="74"/>
      <c r="X359" s="74"/>
    </row>
    <row r="360" s="125" customFormat="true" ht="14.15" hidden="false" customHeight="false" outlineLevel="1" collapsed="false">
      <c r="A360" s="117" t="s">
        <v>699</v>
      </c>
      <c r="B360" s="118"/>
      <c r="C360" s="118"/>
      <c r="D360" s="118"/>
      <c r="E360" s="129" t="s">
        <v>700</v>
      </c>
      <c r="F360" s="130"/>
      <c r="G360" s="130"/>
      <c r="H360" s="55"/>
      <c r="I360" s="130"/>
      <c r="J360" s="130"/>
      <c r="K360" s="121"/>
      <c r="L360" s="130"/>
      <c r="M360" s="130"/>
      <c r="N360" s="124" t="n">
        <f aca="false">SUM(O360:V360)-K360</f>
        <v>0</v>
      </c>
      <c r="O360" s="122"/>
      <c r="P360" s="122"/>
      <c r="Q360" s="122"/>
      <c r="R360" s="122"/>
      <c r="S360" s="122"/>
      <c r="T360" s="122"/>
      <c r="U360" s="122"/>
      <c r="V360" s="122"/>
      <c r="W360" s="119"/>
      <c r="X360" s="119"/>
      <c r="Y360" s="131"/>
    </row>
    <row r="361" s="9" customFormat="true" ht="23.85" hidden="false" customHeight="false" outlineLevel="1" collapsed="false">
      <c r="A361" s="49" t="s">
        <v>701</v>
      </c>
      <c r="B361" s="50" t="s">
        <v>49</v>
      </c>
      <c r="C361" s="50" t="s">
        <v>702</v>
      </c>
      <c r="D361" s="50" t="s">
        <v>51</v>
      </c>
      <c r="E361" s="45" t="s">
        <v>703</v>
      </c>
      <c r="F361" s="7" t="s">
        <v>121</v>
      </c>
      <c r="G361" s="51" t="n">
        <v>2.83</v>
      </c>
      <c r="H361" s="52"/>
      <c r="I361" s="46" t="n">
        <f aca="false">$D$1116</f>
        <v>0</v>
      </c>
      <c r="J361" s="53" t="n">
        <f aca="false">TRUNC(H361*(1+I361),2)</f>
        <v>0</v>
      </c>
      <c r="K361" s="54" t="n">
        <f aca="false">TRUNC(J361*G361,2)</f>
        <v>0</v>
      </c>
      <c r="L361" s="51"/>
      <c r="M361" s="46"/>
      <c r="N361" s="7" t="n">
        <f aca="false">SUM(O361:V361)-K361</f>
        <v>0</v>
      </c>
      <c r="O361" s="51"/>
      <c r="P361" s="51"/>
      <c r="Q361" s="51" t="n">
        <f aca="false">K361</f>
        <v>0</v>
      </c>
      <c r="R361" s="51"/>
      <c r="S361" s="51"/>
      <c r="T361" s="51"/>
      <c r="U361" s="51"/>
      <c r="V361" s="51"/>
      <c r="W361" s="7"/>
      <c r="X361" s="7"/>
      <c r="IM361" s="10"/>
      <c r="IN361" s="10"/>
    </row>
    <row r="362" s="9" customFormat="true" ht="14.15" hidden="false" customHeight="false" outlineLevel="1" collapsed="false">
      <c r="A362" s="49" t="s">
        <v>704</v>
      </c>
      <c r="B362" s="50" t="s">
        <v>49</v>
      </c>
      <c r="C362" s="50" t="s">
        <v>705</v>
      </c>
      <c r="D362" s="50" t="s">
        <v>51</v>
      </c>
      <c r="E362" s="45" t="s">
        <v>706</v>
      </c>
      <c r="F362" s="7" t="s">
        <v>121</v>
      </c>
      <c r="G362" s="51" t="n">
        <v>0.71</v>
      </c>
      <c r="H362" s="52"/>
      <c r="I362" s="46" t="n">
        <f aca="false">$D$1116</f>
        <v>0</v>
      </c>
      <c r="J362" s="53" t="n">
        <f aca="false">TRUNC(H362*(1+I362),2)</f>
        <v>0</v>
      </c>
      <c r="K362" s="54" t="n">
        <f aca="false">TRUNC(J362*G362,2)</f>
        <v>0</v>
      </c>
      <c r="L362" s="51"/>
      <c r="M362" s="46"/>
      <c r="N362" s="7" t="n">
        <f aca="false">SUM(O362:V362)-K362</f>
        <v>0</v>
      </c>
      <c r="O362" s="51"/>
      <c r="P362" s="51"/>
      <c r="Q362" s="51" t="n">
        <f aca="false">K362</f>
        <v>0</v>
      </c>
      <c r="R362" s="51"/>
      <c r="S362" s="51"/>
      <c r="T362" s="51"/>
      <c r="U362" s="51"/>
      <c r="V362" s="51"/>
      <c r="W362" s="7"/>
      <c r="X362" s="7"/>
      <c r="IM362" s="10"/>
      <c r="IN362" s="10"/>
    </row>
    <row r="363" s="9" customFormat="true" ht="23.85" hidden="false" customHeight="false" outlineLevel="1" collapsed="false">
      <c r="A363" s="49" t="s">
        <v>707</v>
      </c>
      <c r="B363" s="50" t="s">
        <v>49</v>
      </c>
      <c r="C363" s="50" t="s">
        <v>708</v>
      </c>
      <c r="D363" s="50" t="s">
        <v>51</v>
      </c>
      <c r="E363" s="45" t="s">
        <v>709</v>
      </c>
      <c r="F363" s="7" t="s">
        <v>64</v>
      </c>
      <c r="G363" s="51" t="n">
        <v>14.17</v>
      </c>
      <c r="H363" s="52"/>
      <c r="I363" s="46" t="n">
        <f aca="false">$D$1116</f>
        <v>0</v>
      </c>
      <c r="J363" s="53" t="n">
        <f aca="false">TRUNC(H363*(1+I363),2)</f>
        <v>0</v>
      </c>
      <c r="K363" s="54" t="n">
        <f aca="false">TRUNC(J363*G363,2)</f>
        <v>0</v>
      </c>
      <c r="L363" s="51"/>
      <c r="M363" s="46"/>
      <c r="N363" s="7" t="n">
        <f aca="false">SUM(O363:V363)-K363</f>
        <v>0</v>
      </c>
      <c r="O363" s="51"/>
      <c r="P363" s="51"/>
      <c r="Q363" s="51" t="n">
        <f aca="false">K363</f>
        <v>0</v>
      </c>
      <c r="R363" s="51"/>
      <c r="S363" s="51"/>
      <c r="T363" s="51"/>
      <c r="U363" s="51"/>
      <c r="V363" s="51"/>
      <c r="W363" s="7"/>
      <c r="X363" s="7"/>
      <c r="IM363" s="10"/>
      <c r="IN363" s="10"/>
    </row>
    <row r="364" s="9" customFormat="true" ht="23.85" hidden="false" customHeight="false" outlineLevel="1" collapsed="false">
      <c r="A364" s="49" t="s">
        <v>710</v>
      </c>
      <c r="B364" s="50" t="s">
        <v>49</v>
      </c>
      <c r="C364" s="50" t="s">
        <v>711</v>
      </c>
      <c r="D364" s="50" t="s">
        <v>51</v>
      </c>
      <c r="E364" s="45" t="s">
        <v>712</v>
      </c>
      <c r="F364" s="7" t="s">
        <v>64</v>
      </c>
      <c r="G364" s="51" t="n">
        <v>14.17</v>
      </c>
      <c r="H364" s="52"/>
      <c r="I364" s="46" t="n">
        <f aca="false">$D$1116</f>
        <v>0</v>
      </c>
      <c r="J364" s="53" t="n">
        <f aca="false">TRUNC(H364*(1+I364),2)</f>
        <v>0</v>
      </c>
      <c r="K364" s="54" t="n">
        <f aca="false">TRUNC(J364*G364,2)</f>
        <v>0</v>
      </c>
      <c r="L364" s="51"/>
      <c r="M364" s="46"/>
      <c r="N364" s="7" t="n">
        <f aca="false">SUM(O364:V364)-K364</f>
        <v>0</v>
      </c>
      <c r="O364" s="51"/>
      <c r="P364" s="51"/>
      <c r="Q364" s="51" t="n">
        <f aca="false">K364</f>
        <v>0</v>
      </c>
      <c r="R364" s="51"/>
      <c r="S364" s="51"/>
      <c r="T364" s="51"/>
      <c r="U364" s="51"/>
      <c r="V364" s="51"/>
      <c r="W364" s="7"/>
      <c r="X364" s="7"/>
      <c r="IM364" s="10"/>
      <c r="IN364" s="10"/>
    </row>
    <row r="365" s="131" customFormat="true" ht="12.8" hidden="false" customHeight="false" outlineLevel="1" collapsed="false">
      <c r="A365" s="117" t="s">
        <v>713</v>
      </c>
      <c r="B365" s="119"/>
      <c r="C365" s="119"/>
      <c r="D365" s="119"/>
      <c r="E365" s="129" t="s">
        <v>714</v>
      </c>
      <c r="F365" s="119"/>
      <c r="G365" s="119"/>
      <c r="H365" s="55"/>
      <c r="I365" s="123"/>
      <c r="J365" s="123"/>
      <c r="K365" s="122"/>
      <c r="L365" s="122"/>
      <c r="M365" s="123"/>
      <c r="N365" s="124"/>
      <c r="O365" s="122"/>
      <c r="P365" s="122"/>
      <c r="Q365" s="122"/>
      <c r="R365" s="122"/>
      <c r="S365" s="122"/>
      <c r="T365" s="122"/>
      <c r="U365" s="122"/>
      <c r="V365" s="122"/>
      <c r="W365" s="124"/>
      <c r="X365" s="124"/>
      <c r="IM365" s="125"/>
      <c r="IN365" s="125"/>
    </row>
    <row r="366" s="9" customFormat="true" ht="23.85" hidden="false" customHeight="false" outlineLevel="1" collapsed="false">
      <c r="A366" s="49" t="s">
        <v>715</v>
      </c>
      <c r="B366" s="50" t="s">
        <v>49</v>
      </c>
      <c r="C366" s="50" t="s">
        <v>716</v>
      </c>
      <c r="D366" s="50" t="s">
        <v>51</v>
      </c>
      <c r="E366" s="45" t="s">
        <v>717</v>
      </c>
      <c r="F366" s="7" t="s">
        <v>64</v>
      </c>
      <c r="G366" s="51" t="n">
        <v>497.9</v>
      </c>
      <c r="H366" s="52"/>
      <c r="I366" s="46" t="n">
        <f aca="false">$D$1116</f>
        <v>0</v>
      </c>
      <c r="J366" s="53" t="n">
        <f aca="false">TRUNC(H366*(1+I366),2)</f>
        <v>0</v>
      </c>
      <c r="K366" s="54" t="n">
        <f aca="false">TRUNC(J366*G366,2)</f>
        <v>0</v>
      </c>
      <c r="L366" s="51"/>
      <c r="M366" s="46"/>
      <c r="N366" s="7" t="n">
        <f aca="false">SUM(O366:V366)-K366</f>
        <v>0</v>
      </c>
      <c r="O366" s="51"/>
      <c r="P366" s="51"/>
      <c r="Q366" s="51"/>
      <c r="R366" s="51"/>
      <c r="S366" s="51" t="n">
        <f aca="false">K366</f>
        <v>0</v>
      </c>
      <c r="T366" s="51"/>
      <c r="U366" s="51"/>
      <c r="V366" s="51"/>
      <c r="W366" s="7"/>
      <c r="X366" s="7"/>
      <c r="IM366" s="10"/>
      <c r="IN366" s="10"/>
    </row>
    <row r="367" s="72" customFormat="true" ht="14.15" hidden="false" customHeight="false" outlineLevel="1" collapsed="false">
      <c r="A367" s="65" t="s">
        <v>718</v>
      </c>
      <c r="B367" s="67"/>
      <c r="C367" s="67"/>
      <c r="D367" s="66"/>
      <c r="E367" s="68" t="s">
        <v>719</v>
      </c>
      <c r="F367" s="66"/>
      <c r="G367" s="66"/>
      <c r="H367" s="55"/>
      <c r="I367" s="70"/>
      <c r="J367" s="70"/>
      <c r="K367" s="84"/>
      <c r="L367" s="69"/>
      <c r="M367" s="70"/>
      <c r="N367" s="71" t="n">
        <f aca="false">SUM(O367:V367)-K367</f>
        <v>0</v>
      </c>
      <c r="O367" s="69"/>
      <c r="P367" s="69"/>
      <c r="Q367" s="69"/>
      <c r="R367" s="69"/>
      <c r="S367" s="69"/>
      <c r="T367" s="69"/>
      <c r="U367" s="69"/>
      <c r="V367" s="69"/>
      <c r="W367" s="71"/>
      <c r="X367" s="71"/>
      <c r="IM367" s="85"/>
      <c r="IN367" s="85"/>
    </row>
    <row r="368" s="49" customFormat="true" ht="35.05" hidden="false" customHeight="false" outlineLevel="1" collapsed="false">
      <c r="A368" s="49" t="s">
        <v>720</v>
      </c>
      <c r="B368" s="50" t="s">
        <v>49</v>
      </c>
      <c r="C368" s="50" t="n">
        <v>87263</v>
      </c>
      <c r="D368" s="50" t="s">
        <v>51</v>
      </c>
      <c r="E368" s="45" t="s">
        <v>721</v>
      </c>
      <c r="F368" s="7" t="s">
        <v>64</v>
      </c>
      <c r="G368" s="51" t="n">
        <v>497.56</v>
      </c>
      <c r="H368" s="52"/>
      <c r="I368" s="46" t="n">
        <f aca="false">$D$1116</f>
        <v>0</v>
      </c>
      <c r="J368" s="53" t="n">
        <f aca="false">TRUNC(H368*(1+I368),2)</f>
        <v>0</v>
      </c>
      <c r="K368" s="54" t="n">
        <f aca="false">TRUNC(J368*G368,2)</f>
        <v>0</v>
      </c>
      <c r="N368" s="7" t="n">
        <f aca="false">SUM(O368:V368)-K368</f>
        <v>0</v>
      </c>
      <c r="O368" s="51"/>
      <c r="P368" s="51"/>
      <c r="Q368" s="51"/>
      <c r="R368" s="51"/>
      <c r="S368" s="51" t="n">
        <f aca="false">K368</f>
        <v>0</v>
      </c>
      <c r="T368" s="51"/>
      <c r="U368" s="51"/>
      <c r="V368" s="51"/>
      <c r="W368" s="83"/>
      <c r="X368" s="83"/>
      <c r="Y368" s="9"/>
      <c r="Z368" s="128"/>
      <c r="AA368" s="128"/>
      <c r="AB368" s="128"/>
      <c r="AC368" s="128"/>
      <c r="AD368" s="128"/>
      <c r="AE368" s="128"/>
      <c r="AF368" s="128"/>
      <c r="AG368" s="128"/>
    </row>
    <row r="369" s="10" customFormat="true" ht="23.85" hidden="false" customHeight="false" outlineLevel="1" collapsed="false">
      <c r="A369" s="49" t="s">
        <v>722</v>
      </c>
      <c r="B369" s="50" t="s">
        <v>49</v>
      </c>
      <c r="C369" s="50" t="n">
        <v>88650</v>
      </c>
      <c r="D369" s="50" t="s">
        <v>51</v>
      </c>
      <c r="E369" s="45" t="s">
        <v>723</v>
      </c>
      <c r="F369" s="7" t="s">
        <v>130</v>
      </c>
      <c r="G369" s="51" t="n">
        <v>190.56</v>
      </c>
      <c r="H369" s="52"/>
      <c r="I369" s="46" t="n">
        <f aca="false">$D$1116</f>
        <v>0</v>
      </c>
      <c r="J369" s="53" t="n">
        <f aca="false">TRUNC(H369*(1+I369),2)</f>
        <v>0</v>
      </c>
      <c r="K369" s="54" t="n">
        <f aca="false">TRUNC(J369*G369,2)</f>
        <v>0</v>
      </c>
      <c r="L369" s="49"/>
      <c r="M369" s="49"/>
      <c r="N369" s="7" t="n">
        <f aca="false">SUM(O369:V369)-K369</f>
        <v>0</v>
      </c>
      <c r="O369" s="51"/>
      <c r="P369" s="51"/>
      <c r="Q369" s="51"/>
      <c r="R369" s="51"/>
      <c r="S369" s="51" t="n">
        <f aca="false">K369</f>
        <v>0</v>
      </c>
      <c r="T369" s="51"/>
      <c r="U369" s="51"/>
      <c r="V369" s="51"/>
      <c r="W369" s="83"/>
      <c r="X369" s="83"/>
      <c r="Z369" s="128"/>
      <c r="AA369" s="128"/>
      <c r="AB369" s="128"/>
      <c r="AC369" s="128"/>
      <c r="AD369" s="128"/>
      <c r="AE369" s="128"/>
      <c r="AF369" s="128"/>
      <c r="AG369" s="128"/>
    </row>
    <row r="370" s="10" customFormat="true" ht="14.15" hidden="false" customHeight="false" outlineLevel="1" collapsed="false">
      <c r="A370" s="49" t="s">
        <v>724</v>
      </c>
      <c r="B370" s="50" t="s">
        <v>49</v>
      </c>
      <c r="C370" s="50" t="s">
        <v>725</v>
      </c>
      <c r="D370" s="50" t="s">
        <v>80</v>
      </c>
      <c r="E370" s="45" t="s">
        <v>726</v>
      </c>
      <c r="F370" s="7" t="s">
        <v>130</v>
      </c>
      <c r="G370" s="51" t="n">
        <v>7.7</v>
      </c>
      <c r="H370" s="52"/>
      <c r="I370" s="46" t="n">
        <f aca="false">$D$1116</f>
        <v>0</v>
      </c>
      <c r="J370" s="53" t="n">
        <f aca="false">TRUNC(H370*(1+I370),2)</f>
        <v>0</v>
      </c>
      <c r="K370" s="54" t="n">
        <f aca="false">TRUNC(J370*G370,2)</f>
        <v>0</v>
      </c>
      <c r="L370" s="60"/>
      <c r="M370" s="60"/>
      <c r="N370" s="7" t="n">
        <f aca="false">SUM(O370:V370)-K370</f>
        <v>0</v>
      </c>
      <c r="O370" s="51"/>
      <c r="P370" s="51"/>
      <c r="Q370" s="51"/>
      <c r="R370" s="51"/>
      <c r="S370" s="51" t="n">
        <f aca="false">K370</f>
        <v>0</v>
      </c>
      <c r="T370" s="51"/>
      <c r="U370" s="51"/>
      <c r="V370" s="51"/>
      <c r="W370" s="83"/>
      <c r="X370" s="83"/>
      <c r="Z370" s="128"/>
      <c r="AA370" s="128"/>
      <c r="AB370" s="128"/>
      <c r="AC370" s="128"/>
      <c r="AD370" s="128"/>
      <c r="AE370" s="128"/>
      <c r="AF370" s="128"/>
      <c r="AG370" s="128"/>
    </row>
    <row r="371" s="10" customFormat="true" ht="14.15" hidden="false" customHeight="false" outlineLevel="1" collapsed="false">
      <c r="A371" s="49" t="s">
        <v>727</v>
      </c>
      <c r="B371" s="50" t="s">
        <v>49</v>
      </c>
      <c r="C371" s="50" t="s">
        <v>728</v>
      </c>
      <c r="D371" s="50" t="s">
        <v>80</v>
      </c>
      <c r="E371" s="45" t="s">
        <v>729</v>
      </c>
      <c r="F371" s="7" t="s">
        <v>130</v>
      </c>
      <c r="G371" s="51" t="n">
        <v>4.75</v>
      </c>
      <c r="H371" s="52"/>
      <c r="I371" s="46" t="n">
        <f aca="false">$D$1116</f>
        <v>0</v>
      </c>
      <c r="J371" s="53" t="n">
        <f aca="false">TRUNC(H371*(1+I371),2)</f>
        <v>0</v>
      </c>
      <c r="K371" s="54" t="n">
        <f aca="false">TRUNC(J371*G371,2)</f>
        <v>0</v>
      </c>
      <c r="L371" s="60"/>
      <c r="M371" s="60"/>
      <c r="N371" s="7" t="n">
        <f aca="false">SUM(O371:V371)-K371</f>
        <v>0</v>
      </c>
      <c r="O371" s="51"/>
      <c r="P371" s="51"/>
      <c r="Q371" s="51"/>
      <c r="R371" s="51"/>
      <c r="S371" s="51" t="n">
        <f aca="false">K371</f>
        <v>0</v>
      </c>
      <c r="T371" s="51"/>
      <c r="U371" s="51"/>
      <c r="V371" s="51"/>
      <c r="W371" s="83"/>
      <c r="X371" s="83"/>
      <c r="Z371" s="128"/>
      <c r="AA371" s="128"/>
      <c r="AB371" s="128"/>
      <c r="AC371" s="128"/>
      <c r="AD371" s="128"/>
      <c r="AE371" s="128"/>
      <c r="AF371" s="128"/>
      <c r="AG371" s="128"/>
    </row>
    <row r="372" s="9" customFormat="true" ht="35.05" hidden="false" customHeight="false" outlineLevel="1" collapsed="false">
      <c r="A372" s="49" t="s">
        <v>730</v>
      </c>
      <c r="B372" s="50" t="s">
        <v>49</v>
      </c>
      <c r="C372" s="50" t="s">
        <v>731</v>
      </c>
      <c r="D372" s="50" t="s">
        <v>51</v>
      </c>
      <c r="E372" s="45" t="s">
        <v>732</v>
      </c>
      <c r="F372" s="7" t="s">
        <v>64</v>
      </c>
      <c r="G372" s="51" t="n">
        <v>12.94</v>
      </c>
      <c r="H372" s="52"/>
      <c r="I372" s="46" t="n">
        <f aca="false">$D$1116</f>
        <v>0</v>
      </c>
      <c r="J372" s="53" t="n">
        <f aca="false">TRUNC(H372*(1+I372),2)</f>
        <v>0</v>
      </c>
      <c r="K372" s="54" t="n">
        <f aca="false">TRUNC(J372*G372,2)</f>
        <v>0</v>
      </c>
      <c r="L372" s="51"/>
      <c r="M372" s="46"/>
      <c r="N372" s="7" t="n">
        <f aca="false">SUM(O372:V372)-K372</f>
        <v>0</v>
      </c>
      <c r="O372" s="51"/>
      <c r="P372" s="51"/>
      <c r="Q372" s="51"/>
      <c r="R372" s="51"/>
      <c r="S372" s="51" t="n">
        <f aca="false">K372</f>
        <v>0</v>
      </c>
      <c r="T372" s="51"/>
      <c r="U372" s="51"/>
      <c r="V372" s="51"/>
      <c r="W372" s="7"/>
      <c r="X372" s="7"/>
      <c r="IM372" s="10"/>
      <c r="IN372" s="10"/>
    </row>
    <row r="373" s="10" customFormat="true" ht="23.85" hidden="false" customHeight="false" outlineLevel="1" collapsed="false">
      <c r="A373" s="49" t="s">
        <v>733</v>
      </c>
      <c r="B373" s="50" t="s">
        <v>49</v>
      </c>
      <c r="C373" s="50" t="s">
        <v>734</v>
      </c>
      <c r="D373" s="50" t="s">
        <v>51</v>
      </c>
      <c r="E373" s="45" t="s">
        <v>735</v>
      </c>
      <c r="F373" s="7" t="s">
        <v>130</v>
      </c>
      <c r="G373" s="51" t="n">
        <v>13.64</v>
      </c>
      <c r="H373" s="52"/>
      <c r="I373" s="46" t="n">
        <f aca="false">$D$1116</f>
        <v>0</v>
      </c>
      <c r="J373" s="53" t="n">
        <f aca="false">TRUNC(H373*(1+I373),2)</f>
        <v>0</v>
      </c>
      <c r="K373" s="54" t="n">
        <f aca="false">TRUNC(J373*G373,2)</f>
        <v>0</v>
      </c>
      <c r="L373" s="51"/>
      <c r="M373" s="46"/>
      <c r="N373" s="7" t="n">
        <f aca="false">SUM(O373:V373)-K373</f>
        <v>0</v>
      </c>
      <c r="O373" s="51"/>
      <c r="P373" s="51"/>
      <c r="Q373" s="51"/>
      <c r="R373" s="51"/>
      <c r="S373" s="51" t="n">
        <f aca="false">K373</f>
        <v>0</v>
      </c>
      <c r="T373" s="51"/>
      <c r="U373" s="51"/>
      <c r="V373" s="51"/>
      <c r="W373" s="50"/>
      <c r="X373" s="50"/>
    </row>
    <row r="374" s="85" customFormat="true" ht="14.15" hidden="false" customHeight="false" outlineLevel="1" collapsed="false">
      <c r="A374" s="65" t="s">
        <v>736</v>
      </c>
      <c r="B374" s="67"/>
      <c r="C374" s="67"/>
      <c r="D374" s="67"/>
      <c r="E374" s="68" t="s">
        <v>166</v>
      </c>
      <c r="F374" s="71"/>
      <c r="G374" s="71"/>
      <c r="H374" s="52"/>
      <c r="I374" s="71"/>
      <c r="J374" s="71"/>
      <c r="K374" s="86"/>
      <c r="L374" s="69"/>
      <c r="M374" s="70"/>
      <c r="N374" s="71" t="n">
        <f aca="false">SUM(O374:V374)-K374</f>
        <v>0</v>
      </c>
      <c r="O374" s="71"/>
      <c r="P374" s="71"/>
      <c r="Q374" s="71"/>
      <c r="R374" s="71"/>
      <c r="S374" s="71"/>
      <c r="T374" s="71"/>
      <c r="U374" s="71"/>
      <c r="V374" s="71"/>
      <c r="W374" s="66"/>
      <c r="X374" s="66"/>
    </row>
    <row r="375" s="89" customFormat="true" ht="14.15" hidden="false" customHeight="false" outlineLevel="1" collapsed="false">
      <c r="A375" s="73" t="s">
        <v>737</v>
      </c>
      <c r="B375" s="75"/>
      <c r="C375" s="75"/>
      <c r="D375" s="75"/>
      <c r="E375" s="76" t="s">
        <v>698</v>
      </c>
      <c r="F375" s="74"/>
      <c r="G375" s="74"/>
      <c r="H375" s="55"/>
      <c r="I375" s="74"/>
      <c r="J375" s="74"/>
      <c r="K375" s="94"/>
      <c r="L375" s="77"/>
      <c r="M375" s="78"/>
      <c r="N375" s="79" t="n">
        <f aca="false">SUM(O375:V375)-K375</f>
        <v>0</v>
      </c>
      <c r="O375" s="77"/>
      <c r="P375" s="77"/>
      <c r="Q375" s="77"/>
      <c r="R375" s="77"/>
      <c r="S375" s="77"/>
      <c r="T375" s="77"/>
      <c r="U375" s="77"/>
      <c r="V375" s="77"/>
      <c r="W375" s="74"/>
      <c r="X375" s="74"/>
    </row>
    <row r="376" s="125" customFormat="true" ht="14.15" hidden="false" customHeight="false" outlineLevel="1" collapsed="false">
      <c r="A376" s="117" t="s">
        <v>738</v>
      </c>
      <c r="B376" s="118"/>
      <c r="C376" s="118"/>
      <c r="D376" s="118"/>
      <c r="E376" s="129" t="s">
        <v>700</v>
      </c>
      <c r="F376" s="130"/>
      <c r="G376" s="130"/>
      <c r="H376" s="55"/>
      <c r="I376" s="130"/>
      <c r="J376" s="130"/>
      <c r="K376" s="121"/>
      <c r="L376" s="130"/>
      <c r="M376" s="130"/>
      <c r="N376" s="124" t="n">
        <f aca="false">SUM(O376:V376)-K376</f>
        <v>0</v>
      </c>
      <c r="O376" s="122"/>
      <c r="P376" s="122"/>
      <c r="Q376" s="122"/>
      <c r="R376" s="122"/>
      <c r="S376" s="122"/>
      <c r="T376" s="122"/>
      <c r="U376" s="122"/>
      <c r="V376" s="122"/>
      <c r="W376" s="119"/>
      <c r="X376" s="119"/>
      <c r="Y376" s="131"/>
    </row>
    <row r="377" s="9" customFormat="true" ht="23.85" hidden="false" customHeight="false" outlineLevel="1" collapsed="false">
      <c r="A377" s="49" t="s">
        <v>739</v>
      </c>
      <c r="B377" s="50" t="s">
        <v>49</v>
      </c>
      <c r="C377" s="50" t="s">
        <v>702</v>
      </c>
      <c r="D377" s="50" t="s">
        <v>51</v>
      </c>
      <c r="E377" s="45" t="s">
        <v>703</v>
      </c>
      <c r="F377" s="7" t="s">
        <v>121</v>
      </c>
      <c r="G377" s="51" t="n">
        <v>2.58</v>
      </c>
      <c r="H377" s="52"/>
      <c r="I377" s="46" t="n">
        <f aca="false">$D$1116</f>
        <v>0</v>
      </c>
      <c r="J377" s="53" t="n">
        <f aca="false">TRUNC(H377*(1+I377),2)</f>
        <v>0</v>
      </c>
      <c r="K377" s="54" t="n">
        <f aca="false">TRUNC(J377*G377,2)</f>
        <v>0</v>
      </c>
      <c r="L377" s="51"/>
      <c r="M377" s="46"/>
      <c r="N377" s="7" t="n">
        <f aca="false">SUM(O377:V377)-K377</f>
        <v>0</v>
      </c>
      <c r="O377" s="51"/>
      <c r="P377" s="51"/>
      <c r="Q377" s="51"/>
      <c r="R377" s="51"/>
      <c r="S377" s="51"/>
      <c r="T377" s="51"/>
      <c r="U377" s="51" t="n">
        <f aca="false">K377</f>
        <v>0</v>
      </c>
      <c r="V377" s="51"/>
      <c r="W377" s="7"/>
      <c r="X377" s="7"/>
      <c r="IM377" s="10"/>
      <c r="IN377" s="10"/>
    </row>
    <row r="378" s="9" customFormat="true" ht="14.15" hidden="false" customHeight="false" outlineLevel="1" collapsed="false">
      <c r="A378" s="49" t="s">
        <v>740</v>
      </c>
      <c r="B378" s="50" t="s">
        <v>49</v>
      </c>
      <c r="C378" s="50" t="s">
        <v>705</v>
      </c>
      <c r="D378" s="50" t="s">
        <v>51</v>
      </c>
      <c r="E378" s="45" t="s">
        <v>706</v>
      </c>
      <c r="F378" s="7" t="s">
        <v>121</v>
      </c>
      <c r="G378" s="51" t="n">
        <v>0.65</v>
      </c>
      <c r="H378" s="52"/>
      <c r="I378" s="46" t="n">
        <f aca="false">$D$1116</f>
        <v>0</v>
      </c>
      <c r="J378" s="53" t="n">
        <f aca="false">TRUNC(H378*(1+I378),2)</f>
        <v>0</v>
      </c>
      <c r="K378" s="54" t="n">
        <f aca="false">TRUNC(J378*G378,2)</f>
        <v>0</v>
      </c>
      <c r="L378" s="51"/>
      <c r="M378" s="46"/>
      <c r="N378" s="7" t="n">
        <f aca="false">SUM(O378:V378)-K378</f>
        <v>0</v>
      </c>
      <c r="O378" s="51"/>
      <c r="P378" s="51"/>
      <c r="Q378" s="51"/>
      <c r="R378" s="51"/>
      <c r="S378" s="51"/>
      <c r="T378" s="51"/>
      <c r="U378" s="51" t="n">
        <f aca="false">K378</f>
        <v>0</v>
      </c>
      <c r="V378" s="51"/>
      <c r="W378" s="7"/>
      <c r="X378" s="7"/>
      <c r="IM378" s="10"/>
      <c r="IN378" s="10"/>
    </row>
    <row r="379" s="9" customFormat="true" ht="23.85" hidden="false" customHeight="false" outlineLevel="1" collapsed="false">
      <c r="A379" s="49" t="s">
        <v>741</v>
      </c>
      <c r="B379" s="50" t="s">
        <v>49</v>
      </c>
      <c r="C379" s="50" t="s">
        <v>708</v>
      </c>
      <c r="D379" s="50" t="s">
        <v>51</v>
      </c>
      <c r="E379" s="45" t="s">
        <v>709</v>
      </c>
      <c r="F379" s="7" t="s">
        <v>64</v>
      </c>
      <c r="G379" s="51" t="n">
        <v>12.9</v>
      </c>
      <c r="H379" s="52"/>
      <c r="I379" s="46" t="n">
        <f aca="false">$D$1116</f>
        <v>0</v>
      </c>
      <c r="J379" s="53" t="n">
        <f aca="false">TRUNC(H379*(1+I379),2)</f>
        <v>0</v>
      </c>
      <c r="K379" s="54" t="n">
        <f aca="false">TRUNC(J379*G379,2)</f>
        <v>0</v>
      </c>
      <c r="L379" s="51"/>
      <c r="M379" s="46"/>
      <c r="N379" s="7" t="n">
        <f aca="false">SUM(O379:V379)-K379</f>
        <v>0</v>
      </c>
      <c r="O379" s="51"/>
      <c r="P379" s="51"/>
      <c r="Q379" s="51"/>
      <c r="R379" s="51"/>
      <c r="S379" s="51"/>
      <c r="T379" s="51"/>
      <c r="U379" s="51" t="n">
        <f aca="false">K379</f>
        <v>0</v>
      </c>
      <c r="V379" s="51"/>
      <c r="W379" s="7"/>
      <c r="X379" s="7"/>
      <c r="IM379" s="10"/>
      <c r="IN379" s="10"/>
    </row>
    <row r="380" s="9" customFormat="true" ht="23.85" hidden="false" customHeight="false" outlineLevel="1" collapsed="false">
      <c r="A380" s="49" t="s">
        <v>742</v>
      </c>
      <c r="B380" s="50" t="s">
        <v>49</v>
      </c>
      <c r="C380" s="50" t="s">
        <v>711</v>
      </c>
      <c r="D380" s="50" t="s">
        <v>51</v>
      </c>
      <c r="E380" s="45" t="s">
        <v>712</v>
      </c>
      <c r="F380" s="7" t="s">
        <v>64</v>
      </c>
      <c r="G380" s="51" t="n">
        <v>12.9</v>
      </c>
      <c r="H380" s="52"/>
      <c r="I380" s="46" t="n">
        <f aca="false">$D$1116</f>
        <v>0</v>
      </c>
      <c r="J380" s="53" t="n">
        <f aca="false">TRUNC(H380*(1+I380),2)</f>
        <v>0</v>
      </c>
      <c r="K380" s="54" t="n">
        <f aca="false">TRUNC(J380*G380,2)</f>
        <v>0</v>
      </c>
      <c r="L380" s="51"/>
      <c r="M380" s="46"/>
      <c r="N380" s="7" t="n">
        <f aca="false">SUM(O380:V380)-K380</f>
        <v>0</v>
      </c>
      <c r="O380" s="51"/>
      <c r="P380" s="51"/>
      <c r="Q380" s="51"/>
      <c r="R380" s="51"/>
      <c r="S380" s="51"/>
      <c r="T380" s="51"/>
      <c r="U380" s="51" t="n">
        <f aca="false">K380</f>
        <v>0</v>
      </c>
      <c r="V380" s="51"/>
      <c r="W380" s="7"/>
      <c r="X380" s="7"/>
      <c r="IM380" s="10"/>
      <c r="IN380" s="10"/>
    </row>
    <row r="381" s="131" customFormat="true" ht="12.8" hidden="false" customHeight="false" outlineLevel="1" collapsed="false">
      <c r="A381" s="117" t="s">
        <v>743</v>
      </c>
      <c r="B381" s="119"/>
      <c r="C381" s="119"/>
      <c r="D381" s="119"/>
      <c r="E381" s="129" t="s">
        <v>714</v>
      </c>
      <c r="F381" s="119"/>
      <c r="G381" s="119"/>
      <c r="H381" s="55"/>
      <c r="I381" s="123"/>
      <c r="J381" s="123"/>
      <c r="K381" s="122"/>
      <c r="L381" s="122"/>
      <c r="M381" s="123"/>
      <c r="N381" s="124"/>
      <c r="O381" s="122"/>
      <c r="P381" s="122"/>
      <c r="Q381" s="122"/>
      <c r="R381" s="122"/>
      <c r="S381" s="122"/>
      <c r="T381" s="122"/>
      <c r="U381" s="122"/>
      <c r="V381" s="122"/>
      <c r="W381" s="124"/>
      <c r="X381" s="124"/>
      <c r="IM381" s="125"/>
      <c r="IN381" s="125"/>
    </row>
    <row r="382" s="9" customFormat="true" ht="23.85" hidden="false" customHeight="false" outlineLevel="1" collapsed="false">
      <c r="A382" s="49" t="s">
        <v>744</v>
      </c>
      <c r="B382" s="50" t="s">
        <v>49</v>
      </c>
      <c r="C382" s="50" t="s">
        <v>716</v>
      </c>
      <c r="D382" s="50" t="s">
        <v>51</v>
      </c>
      <c r="E382" s="45" t="s">
        <v>717</v>
      </c>
      <c r="F382" s="7" t="s">
        <v>64</v>
      </c>
      <c r="G382" s="51" t="n">
        <v>186.26</v>
      </c>
      <c r="H382" s="52"/>
      <c r="I382" s="46" t="n">
        <f aca="false">$D$1116</f>
        <v>0</v>
      </c>
      <c r="J382" s="53" t="n">
        <f aca="false">TRUNC(H382*(1+I382),2)</f>
        <v>0</v>
      </c>
      <c r="K382" s="54" t="n">
        <f aca="false">TRUNC(J382*G382,2)</f>
        <v>0</v>
      </c>
      <c r="L382" s="51"/>
      <c r="M382" s="46"/>
      <c r="N382" s="7" t="n">
        <f aca="false">SUM(O382:V382)-K382</f>
        <v>0</v>
      </c>
      <c r="O382" s="51"/>
      <c r="P382" s="51"/>
      <c r="Q382" s="51"/>
      <c r="R382" s="51"/>
      <c r="S382" s="51"/>
      <c r="T382" s="51"/>
      <c r="U382" s="51"/>
      <c r="V382" s="51" t="n">
        <f aca="false">K382</f>
        <v>0</v>
      </c>
      <c r="W382" s="7"/>
      <c r="X382" s="7"/>
      <c r="IM382" s="10"/>
      <c r="IN382" s="10"/>
    </row>
    <row r="383" s="80" customFormat="true" ht="14.15" hidden="false" customHeight="false" outlineLevel="1" collapsed="false">
      <c r="A383" s="73" t="s">
        <v>745</v>
      </c>
      <c r="B383" s="75"/>
      <c r="C383" s="75"/>
      <c r="D383" s="74"/>
      <c r="E383" s="76" t="s">
        <v>719</v>
      </c>
      <c r="F383" s="74"/>
      <c r="G383" s="74"/>
      <c r="H383" s="55"/>
      <c r="I383" s="78"/>
      <c r="J383" s="78"/>
      <c r="K383" s="94"/>
      <c r="L383" s="77"/>
      <c r="M383" s="78"/>
      <c r="N383" s="79" t="n">
        <f aca="false">SUM(O383:V383)-K383</f>
        <v>0</v>
      </c>
      <c r="O383" s="77"/>
      <c r="P383" s="77"/>
      <c r="Q383" s="77"/>
      <c r="R383" s="77"/>
      <c r="S383" s="77"/>
      <c r="T383" s="77"/>
      <c r="U383" s="77"/>
      <c r="V383" s="77"/>
      <c r="W383" s="79"/>
      <c r="X383" s="79"/>
      <c r="IM383" s="89"/>
      <c r="IN383" s="89"/>
    </row>
    <row r="384" s="49" customFormat="true" ht="35.05" hidden="false" customHeight="false" outlineLevel="1" collapsed="false">
      <c r="A384" s="49" t="s">
        <v>746</v>
      </c>
      <c r="B384" s="50" t="s">
        <v>49</v>
      </c>
      <c r="C384" s="50" t="n">
        <v>87263</v>
      </c>
      <c r="D384" s="50" t="s">
        <v>51</v>
      </c>
      <c r="E384" s="45" t="s">
        <v>721</v>
      </c>
      <c r="F384" s="7" t="s">
        <v>64</v>
      </c>
      <c r="G384" s="51" t="n">
        <v>186.28</v>
      </c>
      <c r="H384" s="52"/>
      <c r="I384" s="46" t="n">
        <f aca="false">$D$1116</f>
        <v>0</v>
      </c>
      <c r="J384" s="53" t="n">
        <f aca="false">TRUNC(H384*(1+I384),2)</f>
        <v>0</v>
      </c>
      <c r="K384" s="54" t="n">
        <f aca="false">TRUNC(J384*G384,2)</f>
        <v>0</v>
      </c>
      <c r="N384" s="7" t="n">
        <f aca="false">SUM(O384:V384)-K384</f>
        <v>0</v>
      </c>
      <c r="O384" s="51"/>
      <c r="P384" s="51"/>
      <c r="Q384" s="51"/>
      <c r="R384" s="51"/>
      <c r="S384" s="51"/>
      <c r="T384" s="51"/>
      <c r="U384" s="51"/>
      <c r="V384" s="51" t="n">
        <f aca="false">K384</f>
        <v>0</v>
      </c>
      <c r="W384" s="83"/>
      <c r="X384" s="83"/>
      <c r="Y384" s="9"/>
      <c r="Z384" s="128"/>
      <c r="AA384" s="128"/>
      <c r="AB384" s="128"/>
      <c r="AC384" s="128"/>
      <c r="AD384" s="128"/>
      <c r="AE384" s="128"/>
      <c r="AF384" s="128"/>
      <c r="AG384" s="128"/>
    </row>
    <row r="385" s="10" customFormat="true" ht="23.85" hidden="false" customHeight="false" outlineLevel="1" collapsed="false">
      <c r="A385" s="49" t="s">
        <v>747</v>
      </c>
      <c r="B385" s="50" t="s">
        <v>49</v>
      </c>
      <c r="C385" s="50" t="n">
        <v>88650</v>
      </c>
      <c r="D385" s="50" t="s">
        <v>51</v>
      </c>
      <c r="E385" s="45" t="s">
        <v>723</v>
      </c>
      <c r="F385" s="7" t="s">
        <v>130</v>
      </c>
      <c r="G385" s="51" t="n">
        <v>113.47</v>
      </c>
      <c r="H385" s="52"/>
      <c r="I385" s="46" t="n">
        <f aca="false">$D$1116</f>
        <v>0</v>
      </c>
      <c r="J385" s="53" t="n">
        <f aca="false">TRUNC(H385*(1+I385),2)</f>
        <v>0</v>
      </c>
      <c r="K385" s="54" t="n">
        <f aca="false">TRUNC(J385*G385,2)</f>
        <v>0</v>
      </c>
      <c r="L385" s="49"/>
      <c r="M385" s="49"/>
      <c r="N385" s="7" t="n">
        <f aca="false">SUM(O385:V385)-K385</f>
        <v>0</v>
      </c>
      <c r="O385" s="51"/>
      <c r="P385" s="51"/>
      <c r="Q385" s="51"/>
      <c r="R385" s="51"/>
      <c r="S385" s="51"/>
      <c r="T385" s="51"/>
      <c r="U385" s="51"/>
      <c r="V385" s="51" t="n">
        <f aca="false">K385</f>
        <v>0</v>
      </c>
      <c r="W385" s="83"/>
      <c r="X385" s="83"/>
      <c r="Z385" s="128"/>
      <c r="AA385" s="128"/>
      <c r="AB385" s="128"/>
      <c r="AC385" s="128"/>
      <c r="AD385" s="128"/>
      <c r="AE385" s="128"/>
      <c r="AF385" s="128"/>
      <c r="AG385" s="128"/>
    </row>
    <row r="386" s="10" customFormat="true" ht="14.15" hidden="false" customHeight="false" outlineLevel="1" collapsed="false">
      <c r="A386" s="49" t="s">
        <v>748</v>
      </c>
      <c r="B386" s="50" t="s">
        <v>49</v>
      </c>
      <c r="C386" s="50" t="s">
        <v>725</v>
      </c>
      <c r="D386" s="50" t="s">
        <v>80</v>
      </c>
      <c r="E386" s="45" t="s">
        <v>726</v>
      </c>
      <c r="F386" s="7" t="s">
        <v>130</v>
      </c>
      <c r="G386" s="51" t="n">
        <v>3.4</v>
      </c>
      <c r="H386" s="52"/>
      <c r="I386" s="46" t="n">
        <f aca="false">$D$1116</f>
        <v>0</v>
      </c>
      <c r="J386" s="53" t="n">
        <f aca="false">TRUNC(H386*(1+I386),2)</f>
        <v>0</v>
      </c>
      <c r="K386" s="54" t="n">
        <f aca="false">TRUNC(J386*G386,2)</f>
        <v>0</v>
      </c>
      <c r="L386" s="60"/>
      <c r="M386" s="60"/>
      <c r="N386" s="7" t="n">
        <f aca="false">SUM(O386:V386)-K386</f>
        <v>0</v>
      </c>
      <c r="O386" s="51"/>
      <c r="P386" s="51"/>
      <c r="Q386" s="51"/>
      <c r="R386" s="51"/>
      <c r="S386" s="51"/>
      <c r="T386" s="51"/>
      <c r="U386" s="51"/>
      <c r="V386" s="51" t="n">
        <f aca="false">K386</f>
        <v>0</v>
      </c>
      <c r="W386" s="83"/>
      <c r="X386" s="83"/>
      <c r="Z386" s="128"/>
      <c r="AA386" s="128"/>
      <c r="AB386" s="128"/>
      <c r="AC386" s="128"/>
      <c r="AD386" s="128"/>
      <c r="AE386" s="128"/>
      <c r="AF386" s="128"/>
      <c r="AG386" s="128"/>
    </row>
    <row r="387" s="10" customFormat="true" ht="14.15" hidden="false" customHeight="false" outlineLevel="1" collapsed="false">
      <c r="A387" s="49" t="s">
        <v>749</v>
      </c>
      <c r="B387" s="50" t="s">
        <v>49</v>
      </c>
      <c r="C387" s="50" t="s">
        <v>728</v>
      </c>
      <c r="D387" s="50" t="s">
        <v>80</v>
      </c>
      <c r="E387" s="45" t="s">
        <v>729</v>
      </c>
      <c r="F387" s="7" t="s">
        <v>130</v>
      </c>
      <c r="G387" s="51" t="n">
        <v>1.8</v>
      </c>
      <c r="H387" s="52"/>
      <c r="I387" s="46" t="n">
        <f aca="false">$D$1116</f>
        <v>0</v>
      </c>
      <c r="J387" s="53" t="n">
        <f aca="false">TRUNC(H387*(1+I387),2)</f>
        <v>0</v>
      </c>
      <c r="K387" s="54" t="n">
        <f aca="false">TRUNC(J387*G387,2)</f>
        <v>0</v>
      </c>
      <c r="L387" s="60"/>
      <c r="M387" s="60"/>
      <c r="N387" s="7" t="n">
        <f aca="false">SUM(O387:V387)-K387</f>
        <v>0</v>
      </c>
      <c r="O387" s="51"/>
      <c r="P387" s="51"/>
      <c r="Q387" s="51"/>
      <c r="R387" s="51"/>
      <c r="S387" s="51"/>
      <c r="T387" s="51"/>
      <c r="U387" s="51"/>
      <c r="V387" s="51" t="n">
        <f aca="false">K387</f>
        <v>0</v>
      </c>
      <c r="W387" s="83"/>
      <c r="X387" s="83"/>
      <c r="Z387" s="128"/>
      <c r="AA387" s="128"/>
      <c r="AB387" s="128"/>
      <c r="AC387" s="128"/>
      <c r="AD387" s="128"/>
      <c r="AE387" s="128"/>
      <c r="AF387" s="128"/>
      <c r="AG387" s="128"/>
    </row>
    <row r="388" s="72" customFormat="true" ht="12.8" hidden="false" customHeight="false" outlineLevel="1" collapsed="false">
      <c r="A388" s="68" t="s">
        <v>750</v>
      </c>
      <c r="B388" s="71"/>
      <c r="C388" s="71"/>
      <c r="D388" s="71"/>
      <c r="E388" s="68" t="s">
        <v>195</v>
      </c>
      <c r="F388" s="66"/>
      <c r="G388" s="66"/>
      <c r="H388" s="55"/>
      <c r="I388" s="66"/>
      <c r="J388" s="66"/>
      <c r="K388" s="84"/>
      <c r="L388" s="69"/>
      <c r="M388" s="70"/>
      <c r="N388" s="71"/>
      <c r="O388" s="69"/>
      <c r="P388" s="69"/>
      <c r="Q388" s="69"/>
      <c r="R388" s="69"/>
      <c r="S388" s="69"/>
      <c r="T388" s="69"/>
      <c r="U388" s="69"/>
      <c r="V388" s="69"/>
      <c r="W388" s="71"/>
      <c r="X388" s="71"/>
      <c r="IM388" s="85"/>
      <c r="IN388" s="85"/>
    </row>
    <row r="389" s="80" customFormat="true" ht="12.8" hidden="false" customHeight="false" outlineLevel="1" collapsed="false">
      <c r="A389" s="73" t="s">
        <v>751</v>
      </c>
      <c r="B389" s="75"/>
      <c r="C389" s="75"/>
      <c r="D389" s="95"/>
      <c r="E389" s="76" t="s">
        <v>752</v>
      </c>
      <c r="F389" s="74"/>
      <c r="G389" s="74"/>
      <c r="H389" s="55"/>
      <c r="I389" s="74"/>
      <c r="J389" s="74"/>
      <c r="K389" s="94"/>
      <c r="L389" s="77"/>
      <c r="M389" s="78"/>
      <c r="N389" s="79"/>
      <c r="O389" s="77"/>
      <c r="P389" s="77"/>
      <c r="Q389" s="77"/>
      <c r="R389" s="77"/>
      <c r="S389" s="77"/>
      <c r="T389" s="77"/>
      <c r="U389" s="77"/>
      <c r="V389" s="77"/>
      <c r="W389" s="79"/>
      <c r="X389" s="79"/>
      <c r="IM389" s="89"/>
      <c r="IN389" s="89"/>
    </row>
    <row r="390" s="9" customFormat="true" ht="23.85" hidden="false" customHeight="false" outlineLevel="1" collapsed="false">
      <c r="A390" s="49" t="s">
        <v>753</v>
      </c>
      <c r="B390" s="50" t="s">
        <v>49</v>
      </c>
      <c r="C390" s="50" t="s">
        <v>702</v>
      </c>
      <c r="D390" s="50" t="s">
        <v>51</v>
      </c>
      <c r="E390" s="45" t="s">
        <v>703</v>
      </c>
      <c r="F390" s="7" t="s">
        <v>121</v>
      </c>
      <c r="G390" s="51" t="n">
        <v>5.44</v>
      </c>
      <c r="H390" s="52"/>
      <c r="I390" s="46" t="n">
        <f aca="false">$D$1116</f>
        <v>0</v>
      </c>
      <c r="J390" s="53" t="n">
        <f aca="false">TRUNC(H390*(1+I390),2)</f>
        <v>0</v>
      </c>
      <c r="K390" s="54" t="n">
        <f aca="false">TRUNC(J390*G390,2)</f>
        <v>0</v>
      </c>
      <c r="L390" s="51"/>
      <c r="M390" s="46"/>
      <c r="N390" s="7"/>
      <c r="O390" s="51"/>
      <c r="P390" s="51"/>
      <c r="Q390" s="51"/>
      <c r="R390" s="51"/>
      <c r="S390" s="51"/>
      <c r="T390" s="51" t="n">
        <f aca="false">K390</f>
        <v>0</v>
      </c>
      <c r="U390" s="51"/>
      <c r="V390" s="51"/>
      <c r="W390" s="7"/>
      <c r="X390" s="7"/>
      <c r="IM390" s="10"/>
      <c r="IN390" s="10"/>
    </row>
    <row r="391" s="9" customFormat="true" ht="14.15" hidden="false" customHeight="false" outlineLevel="1" collapsed="false">
      <c r="A391" s="49" t="s">
        <v>754</v>
      </c>
      <c r="B391" s="50" t="s">
        <v>49</v>
      </c>
      <c r="C391" s="50" t="s">
        <v>705</v>
      </c>
      <c r="D391" s="50" t="s">
        <v>51</v>
      </c>
      <c r="E391" s="45" t="s">
        <v>706</v>
      </c>
      <c r="F391" s="7" t="s">
        <v>121</v>
      </c>
      <c r="G391" s="51" t="n">
        <v>1.36</v>
      </c>
      <c r="H391" s="52"/>
      <c r="I391" s="46" t="n">
        <f aca="false">$D$1116</f>
        <v>0</v>
      </c>
      <c r="J391" s="53" t="n">
        <f aca="false">TRUNC(H391*(1+I391),2)</f>
        <v>0</v>
      </c>
      <c r="K391" s="54" t="n">
        <f aca="false">TRUNC(J391*G391,2)</f>
        <v>0</v>
      </c>
      <c r="L391" s="51"/>
      <c r="M391" s="46"/>
      <c r="N391" s="7" t="n">
        <f aca="false">SUM(O391:V391)-K391</f>
        <v>0</v>
      </c>
      <c r="O391" s="51"/>
      <c r="P391" s="51"/>
      <c r="Q391" s="51"/>
      <c r="R391" s="51"/>
      <c r="S391" s="51"/>
      <c r="T391" s="51" t="n">
        <f aca="false">K391</f>
        <v>0</v>
      </c>
      <c r="U391" s="51"/>
      <c r="V391" s="51"/>
      <c r="W391" s="7"/>
      <c r="X391" s="7"/>
      <c r="IM391" s="10"/>
      <c r="IN391" s="10"/>
    </row>
    <row r="392" s="9" customFormat="true" ht="23.85" hidden="false" customHeight="false" outlineLevel="1" collapsed="false">
      <c r="A392" s="49" t="s">
        <v>755</v>
      </c>
      <c r="B392" s="50" t="s">
        <v>49</v>
      </c>
      <c r="C392" s="50" t="s">
        <v>708</v>
      </c>
      <c r="D392" s="50" t="s">
        <v>51</v>
      </c>
      <c r="E392" s="45" t="s">
        <v>709</v>
      </c>
      <c r="F392" s="7" t="s">
        <v>64</v>
      </c>
      <c r="G392" s="51" t="n">
        <v>27.18</v>
      </c>
      <c r="H392" s="52"/>
      <c r="I392" s="46" t="n">
        <f aca="false">$D$1116</f>
        <v>0</v>
      </c>
      <c r="J392" s="53" t="n">
        <f aca="false">TRUNC(H392*(1+I392),2)</f>
        <v>0</v>
      </c>
      <c r="K392" s="54" t="n">
        <f aca="false">TRUNC(J392*G392,2)</f>
        <v>0</v>
      </c>
      <c r="L392" s="51"/>
      <c r="M392" s="46"/>
      <c r="N392" s="7" t="n">
        <f aca="false">SUM(O392:V392)-K392</f>
        <v>0</v>
      </c>
      <c r="O392" s="51"/>
      <c r="P392" s="51"/>
      <c r="Q392" s="51"/>
      <c r="R392" s="51"/>
      <c r="S392" s="51"/>
      <c r="T392" s="51" t="n">
        <f aca="false">K392</f>
        <v>0</v>
      </c>
      <c r="U392" s="51"/>
      <c r="V392" s="51"/>
      <c r="W392" s="7"/>
      <c r="X392" s="7"/>
      <c r="IM392" s="10"/>
      <c r="IN392" s="10"/>
    </row>
    <row r="393" s="9" customFormat="true" ht="23.85" hidden="false" customHeight="false" outlineLevel="1" collapsed="false">
      <c r="A393" s="49" t="s">
        <v>756</v>
      </c>
      <c r="B393" s="50" t="s">
        <v>49</v>
      </c>
      <c r="C393" s="50" t="s">
        <v>711</v>
      </c>
      <c r="D393" s="50" t="s">
        <v>51</v>
      </c>
      <c r="E393" s="45" t="s">
        <v>712</v>
      </c>
      <c r="F393" s="7" t="s">
        <v>64</v>
      </c>
      <c r="G393" s="51" t="n">
        <v>27.18</v>
      </c>
      <c r="H393" s="52"/>
      <c r="I393" s="46" t="n">
        <f aca="false">$D$1116</f>
        <v>0</v>
      </c>
      <c r="J393" s="53" t="n">
        <f aca="false">TRUNC(H393*(1+I393),2)</f>
        <v>0</v>
      </c>
      <c r="K393" s="54" t="n">
        <f aca="false">TRUNC(J393*G393,2)</f>
        <v>0</v>
      </c>
      <c r="L393" s="51"/>
      <c r="M393" s="46"/>
      <c r="N393" s="7" t="n">
        <f aca="false">SUM(O393:V393)-K393</f>
        <v>0</v>
      </c>
      <c r="O393" s="51"/>
      <c r="P393" s="51"/>
      <c r="Q393" s="51"/>
      <c r="R393" s="51"/>
      <c r="S393" s="51"/>
      <c r="T393" s="51" t="n">
        <f aca="false">K393</f>
        <v>0</v>
      </c>
      <c r="U393" s="51"/>
      <c r="V393" s="51"/>
      <c r="W393" s="7"/>
      <c r="X393" s="7"/>
      <c r="IM393" s="10"/>
      <c r="IN393" s="10"/>
    </row>
    <row r="394" s="80" customFormat="true" ht="12.8" hidden="false" customHeight="false" outlineLevel="1" collapsed="false">
      <c r="A394" s="73" t="s">
        <v>757</v>
      </c>
      <c r="B394" s="74"/>
      <c r="C394" s="74"/>
      <c r="D394" s="74"/>
      <c r="E394" s="76" t="s">
        <v>758</v>
      </c>
      <c r="F394" s="74"/>
      <c r="G394" s="92"/>
      <c r="H394" s="55"/>
      <c r="I394" s="78"/>
      <c r="J394" s="78"/>
      <c r="K394" s="77"/>
      <c r="L394" s="77"/>
      <c r="M394" s="78"/>
      <c r="N394" s="79"/>
      <c r="O394" s="77"/>
      <c r="P394" s="77"/>
      <c r="Q394" s="77"/>
      <c r="R394" s="77"/>
      <c r="S394" s="77"/>
      <c r="T394" s="77"/>
      <c r="U394" s="77"/>
      <c r="V394" s="77"/>
      <c r="W394" s="79"/>
      <c r="X394" s="79"/>
      <c r="IM394" s="89"/>
      <c r="IN394" s="89"/>
    </row>
    <row r="395" s="9" customFormat="true" ht="23.85" hidden="false" customHeight="false" outlineLevel="1" collapsed="false">
      <c r="A395" s="49" t="s">
        <v>759</v>
      </c>
      <c r="B395" s="50" t="s">
        <v>49</v>
      </c>
      <c r="C395" s="50" t="s">
        <v>716</v>
      </c>
      <c r="D395" s="50" t="s">
        <v>51</v>
      </c>
      <c r="E395" s="45" t="s">
        <v>717</v>
      </c>
      <c r="F395" s="7" t="s">
        <v>64</v>
      </c>
      <c r="G395" s="51" t="n">
        <v>27.18</v>
      </c>
      <c r="H395" s="52"/>
      <c r="I395" s="46" t="n">
        <f aca="false">$D$1116</f>
        <v>0</v>
      </c>
      <c r="J395" s="53" t="n">
        <f aca="false">TRUNC(H395*(1+I395),2)</f>
        <v>0</v>
      </c>
      <c r="K395" s="54" t="n">
        <f aca="false">TRUNC(J395*G395,2)</f>
        <v>0</v>
      </c>
      <c r="L395" s="51"/>
      <c r="M395" s="46"/>
      <c r="N395" s="7"/>
      <c r="O395" s="51"/>
      <c r="P395" s="51"/>
      <c r="Q395" s="51"/>
      <c r="R395" s="51"/>
      <c r="S395" s="51"/>
      <c r="T395" s="51" t="n">
        <f aca="false">K395</f>
        <v>0</v>
      </c>
      <c r="U395" s="51"/>
      <c r="V395" s="51"/>
      <c r="W395" s="7"/>
      <c r="X395" s="7"/>
      <c r="IM395" s="10"/>
      <c r="IN395" s="10"/>
    </row>
    <row r="396" s="80" customFormat="true" ht="14.15" hidden="false" customHeight="false" outlineLevel="1" collapsed="false">
      <c r="A396" s="73" t="s">
        <v>760</v>
      </c>
      <c r="B396" s="75"/>
      <c r="C396" s="75"/>
      <c r="D396" s="79"/>
      <c r="E396" s="76" t="s">
        <v>719</v>
      </c>
      <c r="F396" s="74"/>
      <c r="G396" s="74"/>
      <c r="H396" s="55"/>
      <c r="I396" s="94"/>
      <c r="J396" s="94"/>
      <c r="K396" s="94"/>
      <c r="L396" s="77"/>
      <c r="M396" s="78"/>
      <c r="N396" s="79" t="n">
        <f aca="false">SUM(O396:V396)-K396</f>
        <v>0</v>
      </c>
      <c r="O396" s="77"/>
      <c r="P396" s="77"/>
      <c r="Q396" s="77"/>
      <c r="R396" s="77"/>
      <c r="S396" s="77"/>
      <c r="T396" s="77"/>
      <c r="U396" s="77"/>
      <c r="V396" s="77"/>
      <c r="W396" s="79"/>
      <c r="X396" s="79"/>
      <c r="IM396" s="89"/>
      <c r="IN396" s="89"/>
    </row>
    <row r="397" s="49" customFormat="true" ht="14.15" hidden="false" customHeight="false" outlineLevel="1" collapsed="false">
      <c r="A397" s="49" t="s">
        <v>761</v>
      </c>
      <c r="B397" s="50" t="s">
        <v>49</v>
      </c>
      <c r="C397" s="50" t="s">
        <v>762</v>
      </c>
      <c r="D397" s="50" t="s">
        <v>51</v>
      </c>
      <c r="E397" s="45" t="s">
        <v>763</v>
      </c>
      <c r="F397" s="7" t="s">
        <v>64</v>
      </c>
      <c r="G397" s="51" t="n">
        <v>10.22</v>
      </c>
      <c r="H397" s="52"/>
      <c r="I397" s="46" t="n">
        <f aca="false">$D$1116</f>
        <v>0</v>
      </c>
      <c r="J397" s="53" t="n">
        <f aca="false">TRUNC(H397*(1+I397),2)</f>
        <v>0</v>
      </c>
      <c r="K397" s="54" t="n">
        <f aca="false">TRUNC(J397*G397,2)</f>
        <v>0</v>
      </c>
      <c r="N397" s="7" t="n">
        <f aca="false">SUM(O397:V397)-K397</f>
        <v>0</v>
      </c>
      <c r="O397" s="51"/>
      <c r="P397" s="51"/>
      <c r="Q397" s="51"/>
      <c r="R397" s="51"/>
      <c r="S397" s="51"/>
      <c r="T397" s="51"/>
      <c r="U397" s="51" t="n">
        <f aca="false">K397</f>
        <v>0</v>
      </c>
      <c r="V397" s="51"/>
      <c r="W397" s="83"/>
      <c r="X397" s="83"/>
      <c r="Y397" s="9"/>
      <c r="Z397" s="128"/>
      <c r="AA397" s="128"/>
      <c r="AB397" s="128"/>
      <c r="AC397" s="128"/>
      <c r="AD397" s="128"/>
      <c r="AE397" s="128"/>
      <c r="AF397" s="128"/>
      <c r="AG397" s="128"/>
    </row>
    <row r="398" s="49" customFormat="true" ht="23.85" hidden="false" customHeight="false" outlineLevel="1" collapsed="false">
      <c r="A398" s="49" t="s">
        <v>764</v>
      </c>
      <c r="B398" s="50" t="s">
        <v>49</v>
      </c>
      <c r="C398" s="50" t="s">
        <v>765</v>
      </c>
      <c r="D398" s="50" t="s">
        <v>80</v>
      </c>
      <c r="E398" s="45" t="s">
        <v>766</v>
      </c>
      <c r="F398" s="7" t="s">
        <v>64</v>
      </c>
      <c r="G398" s="51" t="n">
        <v>172.25</v>
      </c>
      <c r="H398" s="52"/>
      <c r="I398" s="46" t="n">
        <f aca="false">$D$1116</f>
        <v>0</v>
      </c>
      <c r="J398" s="53" t="n">
        <f aca="false">TRUNC(H398*(1+I398),2)</f>
        <v>0</v>
      </c>
      <c r="K398" s="54" t="n">
        <f aca="false">TRUNC(J398*G398,2)</f>
        <v>0</v>
      </c>
      <c r="N398" s="7" t="n">
        <f aca="false">SUM(O398:V398)-K398</f>
        <v>0</v>
      </c>
      <c r="O398" s="51"/>
      <c r="P398" s="51"/>
      <c r="Q398" s="51"/>
      <c r="R398" s="51"/>
      <c r="S398" s="51"/>
      <c r="T398" s="51"/>
      <c r="U398" s="51" t="n">
        <f aca="false">K398</f>
        <v>0</v>
      </c>
      <c r="V398" s="51"/>
      <c r="W398" s="83"/>
      <c r="X398" s="83"/>
      <c r="Y398" s="9"/>
      <c r="Z398" s="128"/>
      <c r="AA398" s="128"/>
      <c r="AB398" s="128"/>
      <c r="AC398" s="128"/>
      <c r="AD398" s="128"/>
      <c r="AE398" s="128"/>
      <c r="AF398" s="128"/>
      <c r="AG398" s="128"/>
    </row>
    <row r="399" s="49" customFormat="true" ht="23.85" hidden="false" customHeight="false" outlineLevel="1" collapsed="false">
      <c r="A399" s="49" t="s">
        <v>767</v>
      </c>
      <c r="B399" s="50" t="s">
        <v>49</v>
      </c>
      <c r="C399" s="50" t="s">
        <v>768</v>
      </c>
      <c r="D399" s="50" t="s">
        <v>80</v>
      </c>
      <c r="E399" s="45" t="s">
        <v>769</v>
      </c>
      <c r="F399" s="7" t="s">
        <v>64</v>
      </c>
      <c r="G399" s="51" t="n">
        <v>209.98</v>
      </c>
      <c r="H399" s="52"/>
      <c r="I399" s="46" t="n">
        <f aca="false">$D$1116</f>
        <v>0</v>
      </c>
      <c r="J399" s="53" t="n">
        <f aca="false">TRUNC(H399*(1+I399),2)</f>
        <v>0</v>
      </c>
      <c r="K399" s="54" t="n">
        <f aca="false">TRUNC(J399*G399,2)</f>
        <v>0</v>
      </c>
      <c r="N399" s="7" t="n">
        <f aca="false">SUM(O399:V399)-K399</f>
        <v>0</v>
      </c>
      <c r="O399" s="51"/>
      <c r="P399" s="51"/>
      <c r="Q399" s="51"/>
      <c r="R399" s="51"/>
      <c r="S399" s="51"/>
      <c r="T399" s="51"/>
      <c r="U399" s="51" t="n">
        <f aca="false">K399</f>
        <v>0</v>
      </c>
      <c r="V399" s="51"/>
      <c r="W399" s="83"/>
      <c r="X399" s="83"/>
      <c r="Y399" s="9"/>
      <c r="Z399" s="128"/>
      <c r="AA399" s="128"/>
      <c r="AB399" s="128"/>
      <c r="AC399" s="128"/>
      <c r="AD399" s="128"/>
      <c r="AE399" s="128"/>
      <c r="AF399" s="128"/>
      <c r="AG399" s="128"/>
    </row>
    <row r="400" s="49" customFormat="true" ht="14.15" hidden="false" customHeight="false" outlineLevel="1" collapsed="false">
      <c r="A400" s="49" t="s">
        <v>770</v>
      </c>
      <c r="B400" s="50" t="s">
        <v>49</v>
      </c>
      <c r="C400" s="50" t="s">
        <v>771</v>
      </c>
      <c r="D400" s="50" t="s">
        <v>80</v>
      </c>
      <c r="E400" s="45" t="s">
        <v>772</v>
      </c>
      <c r="F400" s="7" t="s">
        <v>64</v>
      </c>
      <c r="G400" s="51" t="n">
        <v>41.4</v>
      </c>
      <c r="H400" s="52"/>
      <c r="I400" s="46" t="n">
        <f aca="false">$D$1116</f>
        <v>0</v>
      </c>
      <c r="J400" s="53" t="n">
        <f aca="false">TRUNC(H400*(1+I400),2)</f>
        <v>0</v>
      </c>
      <c r="K400" s="54" t="n">
        <f aca="false">TRUNC(J400*G400,2)</f>
        <v>0</v>
      </c>
      <c r="N400" s="7" t="n">
        <f aca="false">SUM(O400:V400)-K400</f>
        <v>0</v>
      </c>
      <c r="O400" s="51"/>
      <c r="P400" s="51"/>
      <c r="Q400" s="51"/>
      <c r="R400" s="51"/>
      <c r="S400" s="51"/>
      <c r="T400" s="51"/>
      <c r="U400" s="51" t="n">
        <f aca="false">K400</f>
        <v>0</v>
      </c>
      <c r="V400" s="51"/>
      <c r="W400" s="83"/>
      <c r="X400" s="83"/>
      <c r="Y400" s="9"/>
      <c r="Z400" s="128"/>
      <c r="AA400" s="128"/>
      <c r="AB400" s="128"/>
      <c r="AC400" s="128"/>
      <c r="AD400" s="128"/>
      <c r="AE400" s="128"/>
      <c r="AF400" s="128"/>
      <c r="AG400" s="128"/>
    </row>
    <row r="401" s="9" customFormat="true" ht="23.85" hidden="false" customHeight="false" outlineLevel="1" collapsed="false">
      <c r="A401" s="49" t="s">
        <v>773</v>
      </c>
      <c r="B401" s="50" t="s">
        <v>49</v>
      </c>
      <c r="C401" s="50" t="s">
        <v>774</v>
      </c>
      <c r="D401" s="50" t="s">
        <v>51</v>
      </c>
      <c r="E401" s="45" t="s">
        <v>775</v>
      </c>
      <c r="F401" s="7" t="s">
        <v>130</v>
      </c>
      <c r="G401" s="51" t="n">
        <v>30</v>
      </c>
      <c r="H401" s="52"/>
      <c r="I401" s="46" t="n">
        <f aca="false">$D$1116</f>
        <v>0</v>
      </c>
      <c r="J401" s="53" t="n">
        <f aca="false">TRUNC(H401*(1+I401),2)</f>
        <v>0</v>
      </c>
      <c r="K401" s="54" t="n">
        <f aca="false">TRUNC(J401*G401,2)</f>
        <v>0</v>
      </c>
      <c r="L401" s="51"/>
      <c r="M401" s="46"/>
      <c r="N401" s="7" t="n">
        <f aca="false">SUM(O401:V401)-K401</f>
        <v>0</v>
      </c>
      <c r="O401" s="51"/>
      <c r="P401" s="51"/>
      <c r="Q401" s="51"/>
      <c r="R401" s="51"/>
      <c r="S401" s="51"/>
      <c r="T401" s="51"/>
      <c r="U401" s="51" t="n">
        <f aca="false">K401</f>
        <v>0</v>
      </c>
      <c r="V401" s="51"/>
      <c r="W401" s="7"/>
      <c r="X401" s="7"/>
      <c r="IM401" s="10"/>
      <c r="IN401" s="10"/>
    </row>
    <row r="402" s="43" customFormat="true" ht="14.15" hidden="false" customHeight="false" outlineLevel="0" collapsed="false">
      <c r="A402" s="36" t="n">
        <v>13</v>
      </c>
      <c r="B402" s="37"/>
      <c r="C402" s="37"/>
      <c r="D402" s="37"/>
      <c r="E402" s="36" t="s">
        <v>776</v>
      </c>
      <c r="F402" s="38"/>
      <c r="G402" s="38"/>
      <c r="H402" s="55"/>
      <c r="I402" s="38"/>
      <c r="J402" s="38"/>
      <c r="K402" s="39"/>
      <c r="L402" s="40" t="n">
        <f aca="false">SUM(K406:K674)</f>
        <v>0</v>
      </c>
      <c r="M402" s="41" t="e">
        <f aca="false">(L402)/$L$1115</f>
        <v>#DIV/0!</v>
      </c>
      <c r="N402" s="42" t="n">
        <f aca="false">SUM(O402:V402)-K402</f>
        <v>0</v>
      </c>
      <c r="O402" s="40" t="str">
        <f aca="false">IF(SUM(O404:O674)&gt;0,SUM(O404:O674),"-")</f>
        <v>-</v>
      </c>
      <c r="P402" s="40" t="str">
        <f aca="false">IF(SUM(P404:P674)&gt;0,SUM(P404:P674),"-")</f>
        <v>-</v>
      </c>
      <c r="Q402" s="40" t="str">
        <f aca="false">IF(SUM(Q404:Q674)&gt;0,SUM(Q404:Q674),"-")</f>
        <v>-</v>
      </c>
      <c r="R402" s="40" t="str">
        <f aca="false">IF(SUM(R404:R674)&gt;0,SUM(R404:R674),"-")</f>
        <v>-</v>
      </c>
      <c r="S402" s="40" t="str">
        <f aca="false">IF(SUM(S404:S674)&gt;0,SUM(S404:S674),"-")</f>
        <v>-</v>
      </c>
      <c r="T402" s="40" t="str">
        <f aca="false">IF(SUM(T404:T674)&gt;0,SUM(T404:T674),"-")</f>
        <v>-</v>
      </c>
      <c r="U402" s="40" t="str">
        <f aca="false">IF(SUM(U404:U674)&gt;0,SUM(U404:U674),"-")</f>
        <v>-</v>
      </c>
      <c r="V402" s="40" t="str">
        <f aca="false">IF(SUM(V404:V674)&gt;0,SUM(V404:V674),"-")</f>
        <v>-</v>
      </c>
      <c r="W402" s="40" t="str">
        <f aca="false">IF(SUM(W404:W674)&gt;0,SUM(W404:W674),"-")</f>
        <v>-</v>
      </c>
      <c r="X402" s="40" t="str">
        <f aca="false">IF(SUM(X404:X674)&gt;0,SUM(X404:X674),"-")</f>
        <v>-</v>
      </c>
      <c r="IM402" s="44"/>
      <c r="IN402" s="44"/>
    </row>
    <row r="403" s="9" customFormat="true" ht="14.15" hidden="false" customHeight="false" outlineLevel="0" collapsed="false">
      <c r="A403" s="3"/>
      <c r="B403" s="7"/>
      <c r="C403" s="7"/>
      <c r="D403" s="83"/>
      <c r="E403" s="3"/>
      <c r="F403" s="50"/>
      <c r="G403" s="50"/>
      <c r="H403" s="55"/>
      <c r="I403" s="50"/>
      <c r="J403" s="50"/>
      <c r="K403" s="96"/>
      <c r="L403" s="51"/>
      <c r="M403" s="46"/>
      <c r="N403" s="46" t="n">
        <f aca="false">SUM(O403:V403)-K403</f>
        <v>0</v>
      </c>
      <c r="O403" s="7"/>
      <c r="P403" s="7"/>
      <c r="Q403" s="46"/>
      <c r="R403" s="46"/>
      <c r="S403" s="46"/>
      <c r="T403" s="46"/>
      <c r="U403" s="46"/>
      <c r="V403" s="46"/>
      <c r="W403" s="7"/>
      <c r="X403" s="7"/>
      <c r="IM403" s="10"/>
      <c r="IN403" s="10"/>
    </row>
    <row r="404" s="72" customFormat="true" ht="14.15" hidden="false" customHeight="false" outlineLevel="1" collapsed="false">
      <c r="A404" s="65" t="s">
        <v>777</v>
      </c>
      <c r="B404" s="67"/>
      <c r="C404" s="67"/>
      <c r="D404" s="67"/>
      <c r="E404" s="115" t="s">
        <v>778</v>
      </c>
      <c r="F404" s="71"/>
      <c r="G404" s="71"/>
      <c r="H404" s="52"/>
      <c r="I404" s="70"/>
      <c r="J404" s="70"/>
      <c r="K404" s="69"/>
      <c r="L404" s="69"/>
      <c r="M404" s="70"/>
      <c r="N404" s="71" t="n">
        <f aca="false">SUM(O404:V404)-K404</f>
        <v>0</v>
      </c>
      <c r="O404" s="69"/>
      <c r="P404" s="69"/>
      <c r="Q404" s="69"/>
      <c r="R404" s="69"/>
      <c r="S404" s="69"/>
      <c r="T404" s="69"/>
      <c r="U404" s="69"/>
      <c r="V404" s="69"/>
      <c r="W404" s="71"/>
      <c r="X404" s="71"/>
      <c r="IM404" s="85"/>
      <c r="IN404" s="85"/>
    </row>
    <row r="405" s="80" customFormat="true" ht="14.15" hidden="false" customHeight="false" outlineLevel="1" collapsed="false">
      <c r="A405" s="73" t="s">
        <v>779</v>
      </c>
      <c r="B405" s="74"/>
      <c r="C405" s="74"/>
      <c r="D405" s="75"/>
      <c r="E405" s="132" t="s">
        <v>780</v>
      </c>
      <c r="F405" s="93"/>
      <c r="G405" s="93"/>
      <c r="H405" s="52"/>
      <c r="I405" s="78"/>
      <c r="J405" s="78"/>
      <c r="K405" s="77"/>
      <c r="L405" s="77"/>
      <c r="M405" s="78"/>
      <c r="N405" s="79" t="n">
        <f aca="false">SUM(O405:V405)-K405</f>
        <v>0</v>
      </c>
      <c r="O405" s="77"/>
      <c r="P405" s="77"/>
      <c r="Q405" s="77"/>
      <c r="R405" s="77"/>
      <c r="S405" s="77"/>
      <c r="T405" s="77"/>
      <c r="U405" s="77"/>
      <c r="V405" s="77"/>
      <c r="W405" s="79"/>
      <c r="X405" s="79"/>
      <c r="IM405" s="89"/>
      <c r="IN405" s="89"/>
    </row>
    <row r="406" s="9" customFormat="true" ht="35.05" hidden="false" customHeight="false" outlineLevel="1" collapsed="false">
      <c r="A406" s="49" t="s">
        <v>781</v>
      </c>
      <c r="B406" s="50" t="s">
        <v>49</v>
      </c>
      <c r="C406" s="50" t="s">
        <v>782</v>
      </c>
      <c r="D406" s="50" t="s">
        <v>51</v>
      </c>
      <c r="E406" s="45" t="s">
        <v>783</v>
      </c>
      <c r="F406" s="7" t="s">
        <v>117</v>
      </c>
      <c r="G406" s="51" t="n">
        <v>1</v>
      </c>
      <c r="H406" s="52"/>
      <c r="I406" s="46" t="n">
        <f aca="false">$D$1116</f>
        <v>0</v>
      </c>
      <c r="J406" s="53" t="n">
        <f aca="false">TRUNC(H406*(1+I406),2)</f>
        <v>0</v>
      </c>
      <c r="K406" s="54" t="n">
        <f aca="false">TRUNC(J406*G406,2)</f>
        <v>0</v>
      </c>
      <c r="L406" s="51"/>
      <c r="M406" s="46"/>
      <c r="N406" s="7" t="n">
        <f aca="false">SUM(O406:V406)-K406</f>
        <v>0</v>
      </c>
      <c r="O406" s="51"/>
      <c r="P406" s="51"/>
      <c r="Q406" s="51"/>
      <c r="R406" s="51" t="n">
        <f aca="false">K406</f>
        <v>0</v>
      </c>
      <c r="S406" s="51"/>
      <c r="T406" s="51"/>
      <c r="U406" s="51"/>
      <c r="V406" s="51"/>
      <c r="W406" s="7"/>
      <c r="X406" s="7"/>
      <c r="IM406" s="10"/>
      <c r="IN406" s="10"/>
    </row>
    <row r="407" s="9" customFormat="true" ht="35.05" hidden="false" customHeight="false" outlineLevel="1" collapsed="false">
      <c r="A407" s="49" t="s">
        <v>784</v>
      </c>
      <c r="B407" s="50" t="s">
        <v>49</v>
      </c>
      <c r="C407" s="50" t="s">
        <v>785</v>
      </c>
      <c r="D407" s="50" t="s">
        <v>51</v>
      </c>
      <c r="E407" s="45" t="s">
        <v>786</v>
      </c>
      <c r="F407" s="7" t="s">
        <v>117</v>
      </c>
      <c r="G407" s="51" t="n">
        <v>3</v>
      </c>
      <c r="H407" s="52"/>
      <c r="I407" s="46" t="n">
        <f aca="false">$D$1116</f>
        <v>0</v>
      </c>
      <c r="J407" s="53" t="n">
        <f aca="false">TRUNC(H407*(1+I407),2)</f>
        <v>0</v>
      </c>
      <c r="K407" s="54" t="n">
        <f aca="false">TRUNC(J407*G407,2)</f>
        <v>0</v>
      </c>
      <c r="L407" s="51"/>
      <c r="M407" s="46"/>
      <c r="N407" s="7" t="n">
        <f aca="false">SUM(O407:V407)-K407</f>
        <v>0</v>
      </c>
      <c r="O407" s="51"/>
      <c r="P407" s="51"/>
      <c r="Q407" s="51"/>
      <c r="R407" s="51" t="n">
        <f aca="false">K407</f>
        <v>0</v>
      </c>
      <c r="S407" s="51"/>
      <c r="T407" s="51"/>
      <c r="U407" s="51"/>
      <c r="V407" s="51"/>
      <c r="W407" s="7"/>
      <c r="X407" s="7"/>
      <c r="IM407" s="10"/>
      <c r="IN407" s="10"/>
    </row>
    <row r="408" s="9" customFormat="true" ht="35.05" hidden="false" customHeight="false" outlineLevel="1" collapsed="false">
      <c r="A408" s="49" t="s">
        <v>787</v>
      </c>
      <c r="B408" s="50" t="s">
        <v>49</v>
      </c>
      <c r="C408" s="50" t="s">
        <v>788</v>
      </c>
      <c r="D408" s="50" t="s">
        <v>51</v>
      </c>
      <c r="E408" s="45" t="s">
        <v>789</v>
      </c>
      <c r="F408" s="7" t="s">
        <v>130</v>
      </c>
      <c r="G408" s="51" t="n">
        <v>1.5</v>
      </c>
      <c r="H408" s="52"/>
      <c r="I408" s="46" t="n">
        <f aca="false">$D$1116</f>
        <v>0</v>
      </c>
      <c r="J408" s="53" t="n">
        <f aca="false">TRUNC(H408*(1+I408),2)</f>
        <v>0</v>
      </c>
      <c r="K408" s="54" t="n">
        <f aca="false">TRUNC(J408*G408,2)</f>
        <v>0</v>
      </c>
      <c r="L408" s="51"/>
      <c r="M408" s="46"/>
      <c r="N408" s="7"/>
      <c r="O408" s="51"/>
      <c r="P408" s="51"/>
      <c r="Q408" s="51"/>
      <c r="R408" s="51" t="n">
        <f aca="false">K408</f>
        <v>0</v>
      </c>
      <c r="S408" s="51"/>
      <c r="T408" s="51"/>
      <c r="U408" s="51"/>
      <c r="V408" s="51"/>
      <c r="W408" s="7"/>
      <c r="X408" s="7"/>
      <c r="IM408" s="10"/>
      <c r="IN408" s="10"/>
    </row>
    <row r="409" s="9" customFormat="true" ht="35.05" hidden="false" customHeight="false" outlineLevel="1" collapsed="false">
      <c r="A409" s="49" t="s">
        <v>790</v>
      </c>
      <c r="B409" s="50" t="s">
        <v>49</v>
      </c>
      <c r="C409" s="50" t="s">
        <v>791</v>
      </c>
      <c r="D409" s="50" t="s">
        <v>51</v>
      </c>
      <c r="E409" s="45" t="s">
        <v>792</v>
      </c>
      <c r="F409" s="7" t="s">
        <v>117</v>
      </c>
      <c r="G409" s="51" t="n">
        <v>4</v>
      </c>
      <c r="H409" s="52"/>
      <c r="I409" s="46" t="n">
        <f aca="false">$D$1116</f>
        <v>0</v>
      </c>
      <c r="J409" s="53" t="n">
        <f aca="false">TRUNC(H409*(1+I409),2)</f>
        <v>0</v>
      </c>
      <c r="K409" s="54" t="n">
        <f aca="false">TRUNC(J409*G409,2)</f>
        <v>0</v>
      </c>
      <c r="L409" s="51"/>
      <c r="M409" s="46"/>
      <c r="N409" s="7"/>
      <c r="O409" s="51"/>
      <c r="P409" s="51"/>
      <c r="Q409" s="51"/>
      <c r="R409" s="51" t="n">
        <f aca="false">K409</f>
        <v>0</v>
      </c>
      <c r="S409" s="51"/>
      <c r="T409" s="51"/>
      <c r="U409" s="51"/>
      <c r="V409" s="51"/>
      <c r="W409" s="7"/>
      <c r="X409" s="7"/>
      <c r="IM409" s="10"/>
      <c r="IN409" s="10"/>
    </row>
    <row r="410" s="9" customFormat="true" ht="35.05" hidden="false" customHeight="false" outlineLevel="1" collapsed="false">
      <c r="A410" s="49" t="s">
        <v>793</v>
      </c>
      <c r="B410" s="50" t="s">
        <v>49</v>
      </c>
      <c r="C410" s="50" t="s">
        <v>794</v>
      </c>
      <c r="D410" s="50" t="s">
        <v>51</v>
      </c>
      <c r="E410" s="45" t="s">
        <v>795</v>
      </c>
      <c r="F410" s="7" t="s">
        <v>117</v>
      </c>
      <c r="G410" s="51" t="n">
        <v>2</v>
      </c>
      <c r="H410" s="52"/>
      <c r="I410" s="46" t="n">
        <f aca="false">$D$1116</f>
        <v>0</v>
      </c>
      <c r="J410" s="53" t="n">
        <f aca="false">TRUNC(H410*(1+I410),2)</f>
        <v>0</v>
      </c>
      <c r="K410" s="54" t="n">
        <f aca="false">TRUNC(J410*G410,2)</f>
        <v>0</v>
      </c>
      <c r="L410" s="51"/>
      <c r="M410" s="46"/>
      <c r="N410" s="7"/>
      <c r="O410" s="51"/>
      <c r="P410" s="51"/>
      <c r="Q410" s="51"/>
      <c r="R410" s="51" t="n">
        <f aca="false">K410</f>
        <v>0</v>
      </c>
      <c r="S410" s="51"/>
      <c r="T410" s="51"/>
      <c r="U410" s="51"/>
      <c r="V410" s="51"/>
      <c r="W410" s="7"/>
      <c r="X410" s="7"/>
      <c r="IM410" s="10"/>
      <c r="IN410" s="10"/>
    </row>
    <row r="411" s="9" customFormat="true" ht="35.05" hidden="false" customHeight="false" outlineLevel="1" collapsed="false">
      <c r="A411" s="49" t="s">
        <v>796</v>
      </c>
      <c r="B411" s="50" t="s">
        <v>49</v>
      </c>
      <c r="C411" s="50" t="s">
        <v>797</v>
      </c>
      <c r="D411" s="50" t="s">
        <v>51</v>
      </c>
      <c r="E411" s="45" t="s">
        <v>798</v>
      </c>
      <c r="F411" s="7" t="s">
        <v>117</v>
      </c>
      <c r="G411" s="51" t="n">
        <v>1</v>
      </c>
      <c r="H411" s="52"/>
      <c r="I411" s="46" t="n">
        <f aca="false">$D$1116</f>
        <v>0</v>
      </c>
      <c r="J411" s="53" t="n">
        <f aca="false">TRUNC(H411*(1+I411),2)</f>
        <v>0</v>
      </c>
      <c r="K411" s="54" t="n">
        <f aca="false">TRUNC(J411*G411,2)</f>
        <v>0</v>
      </c>
      <c r="L411" s="51"/>
      <c r="M411" s="46"/>
      <c r="N411" s="7"/>
      <c r="O411" s="51"/>
      <c r="P411" s="51"/>
      <c r="Q411" s="51"/>
      <c r="R411" s="51" t="n">
        <f aca="false">K411</f>
        <v>0</v>
      </c>
      <c r="S411" s="51"/>
      <c r="T411" s="51"/>
      <c r="U411" s="51"/>
      <c r="V411" s="51"/>
      <c r="W411" s="7"/>
      <c r="X411" s="7"/>
      <c r="IM411" s="10"/>
      <c r="IN411" s="10"/>
    </row>
    <row r="412" s="9" customFormat="true" ht="35.05" hidden="false" customHeight="false" outlineLevel="1" collapsed="false">
      <c r="A412" s="49" t="s">
        <v>799</v>
      </c>
      <c r="B412" s="50" t="s">
        <v>49</v>
      </c>
      <c r="C412" s="50" t="s">
        <v>800</v>
      </c>
      <c r="D412" s="50" t="s">
        <v>51</v>
      </c>
      <c r="E412" s="45" t="s">
        <v>801</v>
      </c>
      <c r="F412" s="7" t="s">
        <v>117</v>
      </c>
      <c r="G412" s="51" t="n">
        <v>6</v>
      </c>
      <c r="H412" s="52"/>
      <c r="I412" s="46" t="n">
        <f aca="false">$D$1116</f>
        <v>0</v>
      </c>
      <c r="J412" s="53" t="n">
        <f aca="false">TRUNC(H412*(1+I412),2)</f>
        <v>0</v>
      </c>
      <c r="K412" s="54" t="n">
        <f aca="false">TRUNC(J412*G412,2)</f>
        <v>0</v>
      </c>
      <c r="L412" s="51"/>
      <c r="M412" s="46"/>
      <c r="N412" s="7"/>
      <c r="O412" s="51"/>
      <c r="P412" s="51"/>
      <c r="Q412" s="51"/>
      <c r="R412" s="51" t="n">
        <f aca="false">K412</f>
        <v>0</v>
      </c>
      <c r="S412" s="51"/>
      <c r="T412" s="51"/>
      <c r="U412" s="51"/>
      <c r="V412" s="51"/>
      <c r="W412" s="7"/>
      <c r="X412" s="7"/>
      <c r="IM412" s="10"/>
      <c r="IN412" s="10"/>
    </row>
    <row r="413" s="9" customFormat="true" ht="23.85" hidden="false" customHeight="false" outlineLevel="1" collapsed="false">
      <c r="A413" s="49" t="s">
        <v>802</v>
      </c>
      <c r="B413" s="50" t="s">
        <v>49</v>
      </c>
      <c r="C413" s="50" t="s">
        <v>803</v>
      </c>
      <c r="D413" s="50" t="s">
        <v>51</v>
      </c>
      <c r="E413" s="45" t="s">
        <v>804</v>
      </c>
      <c r="F413" s="7" t="s">
        <v>130</v>
      </c>
      <c r="G413" s="51" t="n">
        <v>4.5</v>
      </c>
      <c r="H413" s="52"/>
      <c r="I413" s="46" t="n">
        <f aca="false">$D$1116</f>
        <v>0</v>
      </c>
      <c r="J413" s="53" t="n">
        <f aca="false">TRUNC(H413*(1+I413),2)</f>
        <v>0</v>
      </c>
      <c r="K413" s="54" t="n">
        <f aca="false">TRUNC(J413*G413,2)</f>
        <v>0</v>
      </c>
      <c r="L413" s="51"/>
      <c r="M413" s="46"/>
      <c r="N413" s="7"/>
      <c r="O413" s="51"/>
      <c r="P413" s="51"/>
      <c r="Q413" s="51"/>
      <c r="R413" s="51" t="n">
        <f aca="false">K413</f>
        <v>0</v>
      </c>
      <c r="S413" s="51"/>
      <c r="T413" s="51"/>
      <c r="U413" s="51"/>
      <c r="V413" s="51"/>
      <c r="W413" s="7"/>
      <c r="X413" s="7"/>
      <c r="IM413" s="10"/>
      <c r="IN413" s="10"/>
    </row>
    <row r="414" s="9" customFormat="true" ht="23.85" hidden="false" customHeight="false" outlineLevel="1" collapsed="false">
      <c r="A414" s="49" t="s">
        <v>805</v>
      </c>
      <c r="B414" s="50" t="s">
        <v>49</v>
      </c>
      <c r="C414" s="50" t="s">
        <v>806</v>
      </c>
      <c r="D414" s="50" t="s">
        <v>74</v>
      </c>
      <c r="E414" s="45" t="s">
        <v>807</v>
      </c>
      <c r="F414" s="7" t="s">
        <v>117</v>
      </c>
      <c r="G414" s="51" t="n">
        <v>1</v>
      </c>
      <c r="H414" s="52"/>
      <c r="I414" s="46" t="n">
        <f aca="false">$D$1116</f>
        <v>0</v>
      </c>
      <c r="J414" s="53" t="n">
        <f aca="false">TRUNC(H414*(1+I414),2)</f>
        <v>0</v>
      </c>
      <c r="K414" s="54" t="n">
        <f aca="false">TRUNC(J414*G414,2)</f>
        <v>0</v>
      </c>
      <c r="L414" s="51"/>
      <c r="M414" s="46"/>
      <c r="N414" s="7"/>
      <c r="O414" s="51"/>
      <c r="P414" s="51"/>
      <c r="Q414" s="51"/>
      <c r="R414" s="51" t="n">
        <f aca="false">K414</f>
        <v>0</v>
      </c>
      <c r="S414" s="51"/>
      <c r="T414" s="51"/>
      <c r="U414" s="51"/>
      <c r="V414" s="51"/>
      <c r="W414" s="7"/>
      <c r="X414" s="7"/>
      <c r="IM414" s="10"/>
      <c r="IN414" s="10"/>
    </row>
    <row r="415" s="9" customFormat="true" ht="35.05" hidden="false" customHeight="false" outlineLevel="1" collapsed="false">
      <c r="A415" s="49" t="s">
        <v>808</v>
      </c>
      <c r="B415" s="50" t="s">
        <v>49</v>
      </c>
      <c r="C415" s="50" t="s">
        <v>794</v>
      </c>
      <c r="D415" s="50" t="s">
        <v>51</v>
      </c>
      <c r="E415" s="45" t="s">
        <v>795</v>
      </c>
      <c r="F415" s="7" t="s">
        <v>117</v>
      </c>
      <c r="G415" s="51" t="n">
        <v>2</v>
      </c>
      <c r="H415" s="52"/>
      <c r="I415" s="46" t="n">
        <f aca="false">$D$1116</f>
        <v>0</v>
      </c>
      <c r="J415" s="53" t="n">
        <f aca="false">TRUNC(H415*(1+I415),2)</f>
        <v>0</v>
      </c>
      <c r="K415" s="54" t="n">
        <f aca="false">TRUNC(J415*G415,2)</f>
        <v>0</v>
      </c>
      <c r="L415" s="51"/>
      <c r="M415" s="46"/>
      <c r="N415" s="7"/>
      <c r="O415" s="51"/>
      <c r="P415" s="51"/>
      <c r="Q415" s="51"/>
      <c r="R415" s="51" t="n">
        <f aca="false">K415</f>
        <v>0</v>
      </c>
      <c r="S415" s="51"/>
      <c r="T415" s="51"/>
      <c r="U415" s="51"/>
      <c r="V415" s="51"/>
      <c r="W415" s="7"/>
      <c r="X415" s="7"/>
      <c r="IM415" s="10"/>
      <c r="IN415" s="10"/>
    </row>
    <row r="416" s="9" customFormat="true" ht="35.05" hidden="false" customHeight="false" outlineLevel="1" collapsed="false">
      <c r="A416" s="49" t="s">
        <v>809</v>
      </c>
      <c r="B416" s="50" t="s">
        <v>49</v>
      </c>
      <c r="C416" s="50" t="s">
        <v>810</v>
      </c>
      <c r="D416" s="50" t="s">
        <v>51</v>
      </c>
      <c r="E416" s="45" t="s">
        <v>811</v>
      </c>
      <c r="F416" s="7" t="s">
        <v>117</v>
      </c>
      <c r="G416" s="51" t="n">
        <v>3</v>
      </c>
      <c r="H416" s="52"/>
      <c r="I416" s="46" t="n">
        <f aca="false">$D$1116</f>
        <v>0</v>
      </c>
      <c r="J416" s="53" t="n">
        <f aca="false">TRUNC(H416*(1+I416),2)</f>
        <v>0</v>
      </c>
      <c r="K416" s="54" t="n">
        <f aca="false">TRUNC(J416*G416,2)</f>
        <v>0</v>
      </c>
      <c r="L416" s="51"/>
      <c r="M416" s="46"/>
      <c r="N416" s="7"/>
      <c r="O416" s="51"/>
      <c r="P416" s="51"/>
      <c r="Q416" s="51"/>
      <c r="R416" s="51" t="n">
        <f aca="false">K416</f>
        <v>0</v>
      </c>
      <c r="S416" s="51"/>
      <c r="T416" s="51"/>
      <c r="U416" s="51"/>
      <c r="V416" s="51"/>
      <c r="W416" s="7"/>
      <c r="X416" s="7"/>
      <c r="IM416" s="10"/>
      <c r="IN416" s="10"/>
    </row>
    <row r="417" s="9" customFormat="true" ht="35.05" hidden="false" customHeight="false" outlineLevel="1" collapsed="false">
      <c r="A417" s="49" t="s">
        <v>812</v>
      </c>
      <c r="B417" s="50" t="s">
        <v>49</v>
      </c>
      <c r="C417" s="50" t="s">
        <v>813</v>
      </c>
      <c r="D417" s="50" t="s">
        <v>51</v>
      </c>
      <c r="E417" s="45" t="s">
        <v>814</v>
      </c>
      <c r="F417" s="7" t="s">
        <v>130</v>
      </c>
      <c r="G417" s="51" t="n">
        <v>2.8</v>
      </c>
      <c r="H417" s="52"/>
      <c r="I417" s="46" t="n">
        <f aca="false">$D$1116</f>
        <v>0</v>
      </c>
      <c r="J417" s="53" t="n">
        <f aca="false">TRUNC(H417*(1+I417),2)</f>
        <v>0</v>
      </c>
      <c r="K417" s="54" t="n">
        <f aca="false">TRUNC(J417*G417,2)</f>
        <v>0</v>
      </c>
      <c r="L417" s="51"/>
      <c r="M417" s="46"/>
      <c r="N417" s="7"/>
      <c r="O417" s="51"/>
      <c r="P417" s="51"/>
      <c r="Q417" s="51"/>
      <c r="R417" s="51" t="n">
        <f aca="false">K417</f>
        <v>0</v>
      </c>
      <c r="S417" s="51"/>
      <c r="T417" s="51"/>
      <c r="U417" s="51"/>
      <c r="V417" s="51"/>
      <c r="W417" s="7"/>
      <c r="X417" s="7"/>
      <c r="IM417" s="10"/>
      <c r="IN417" s="10"/>
    </row>
    <row r="418" s="9" customFormat="true" ht="35.05" hidden="false" customHeight="false" outlineLevel="1" collapsed="false">
      <c r="A418" s="49" t="s">
        <v>815</v>
      </c>
      <c r="B418" s="50" t="s">
        <v>49</v>
      </c>
      <c r="C418" s="50" t="s">
        <v>816</v>
      </c>
      <c r="D418" s="50" t="s">
        <v>51</v>
      </c>
      <c r="E418" s="45" t="s">
        <v>817</v>
      </c>
      <c r="F418" s="7" t="s">
        <v>117</v>
      </c>
      <c r="G418" s="51" t="n">
        <v>2</v>
      </c>
      <c r="H418" s="52"/>
      <c r="I418" s="46" t="n">
        <f aca="false">$D$1116</f>
        <v>0</v>
      </c>
      <c r="J418" s="53" t="n">
        <f aca="false">TRUNC(H418*(1+I418),2)</f>
        <v>0</v>
      </c>
      <c r="K418" s="54" t="n">
        <f aca="false">TRUNC(J418*G418,2)</f>
        <v>0</v>
      </c>
      <c r="L418" s="51"/>
      <c r="M418" s="46"/>
      <c r="N418" s="7"/>
      <c r="O418" s="51"/>
      <c r="P418" s="51"/>
      <c r="Q418" s="51"/>
      <c r="R418" s="51" t="n">
        <f aca="false">K418</f>
        <v>0</v>
      </c>
      <c r="S418" s="51"/>
      <c r="T418" s="51"/>
      <c r="U418" s="51"/>
      <c r="V418" s="51"/>
      <c r="W418" s="7"/>
      <c r="X418" s="7"/>
      <c r="IM418" s="10"/>
      <c r="IN418" s="10"/>
    </row>
    <row r="419" s="9" customFormat="true" ht="35.05" hidden="false" customHeight="false" outlineLevel="1" collapsed="false">
      <c r="A419" s="49" t="s">
        <v>818</v>
      </c>
      <c r="B419" s="50" t="s">
        <v>49</v>
      </c>
      <c r="C419" s="50" t="s">
        <v>819</v>
      </c>
      <c r="D419" s="50" t="s">
        <v>51</v>
      </c>
      <c r="E419" s="45" t="s">
        <v>820</v>
      </c>
      <c r="F419" s="7" t="s">
        <v>117</v>
      </c>
      <c r="G419" s="51" t="n">
        <v>1</v>
      </c>
      <c r="H419" s="52"/>
      <c r="I419" s="46" t="n">
        <f aca="false">$D$1116</f>
        <v>0</v>
      </c>
      <c r="J419" s="53" t="n">
        <f aca="false">TRUNC(H419*(1+I419),2)</f>
        <v>0</v>
      </c>
      <c r="K419" s="54" t="n">
        <f aca="false">TRUNC(J419*G419,2)</f>
        <v>0</v>
      </c>
      <c r="L419" s="51"/>
      <c r="M419" s="46"/>
      <c r="N419" s="7"/>
      <c r="O419" s="51"/>
      <c r="P419" s="51"/>
      <c r="Q419" s="51"/>
      <c r="R419" s="51"/>
      <c r="S419" s="51"/>
      <c r="T419" s="51" t="n">
        <f aca="false">K419</f>
        <v>0</v>
      </c>
      <c r="U419" s="51"/>
      <c r="V419" s="51"/>
      <c r="W419" s="7"/>
      <c r="X419" s="7"/>
      <c r="IM419" s="10"/>
      <c r="IN419" s="10"/>
    </row>
    <row r="420" s="9" customFormat="true" ht="35.05" hidden="false" customHeight="false" outlineLevel="1" collapsed="false">
      <c r="A420" s="49" t="s">
        <v>821</v>
      </c>
      <c r="B420" s="50" t="s">
        <v>49</v>
      </c>
      <c r="C420" s="50" t="s">
        <v>822</v>
      </c>
      <c r="D420" s="50" t="s">
        <v>51</v>
      </c>
      <c r="E420" s="45" t="s">
        <v>823</v>
      </c>
      <c r="F420" s="7" t="s">
        <v>117</v>
      </c>
      <c r="G420" s="51" t="n">
        <v>1</v>
      </c>
      <c r="H420" s="52"/>
      <c r="I420" s="46" t="n">
        <f aca="false">$D$1116</f>
        <v>0</v>
      </c>
      <c r="J420" s="53" t="n">
        <f aca="false">TRUNC(H420*(1+I420),2)</f>
        <v>0</v>
      </c>
      <c r="K420" s="54" t="n">
        <f aca="false">TRUNC(J420*G420,2)</f>
        <v>0</v>
      </c>
      <c r="L420" s="51"/>
      <c r="M420" s="46"/>
      <c r="N420" s="7"/>
      <c r="O420" s="51"/>
      <c r="P420" s="51"/>
      <c r="Q420" s="51"/>
      <c r="R420" s="51"/>
      <c r="S420" s="51"/>
      <c r="T420" s="51" t="n">
        <f aca="false">K420</f>
        <v>0</v>
      </c>
      <c r="U420" s="51"/>
      <c r="V420" s="51"/>
      <c r="W420" s="7"/>
      <c r="X420" s="7"/>
      <c r="IM420" s="10"/>
      <c r="IN420" s="10"/>
    </row>
    <row r="421" s="9" customFormat="true" ht="23.85" hidden="false" customHeight="false" outlineLevel="1" collapsed="false">
      <c r="A421" s="49" t="s">
        <v>824</v>
      </c>
      <c r="B421" s="50" t="s">
        <v>49</v>
      </c>
      <c r="C421" s="50" t="s">
        <v>825</v>
      </c>
      <c r="D421" s="50" t="s">
        <v>51</v>
      </c>
      <c r="E421" s="45" t="s">
        <v>826</v>
      </c>
      <c r="F421" s="7" t="s">
        <v>117</v>
      </c>
      <c r="G421" s="51" t="n">
        <v>1</v>
      </c>
      <c r="H421" s="52"/>
      <c r="I421" s="46" t="n">
        <f aca="false">$D$1116</f>
        <v>0</v>
      </c>
      <c r="J421" s="53" t="n">
        <f aca="false">TRUNC(H421*(1+I421),2)</f>
        <v>0</v>
      </c>
      <c r="K421" s="54" t="n">
        <f aca="false">TRUNC(J421*G421,2)</f>
        <v>0</v>
      </c>
      <c r="L421" s="51"/>
      <c r="M421" s="46"/>
      <c r="N421" s="7"/>
      <c r="O421" s="51"/>
      <c r="P421" s="51"/>
      <c r="Q421" s="51"/>
      <c r="R421" s="51"/>
      <c r="S421" s="51"/>
      <c r="T421" s="51" t="n">
        <f aca="false">K421</f>
        <v>0</v>
      </c>
      <c r="U421" s="51"/>
      <c r="V421" s="51"/>
      <c r="W421" s="7"/>
      <c r="X421" s="7"/>
      <c r="IM421" s="10"/>
      <c r="IN421" s="10"/>
    </row>
    <row r="422" s="9" customFormat="true" ht="46.25" hidden="false" customHeight="false" outlineLevel="1" collapsed="false">
      <c r="A422" s="49" t="s">
        <v>827</v>
      </c>
      <c r="B422" s="50" t="s">
        <v>49</v>
      </c>
      <c r="C422" s="50" t="s">
        <v>828</v>
      </c>
      <c r="D422" s="50" t="s">
        <v>51</v>
      </c>
      <c r="E422" s="45" t="s">
        <v>829</v>
      </c>
      <c r="F422" s="7" t="s">
        <v>117</v>
      </c>
      <c r="G422" s="51" t="n">
        <v>1</v>
      </c>
      <c r="H422" s="52"/>
      <c r="I422" s="46" t="n">
        <f aca="false">$D$1116</f>
        <v>0</v>
      </c>
      <c r="J422" s="53" t="n">
        <f aca="false">TRUNC(H422*(1+I422),2)</f>
        <v>0</v>
      </c>
      <c r="K422" s="54" t="n">
        <f aca="false">TRUNC(J422*G422,2)</f>
        <v>0</v>
      </c>
      <c r="L422" s="51"/>
      <c r="M422" s="46"/>
      <c r="N422" s="7"/>
      <c r="O422" s="51"/>
      <c r="P422" s="51"/>
      <c r="Q422" s="51"/>
      <c r="R422" s="51" t="n">
        <f aca="false">K422</f>
        <v>0</v>
      </c>
      <c r="S422" s="51"/>
      <c r="T422" s="51"/>
      <c r="U422" s="51"/>
      <c r="V422" s="51"/>
      <c r="W422" s="7"/>
      <c r="X422" s="7"/>
      <c r="IM422" s="10"/>
      <c r="IN422" s="10"/>
    </row>
    <row r="423" s="9" customFormat="true" ht="23.85" hidden="false" customHeight="false" outlineLevel="1" collapsed="false">
      <c r="A423" s="49" t="s">
        <v>830</v>
      </c>
      <c r="B423" s="50" t="s">
        <v>49</v>
      </c>
      <c r="C423" s="50" t="s">
        <v>831</v>
      </c>
      <c r="D423" s="50" t="s">
        <v>51</v>
      </c>
      <c r="E423" s="45" t="s">
        <v>832</v>
      </c>
      <c r="F423" s="7" t="s">
        <v>117</v>
      </c>
      <c r="G423" s="51" t="n">
        <v>2</v>
      </c>
      <c r="H423" s="52"/>
      <c r="I423" s="46" t="n">
        <f aca="false">$D$1116</f>
        <v>0</v>
      </c>
      <c r="J423" s="53" t="n">
        <f aca="false">TRUNC(H423*(1+I423),2)</f>
        <v>0</v>
      </c>
      <c r="K423" s="54" t="n">
        <f aca="false">TRUNC(J423*G423,2)</f>
        <v>0</v>
      </c>
      <c r="L423" s="51"/>
      <c r="M423" s="46"/>
      <c r="N423" s="7"/>
      <c r="O423" s="51"/>
      <c r="P423" s="51"/>
      <c r="Q423" s="51"/>
      <c r="R423" s="51" t="n">
        <f aca="false">K423</f>
        <v>0</v>
      </c>
      <c r="S423" s="51"/>
      <c r="T423" s="51"/>
      <c r="U423" s="51"/>
      <c r="V423" s="51"/>
      <c r="W423" s="7"/>
      <c r="X423" s="7"/>
      <c r="IM423" s="10"/>
      <c r="IN423" s="10"/>
    </row>
    <row r="424" s="9" customFormat="true" ht="23.85" hidden="false" customHeight="false" outlineLevel="1" collapsed="false">
      <c r="A424" s="49" t="s">
        <v>833</v>
      </c>
      <c r="B424" s="50" t="s">
        <v>49</v>
      </c>
      <c r="C424" s="50" t="s">
        <v>834</v>
      </c>
      <c r="D424" s="50" t="s">
        <v>51</v>
      </c>
      <c r="E424" s="45" t="s">
        <v>835</v>
      </c>
      <c r="F424" s="7" t="s">
        <v>117</v>
      </c>
      <c r="G424" s="51" t="n">
        <v>1</v>
      </c>
      <c r="H424" s="52"/>
      <c r="I424" s="46" t="n">
        <f aca="false">$D$1116</f>
        <v>0</v>
      </c>
      <c r="J424" s="53" t="n">
        <f aca="false">TRUNC(H424*(1+I424),2)</f>
        <v>0</v>
      </c>
      <c r="K424" s="54" t="n">
        <f aca="false">TRUNC(J424*G424,2)</f>
        <v>0</v>
      </c>
      <c r="L424" s="51"/>
      <c r="M424" s="46"/>
      <c r="N424" s="7"/>
      <c r="O424" s="51"/>
      <c r="P424" s="51"/>
      <c r="Q424" s="51"/>
      <c r="R424" s="51" t="n">
        <f aca="false">K424</f>
        <v>0</v>
      </c>
      <c r="S424" s="51"/>
      <c r="T424" s="51"/>
      <c r="U424" s="51"/>
      <c r="V424" s="51"/>
      <c r="W424" s="7"/>
      <c r="X424" s="7"/>
      <c r="IM424" s="10"/>
      <c r="IN424" s="10"/>
    </row>
    <row r="425" s="9" customFormat="true" ht="23.85" hidden="false" customHeight="false" outlineLevel="1" collapsed="false">
      <c r="A425" s="49" t="s">
        <v>836</v>
      </c>
      <c r="B425" s="50" t="s">
        <v>49</v>
      </c>
      <c r="C425" s="50" t="s">
        <v>837</v>
      </c>
      <c r="D425" s="50" t="s">
        <v>51</v>
      </c>
      <c r="E425" s="45" t="s">
        <v>838</v>
      </c>
      <c r="F425" s="7" t="s">
        <v>130</v>
      </c>
      <c r="G425" s="51" t="n">
        <v>4</v>
      </c>
      <c r="H425" s="52"/>
      <c r="I425" s="46" t="n">
        <f aca="false">$D$1116</f>
        <v>0</v>
      </c>
      <c r="J425" s="53" t="n">
        <f aca="false">TRUNC(H425*(1+I425),2)</f>
        <v>0</v>
      </c>
      <c r="K425" s="54" t="n">
        <f aca="false">TRUNC(J425*G425,2)</f>
        <v>0</v>
      </c>
      <c r="L425" s="51"/>
      <c r="M425" s="46"/>
      <c r="N425" s="7"/>
      <c r="O425" s="51"/>
      <c r="P425" s="51"/>
      <c r="Q425" s="51"/>
      <c r="R425" s="51" t="n">
        <f aca="false">K425</f>
        <v>0</v>
      </c>
      <c r="S425" s="51"/>
      <c r="T425" s="51"/>
      <c r="U425" s="51"/>
      <c r="V425" s="51"/>
      <c r="W425" s="7"/>
      <c r="X425" s="7"/>
      <c r="IM425" s="10"/>
      <c r="IN425" s="10"/>
    </row>
    <row r="426" s="9" customFormat="true" ht="23.85" hidden="false" customHeight="false" outlineLevel="1" collapsed="false">
      <c r="A426" s="49" t="s">
        <v>839</v>
      </c>
      <c r="B426" s="50" t="s">
        <v>49</v>
      </c>
      <c r="C426" s="50" t="s">
        <v>840</v>
      </c>
      <c r="D426" s="50" t="s">
        <v>51</v>
      </c>
      <c r="E426" s="45" t="s">
        <v>841</v>
      </c>
      <c r="F426" s="7" t="s">
        <v>117</v>
      </c>
      <c r="G426" s="51" t="n">
        <v>2</v>
      </c>
      <c r="H426" s="52"/>
      <c r="I426" s="46" t="n">
        <f aca="false">$D$1116</f>
        <v>0</v>
      </c>
      <c r="J426" s="53" t="n">
        <f aca="false">TRUNC(H426*(1+I426),2)</f>
        <v>0</v>
      </c>
      <c r="K426" s="54" t="n">
        <f aca="false">TRUNC(J426*G426,2)</f>
        <v>0</v>
      </c>
      <c r="L426" s="51"/>
      <c r="M426" s="46"/>
      <c r="N426" s="7"/>
      <c r="O426" s="51"/>
      <c r="P426" s="51"/>
      <c r="Q426" s="51"/>
      <c r="R426" s="51" t="n">
        <f aca="false">K426</f>
        <v>0</v>
      </c>
      <c r="S426" s="51"/>
      <c r="T426" s="51"/>
      <c r="U426" s="51"/>
      <c r="V426" s="51"/>
      <c r="W426" s="7"/>
      <c r="X426" s="7"/>
      <c r="IM426" s="10"/>
      <c r="IN426" s="10"/>
    </row>
    <row r="427" s="9" customFormat="true" ht="23.85" hidden="false" customHeight="false" outlineLevel="1" collapsed="false">
      <c r="A427" s="49" t="s">
        <v>842</v>
      </c>
      <c r="B427" s="50" t="s">
        <v>49</v>
      </c>
      <c r="C427" s="50" t="s">
        <v>843</v>
      </c>
      <c r="D427" s="50" t="s">
        <v>51</v>
      </c>
      <c r="E427" s="45" t="s">
        <v>844</v>
      </c>
      <c r="F427" s="7" t="s">
        <v>117</v>
      </c>
      <c r="G427" s="51" t="n">
        <v>1</v>
      </c>
      <c r="H427" s="52"/>
      <c r="I427" s="46" t="n">
        <f aca="false">$D$1116</f>
        <v>0</v>
      </c>
      <c r="J427" s="53" t="n">
        <f aca="false">TRUNC(H427*(1+I427),2)</f>
        <v>0</v>
      </c>
      <c r="K427" s="54" t="n">
        <f aca="false">TRUNC(J427*G427,2)</f>
        <v>0</v>
      </c>
      <c r="L427" s="51"/>
      <c r="M427" s="46"/>
      <c r="N427" s="7"/>
      <c r="O427" s="51"/>
      <c r="P427" s="51"/>
      <c r="Q427" s="51"/>
      <c r="R427" s="51" t="n">
        <f aca="false">K427</f>
        <v>0</v>
      </c>
      <c r="S427" s="51"/>
      <c r="T427" s="51"/>
      <c r="U427" s="51"/>
      <c r="V427" s="51"/>
      <c r="W427" s="7"/>
      <c r="X427" s="7"/>
      <c r="IM427" s="10"/>
      <c r="IN427" s="10"/>
    </row>
    <row r="428" s="9" customFormat="true" ht="46.25" hidden="false" customHeight="false" outlineLevel="1" collapsed="false">
      <c r="A428" s="49" t="s">
        <v>845</v>
      </c>
      <c r="B428" s="50" t="s">
        <v>49</v>
      </c>
      <c r="C428" s="50" t="s">
        <v>846</v>
      </c>
      <c r="D428" s="50" t="s">
        <v>51</v>
      </c>
      <c r="E428" s="45" t="s">
        <v>847</v>
      </c>
      <c r="F428" s="7" t="s">
        <v>117</v>
      </c>
      <c r="G428" s="51" t="n">
        <v>2</v>
      </c>
      <c r="H428" s="52"/>
      <c r="I428" s="46" t="n">
        <f aca="false">$D$1116</f>
        <v>0</v>
      </c>
      <c r="J428" s="53" t="n">
        <f aca="false">TRUNC(H428*(1+I428),2)</f>
        <v>0</v>
      </c>
      <c r="K428" s="54" t="n">
        <f aca="false">TRUNC(J428*G428,2)</f>
        <v>0</v>
      </c>
      <c r="L428" s="51"/>
      <c r="M428" s="46"/>
      <c r="N428" s="7"/>
      <c r="O428" s="51"/>
      <c r="P428" s="51"/>
      <c r="Q428" s="51"/>
      <c r="R428" s="51" t="n">
        <f aca="false">K428</f>
        <v>0</v>
      </c>
      <c r="S428" s="51"/>
      <c r="T428" s="51"/>
      <c r="U428" s="51"/>
      <c r="V428" s="51"/>
      <c r="W428" s="7"/>
      <c r="X428" s="7"/>
      <c r="IM428" s="10"/>
      <c r="IN428" s="10"/>
    </row>
    <row r="429" s="9" customFormat="true" ht="23.85" hidden="false" customHeight="false" outlineLevel="1" collapsed="false">
      <c r="A429" s="49" t="s">
        <v>848</v>
      </c>
      <c r="B429" s="50" t="s">
        <v>49</v>
      </c>
      <c r="C429" s="50" t="s">
        <v>849</v>
      </c>
      <c r="D429" s="50" t="s">
        <v>51</v>
      </c>
      <c r="E429" s="45" t="s">
        <v>850</v>
      </c>
      <c r="F429" s="7" t="s">
        <v>130</v>
      </c>
      <c r="G429" s="51" t="n">
        <v>2</v>
      </c>
      <c r="H429" s="52"/>
      <c r="I429" s="46" t="n">
        <f aca="false">$D$1116</f>
        <v>0</v>
      </c>
      <c r="J429" s="53" t="n">
        <f aca="false">TRUNC(H429*(1+I429),2)</f>
        <v>0</v>
      </c>
      <c r="K429" s="54" t="n">
        <f aca="false">TRUNC(J429*G429,2)</f>
        <v>0</v>
      </c>
      <c r="L429" s="51"/>
      <c r="M429" s="46"/>
      <c r="N429" s="7"/>
      <c r="O429" s="51"/>
      <c r="P429" s="51"/>
      <c r="Q429" s="51"/>
      <c r="R429" s="51" t="n">
        <f aca="false">K429</f>
        <v>0</v>
      </c>
      <c r="S429" s="51"/>
      <c r="T429" s="51"/>
      <c r="U429" s="51"/>
      <c r="V429" s="51"/>
      <c r="W429" s="7"/>
      <c r="X429" s="7"/>
      <c r="IM429" s="10"/>
      <c r="IN429" s="10"/>
    </row>
    <row r="430" s="9" customFormat="true" ht="35.05" hidden="false" customHeight="false" outlineLevel="1" collapsed="false">
      <c r="A430" s="49" t="s">
        <v>851</v>
      </c>
      <c r="B430" s="50" t="s">
        <v>49</v>
      </c>
      <c r="C430" s="50" t="s">
        <v>852</v>
      </c>
      <c r="D430" s="50" t="s">
        <v>51</v>
      </c>
      <c r="E430" s="45" t="s">
        <v>853</v>
      </c>
      <c r="F430" s="7" t="s">
        <v>117</v>
      </c>
      <c r="G430" s="51" t="n">
        <v>1</v>
      </c>
      <c r="H430" s="52"/>
      <c r="I430" s="46" t="n">
        <f aca="false">$D$1116</f>
        <v>0</v>
      </c>
      <c r="J430" s="53" t="n">
        <f aca="false">TRUNC(H430*(1+I430),2)</f>
        <v>0</v>
      </c>
      <c r="K430" s="54" t="n">
        <f aca="false">TRUNC(J430*G430,2)</f>
        <v>0</v>
      </c>
      <c r="L430" s="51"/>
      <c r="M430" s="46"/>
      <c r="N430" s="7"/>
      <c r="O430" s="51"/>
      <c r="P430" s="51"/>
      <c r="Q430" s="51"/>
      <c r="R430" s="51" t="n">
        <f aca="false">K430</f>
        <v>0</v>
      </c>
      <c r="S430" s="51"/>
      <c r="T430" s="51"/>
      <c r="U430" s="51"/>
      <c r="V430" s="51"/>
      <c r="W430" s="7"/>
      <c r="X430" s="7"/>
      <c r="IM430" s="10"/>
      <c r="IN430" s="10"/>
    </row>
    <row r="431" s="9" customFormat="true" ht="23.85" hidden="false" customHeight="false" outlineLevel="1" collapsed="false">
      <c r="A431" s="49" t="s">
        <v>854</v>
      </c>
      <c r="B431" s="50" t="s">
        <v>49</v>
      </c>
      <c r="C431" s="50" t="s">
        <v>855</v>
      </c>
      <c r="D431" s="50" t="s">
        <v>51</v>
      </c>
      <c r="E431" s="45" t="s">
        <v>856</v>
      </c>
      <c r="F431" s="7" t="s">
        <v>117</v>
      </c>
      <c r="G431" s="51" t="n">
        <v>1</v>
      </c>
      <c r="H431" s="52"/>
      <c r="I431" s="46" t="n">
        <f aca="false">$D$1116</f>
        <v>0</v>
      </c>
      <c r="J431" s="53" t="n">
        <f aca="false">TRUNC(H431*(1+I431),2)</f>
        <v>0</v>
      </c>
      <c r="K431" s="54" t="n">
        <f aca="false">TRUNC(J431*G431,2)</f>
        <v>0</v>
      </c>
      <c r="L431" s="51"/>
      <c r="M431" s="46"/>
      <c r="N431" s="7"/>
      <c r="O431" s="51"/>
      <c r="P431" s="51"/>
      <c r="Q431" s="51"/>
      <c r="R431" s="51" t="n">
        <f aca="false">K431</f>
        <v>0</v>
      </c>
      <c r="S431" s="51"/>
      <c r="T431" s="51"/>
      <c r="U431" s="51"/>
      <c r="V431" s="51"/>
      <c r="W431" s="7"/>
      <c r="X431" s="7"/>
      <c r="IM431" s="10"/>
      <c r="IN431" s="10"/>
    </row>
    <row r="432" s="9" customFormat="true" ht="23.85" hidden="false" customHeight="false" outlineLevel="1" collapsed="false">
      <c r="A432" s="49" t="s">
        <v>857</v>
      </c>
      <c r="B432" s="50" t="s">
        <v>49</v>
      </c>
      <c r="C432" s="50" t="s">
        <v>858</v>
      </c>
      <c r="D432" s="50" t="s">
        <v>51</v>
      </c>
      <c r="E432" s="45" t="s">
        <v>859</v>
      </c>
      <c r="F432" s="7" t="s">
        <v>117</v>
      </c>
      <c r="G432" s="51" t="n">
        <v>3</v>
      </c>
      <c r="H432" s="52"/>
      <c r="I432" s="46" t="n">
        <f aca="false">$D$1116</f>
        <v>0</v>
      </c>
      <c r="J432" s="53" t="n">
        <f aca="false">TRUNC(H432*(1+I432),2)</f>
        <v>0</v>
      </c>
      <c r="K432" s="54" t="n">
        <f aca="false">TRUNC(J432*G432,2)</f>
        <v>0</v>
      </c>
      <c r="L432" s="51"/>
      <c r="M432" s="46"/>
      <c r="N432" s="7"/>
      <c r="O432" s="51"/>
      <c r="P432" s="51"/>
      <c r="Q432" s="51"/>
      <c r="R432" s="51" t="n">
        <f aca="false">K432</f>
        <v>0</v>
      </c>
      <c r="S432" s="51"/>
      <c r="T432" s="51"/>
      <c r="U432" s="51"/>
      <c r="V432" s="51"/>
      <c r="W432" s="7"/>
      <c r="X432" s="7"/>
      <c r="IM432" s="10"/>
      <c r="IN432" s="10"/>
    </row>
    <row r="433" s="9" customFormat="true" ht="23.85" hidden="false" customHeight="false" outlineLevel="1" collapsed="false">
      <c r="A433" s="49" t="s">
        <v>860</v>
      </c>
      <c r="B433" s="50" t="s">
        <v>49</v>
      </c>
      <c r="C433" s="50" t="s">
        <v>861</v>
      </c>
      <c r="D433" s="50" t="s">
        <v>51</v>
      </c>
      <c r="E433" s="45" t="s">
        <v>862</v>
      </c>
      <c r="F433" s="7" t="s">
        <v>117</v>
      </c>
      <c r="G433" s="51" t="n">
        <v>2</v>
      </c>
      <c r="H433" s="52"/>
      <c r="I433" s="46" t="n">
        <f aca="false">$D$1116</f>
        <v>0</v>
      </c>
      <c r="J433" s="53" t="n">
        <f aca="false">TRUNC(H433*(1+I433),2)</f>
        <v>0</v>
      </c>
      <c r="K433" s="54" t="n">
        <f aca="false">TRUNC(J433*G433,2)</f>
        <v>0</v>
      </c>
      <c r="L433" s="51"/>
      <c r="M433" s="46"/>
      <c r="N433" s="7"/>
      <c r="O433" s="51"/>
      <c r="P433" s="51"/>
      <c r="Q433" s="51"/>
      <c r="R433" s="51" t="n">
        <f aca="false">K433</f>
        <v>0</v>
      </c>
      <c r="S433" s="51"/>
      <c r="T433" s="51"/>
      <c r="U433" s="51"/>
      <c r="V433" s="51"/>
      <c r="W433" s="7"/>
      <c r="X433" s="7"/>
      <c r="IM433" s="10"/>
      <c r="IN433" s="10"/>
    </row>
    <row r="434" s="9" customFormat="true" ht="46.25" hidden="false" customHeight="false" outlineLevel="1" collapsed="false">
      <c r="A434" s="49" t="s">
        <v>863</v>
      </c>
      <c r="B434" s="50" t="s">
        <v>49</v>
      </c>
      <c r="C434" s="50" t="s">
        <v>864</v>
      </c>
      <c r="D434" s="50" t="s">
        <v>51</v>
      </c>
      <c r="E434" s="45" t="s">
        <v>865</v>
      </c>
      <c r="F434" s="7" t="s">
        <v>117</v>
      </c>
      <c r="G434" s="51" t="n">
        <v>2</v>
      </c>
      <c r="H434" s="52"/>
      <c r="I434" s="46" t="n">
        <f aca="false">$D$1116</f>
        <v>0</v>
      </c>
      <c r="J434" s="53" t="n">
        <f aca="false">TRUNC(H434*(1+I434),2)</f>
        <v>0</v>
      </c>
      <c r="K434" s="54" t="n">
        <f aca="false">TRUNC(J434*G434,2)</f>
        <v>0</v>
      </c>
      <c r="L434" s="51"/>
      <c r="M434" s="46"/>
      <c r="N434" s="7"/>
      <c r="O434" s="51"/>
      <c r="P434" s="51"/>
      <c r="Q434" s="51"/>
      <c r="R434" s="51" t="n">
        <f aca="false">K434</f>
        <v>0</v>
      </c>
      <c r="S434" s="51"/>
      <c r="T434" s="51"/>
      <c r="U434" s="51"/>
      <c r="V434" s="51"/>
      <c r="W434" s="7"/>
      <c r="X434" s="7"/>
      <c r="IM434" s="10"/>
      <c r="IN434" s="10"/>
    </row>
    <row r="435" s="9" customFormat="true" ht="23.85" hidden="false" customHeight="false" outlineLevel="1" collapsed="false">
      <c r="A435" s="49" t="s">
        <v>866</v>
      </c>
      <c r="B435" s="50" t="s">
        <v>49</v>
      </c>
      <c r="C435" s="50" t="s">
        <v>867</v>
      </c>
      <c r="D435" s="50" t="s">
        <v>74</v>
      </c>
      <c r="E435" s="45" t="s">
        <v>868</v>
      </c>
      <c r="F435" s="7" t="s">
        <v>117</v>
      </c>
      <c r="G435" s="51" t="n">
        <v>2</v>
      </c>
      <c r="H435" s="52"/>
      <c r="I435" s="46" t="n">
        <f aca="false">$D$1116</f>
        <v>0</v>
      </c>
      <c r="J435" s="53" t="n">
        <f aca="false">TRUNC(H435*(1+I435),2)</f>
        <v>0</v>
      </c>
      <c r="K435" s="54" t="n">
        <f aca="false">TRUNC(J435*G435,2)</f>
        <v>0</v>
      </c>
      <c r="L435" s="51"/>
      <c r="M435" s="46"/>
      <c r="N435" s="7"/>
      <c r="O435" s="51"/>
      <c r="P435" s="51"/>
      <c r="Q435" s="51"/>
      <c r="R435" s="51" t="n">
        <f aca="false">K435</f>
        <v>0</v>
      </c>
      <c r="S435" s="51"/>
      <c r="T435" s="51"/>
      <c r="U435" s="51"/>
      <c r="V435" s="51"/>
      <c r="W435" s="7"/>
      <c r="X435" s="7"/>
      <c r="IM435" s="10"/>
      <c r="IN435" s="10"/>
    </row>
    <row r="436" s="9" customFormat="true" ht="23.85" hidden="false" customHeight="false" outlineLevel="1" collapsed="false">
      <c r="A436" s="49" t="s">
        <v>869</v>
      </c>
      <c r="B436" s="50" t="s">
        <v>49</v>
      </c>
      <c r="C436" s="50" t="s">
        <v>870</v>
      </c>
      <c r="D436" s="50" t="s">
        <v>51</v>
      </c>
      <c r="E436" s="45" t="s">
        <v>871</v>
      </c>
      <c r="F436" s="7" t="s">
        <v>130</v>
      </c>
      <c r="G436" s="51" t="n">
        <v>4.75</v>
      </c>
      <c r="H436" s="52"/>
      <c r="I436" s="46" t="n">
        <f aca="false">$D$1116</f>
        <v>0</v>
      </c>
      <c r="J436" s="53" t="n">
        <f aca="false">TRUNC(H436*(1+I436),2)</f>
        <v>0</v>
      </c>
      <c r="K436" s="54" t="n">
        <f aca="false">TRUNC(J436*G436,2)</f>
        <v>0</v>
      </c>
      <c r="L436" s="51"/>
      <c r="M436" s="46"/>
      <c r="N436" s="7"/>
      <c r="O436" s="51"/>
      <c r="P436" s="51"/>
      <c r="Q436" s="51"/>
      <c r="R436" s="51" t="n">
        <f aca="false">K436</f>
        <v>0</v>
      </c>
      <c r="S436" s="51"/>
      <c r="T436" s="51"/>
      <c r="U436" s="51"/>
      <c r="V436" s="51"/>
      <c r="W436" s="7"/>
      <c r="X436" s="7"/>
      <c r="IM436" s="10"/>
      <c r="IN436" s="10"/>
    </row>
    <row r="437" s="9" customFormat="true" ht="23.85" hidden="false" customHeight="false" outlineLevel="1" collapsed="false">
      <c r="A437" s="49" t="s">
        <v>872</v>
      </c>
      <c r="B437" s="50" t="s">
        <v>49</v>
      </c>
      <c r="C437" s="50" t="s">
        <v>214</v>
      </c>
      <c r="D437" s="50" t="s">
        <v>51</v>
      </c>
      <c r="E437" s="45" t="s">
        <v>873</v>
      </c>
      <c r="F437" s="7" t="s">
        <v>121</v>
      </c>
      <c r="G437" s="51" t="n">
        <v>0.64</v>
      </c>
      <c r="H437" s="52"/>
      <c r="I437" s="46" t="n">
        <f aca="false">$D$1116</f>
        <v>0</v>
      </c>
      <c r="J437" s="53" t="n">
        <f aca="false">TRUNC(H437*(1+I437),2)</f>
        <v>0</v>
      </c>
      <c r="K437" s="54" t="n">
        <f aca="false">TRUNC(J437*G437,2)</f>
        <v>0</v>
      </c>
      <c r="L437" s="51"/>
      <c r="M437" s="46"/>
      <c r="N437" s="7"/>
      <c r="O437" s="51"/>
      <c r="P437" s="51"/>
      <c r="Q437" s="51"/>
      <c r="R437" s="51" t="n">
        <f aca="false">K437</f>
        <v>0</v>
      </c>
      <c r="S437" s="51"/>
      <c r="T437" s="51"/>
      <c r="U437" s="51"/>
      <c r="V437" s="51"/>
      <c r="W437" s="7"/>
      <c r="X437" s="7"/>
      <c r="IM437" s="10"/>
      <c r="IN437" s="10"/>
    </row>
    <row r="438" s="9" customFormat="true" ht="14.15" hidden="false" customHeight="false" outlineLevel="1" collapsed="false">
      <c r="A438" s="49" t="s">
        <v>874</v>
      </c>
      <c r="B438" s="50" t="s">
        <v>49</v>
      </c>
      <c r="C438" s="50" t="s">
        <v>875</v>
      </c>
      <c r="D438" s="50" t="s">
        <v>51</v>
      </c>
      <c r="E438" s="45" t="s">
        <v>876</v>
      </c>
      <c r="F438" s="7" t="s">
        <v>121</v>
      </c>
      <c r="G438" s="51" t="n">
        <v>0.64</v>
      </c>
      <c r="H438" s="52"/>
      <c r="I438" s="46" t="n">
        <f aca="false">$D$1116</f>
        <v>0</v>
      </c>
      <c r="J438" s="53" t="n">
        <f aca="false">TRUNC(H438*(1+I438),2)</f>
        <v>0</v>
      </c>
      <c r="K438" s="54" t="n">
        <f aca="false">TRUNC(J438*G438,2)</f>
        <v>0</v>
      </c>
      <c r="L438" s="51"/>
      <c r="M438" s="46"/>
      <c r="N438" s="7"/>
      <c r="O438" s="51"/>
      <c r="P438" s="51"/>
      <c r="Q438" s="51"/>
      <c r="R438" s="51" t="n">
        <f aca="false">K438</f>
        <v>0</v>
      </c>
      <c r="S438" s="51"/>
      <c r="T438" s="51"/>
      <c r="U438" s="51"/>
      <c r="V438" s="51"/>
      <c r="W438" s="7"/>
      <c r="X438" s="7"/>
      <c r="IM438" s="10"/>
      <c r="IN438" s="10"/>
    </row>
    <row r="439" s="9" customFormat="true" ht="23.85" hidden="false" customHeight="false" outlineLevel="1" collapsed="false">
      <c r="A439" s="49" t="s">
        <v>877</v>
      </c>
      <c r="B439" s="50" t="s">
        <v>49</v>
      </c>
      <c r="C439" s="50" t="s">
        <v>878</v>
      </c>
      <c r="D439" s="50" t="s">
        <v>51</v>
      </c>
      <c r="E439" s="45" t="s">
        <v>879</v>
      </c>
      <c r="F439" s="7" t="s">
        <v>130</v>
      </c>
      <c r="G439" s="51" t="n">
        <v>4</v>
      </c>
      <c r="H439" s="52"/>
      <c r="I439" s="46" t="n">
        <f aca="false">$D$1116</f>
        <v>0</v>
      </c>
      <c r="J439" s="53" t="n">
        <f aca="false">TRUNC(H439*(1+I439),2)</f>
        <v>0</v>
      </c>
      <c r="K439" s="54" t="n">
        <f aca="false">TRUNC(J439*G439,2)</f>
        <v>0</v>
      </c>
      <c r="L439" s="51"/>
      <c r="M439" s="46"/>
      <c r="N439" s="7"/>
      <c r="O439" s="51"/>
      <c r="P439" s="51"/>
      <c r="Q439" s="51"/>
      <c r="R439" s="51" t="n">
        <f aca="false">K439</f>
        <v>0</v>
      </c>
      <c r="S439" s="51"/>
      <c r="T439" s="51"/>
      <c r="U439" s="51"/>
      <c r="V439" s="51"/>
      <c r="W439" s="7"/>
      <c r="X439" s="7"/>
      <c r="IM439" s="10"/>
      <c r="IN439" s="10"/>
    </row>
    <row r="440" s="9" customFormat="true" ht="23.85" hidden="false" customHeight="false" outlineLevel="1" collapsed="false">
      <c r="A440" s="49" t="s">
        <v>880</v>
      </c>
      <c r="B440" s="50" t="s">
        <v>49</v>
      </c>
      <c r="C440" s="50" t="s">
        <v>881</v>
      </c>
      <c r="D440" s="50" t="s">
        <v>51</v>
      </c>
      <c r="E440" s="45" t="s">
        <v>882</v>
      </c>
      <c r="F440" s="7" t="s">
        <v>130</v>
      </c>
      <c r="G440" s="51" t="n">
        <v>2.75</v>
      </c>
      <c r="H440" s="52"/>
      <c r="I440" s="46" t="n">
        <f aca="false">$D$1116</f>
        <v>0</v>
      </c>
      <c r="J440" s="53" t="n">
        <f aca="false">TRUNC(H440*(1+I440),2)</f>
        <v>0</v>
      </c>
      <c r="K440" s="54" t="n">
        <f aca="false">TRUNC(J440*G440,2)</f>
        <v>0</v>
      </c>
      <c r="L440" s="51"/>
      <c r="M440" s="46"/>
      <c r="N440" s="7"/>
      <c r="O440" s="51"/>
      <c r="P440" s="51"/>
      <c r="Q440" s="51"/>
      <c r="R440" s="51" t="n">
        <f aca="false">K440</f>
        <v>0</v>
      </c>
      <c r="S440" s="51"/>
      <c r="T440" s="51"/>
      <c r="U440" s="51"/>
      <c r="V440" s="51"/>
      <c r="W440" s="7"/>
      <c r="X440" s="7"/>
      <c r="IM440" s="10"/>
      <c r="IN440" s="10"/>
    </row>
    <row r="441" s="9" customFormat="true" ht="14.15" hidden="false" customHeight="false" outlineLevel="1" collapsed="false">
      <c r="A441" s="49" t="s">
        <v>883</v>
      </c>
      <c r="B441" s="50" t="s">
        <v>49</v>
      </c>
      <c r="C441" s="50" t="s">
        <v>884</v>
      </c>
      <c r="D441" s="50" t="s">
        <v>80</v>
      </c>
      <c r="E441" s="45" t="s">
        <v>885</v>
      </c>
      <c r="F441" s="7" t="s">
        <v>117</v>
      </c>
      <c r="G441" s="51" t="n">
        <v>1</v>
      </c>
      <c r="H441" s="52"/>
      <c r="I441" s="46" t="n">
        <f aca="false">$D$1116</f>
        <v>0</v>
      </c>
      <c r="J441" s="53" t="n">
        <f aca="false">TRUNC(H441*(1+I441),2)</f>
        <v>0</v>
      </c>
      <c r="K441" s="54" t="n">
        <f aca="false">TRUNC(J441*G441,2)</f>
        <v>0</v>
      </c>
      <c r="L441" s="51"/>
      <c r="M441" s="46"/>
      <c r="N441" s="7"/>
      <c r="O441" s="51"/>
      <c r="P441" s="51"/>
      <c r="Q441" s="51"/>
      <c r="R441" s="51"/>
      <c r="S441" s="51"/>
      <c r="T441" s="51"/>
      <c r="U441" s="51" t="n">
        <f aca="false">K441</f>
        <v>0</v>
      </c>
      <c r="V441" s="51"/>
      <c r="W441" s="7"/>
      <c r="X441" s="7"/>
      <c r="IM441" s="10"/>
      <c r="IN441" s="10"/>
    </row>
    <row r="442" s="9" customFormat="true" ht="14.15" hidden="false" customHeight="false" outlineLevel="1" collapsed="false">
      <c r="A442" s="49" t="s">
        <v>886</v>
      </c>
      <c r="B442" s="50" t="s">
        <v>49</v>
      </c>
      <c r="C442" s="50" t="s">
        <v>887</v>
      </c>
      <c r="D442" s="50" t="s">
        <v>80</v>
      </c>
      <c r="E442" s="45" t="s">
        <v>888</v>
      </c>
      <c r="F442" s="7" t="s">
        <v>117</v>
      </c>
      <c r="G442" s="51" t="n">
        <v>1</v>
      </c>
      <c r="H442" s="52"/>
      <c r="I442" s="46" t="n">
        <f aca="false">$D$1116</f>
        <v>0</v>
      </c>
      <c r="J442" s="53" t="n">
        <f aca="false">TRUNC(H442*(1+I442),2)</f>
        <v>0</v>
      </c>
      <c r="K442" s="54" t="n">
        <f aca="false">TRUNC(J442*G442,2)</f>
        <v>0</v>
      </c>
      <c r="L442" s="51"/>
      <c r="M442" s="46"/>
      <c r="N442" s="7"/>
      <c r="O442" s="51"/>
      <c r="P442" s="51"/>
      <c r="Q442" s="51"/>
      <c r="R442" s="51"/>
      <c r="S442" s="51"/>
      <c r="T442" s="51"/>
      <c r="U442" s="51" t="n">
        <f aca="false">K442</f>
        <v>0</v>
      </c>
      <c r="V442" s="51"/>
      <c r="W442" s="7"/>
      <c r="X442" s="7"/>
      <c r="IM442" s="10"/>
      <c r="IN442" s="10"/>
    </row>
    <row r="443" s="9" customFormat="true" ht="23.85" hidden="false" customHeight="false" outlineLevel="1" collapsed="false">
      <c r="A443" s="49" t="s">
        <v>889</v>
      </c>
      <c r="B443" s="50" t="s">
        <v>49</v>
      </c>
      <c r="C443" s="50" t="s">
        <v>890</v>
      </c>
      <c r="D443" s="50" t="s">
        <v>51</v>
      </c>
      <c r="E443" s="45" t="s">
        <v>891</v>
      </c>
      <c r="F443" s="7" t="s">
        <v>117</v>
      </c>
      <c r="G443" s="51" t="n">
        <v>2</v>
      </c>
      <c r="H443" s="52"/>
      <c r="I443" s="46" t="n">
        <f aca="false">$D$1116</f>
        <v>0</v>
      </c>
      <c r="J443" s="53" t="n">
        <f aca="false">TRUNC(H443*(1+I443),2)</f>
        <v>0</v>
      </c>
      <c r="K443" s="54" t="n">
        <f aca="false">TRUNC(J443*G443,2)</f>
        <v>0</v>
      </c>
      <c r="L443" s="51"/>
      <c r="M443" s="46"/>
      <c r="N443" s="7"/>
      <c r="O443" s="51"/>
      <c r="P443" s="51"/>
      <c r="Q443" s="51"/>
      <c r="R443" s="51"/>
      <c r="S443" s="51"/>
      <c r="T443" s="51"/>
      <c r="U443" s="51" t="n">
        <f aca="false">K443</f>
        <v>0</v>
      </c>
      <c r="V443" s="51"/>
      <c r="W443" s="7"/>
      <c r="X443" s="7"/>
      <c r="IM443" s="10"/>
      <c r="IN443" s="10"/>
    </row>
    <row r="444" s="9" customFormat="true" ht="35.05" hidden="false" customHeight="false" outlineLevel="1" collapsed="false">
      <c r="A444" s="49" t="s">
        <v>892</v>
      </c>
      <c r="B444" s="50" t="s">
        <v>49</v>
      </c>
      <c r="C444" s="50" t="s">
        <v>893</v>
      </c>
      <c r="D444" s="50" t="s">
        <v>80</v>
      </c>
      <c r="E444" s="45" t="s">
        <v>894</v>
      </c>
      <c r="F444" s="7" t="s">
        <v>117</v>
      </c>
      <c r="G444" s="51" t="n">
        <v>1</v>
      </c>
      <c r="H444" s="52"/>
      <c r="I444" s="46" t="n">
        <f aca="false">$D$1116</f>
        <v>0</v>
      </c>
      <c r="J444" s="53" t="n">
        <f aca="false">TRUNC(H444*(1+I444),2)</f>
        <v>0</v>
      </c>
      <c r="K444" s="54" t="n">
        <f aca="false">TRUNC(J444*G444,2)</f>
        <v>0</v>
      </c>
      <c r="L444" s="51"/>
      <c r="M444" s="46"/>
      <c r="N444" s="7"/>
      <c r="O444" s="51"/>
      <c r="P444" s="51"/>
      <c r="Q444" s="51"/>
      <c r="R444" s="51"/>
      <c r="S444" s="51"/>
      <c r="T444" s="51"/>
      <c r="U444" s="51" t="n">
        <f aca="false">K444</f>
        <v>0</v>
      </c>
      <c r="V444" s="51"/>
      <c r="W444" s="7"/>
      <c r="X444" s="7"/>
      <c r="IM444" s="10"/>
      <c r="IN444" s="10"/>
    </row>
    <row r="445" s="80" customFormat="true" ht="14.15" hidden="false" customHeight="false" outlineLevel="1" collapsed="false">
      <c r="A445" s="73" t="s">
        <v>895</v>
      </c>
      <c r="B445" s="74"/>
      <c r="C445" s="74"/>
      <c r="D445" s="75"/>
      <c r="E445" s="132" t="s">
        <v>896</v>
      </c>
      <c r="F445" s="93"/>
      <c r="G445" s="93"/>
      <c r="H445" s="52"/>
      <c r="I445" s="78"/>
      <c r="J445" s="78"/>
      <c r="K445" s="77"/>
      <c r="L445" s="77"/>
      <c r="M445" s="78"/>
      <c r="N445" s="79" t="n">
        <f aca="false">SUM(O445:V445)-K445</f>
        <v>0</v>
      </c>
      <c r="O445" s="77"/>
      <c r="P445" s="77"/>
      <c r="Q445" s="77"/>
      <c r="R445" s="77"/>
      <c r="S445" s="77"/>
      <c r="T445" s="77"/>
      <c r="U445" s="77"/>
      <c r="V445" s="77"/>
      <c r="W445" s="79"/>
      <c r="X445" s="79"/>
      <c r="IM445" s="89"/>
      <c r="IN445" s="89"/>
    </row>
    <row r="446" s="9" customFormat="true" ht="35.05" hidden="false" customHeight="false" outlineLevel="1" collapsed="false">
      <c r="A446" s="49" t="s">
        <v>897</v>
      </c>
      <c r="B446" s="50" t="s">
        <v>49</v>
      </c>
      <c r="C446" s="50" t="s">
        <v>782</v>
      </c>
      <c r="D446" s="50" t="s">
        <v>51</v>
      </c>
      <c r="E446" s="45" t="s">
        <v>783</v>
      </c>
      <c r="F446" s="7" t="s">
        <v>117</v>
      </c>
      <c r="G446" s="51" t="n">
        <v>2</v>
      </c>
      <c r="H446" s="52"/>
      <c r="I446" s="46" t="n">
        <f aca="false">$D$1116</f>
        <v>0</v>
      </c>
      <c r="J446" s="53" t="n">
        <f aca="false">TRUNC(H446*(1+I446),2)</f>
        <v>0</v>
      </c>
      <c r="K446" s="54" t="n">
        <f aca="false">TRUNC(J446*G446,2)</f>
        <v>0</v>
      </c>
      <c r="L446" s="51"/>
      <c r="M446" s="46"/>
      <c r="N446" s="7"/>
      <c r="O446" s="51"/>
      <c r="P446" s="51"/>
      <c r="Q446" s="51"/>
      <c r="R446" s="51" t="n">
        <f aca="false">K446</f>
        <v>0</v>
      </c>
      <c r="S446" s="51"/>
      <c r="T446" s="51"/>
      <c r="U446" s="51"/>
      <c r="V446" s="51"/>
      <c r="W446" s="7"/>
      <c r="X446" s="7"/>
      <c r="IM446" s="10"/>
      <c r="IN446" s="10"/>
    </row>
    <row r="447" s="9" customFormat="true" ht="35.05" hidden="false" customHeight="false" outlineLevel="1" collapsed="false">
      <c r="A447" s="49" t="s">
        <v>898</v>
      </c>
      <c r="B447" s="50" t="s">
        <v>49</v>
      </c>
      <c r="C447" s="50" t="s">
        <v>785</v>
      </c>
      <c r="D447" s="50" t="s">
        <v>51</v>
      </c>
      <c r="E447" s="45" t="s">
        <v>786</v>
      </c>
      <c r="F447" s="7" t="s">
        <v>117</v>
      </c>
      <c r="G447" s="51" t="n">
        <v>6</v>
      </c>
      <c r="H447" s="52"/>
      <c r="I447" s="46" t="n">
        <f aca="false">$D$1116</f>
        <v>0</v>
      </c>
      <c r="J447" s="53" t="n">
        <f aca="false">TRUNC(H447*(1+I447),2)</f>
        <v>0</v>
      </c>
      <c r="K447" s="54" t="n">
        <f aca="false">TRUNC(J447*G447,2)</f>
        <v>0</v>
      </c>
      <c r="L447" s="51"/>
      <c r="M447" s="46"/>
      <c r="N447" s="7"/>
      <c r="O447" s="51"/>
      <c r="P447" s="51"/>
      <c r="Q447" s="51"/>
      <c r="R447" s="51" t="n">
        <f aca="false">K447</f>
        <v>0</v>
      </c>
      <c r="S447" s="51"/>
      <c r="T447" s="51"/>
      <c r="U447" s="51"/>
      <c r="V447" s="51"/>
      <c r="W447" s="7"/>
      <c r="X447" s="7"/>
      <c r="IM447" s="10"/>
      <c r="IN447" s="10"/>
    </row>
    <row r="448" s="9" customFormat="true" ht="35.05" hidden="false" customHeight="false" outlineLevel="1" collapsed="false">
      <c r="A448" s="49" t="s">
        <v>899</v>
      </c>
      <c r="B448" s="50" t="s">
        <v>49</v>
      </c>
      <c r="C448" s="50" t="s">
        <v>788</v>
      </c>
      <c r="D448" s="50" t="s">
        <v>51</v>
      </c>
      <c r="E448" s="45" t="s">
        <v>789</v>
      </c>
      <c r="F448" s="7" t="s">
        <v>130</v>
      </c>
      <c r="G448" s="51" t="n">
        <v>4</v>
      </c>
      <c r="H448" s="52"/>
      <c r="I448" s="46" t="n">
        <f aca="false">$D$1116</f>
        <v>0</v>
      </c>
      <c r="J448" s="53" t="n">
        <f aca="false">TRUNC(H448*(1+I448),2)</f>
        <v>0</v>
      </c>
      <c r="K448" s="54" t="n">
        <f aca="false">TRUNC(J448*G448,2)</f>
        <v>0</v>
      </c>
      <c r="L448" s="51"/>
      <c r="M448" s="46"/>
      <c r="N448" s="7"/>
      <c r="O448" s="51"/>
      <c r="P448" s="51"/>
      <c r="Q448" s="51"/>
      <c r="R448" s="51" t="n">
        <f aca="false">K448</f>
        <v>0</v>
      </c>
      <c r="S448" s="51"/>
      <c r="T448" s="51"/>
      <c r="U448" s="51"/>
      <c r="V448" s="51"/>
      <c r="W448" s="7"/>
      <c r="X448" s="7"/>
      <c r="IM448" s="10"/>
      <c r="IN448" s="10"/>
    </row>
    <row r="449" s="9" customFormat="true" ht="35.05" hidden="false" customHeight="false" outlineLevel="1" collapsed="false">
      <c r="A449" s="49" t="s">
        <v>900</v>
      </c>
      <c r="B449" s="50" t="s">
        <v>49</v>
      </c>
      <c r="C449" s="50" t="s">
        <v>800</v>
      </c>
      <c r="D449" s="50" t="s">
        <v>51</v>
      </c>
      <c r="E449" s="45" t="s">
        <v>801</v>
      </c>
      <c r="F449" s="7" t="s">
        <v>117</v>
      </c>
      <c r="G449" s="51" t="n">
        <v>4</v>
      </c>
      <c r="H449" s="52"/>
      <c r="I449" s="46" t="n">
        <f aca="false">$D$1116</f>
        <v>0</v>
      </c>
      <c r="J449" s="53" t="n">
        <f aca="false">TRUNC(H449*(1+I449),2)</f>
        <v>0</v>
      </c>
      <c r="K449" s="54" t="n">
        <f aca="false">TRUNC(J449*G449,2)</f>
        <v>0</v>
      </c>
      <c r="L449" s="51"/>
      <c r="M449" s="46"/>
      <c r="N449" s="7"/>
      <c r="O449" s="51"/>
      <c r="P449" s="51"/>
      <c r="Q449" s="51"/>
      <c r="R449" s="51" t="n">
        <f aca="false">K449</f>
        <v>0</v>
      </c>
      <c r="S449" s="51"/>
      <c r="T449" s="51"/>
      <c r="U449" s="51"/>
      <c r="V449" s="51"/>
      <c r="W449" s="7"/>
      <c r="X449" s="7"/>
      <c r="IM449" s="10"/>
      <c r="IN449" s="10"/>
    </row>
    <row r="450" s="9" customFormat="true" ht="35.05" hidden="false" customHeight="false" outlineLevel="1" collapsed="false">
      <c r="A450" s="49" t="s">
        <v>901</v>
      </c>
      <c r="B450" s="50" t="s">
        <v>49</v>
      </c>
      <c r="C450" s="50" t="s">
        <v>794</v>
      </c>
      <c r="D450" s="50" t="s">
        <v>51</v>
      </c>
      <c r="E450" s="45" t="s">
        <v>795</v>
      </c>
      <c r="F450" s="7" t="s">
        <v>117</v>
      </c>
      <c r="G450" s="51" t="n">
        <v>1</v>
      </c>
      <c r="H450" s="52"/>
      <c r="I450" s="46" t="n">
        <f aca="false">$D$1116</f>
        <v>0</v>
      </c>
      <c r="J450" s="53" t="n">
        <f aca="false">TRUNC(H450*(1+I450),2)</f>
        <v>0</v>
      </c>
      <c r="K450" s="54" t="n">
        <f aca="false">TRUNC(J450*G450,2)</f>
        <v>0</v>
      </c>
      <c r="L450" s="51"/>
      <c r="M450" s="46"/>
      <c r="N450" s="7"/>
      <c r="O450" s="51"/>
      <c r="P450" s="51"/>
      <c r="Q450" s="51"/>
      <c r="R450" s="51" t="n">
        <f aca="false">K450</f>
        <v>0</v>
      </c>
      <c r="S450" s="51"/>
      <c r="T450" s="51"/>
      <c r="U450" s="51"/>
      <c r="V450" s="51"/>
      <c r="W450" s="7"/>
      <c r="X450" s="7"/>
      <c r="IM450" s="10"/>
      <c r="IN450" s="10"/>
    </row>
    <row r="451" s="9" customFormat="true" ht="35.05" hidden="false" customHeight="false" outlineLevel="1" collapsed="false">
      <c r="A451" s="49" t="s">
        <v>902</v>
      </c>
      <c r="B451" s="50" t="s">
        <v>49</v>
      </c>
      <c r="C451" s="50" t="s">
        <v>797</v>
      </c>
      <c r="D451" s="50" t="s">
        <v>51</v>
      </c>
      <c r="E451" s="45" t="s">
        <v>798</v>
      </c>
      <c r="F451" s="7" t="s">
        <v>117</v>
      </c>
      <c r="G451" s="51" t="n">
        <v>1</v>
      </c>
      <c r="H451" s="52"/>
      <c r="I451" s="46" t="n">
        <f aca="false">$D$1116</f>
        <v>0</v>
      </c>
      <c r="J451" s="53" t="n">
        <f aca="false">TRUNC(H451*(1+I451),2)</f>
        <v>0</v>
      </c>
      <c r="K451" s="54" t="n">
        <f aca="false">TRUNC(J451*G451,2)</f>
        <v>0</v>
      </c>
      <c r="L451" s="51"/>
      <c r="M451" s="46"/>
      <c r="N451" s="7"/>
      <c r="O451" s="51"/>
      <c r="P451" s="51"/>
      <c r="Q451" s="51"/>
      <c r="R451" s="51" t="n">
        <f aca="false">K451</f>
        <v>0</v>
      </c>
      <c r="S451" s="51"/>
      <c r="T451" s="51"/>
      <c r="U451" s="51"/>
      <c r="V451" s="51"/>
      <c r="W451" s="7"/>
      <c r="X451" s="7"/>
      <c r="IM451" s="10"/>
      <c r="IN451" s="10"/>
    </row>
    <row r="452" s="9" customFormat="true" ht="35.05" hidden="false" customHeight="false" outlineLevel="1" collapsed="false">
      <c r="A452" s="49" t="s">
        <v>903</v>
      </c>
      <c r="B452" s="50" t="s">
        <v>49</v>
      </c>
      <c r="C452" s="50" t="s">
        <v>791</v>
      </c>
      <c r="D452" s="50" t="s">
        <v>51</v>
      </c>
      <c r="E452" s="45" t="s">
        <v>792</v>
      </c>
      <c r="F452" s="7" t="s">
        <v>117</v>
      </c>
      <c r="G452" s="51" t="n">
        <v>1</v>
      </c>
      <c r="H452" s="52"/>
      <c r="I452" s="46" t="n">
        <f aca="false">$D$1116</f>
        <v>0</v>
      </c>
      <c r="J452" s="53" t="n">
        <f aca="false">TRUNC(H452*(1+I452),2)</f>
        <v>0</v>
      </c>
      <c r="K452" s="54" t="n">
        <f aca="false">TRUNC(J452*G452,2)</f>
        <v>0</v>
      </c>
      <c r="L452" s="51"/>
      <c r="M452" s="46"/>
      <c r="N452" s="7"/>
      <c r="O452" s="51"/>
      <c r="P452" s="51"/>
      <c r="Q452" s="51"/>
      <c r="R452" s="51" t="n">
        <f aca="false">K452</f>
        <v>0</v>
      </c>
      <c r="S452" s="51"/>
      <c r="T452" s="51"/>
      <c r="U452" s="51"/>
      <c r="V452" s="51"/>
      <c r="W452" s="7"/>
      <c r="X452" s="7"/>
      <c r="IM452" s="10"/>
      <c r="IN452" s="10"/>
    </row>
    <row r="453" s="9" customFormat="true" ht="35.05" hidden="false" customHeight="false" outlineLevel="1" collapsed="false">
      <c r="A453" s="49" t="s">
        <v>904</v>
      </c>
      <c r="B453" s="50" t="s">
        <v>49</v>
      </c>
      <c r="C453" s="50" t="s">
        <v>905</v>
      </c>
      <c r="D453" s="50" t="s">
        <v>51</v>
      </c>
      <c r="E453" s="45" t="s">
        <v>906</v>
      </c>
      <c r="F453" s="7" t="s">
        <v>117</v>
      </c>
      <c r="G453" s="51" t="n">
        <v>1</v>
      </c>
      <c r="H453" s="52"/>
      <c r="I453" s="46" t="n">
        <f aca="false">$D$1116</f>
        <v>0</v>
      </c>
      <c r="J453" s="53" t="n">
        <f aca="false">TRUNC(H453*(1+I453),2)</f>
        <v>0</v>
      </c>
      <c r="K453" s="54" t="n">
        <f aca="false">TRUNC(J453*G453,2)</f>
        <v>0</v>
      </c>
      <c r="L453" s="51"/>
      <c r="M453" s="46"/>
      <c r="N453" s="7"/>
      <c r="O453" s="51"/>
      <c r="P453" s="51"/>
      <c r="Q453" s="51"/>
      <c r="R453" s="51" t="n">
        <f aca="false">K453</f>
        <v>0</v>
      </c>
      <c r="S453" s="51"/>
      <c r="T453" s="51"/>
      <c r="U453" s="51"/>
      <c r="V453" s="51"/>
      <c r="W453" s="7"/>
      <c r="X453" s="7"/>
      <c r="IM453" s="10"/>
      <c r="IN453" s="10"/>
    </row>
    <row r="454" s="9" customFormat="true" ht="23.85" hidden="false" customHeight="false" outlineLevel="1" collapsed="false">
      <c r="A454" s="49" t="s">
        <v>907</v>
      </c>
      <c r="B454" s="50" t="s">
        <v>49</v>
      </c>
      <c r="C454" s="50" t="s">
        <v>806</v>
      </c>
      <c r="D454" s="50" t="s">
        <v>74</v>
      </c>
      <c r="E454" s="45" t="s">
        <v>807</v>
      </c>
      <c r="F454" s="7" t="s">
        <v>117</v>
      </c>
      <c r="G454" s="51" t="n">
        <v>1</v>
      </c>
      <c r="H454" s="52"/>
      <c r="I454" s="46" t="n">
        <f aca="false">$D$1116</f>
        <v>0</v>
      </c>
      <c r="J454" s="53" t="n">
        <f aca="false">TRUNC(H454*(1+I454),2)</f>
        <v>0</v>
      </c>
      <c r="K454" s="54" t="n">
        <f aca="false">TRUNC(J454*G454,2)</f>
        <v>0</v>
      </c>
      <c r="L454" s="51"/>
      <c r="M454" s="46"/>
      <c r="N454" s="7"/>
      <c r="O454" s="51"/>
      <c r="P454" s="51"/>
      <c r="Q454" s="51"/>
      <c r="R454" s="51" t="n">
        <f aca="false">K454</f>
        <v>0</v>
      </c>
      <c r="S454" s="51"/>
      <c r="T454" s="51"/>
      <c r="U454" s="51"/>
      <c r="V454" s="51"/>
      <c r="W454" s="7"/>
      <c r="X454" s="7"/>
      <c r="IM454" s="10"/>
      <c r="IN454" s="10"/>
    </row>
    <row r="455" s="9" customFormat="true" ht="35.05" hidden="false" customHeight="false" outlineLevel="1" collapsed="false">
      <c r="A455" s="49" t="s">
        <v>908</v>
      </c>
      <c r="B455" s="50" t="s">
        <v>49</v>
      </c>
      <c r="C455" s="50" t="s">
        <v>909</v>
      </c>
      <c r="D455" s="50" t="s">
        <v>51</v>
      </c>
      <c r="E455" s="45" t="s">
        <v>910</v>
      </c>
      <c r="F455" s="7" t="s">
        <v>117</v>
      </c>
      <c r="G455" s="51" t="n">
        <v>2</v>
      </c>
      <c r="H455" s="52"/>
      <c r="I455" s="46" t="n">
        <f aca="false">$D$1116</f>
        <v>0</v>
      </c>
      <c r="J455" s="53" t="n">
        <f aca="false">TRUNC(H455*(1+I455),2)</f>
        <v>0</v>
      </c>
      <c r="K455" s="54" t="n">
        <f aca="false">TRUNC(J455*G455,2)</f>
        <v>0</v>
      </c>
      <c r="L455" s="51"/>
      <c r="M455" s="46"/>
      <c r="N455" s="7"/>
      <c r="O455" s="51"/>
      <c r="P455" s="51"/>
      <c r="Q455" s="51"/>
      <c r="R455" s="51" t="n">
        <f aca="false">K455</f>
        <v>0</v>
      </c>
      <c r="S455" s="51"/>
      <c r="T455" s="51"/>
      <c r="U455" s="51"/>
      <c r="V455" s="51"/>
      <c r="W455" s="7"/>
      <c r="X455" s="7"/>
      <c r="IM455" s="10"/>
      <c r="IN455" s="10"/>
    </row>
    <row r="456" s="9" customFormat="true" ht="35.05" hidden="false" customHeight="false" outlineLevel="1" collapsed="false">
      <c r="A456" s="49" t="s">
        <v>911</v>
      </c>
      <c r="B456" s="50" t="s">
        <v>49</v>
      </c>
      <c r="C456" s="50" t="s">
        <v>816</v>
      </c>
      <c r="D456" s="50" t="s">
        <v>51</v>
      </c>
      <c r="E456" s="45" t="s">
        <v>817</v>
      </c>
      <c r="F456" s="7" t="s">
        <v>117</v>
      </c>
      <c r="G456" s="51" t="n">
        <v>1</v>
      </c>
      <c r="H456" s="52"/>
      <c r="I456" s="46" t="n">
        <f aca="false">$D$1116</f>
        <v>0</v>
      </c>
      <c r="J456" s="53" t="n">
        <f aca="false">TRUNC(H456*(1+I456),2)</f>
        <v>0</v>
      </c>
      <c r="K456" s="54" t="n">
        <f aca="false">TRUNC(J456*G456,2)</f>
        <v>0</v>
      </c>
      <c r="L456" s="51"/>
      <c r="M456" s="46"/>
      <c r="N456" s="7"/>
      <c r="O456" s="51"/>
      <c r="P456" s="51"/>
      <c r="Q456" s="51"/>
      <c r="R456" s="51" t="n">
        <f aca="false">K456</f>
        <v>0</v>
      </c>
      <c r="S456" s="51"/>
      <c r="T456" s="51"/>
      <c r="U456" s="51"/>
      <c r="V456" s="51"/>
      <c r="W456" s="7"/>
      <c r="X456" s="7"/>
      <c r="IM456" s="10"/>
      <c r="IN456" s="10"/>
    </row>
    <row r="457" s="9" customFormat="true" ht="35.05" hidden="false" customHeight="false" outlineLevel="1" collapsed="false">
      <c r="A457" s="49" t="s">
        <v>912</v>
      </c>
      <c r="B457" s="50" t="s">
        <v>49</v>
      </c>
      <c r="C457" s="50" t="s">
        <v>810</v>
      </c>
      <c r="D457" s="50" t="s">
        <v>51</v>
      </c>
      <c r="E457" s="45" t="s">
        <v>811</v>
      </c>
      <c r="F457" s="7" t="s">
        <v>117</v>
      </c>
      <c r="G457" s="51" t="n">
        <v>2</v>
      </c>
      <c r="H457" s="52"/>
      <c r="I457" s="46" t="n">
        <f aca="false">$D$1116</f>
        <v>0</v>
      </c>
      <c r="J457" s="53" t="n">
        <f aca="false">TRUNC(H457*(1+I457),2)</f>
        <v>0</v>
      </c>
      <c r="K457" s="54" t="n">
        <f aca="false">TRUNC(J457*G457,2)</f>
        <v>0</v>
      </c>
      <c r="L457" s="51"/>
      <c r="M457" s="46"/>
      <c r="N457" s="7"/>
      <c r="O457" s="51"/>
      <c r="P457" s="51"/>
      <c r="Q457" s="51"/>
      <c r="R457" s="51" t="n">
        <f aca="false">K457</f>
        <v>0</v>
      </c>
      <c r="S457" s="51"/>
      <c r="T457" s="51"/>
      <c r="U457" s="51"/>
      <c r="V457" s="51"/>
      <c r="W457" s="7"/>
      <c r="X457" s="7"/>
      <c r="IM457" s="10"/>
      <c r="IN457" s="10"/>
    </row>
    <row r="458" s="9" customFormat="true" ht="35.05" hidden="false" customHeight="false" outlineLevel="1" collapsed="false">
      <c r="A458" s="49" t="s">
        <v>913</v>
      </c>
      <c r="B458" s="50" t="s">
        <v>49</v>
      </c>
      <c r="C458" s="50" t="s">
        <v>813</v>
      </c>
      <c r="D458" s="50" t="s">
        <v>51</v>
      </c>
      <c r="E458" s="45" t="s">
        <v>814</v>
      </c>
      <c r="F458" s="7" t="s">
        <v>130</v>
      </c>
      <c r="G458" s="51" t="n">
        <v>1.5</v>
      </c>
      <c r="H458" s="52"/>
      <c r="I458" s="46" t="n">
        <f aca="false">$D$1116</f>
        <v>0</v>
      </c>
      <c r="J458" s="53" t="n">
        <f aca="false">TRUNC(H458*(1+I458),2)</f>
        <v>0</v>
      </c>
      <c r="K458" s="54" t="n">
        <f aca="false">TRUNC(J458*G458,2)</f>
        <v>0</v>
      </c>
      <c r="L458" s="51"/>
      <c r="M458" s="46"/>
      <c r="N458" s="7"/>
      <c r="O458" s="51"/>
      <c r="P458" s="51"/>
      <c r="Q458" s="51"/>
      <c r="R458" s="51" t="n">
        <f aca="false">K458</f>
        <v>0</v>
      </c>
      <c r="S458" s="51"/>
      <c r="T458" s="51"/>
      <c r="U458" s="51"/>
      <c r="V458" s="51"/>
      <c r="W458" s="7"/>
      <c r="X458" s="7"/>
      <c r="IM458" s="10"/>
      <c r="IN458" s="10"/>
    </row>
    <row r="459" s="9" customFormat="true" ht="35.05" hidden="false" customHeight="false" outlineLevel="1" collapsed="false">
      <c r="A459" s="49" t="s">
        <v>914</v>
      </c>
      <c r="B459" s="50" t="s">
        <v>49</v>
      </c>
      <c r="C459" s="50" t="s">
        <v>819</v>
      </c>
      <c r="D459" s="50" t="s">
        <v>51</v>
      </c>
      <c r="E459" s="45" t="s">
        <v>820</v>
      </c>
      <c r="F459" s="7" t="s">
        <v>117</v>
      </c>
      <c r="G459" s="51" t="n">
        <v>1</v>
      </c>
      <c r="H459" s="52"/>
      <c r="I459" s="46" t="n">
        <f aca="false">$D$1116</f>
        <v>0</v>
      </c>
      <c r="J459" s="53" t="n">
        <f aca="false">TRUNC(H459*(1+I459),2)</f>
        <v>0</v>
      </c>
      <c r="K459" s="54" t="n">
        <f aca="false">TRUNC(J459*G459,2)</f>
        <v>0</v>
      </c>
      <c r="L459" s="51"/>
      <c r="M459" s="46"/>
      <c r="N459" s="7"/>
      <c r="O459" s="51"/>
      <c r="P459" s="51"/>
      <c r="Q459" s="51"/>
      <c r="R459" s="51"/>
      <c r="S459" s="51"/>
      <c r="T459" s="51" t="n">
        <f aca="false">K459</f>
        <v>0</v>
      </c>
      <c r="U459" s="51"/>
      <c r="V459" s="51"/>
      <c r="W459" s="7"/>
      <c r="X459" s="7"/>
      <c r="IM459" s="10"/>
      <c r="IN459" s="10"/>
    </row>
    <row r="460" s="9" customFormat="true" ht="35.05" hidden="false" customHeight="false" outlineLevel="1" collapsed="false">
      <c r="A460" s="49" t="s">
        <v>915</v>
      </c>
      <c r="B460" s="50" t="s">
        <v>49</v>
      </c>
      <c r="C460" s="50" t="s">
        <v>822</v>
      </c>
      <c r="D460" s="50" t="s">
        <v>51</v>
      </c>
      <c r="E460" s="45" t="s">
        <v>823</v>
      </c>
      <c r="F460" s="7" t="s">
        <v>117</v>
      </c>
      <c r="G460" s="51" t="n">
        <v>1</v>
      </c>
      <c r="H460" s="52"/>
      <c r="I460" s="46" t="n">
        <f aca="false">$D$1116</f>
        <v>0</v>
      </c>
      <c r="J460" s="53" t="n">
        <f aca="false">TRUNC(H460*(1+I460),2)</f>
        <v>0</v>
      </c>
      <c r="K460" s="54" t="n">
        <f aca="false">TRUNC(J460*G460,2)</f>
        <v>0</v>
      </c>
      <c r="L460" s="51"/>
      <c r="M460" s="46"/>
      <c r="N460" s="7"/>
      <c r="O460" s="51"/>
      <c r="P460" s="51"/>
      <c r="Q460" s="51"/>
      <c r="R460" s="51"/>
      <c r="S460" s="51"/>
      <c r="T460" s="51" t="n">
        <f aca="false">K460</f>
        <v>0</v>
      </c>
      <c r="U460" s="51"/>
      <c r="V460" s="51"/>
      <c r="W460" s="7"/>
      <c r="X460" s="7"/>
      <c r="IM460" s="10"/>
      <c r="IN460" s="10"/>
    </row>
    <row r="461" s="9" customFormat="true" ht="23.85" hidden="false" customHeight="false" outlineLevel="1" collapsed="false">
      <c r="A461" s="49" t="s">
        <v>916</v>
      </c>
      <c r="B461" s="50" t="s">
        <v>49</v>
      </c>
      <c r="C461" s="50" t="s">
        <v>825</v>
      </c>
      <c r="D461" s="50" t="s">
        <v>51</v>
      </c>
      <c r="E461" s="45" t="s">
        <v>826</v>
      </c>
      <c r="F461" s="7" t="s">
        <v>117</v>
      </c>
      <c r="G461" s="51" t="n">
        <v>2</v>
      </c>
      <c r="H461" s="52"/>
      <c r="I461" s="46" t="n">
        <f aca="false">$D$1116</f>
        <v>0</v>
      </c>
      <c r="J461" s="53" t="n">
        <f aca="false">TRUNC(H461*(1+I461),2)</f>
        <v>0</v>
      </c>
      <c r="K461" s="54" t="n">
        <f aca="false">TRUNC(J461*G461,2)</f>
        <v>0</v>
      </c>
      <c r="L461" s="51"/>
      <c r="M461" s="46"/>
      <c r="N461" s="7"/>
      <c r="O461" s="51"/>
      <c r="P461" s="51"/>
      <c r="Q461" s="51"/>
      <c r="R461" s="51"/>
      <c r="S461" s="51"/>
      <c r="T461" s="51" t="n">
        <f aca="false">K461</f>
        <v>0</v>
      </c>
      <c r="U461" s="51"/>
      <c r="V461" s="51"/>
      <c r="W461" s="7"/>
      <c r="X461" s="7"/>
      <c r="IM461" s="10"/>
      <c r="IN461" s="10"/>
    </row>
    <row r="462" s="9" customFormat="true" ht="23.85" hidden="false" customHeight="false" outlineLevel="1" collapsed="false">
      <c r="A462" s="49" t="s">
        <v>917</v>
      </c>
      <c r="B462" s="50" t="s">
        <v>49</v>
      </c>
      <c r="C462" s="50" t="s">
        <v>918</v>
      </c>
      <c r="D462" s="50" t="s">
        <v>51</v>
      </c>
      <c r="E462" s="45" t="s">
        <v>919</v>
      </c>
      <c r="F462" s="7" t="s">
        <v>117</v>
      </c>
      <c r="G462" s="51" t="n">
        <v>1</v>
      </c>
      <c r="H462" s="52"/>
      <c r="I462" s="46" t="n">
        <f aca="false">$D$1116</f>
        <v>0</v>
      </c>
      <c r="J462" s="53" t="n">
        <f aca="false">TRUNC(H462*(1+I462),2)</f>
        <v>0</v>
      </c>
      <c r="K462" s="54" t="n">
        <f aca="false">TRUNC(J462*G462,2)</f>
        <v>0</v>
      </c>
      <c r="L462" s="51"/>
      <c r="M462" s="46"/>
      <c r="N462" s="7"/>
      <c r="O462" s="51"/>
      <c r="P462" s="51"/>
      <c r="Q462" s="51"/>
      <c r="R462" s="51" t="n">
        <f aca="false">K462</f>
        <v>0</v>
      </c>
      <c r="S462" s="51"/>
      <c r="T462" s="51"/>
      <c r="U462" s="51"/>
      <c r="V462" s="51"/>
      <c r="W462" s="7"/>
      <c r="X462" s="7"/>
      <c r="IM462" s="10"/>
      <c r="IN462" s="10"/>
    </row>
    <row r="463" s="9" customFormat="true" ht="23.85" hidden="false" customHeight="false" outlineLevel="1" collapsed="false">
      <c r="A463" s="49" t="s">
        <v>920</v>
      </c>
      <c r="B463" s="50" t="s">
        <v>49</v>
      </c>
      <c r="C463" s="50" t="s">
        <v>921</v>
      </c>
      <c r="D463" s="50" t="s">
        <v>51</v>
      </c>
      <c r="E463" s="45" t="s">
        <v>922</v>
      </c>
      <c r="F463" s="7" t="s">
        <v>117</v>
      </c>
      <c r="G463" s="51" t="n">
        <v>3</v>
      </c>
      <c r="H463" s="52"/>
      <c r="I463" s="46" t="n">
        <f aca="false">$D$1116</f>
        <v>0</v>
      </c>
      <c r="J463" s="53" t="n">
        <f aca="false">TRUNC(H463*(1+I463),2)</f>
        <v>0</v>
      </c>
      <c r="K463" s="54" t="n">
        <f aca="false">TRUNC(J463*G463,2)</f>
        <v>0</v>
      </c>
      <c r="L463" s="51"/>
      <c r="M463" s="46"/>
      <c r="N463" s="7"/>
      <c r="O463" s="51"/>
      <c r="P463" s="51"/>
      <c r="Q463" s="51"/>
      <c r="R463" s="51" t="n">
        <f aca="false">K463</f>
        <v>0</v>
      </c>
      <c r="S463" s="51"/>
      <c r="T463" s="51"/>
      <c r="U463" s="51"/>
      <c r="V463" s="51"/>
      <c r="W463" s="7"/>
      <c r="X463" s="7"/>
      <c r="IM463" s="10"/>
      <c r="IN463" s="10"/>
    </row>
    <row r="464" s="9" customFormat="true" ht="23.85" hidden="false" customHeight="false" outlineLevel="1" collapsed="false">
      <c r="A464" s="49" t="s">
        <v>923</v>
      </c>
      <c r="B464" s="50" t="s">
        <v>49</v>
      </c>
      <c r="C464" s="50" t="s">
        <v>843</v>
      </c>
      <c r="D464" s="50" t="s">
        <v>51</v>
      </c>
      <c r="E464" s="45" t="s">
        <v>844</v>
      </c>
      <c r="F464" s="7" t="s">
        <v>117</v>
      </c>
      <c r="G464" s="51" t="n">
        <v>1</v>
      </c>
      <c r="H464" s="52"/>
      <c r="I464" s="46" t="n">
        <f aca="false">$D$1116</f>
        <v>0</v>
      </c>
      <c r="J464" s="53" t="n">
        <f aca="false">TRUNC(H464*(1+I464),2)</f>
        <v>0</v>
      </c>
      <c r="K464" s="54" t="n">
        <f aca="false">TRUNC(J464*G464,2)</f>
        <v>0</v>
      </c>
      <c r="L464" s="51"/>
      <c r="M464" s="46"/>
      <c r="N464" s="7"/>
      <c r="O464" s="51"/>
      <c r="P464" s="51"/>
      <c r="Q464" s="51"/>
      <c r="R464" s="51" t="n">
        <f aca="false">K464</f>
        <v>0</v>
      </c>
      <c r="S464" s="51"/>
      <c r="T464" s="51"/>
      <c r="U464" s="51"/>
      <c r="V464" s="51"/>
      <c r="W464" s="7"/>
      <c r="X464" s="7"/>
      <c r="IM464" s="10"/>
      <c r="IN464" s="10"/>
    </row>
    <row r="465" s="9" customFormat="true" ht="23.85" hidden="false" customHeight="false" outlineLevel="1" collapsed="false">
      <c r="A465" s="49" t="s">
        <v>924</v>
      </c>
      <c r="B465" s="50" t="s">
        <v>49</v>
      </c>
      <c r="C465" s="50" t="s">
        <v>849</v>
      </c>
      <c r="D465" s="50" t="s">
        <v>51</v>
      </c>
      <c r="E465" s="45" t="s">
        <v>850</v>
      </c>
      <c r="F465" s="7" t="s">
        <v>130</v>
      </c>
      <c r="G465" s="51" t="n">
        <v>4</v>
      </c>
      <c r="H465" s="52"/>
      <c r="I465" s="46" t="n">
        <f aca="false">$D$1116</f>
        <v>0</v>
      </c>
      <c r="J465" s="53" t="n">
        <f aca="false">TRUNC(H465*(1+I465),2)</f>
        <v>0</v>
      </c>
      <c r="K465" s="54" t="n">
        <f aca="false">TRUNC(J465*G465,2)</f>
        <v>0</v>
      </c>
      <c r="L465" s="51"/>
      <c r="M465" s="46"/>
      <c r="N465" s="7"/>
      <c r="O465" s="51"/>
      <c r="P465" s="51"/>
      <c r="Q465" s="51"/>
      <c r="R465" s="51" t="n">
        <f aca="false">K465</f>
        <v>0</v>
      </c>
      <c r="S465" s="51"/>
      <c r="T465" s="51"/>
      <c r="U465" s="51"/>
      <c r="V465" s="51"/>
      <c r="W465" s="7"/>
      <c r="X465" s="7"/>
      <c r="IM465" s="10"/>
      <c r="IN465" s="10"/>
    </row>
    <row r="466" s="9" customFormat="true" ht="46.25" hidden="false" customHeight="false" outlineLevel="1" collapsed="false">
      <c r="A466" s="49" t="s">
        <v>925</v>
      </c>
      <c r="B466" s="50" t="s">
        <v>49</v>
      </c>
      <c r="C466" s="50" t="s">
        <v>846</v>
      </c>
      <c r="D466" s="50" t="s">
        <v>51</v>
      </c>
      <c r="E466" s="45" t="s">
        <v>847</v>
      </c>
      <c r="F466" s="7" t="s">
        <v>117</v>
      </c>
      <c r="G466" s="51" t="n">
        <v>4</v>
      </c>
      <c r="H466" s="52"/>
      <c r="I466" s="46" t="n">
        <f aca="false">$D$1116</f>
        <v>0</v>
      </c>
      <c r="J466" s="53" t="n">
        <f aca="false">TRUNC(H466*(1+I466),2)</f>
        <v>0</v>
      </c>
      <c r="K466" s="54" t="n">
        <f aca="false">TRUNC(J466*G466,2)</f>
        <v>0</v>
      </c>
      <c r="L466" s="51"/>
      <c r="M466" s="46"/>
      <c r="N466" s="7"/>
      <c r="O466" s="51"/>
      <c r="P466" s="51"/>
      <c r="Q466" s="51"/>
      <c r="R466" s="51" t="n">
        <f aca="false">K466</f>
        <v>0</v>
      </c>
      <c r="S466" s="51"/>
      <c r="T466" s="51"/>
      <c r="U466" s="51"/>
      <c r="V466" s="51"/>
      <c r="W466" s="7"/>
      <c r="X466" s="7"/>
      <c r="IM466" s="10"/>
      <c r="IN466" s="10"/>
    </row>
    <row r="467" s="9" customFormat="true" ht="35.05" hidden="false" customHeight="false" outlineLevel="1" collapsed="false">
      <c r="A467" s="49" t="s">
        <v>926</v>
      </c>
      <c r="B467" s="50" t="s">
        <v>49</v>
      </c>
      <c r="C467" s="50" t="s">
        <v>852</v>
      </c>
      <c r="D467" s="50" t="s">
        <v>51</v>
      </c>
      <c r="E467" s="45" t="s">
        <v>853</v>
      </c>
      <c r="F467" s="7" t="s">
        <v>117</v>
      </c>
      <c r="G467" s="51" t="n">
        <v>1</v>
      </c>
      <c r="H467" s="52"/>
      <c r="I467" s="46" t="n">
        <f aca="false">$D$1116</f>
        <v>0</v>
      </c>
      <c r="J467" s="53" t="n">
        <f aca="false">TRUNC(H467*(1+I467),2)</f>
        <v>0</v>
      </c>
      <c r="K467" s="54" t="n">
        <f aca="false">TRUNC(J467*G467,2)</f>
        <v>0</v>
      </c>
      <c r="L467" s="51"/>
      <c r="M467" s="46"/>
      <c r="N467" s="7"/>
      <c r="O467" s="51"/>
      <c r="P467" s="51"/>
      <c r="Q467" s="51"/>
      <c r="R467" s="51" t="n">
        <f aca="false">K467</f>
        <v>0</v>
      </c>
      <c r="S467" s="51"/>
      <c r="T467" s="51"/>
      <c r="U467" s="51"/>
      <c r="V467" s="51"/>
      <c r="W467" s="7"/>
      <c r="X467" s="7"/>
      <c r="IM467" s="10"/>
      <c r="IN467" s="10"/>
    </row>
    <row r="468" s="9" customFormat="true" ht="23.85" hidden="false" customHeight="false" outlineLevel="1" collapsed="false">
      <c r="A468" s="49" t="s">
        <v>927</v>
      </c>
      <c r="B468" s="50" t="s">
        <v>49</v>
      </c>
      <c r="C468" s="50" t="s">
        <v>855</v>
      </c>
      <c r="D468" s="50" t="s">
        <v>51</v>
      </c>
      <c r="E468" s="45" t="s">
        <v>856</v>
      </c>
      <c r="F468" s="7" t="s">
        <v>117</v>
      </c>
      <c r="G468" s="51" t="n">
        <v>1</v>
      </c>
      <c r="H468" s="52"/>
      <c r="I468" s="46" t="n">
        <f aca="false">$D$1116</f>
        <v>0</v>
      </c>
      <c r="J468" s="53" t="n">
        <f aca="false">TRUNC(H468*(1+I468),2)</f>
        <v>0</v>
      </c>
      <c r="K468" s="54" t="n">
        <f aca="false">TRUNC(J468*G468,2)</f>
        <v>0</v>
      </c>
      <c r="L468" s="51"/>
      <c r="M468" s="46"/>
      <c r="N468" s="7" t="n">
        <f aca="false">SUM(O468:V468)-K468</f>
        <v>0</v>
      </c>
      <c r="O468" s="51"/>
      <c r="P468" s="51"/>
      <c r="Q468" s="51"/>
      <c r="R468" s="51" t="n">
        <f aca="false">K468</f>
        <v>0</v>
      </c>
      <c r="S468" s="51"/>
      <c r="T468" s="51"/>
      <c r="U468" s="51"/>
      <c r="V468" s="51"/>
      <c r="W468" s="7"/>
      <c r="X468" s="7"/>
      <c r="IM468" s="10"/>
      <c r="IN468" s="10"/>
    </row>
    <row r="469" s="9" customFormat="true" ht="23.85" hidden="false" customHeight="false" outlineLevel="1" collapsed="false">
      <c r="A469" s="49" t="s">
        <v>928</v>
      </c>
      <c r="B469" s="50" t="s">
        <v>49</v>
      </c>
      <c r="C469" s="50" t="s">
        <v>858</v>
      </c>
      <c r="D469" s="50" t="s">
        <v>51</v>
      </c>
      <c r="E469" s="45" t="s">
        <v>859</v>
      </c>
      <c r="F469" s="7" t="s">
        <v>117</v>
      </c>
      <c r="G469" s="51" t="n">
        <v>3</v>
      </c>
      <c r="H469" s="52"/>
      <c r="I469" s="46" t="n">
        <f aca="false">$D$1116</f>
        <v>0</v>
      </c>
      <c r="J469" s="53" t="n">
        <f aca="false">TRUNC(H469*(1+I469),2)</f>
        <v>0</v>
      </c>
      <c r="K469" s="54" t="n">
        <f aca="false">TRUNC(J469*G469,2)</f>
        <v>0</v>
      </c>
      <c r="L469" s="51"/>
      <c r="M469" s="46"/>
      <c r="N469" s="7" t="n">
        <f aca="false">SUM(O469:V469)-K469</f>
        <v>0</v>
      </c>
      <c r="O469" s="51"/>
      <c r="P469" s="51"/>
      <c r="Q469" s="51"/>
      <c r="R469" s="51" t="n">
        <f aca="false">K469</f>
        <v>0</v>
      </c>
      <c r="S469" s="51"/>
      <c r="T469" s="51"/>
      <c r="U469" s="51"/>
      <c r="V469" s="51"/>
      <c r="W469" s="7"/>
      <c r="X469" s="7"/>
      <c r="IM469" s="10"/>
      <c r="IN469" s="10"/>
    </row>
    <row r="470" s="9" customFormat="true" ht="23.85" hidden="false" customHeight="false" outlineLevel="1" collapsed="false">
      <c r="A470" s="49" t="s">
        <v>929</v>
      </c>
      <c r="B470" s="50" t="s">
        <v>49</v>
      </c>
      <c r="C470" s="50" t="s">
        <v>870</v>
      </c>
      <c r="D470" s="50" t="s">
        <v>51</v>
      </c>
      <c r="E470" s="45" t="s">
        <v>871</v>
      </c>
      <c r="F470" s="7" t="s">
        <v>130</v>
      </c>
      <c r="G470" s="51" t="n">
        <v>2.8</v>
      </c>
      <c r="H470" s="52"/>
      <c r="I470" s="46" t="n">
        <f aca="false">$D$1116</f>
        <v>0</v>
      </c>
      <c r="J470" s="53" t="n">
        <f aca="false">TRUNC(H470*(1+I470),2)</f>
        <v>0</v>
      </c>
      <c r="K470" s="54" t="n">
        <f aca="false">TRUNC(J470*G470,2)</f>
        <v>0</v>
      </c>
      <c r="L470" s="51"/>
      <c r="M470" s="46"/>
      <c r="N470" s="7" t="n">
        <f aca="false">SUM(O470:V470)-K470</f>
        <v>0</v>
      </c>
      <c r="O470" s="51"/>
      <c r="P470" s="51"/>
      <c r="Q470" s="51"/>
      <c r="R470" s="51" t="n">
        <f aca="false">K470</f>
        <v>0</v>
      </c>
      <c r="S470" s="51"/>
      <c r="T470" s="51"/>
      <c r="U470" s="51"/>
      <c r="V470" s="51"/>
      <c r="W470" s="7"/>
      <c r="X470" s="7"/>
      <c r="IM470" s="10"/>
      <c r="IN470" s="10"/>
    </row>
    <row r="471" s="9" customFormat="true" ht="23.85" hidden="false" customHeight="false" outlineLevel="1" collapsed="false">
      <c r="A471" s="49" t="s">
        <v>930</v>
      </c>
      <c r="B471" s="50" t="s">
        <v>49</v>
      </c>
      <c r="C471" s="50" t="s">
        <v>861</v>
      </c>
      <c r="D471" s="50" t="s">
        <v>51</v>
      </c>
      <c r="E471" s="45" t="s">
        <v>862</v>
      </c>
      <c r="F471" s="7" t="s">
        <v>117</v>
      </c>
      <c r="G471" s="51" t="n">
        <v>2</v>
      </c>
      <c r="H471" s="52"/>
      <c r="I471" s="46" t="n">
        <f aca="false">$D$1116</f>
        <v>0</v>
      </c>
      <c r="J471" s="53" t="n">
        <f aca="false">TRUNC(H471*(1+I471),2)</f>
        <v>0</v>
      </c>
      <c r="K471" s="54" t="n">
        <f aca="false">TRUNC(J471*G471,2)</f>
        <v>0</v>
      </c>
      <c r="L471" s="51"/>
      <c r="M471" s="46"/>
      <c r="N471" s="7" t="n">
        <f aca="false">SUM(O471:V471)-K471</f>
        <v>0</v>
      </c>
      <c r="O471" s="51"/>
      <c r="P471" s="51"/>
      <c r="Q471" s="51"/>
      <c r="R471" s="51" t="n">
        <f aca="false">K471</f>
        <v>0</v>
      </c>
      <c r="S471" s="51"/>
      <c r="T471" s="51"/>
      <c r="U471" s="51"/>
      <c r="V471" s="51"/>
      <c r="W471" s="7"/>
      <c r="X471" s="7"/>
      <c r="IM471" s="10"/>
      <c r="IN471" s="10"/>
    </row>
    <row r="472" s="9" customFormat="true" ht="46.25" hidden="false" customHeight="false" outlineLevel="1" collapsed="false">
      <c r="A472" s="49" t="s">
        <v>931</v>
      </c>
      <c r="B472" s="50" t="s">
        <v>49</v>
      </c>
      <c r="C472" s="50" t="s">
        <v>864</v>
      </c>
      <c r="D472" s="50" t="s">
        <v>51</v>
      </c>
      <c r="E472" s="45" t="s">
        <v>865</v>
      </c>
      <c r="F472" s="7" t="s">
        <v>117</v>
      </c>
      <c r="G472" s="51" t="n">
        <v>2</v>
      </c>
      <c r="H472" s="52"/>
      <c r="I472" s="46" t="n">
        <f aca="false">$D$1116</f>
        <v>0</v>
      </c>
      <c r="J472" s="53" t="n">
        <f aca="false">TRUNC(H472*(1+I472),2)</f>
        <v>0</v>
      </c>
      <c r="K472" s="54" t="n">
        <f aca="false">TRUNC(J472*G472,2)</f>
        <v>0</v>
      </c>
      <c r="L472" s="51"/>
      <c r="M472" s="46"/>
      <c r="N472" s="7" t="n">
        <f aca="false">SUM(O472:V472)-K472</f>
        <v>0</v>
      </c>
      <c r="O472" s="51"/>
      <c r="P472" s="51"/>
      <c r="Q472" s="51"/>
      <c r="R472" s="51" t="n">
        <f aca="false">K472</f>
        <v>0</v>
      </c>
      <c r="S472" s="51"/>
      <c r="T472" s="51"/>
      <c r="U472" s="51"/>
      <c r="V472" s="51"/>
      <c r="W472" s="7"/>
      <c r="X472" s="7"/>
      <c r="IM472" s="10"/>
      <c r="IN472" s="10"/>
    </row>
    <row r="473" s="9" customFormat="true" ht="23.85" hidden="false" customHeight="false" outlineLevel="1" collapsed="false">
      <c r="A473" s="49" t="s">
        <v>932</v>
      </c>
      <c r="B473" s="50" t="s">
        <v>49</v>
      </c>
      <c r="C473" s="50" t="s">
        <v>867</v>
      </c>
      <c r="D473" s="50" t="s">
        <v>74</v>
      </c>
      <c r="E473" s="45" t="s">
        <v>868</v>
      </c>
      <c r="F473" s="7" t="s">
        <v>117</v>
      </c>
      <c r="G473" s="51" t="n">
        <v>2</v>
      </c>
      <c r="H473" s="52"/>
      <c r="I473" s="46" t="n">
        <f aca="false">$D$1116</f>
        <v>0</v>
      </c>
      <c r="J473" s="53" t="n">
        <f aca="false">TRUNC(H473*(1+I473),2)</f>
        <v>0</v>
      </c>
      <c r="K473" s="54" t="n">
        <f aca="false">TRUNC(J473*G473,2)</f>
        <v>0</v>
      </c>
      <c r="L473" s="51"/>
      <c r="M473" s="46"/>
      <c r="N473" s="7" t="n">
        <f aca="false">SUM(O473:V473)-K473</f>
        <v>0</v>
      </c>
      <c r="O473" s="51"/>
      <c r="P473" s="51"/>
      <c r="Q473" s="51"/>
      <c r="R473" s="51" t="n">
        <f aca="false">K473</f>
        <v>0</v>
      </c>
      <c r="S473" s="51"/>
      <c r="T473" s="51"/>
      <c r="U473" s="51"/>
      <c r="V473" s="51"/>
      <c r="W473" s="7"/>
      <c r="X473" s="7"/>
      <c r="IM473" s="10"/>
      <c r="IN473" s="10"/>
    </row>
    <row r="474" s="9" customFormat="true" ht="23.85" hidden="false" customHeight="false" outlineLevel="1" collapsed="false">
      <c r="A474" s="49" t="s">
        <v>933</v>
      </c>
      <c r="B474" s="50" t="s">
        <v>49</v>
      </c>
      <c r="C474" s="50" t="s">
        <v>214</v>
      </c>
      <c r="D474" s="50" t="s">
        <v>51</v>
      </c>
      <c r="E474" s="45" t="s">
        <v>873</v>
      </c>
      <c r="F474" s="7" t="s">
        <v>121</v>
      </c>
      <c r="G474" s="51" t="n">
        <v>0.67</v>
      </c>
      <c r="H474" s="52"/>
      <c r="I474" s="46" t="n">
        <f aca="false">$D$1116</f>
        <v>0</v>
      </c>
      <c r="J474" s="53" t="n">
        <f aca="false">TRUNC(H474*(1+I474),2)</f>
        <v>0</v>
      </c>
      <c r="K474" s="54" t="n">
        <f aca="false">TRUNC(J474*G474,2)</f>
        <v>0</v>
      </c>
      <c r="L474" s="51"/>
      <c r="M474" s="46"/>
      <c r="N474" s="7" t="n">
        <f aca="false">SUM(O474:V474)-K474</f>
        <v>0</v>
      </c>
      <c r="O474" s="51"/>
      <c r="P474" s="51"/>
      <c r="Q474" s="51"/>
      <c r="R474" s="51" t="n">
        <f aca="false">K474</f>
        <v>0</v>
      </c>
      <c r="S474" s="51"/>
      <c r="T474" s="51"/>
      <c r="U474" s="51"/>
      <c r="V474" s="51"/>
      <c r="W474" s="7"/>
      <c r="X474" s="7"/>
      <c r="IM474" s="10"/>
      <c r="IN474" s="10"/>
    </row>
    <row r="475" s="9" customFormat="true" ht="14.15" hidden="false" customHeight="false" outlineLevel="1" collapsed="false">
      <c r="A475" s="49" t="s">
        <v>934</v>
      </c>
      <c r="B475" s="50" t="s">
        <v>49</v>
      </c>
      <c r="C475" s="50" t="s">
        <v>875</v>
      </c>
      <c r="D475" s="50" t="s">
        <v>51</v>
      </c>
      <c r="E475" s="45" t="s">
        <v>876</v>
      </c>
      <c r="F475" s="7" t="s">
        <v>121</v>
      </c>
      <c r="G475" s="51" t="n">
        <v>0.67</v>
      </c>
      <c r="H475" s="52"/>
      <c r="I475" s="46" t="n">
        <f aca="false">$D$1116</f>
        <v>0</v>
      </c>
      <c r="J475" s="53" t="n">
        <f aca="false">TRUNC(H475*(1+I475),2)</f>
        <v>0</v>
      </c>
      <c r="K475" s="54" t="n">
        <f aca="false">TRUNC(J475*G475,2)</f>
        <v>0</v>
      </c>
      <c r="L475" s="51"/>
      <c r="M475" s="46"/>
      <c r="N475" s="7" t="n">
        <f aca="false">SUM(O475:V475)-K475</f>
        <v>0</v>
      </c>
      <c r="O475" s="51"/>
      <c r="P475" s="51"/>
      <c r="Q475" s="51"/>
      <c r="R475" s="51" t="n">
        <f aca="false">K475</f>
        <v>0</v>
      </c>
      <c r="S475" s="51"/>
      <c r="T475" s="51"/>
      <c r="U475" s="51"/>
      <c r="V475" s="51"/>
      <c r="W475" s="7"/>
      <c r="X475" s="7"/>
      <c r="IM475" s="10"/>
      <c r="IN475" s="10"/>
    </row>
    <row r="476" s="9" customFormat="true" ht="23.85" hidden="false" customHeight="false" outlineLevel="1" collapsed="false">
      <c r="A476" s="49" t="s">
        <v>935</v>
      </c>
      <c r="B476" s="50" t="s">
        <v>49</v>
      </c>
      <c r="C476" s="50" t="s">
        <v>878</v>
      </c>
      <c r="D476" s="50" t="s">
        <v>51</v>
      </c>
      <c r="E476" s="45" t="s">
        <v>879</v>
      </c>
      <c r="F476" s="7" t="s">
        <v>130</v>
      </c>
      <c r="G476" s="51" t="n">
        <v>3</v>
      </c>
      <c r="H476" s="52"/>
      <c r="I476" s="46" t="n">
        <f aca="false">$D$1116</f>
        <v>0</v>
      </c>
      <c r="J476" s="53" t="n">
        <f aca="false">TRUNC(H476*(1+I476),2)</f>
        <v>0</v>
      </c>
      <c r="K476" s="54" t="n">
        <f aca="false">TRUNC(J476*G476,2)</f>
        <v>0</v>
      </c>
      <c r="L476" s="51"/>
      <c r="M476" s="46"/>
      <c r="N476" s="7" t="n">
        <f aca="false">SUM(O476:V476)-K476</f>
        <v>0</v>
      </c>
      <c r="O476" s="51"/>
      <c r="P476" s="51"/>
      <c r="Q476" s="51"/>
      <c r="R476" s="51" t="n">
        <f aca="false">K476</f>
        <v>0</v>
      </c>
      <c r="S476" s="51"/>
      <c r="T476" s="51"/>
      <c r="U476" s="51"/>
      <c r="V476" s="51"/>
      <c r="W476" s="7"/>
      <c r="X476" s="7"/>
      <c r="IM476" s="10"/>
      <c r="IN476" s="10"/>
    </row>
    <row r="477" s="9" customFormat="true" ht="23.85" hidden="false" customHeight="false" outlineLevel="1" collapsed="false">
      <c r="A477" s="49" t="s">
        <v>936</v>
      </c>
      <c r="B477" s="50" t="s">
        <v>49</v>
      </c>
      <c r="C477" s="50" t="s">
        <v>881</v>
      </c>
      <c r="D477" s="50" t="s">
        <v>51</v>
      </c>
      <c r="E477" s="45" t="s">
        <v>882</v>
      </c>
      <c r="F477" s="7" t="s">
        <v>130</v>
      </c>
      <c r="G477" s="51" t="n">
        <v>2.8</v>
      </c>
      <c r="H477" s="52"/>
      <c r="I477" s="46" t="n">
        <f aca="false">$D$1116</f>
        <v>0</v>
      </c>
      <c r="J477" s="53" t="n">
        <f aca="false">TRUNC(H477*(1+I477),2)</f>
        <v>0</v>
      </c>
      <c r="K477" s="54" t="n">
        <f aca="false">TRUNC(J477*G477,2)</f>
        <v>0</v>
      </c>
      <c r="L477" s="51"/>
      <c r="M477" s="46"/>
      <c r="N477" s="7" t="n">
        <f aca="false">SUM(O477:V477)-K477</f>
        <v>0</v>
      </c>
      <c r="O477" s="51"/>
      <c r="P477" s="51"/>
      <c r="Q477" s="51"/>
      <c r="R477" s="51"/>
      <c r="S477" s="51"/>
      <c r="T477" s="51" t="n">
        <f aca="false">K477</f>
        <v>0</v>
      </c>
      <c r="U477" s="51"/>
      <c r="V477" s="51"/>
      <c r="W477" s="7"/>
      <c r="X477" s="7"/>
      <c r="IM477" s="10"/>
      <c r="IN477" s="10"/>
    </row>
    <row r="478" s="9" customFormat="true" ht="14.15" hidden="false" customHeight="false" outlineLevel="1" collapsed="false">
      <c r="A478" s="49" t="s">
        <v>937</v>
      </c>
      <c r="B478" s="50" t="s">
        <v>49</v>
      </c>
      <c r="C478" s="50" t="s">
        <v>884</v>
      </c>
      <c r="D478" s="50" t="s">
        <v>80</v>
      </c>
      <c r="E478" s="45" t="s">
        <v>885</v>
      </c>
      <c r="F478" s="7" t="s">
        <v>117</v>
      </c>
      <c r="G478" s="51" t="n">
        <v>1</v>
      </c>
      <c r="H478" s="52"/>
      <c r="I478" s="46" t="n">
        <f aca="false">$D$1116</f>
        <v>0</v>
      </c>
      <c r="J478" s="53" t="n">
        <f aca="false">TRUNC(H478*(1+I478),2)</f>
        <v>0</v>
      </c>
      <c r="K478" s="54" t="n">
        <f aca="false">TRUNC(J478*G478,2)</f>
        <v>0</v>
      </c>
      <c r="L478" s="51"/>
      <c r="M478" s="46"/>
      <c r="N478" s="7" t="n">
        <f aca="false">SUM(O478:V478)-K478</f>
        <v>0</v>
      </c>
      <c r="O478" s="51"/>
      <c r="P478" s="51"/>
      <c r="Q478" s="51"/>
      <c r="R478" s="51"/>
      <c r="S478" s="51"/>
      <c r="T478" s="51" t="n">
        <f aca="false">K478</f>
        <v>0</v>
      </c>
      <c r="U478" s="51"/>
      <c r="V478" s="51"/>
      <c r="W478" s="7"/>
      <c r="X478" s="7"/>
      <c r="IM478" s="10"/>
      <c r="IN478" s="10"/>
    </row>
    <row r="479" s="9" customFormat="true" ht="14.15" hidden="false" customHeight="false" outlineLevel="1" collapsed="false">
      <c r="A479" s="49" t="s">
        <v>938</v>
      </c>
      <c r="B479" s="50" t="s">
        <v>49</v>
      </c>
      <c r="C479" s="50" t="s">
        <v>887</v>
      </c>
      <c r="D479" s="50" t="s">
        <v>80</v>
      </c>
      <c r="E479" s="45" t="s">
        <v>888</v>
      </c>
      <c r="F479" s="7" t="s">
        <v>117</v>
      </c>
      <c r="G479" s="51" t="n">
        <v>1</v>
      </c>
      <c r="H479" s="52"/>
      <c r="I479" s="46" t="n">
        <f aca="false">$D$1116</f>
        <v>0</v>
      </c>
      <c r="J479" s="53" t="n">
        <f aca="false">TRUNC(H479*(1+I479),2)</f>
        <v>0</v>
      </c>
      <c r="K479" s="54" t="n">
        <f aca="false">TRUNC(J479*G479,2)</f>
        <v>0</v>
      </c>
      <c r="L479" s="51"/>
      <c r="M479" s="46"/>
      <c r="N479" s="7" t="n">
        <f aca="false">SUM(O479:V479)-K479</f>
        <v>0</v>
      </c>
      <c r="O479" s="51"/>
      <c r="P479" s="51"/>
      <c r="Q479" s="51"/>
      <c r="R479" s="51"/>
      <c r="S479" s="51"/>
      <c r="T479" s="51" t="n">
        <f aca="false">K479</f>
        <v>0</v>
      </c>
      <c r="U479" s="51"/>
      <c r="V479" s="51"/>
      <c r="W479" s="7"/>
      <c r="X479" s="7"/>
      <c r="IM479" s="10"/>
      <c r="IN479" s="10"/>
    </row>
    <row r="480" s="9" customFormat="true" ht="23.85" hidden="false" customHeight="false" outlineLevel="1" collapsed="false">
      <c r="A480" s="49" t="s">
        <v>939</v>
      </c>
      <c r="B480" s="50" t="s">
        <v>49</v>
      </c>
      <c r="C480" s="50" t="s">
        <v>890</v>
      </c>
      <c r="D480" s="50" t="s">
        <v>51</v>
      </c>
      <c r="E480" s="45" t="s">
        <v>891</v>
      </c>
      <c r="F480" s="7" t="s">
        <v>117</v>
      </c>
      <c r="G480" s="51" t="n">
        <v>2</v>
      </c>
      <c r="H480" s="52"/>
      <c r="I480" s="46" t="n">
        <f aca="false">$D$1116</f>
        <v>0</v>
      </c>
      <c r="J480" s="53" t="n">
        <f aca="false">TRUNC(H480*(1+I480),2)</f>
        <v>0</v>
      </c>
      <c r="K480" s="54" t="n">
        <f aca="false">TRUNC(J480*G480,2)</f>
        <v>0</v>
      </c>
      <c r="L480" s="51"/>
      <c r="M480" s="46"/>
      <c r="N480" s="7" t="n">
        <f aca="false">SUM(O480:V480)-K480</f>
        <v>0</v>
      </c>
      <c r="O480" s="51"/>
      <c r="P480" s="51"/>
      <c r="Q480" s="51"/>
      <c r="R480" s="51"/>
      <c r="S480" s="51"/>
      <c r="T480" s="51" t="n">
        <f aca="false">K480</f>
        <v>0</v>
      </c>
      <c r="U480" s="51"/>
      <c r="V480" s="51"/>
      <c r="W480" s="7"/>
      <c r="X480" s="7"/>
      <c r="IM480" s="10"/>
      <c r="IN480" s="10"/>
    </row>
    <row r="481" s="9" customFormat="true" ht="35.05" hidden="false" customHeight="false" outlineLevel="1" collapsed="false">
      <c r="A481" s="49" t="s">
        <v>940</v>
      </c>
      <c r="B481" s="50" t="s">
        <v>49</v>
      </c>
      <c r="C481" s="50" t="s">
        <v>893</v>
      </c>
      <c r="D481" s="50" t="s">
        <v>80</v>
      </c>
      <c r="E481" s="45" t="s">
        <v>894</v>
      </c>
      <c r="F481" s="7" t="s">
        <v>117</v>
      </c>
      <c r="G481" s="51" t="n">
        <v>1</v>
      </c>
      <c r="H481" s="52"/>
      <c r="I481" s="46" t="n">
        <f aca="false">$D$1116</f>
        <v>0</v>
      </c>
      <c r="J481" s="53" t="n">
        <f aca="false">TRUNC(H481*(1+I481),2)</f>
        <v>0</v>
      </c>
      <c r="K481" s="54" t="n">
        <f aca="false">TRUNC(J481*G481,2)</f>
        <v>0</v>
      </c>
      <c r="L481" s="51"/>
      <c r="M481" s="46"/>
      <c r="N481" s="7" t="n">
        <f aca="false">SUM(O481:V481)-K481</f>
        <v>0</v>
      </c>
      <c r="O481" s="51"/>
      <c r="P481" s="51"/>
      <c r="Q481" s="51"/>
      <c r="R481" s="51"/>
      <c r="S481" s="51"/>
      <c r="T481" s="51" t="n">
        <f aca="false">K481</f>
        <v>0</v>
      </c>
      <c r="U481" s="51"/>
      <c r="V481" s="51"/>
      <c r="W481" s="7"/>
      <c r="X481" s="7"/>
      <c r="IM481" s="10"/>
      <c r="IN481" s="10"/>
    </row>
    <row r="482" s="80" customFormat="true" ht="14.15" hidden="false" customHeight="false" outlineLevel="1" collapsed="false">
      <c r="A482" s="73" t="s">
        <v>941</v>
      </c>
      <c r="B482" s="74"/>
      <c r="C482" s="74"/>
      <c r="D482" s="75"/>
      <c r="E482" s="132" t="s">
        <v>942</v>
      </c>
      <c r="F482" s="93"/>
      <c r="G482" s="93"/>
      <c r="H482" s="52"/>
      <c r="I482" s="78"/>
      <c r="J482" s="78"/>
      <c r="K482" s="77"/>
      <c r="L482" s="77"/>
      <c r="M482" s="78"/>
      <c r="N482" s="79" t="n">
        <f aca="false">SUM(O482:V482)-K482</f>
        <v>0</v>
      </c>
      <c r="O482" s="77"/>
      <c r="P482" s="77"/>
      <c r="Q482" s="77"/>
      <c r="R482" s="77"/>
      <c r="S482" s="77"/>
      <c r="T482" s="77"/>
      <c r="U482" s="77"/>
      <c r="V482" s="77"/>
      <c r="W482" s="79"/>
      <c r="X482" s="79"/>
      <c r="IM482" s="89"/>
      <c r="IN482" s="89"/>
    </row>
    <row r="483" s="9" customFormat="true" ht="14.15" hidden="false" customHeight="false" outlineLevel="1" collapsed="false">
      <c r="A483" s="49" t="s">
        <v>943</v>
      </c>
      <c r="B483" s="50" t="s">
        <v>49</v>
      </c>
      <c r="C483" s="50" t="s">
        <v>944</v>
      </c>
      <c r="D483" s="50" t="s">
        <v>80</v>
      </c>
      <c r="E483" s="45" t="s">
        <v>945</v>
      </c>
      <c r="F483" s="7" t="s">
        <v>117</v>
      </c>
      <c r="G483" s="51" t="n">
        <v>1</v>
      </c>
      <c r="H483" s="52"/>
      <c r="I483" s="46" t="n">
        <f aca="false">$D$1116</f>
        <v>0</v>
      </c>
      <c r="J483" s="53" t="n">
        <f aca="false">TRUNC(H483*(1+I483),2)</f>
        <v>0</v>
      </c>
      <c r="K483" s="54" t="n">
        <f aca="false">TRUNC(J483*G483,2)</f>
        <v>0</v>
      </c>
      <c r="L483" s="51"/>
      <c r="M483" s="46"/>
      <c r="N483" s="7" t="n">
        <f aca="false">SUM(O483:V483)-K483</f>
        <v>0</v>
      </c>
      <c r="O483" s="51"/>
      <c r="P483" s="51"/>
      <c r="Q483" s="51"/>
      <c r="R483" s="51" t="n">
        <f aca="false">K483</f>
        <v>0</v>
      </c>
      <c r="S483" s="51"/>
      <c r="T483" s="51"/>
      <c r="U483" s="51"/>
      <c r="V483" s="51"/>
      <c r="W483" s="7"/>
      <c r="X483" s="7"/>
      <c r="IM483" s="10"/>
      <c r="IN483" s="10"/>
    </row>
    <row r="484" s="9" customFormat="true" ht="35.05" hidden="false" customHeight="false" outlineLevel="1" collapsed="false">
      <c r="A484" s="49" t="s">
        <v>946</v>
      </c>
      <c r="B484" s="50" t="s">
        <v>49</v>
      </c>
      <c r="C484" s="50" t="s">
        <v>791</v>
      </c>
      <c r="D484" s="50" t="s">
        <v>51</v>
      </c>
      <c r="E484" s="45" t="s">
        <v>792</v>
      </c>
      <c r="F484" s="7" t="s">
        <v>117</v>
      </c>
      <c r="G484" s="51" t="n">
        <v>4</v>
      </c>
      <c r="H484" s="52"/>
      <c r="I484" s="46" t="n">
        <f aca="false">$D$1116</f>
        <v>0</v>
      </c>
      <c r="J484" s="53" t="n">
        <f aca="false">TRUNC(H484*(1+I484),2)</f>
        <v>0</v>
      </c>
      <c r="K484" s="54" t="n">
        <f aca="false">TRUNC(J484*G484,2)</f>
        <v>0</v>
      </c>
      <c r="L484" s="51"/>
      <c r="M484" s="46"/>
      <c r="N484" s="7" t="n">
        <f aca="false">SUM(O484:V484)-K484</f>
        <v>0</v>
      </c>
      <c r="O484" s="51"/>
      <c r="P484" s="51"/>
      <c r="Q484" s="51"/>
      <c r="R484" s="51" t="n">
        <f aca="false">K484</f>
        <v>0</v>
      </c>
      <c r="S484" s="51"/>
      <c r="T484" s="51"/>
      <c r="U484" s="51"/>
      <c r="V484" s="51"/>
      <c r="W484" s="7"/>
      <c r="X484" s="7"/>
      <c r="IM484" s="10"/>
      <c r="IN484" s="10"/>
    </row>
    <row r="485" s="9" customFormat="true" ht="35.05" hidden="false" customHeight="false" outlineLevel="1" collapsed="false">
      <c r="A485" s="49" t="s">
        <v>947</v>
      </c>
      <c r="B485" s="50" t="s">
        <v>49</v>
      </c>
      <c r="C485" s="50" t="s">
        <v>800</v>
      </c>
      <c r="D485" s="50" t="s">
        <v>51</v>
      </c>
      <c r="E485" s="45" t="s">
        <v>801</v>
      </c>
      <c r="F485" s="7" t="s">
        <v>117</v>
      </c>
      <c r="G485" s="51" t="n">
        <v>4</v>
      </c>
      <c r="H485" s="52"/>
      <c r="I485" s="46" t="n">
        <f aca="false">$D$1116</f>
        <v>0</v>
      </c>
      <c r="J485" s="53" t="n">
        <f aca="false">TRUNC(H485*(1+I485),2)</f>
        <v>0</v>
      </c>
      <c r="K485" s="54" t="n">
        <f aca="false">TRUNC(J485*G485,2)</f>
        <v>0</v>
      </c>
      <c r="L485" s="51"/>
      <c r="M485" s="46"/>
      <c r="N485" s="7" t="n">
        <f aca="false">SUM(O485:V485)-K485</f>
        <v>0</v>
      </c>
      <c r="O485" s="51"/>
      <c r="P485" s="51"/>
      <c r="Q485" s="51"/>
      <c r="R485" s="51" t="n">
        <f aca="false">K485</f>
        <v>0</v>
      </c>
      <c r="S485" s="51"/>
      <c r="T485" s="51"/>
      <c r="U485" s="51"/>
      <c r="V485" s="51"/>
      <c r="W485" s="7"/>
      <c r="X485" s="7"/>
      <c r="IM485" s="10"/>
      <c r="IN485" s="10"/>
    </row>
    <row r="486" s="9" customFormat="true" ht="35.05" hidden="false" customHeight="false" outlineLevel="1" collapsed="false">
      <c r="A486" s="49" t="s">
        <v>948</v>
      </c>
      <c r="B486" s="50" t="s">
        <v>49</v>
      </c>
      <c r="C486" s="50" t="s">
        <v>949</v>
      </c>
      <c r="D486" s="50" t="s">
        <v>51</v>
      </c>
      <c r="E486" s="45" t="s">
        <v>950</v>
      </c>
      <c r="F486" s="7" t="s">
        <v>130</v>
      </c>
      <c r="G486" s="51" t="n">
        <v>2.8</v>
      </c>
      <c r="H486" s="52"/>
      <c r="I486" s="46" t="n">
        <f aca="false">$D$1116</f>
        <v>0</v>
      </c>
      <c r="J486" s="53" t="n">
        <f aca="false">TRUNC(H486*(1+I486),2)</f>
        <v>0</v>
      </c>
      <c r="K486" s="54" t="n">
        <f aca="false">TRUNC(J486*G486,2)</f>
        <v>0</v>
      </c>
      <c r="L486" s="51"/>
      <c r="M486" s="46"/>
      <c r="N486" s="7" t="n">
        <f aca="false">SUM(O486:V486)-K486</f>
        <v>0</v>
      </c>
      <c r="O486" s="51"/>
      <c r="P486" s="51"/>
      <c r="Q486" s="51"/>
      <c r="R486" s="51" t="n">
        <f aca="false">K486</f>
        <v>0</v>
      </c>
      <c r="S486" s="51"/>
      <c r="T486" s="51"/>
      <c r="U486" s="51"/>
      <c r="V486" s="51"/>
      <c r="W486" s="7"/>
      <c r="X486" s="7"/>
      <c r="IM486" s="10"/>
      <c r="IN486" s="10"/>
    </row>
    <row r="487" s="9" customFormat="true" ht="35.05" hidden="false" customHeight="false" outlineLevel="1" collapsed="false">
      <c r="A487" s="49" t="s">
        <v>951</v>
      </c>
      <c r="B487" s="50" t="s">
        <v>49</v>
      </c>
      <c r="C487" s="50" t="s">
        <v>813</v>
      </c>
      <c r="D487" s="50" t="s">
        <v>51</v>
      </c>
      <c r="E487" s="45" t="s">
        <v>814</v>
      </c>
      <c r="F487" s="7" t="s">
        <v>130</v>
      </c>
      <c r="G487" s="51" t="n">
        <v>1</v>
      </c>
      <c r="H487" s="52"/>
      <c r="I487" s="46" t="n">
        <f aca="false">$D$1116</f>
        <v>0</v>
      </c>
      <c r="J487" s="53" t="n">
        <f aca="false">TRUNC(H487*(1+I487),2)</f>
        <v>0</v>
      </c>
      <c r="K487" s="54" t="n">
        <f aca="false">TRUNC(J487*G487,2)</f>
        <v>0</v>
      </c>
      <c r="L487" s="51"/>
      <c r="M487" s="46"/>
      <c r="N487" s="7" t="n">
        <f aca="false">SUM(O487:V487)-K487</f>
        <v>0</v>
      </c>
      <c r="O487" s="51"/>
      <c r="P487" s="51"/>
      <c r="Q487" s="51"/>
      <c r="R487" s="51" t="n">
        <f aca="false">K487</f>
        <v>0</v>
      </c>
      <c r="S487" s="51"/>
      <c r="T487" s="51"/>
      <c r="U487" s="51"/>
      <c r="V487" s="51"/>
      <c r="W487" s="7"/>
      <c r="X487" s="7"/>
      <c r="IM487" s="10"/>
      <c r="IN487" s="10"/>
    </row>
    <row r="488" s="9" customFormat="true" ht="23.85" hidden="false" customHeight="false" outlineLevel="1" collapsed="false">
      <c r="A488" s="49" t="s">
        <v>952</v>
      </c>
      <c r="B488" s="50" t="s">
        <v>49</v>
      </c>
      <c r="C488" s="50" t="s">
        <v>953</v>
      </c>
      <c r="D488" s="50" t="s">
        <v>51</v>
      </c>
      <c r="E488" s="45" t="s">
        <v>954</v>
      </c>
      <c r="F488" s="7" t="s">
        <v>117</v>
      </c>
      <c r="G488" s="51" t="n">
        <v>1</v>
      </c>
      <c r="H488" s="52"/>
      <c r="I488" s="46" t="n">
        <f aca="false">$D$1116</f>
        <v>0</v>
      </c>
      <c r="J488" s="53" t="n">
        <f aca="false">TRUNC(H488*(1+I488),2)</f>
        <v>0</v>
      </c>
      <c r="K488" s="54" t="n">
        <f aca="false">TRUNC(J488*G488,2)</f>
        <v>0</v>
      </c>
      <c r="L488" s="51"/>
      <c r="M488" s="46"/>
      <c r="N488" s="7" t="n">
        <f aca="false">SUM(O488:V488)-K488</f>
        <v>0</v>
      </c>
      <c r="O488" s="51"/>
      <c r="P488" s="51"/>
      <c r="Q488" s="51"/>
      <c r="R488" s="51" t="n">
        <f aca="false">K488</f>
        <v>0</v>
      </c>
      <c r="S488" s="51"/>
      <c r="T488" s="51"/>
      <c r="U488" s="51"/>
      <c r="V488" s="51"/>
      <c r="W488" s="7"/>
      <c r="X488" s="7"/>
      <c r="IM488" s="10"/>
      <c r="IN488" s="10"/>
    </row>
    <row r="489" s="9" customFormat="true" ht="23.85" hidden="false" customHeight="false" outlineLevel="1" collapsed="false">
      <c r="A489" s="49" t="s">
        <v>955</v>
      </c>
      <c r="B489" s="50" t="s">
        <v>49</v>
      </c>
      <c r="C489" s="50" t="s">
        <v>840</v>
      </c>
      <c r="D489" s="50" t="s">
        <v>51</v>
      </c>
      <c r="E489" s="45" t="s">
        <v>841</v>
      </c>
      <c r="F489" s="7" t="s">
        <v>117</v>
      </c>
      <c r="G489" s="51" t="n">
        <v>1</v>
      </c>
      <c r="H489" s="52"/>
      <c r="I489" s="46" t="n">
        <f aca="false">$D$1116</f>
        <v>0</v>
      </c>
      <c r="J489" s="53" t="n">
        <f aca="false">TRUNC(H489*(1+I489),2)</f>
        <v>0</v>
      </c>
      <c r="K489" s="54" t="n">
        <f aca="false">TRUNC(J489*G489,2)</f>
        <v>0</v>
      </c>
      <c r="L489" s="51"/>
      <c r="M489" s="46"/>
      <c r="N489" s="7" t="n">
        <f aca="false">SUM(O489:V489)-K489</f>
        <v>0</v>
      </c>
      <c r="O489" s="51"/>
      <c r="P489" s="51"/>
      <c r="Q489" s="51"/>
      <c r="R489" s="51" t="n">
        <f aca="false">K489</f>
        <v>0</v>
      </c>
      <c r="S489" s="51"/>
      <c r="T489" s="51"/>
      <c r="U489" s="51"/>
      <c r="V489" s="51"/>
      <c r="W489" s="7"/>
      <c r="X489" s="7"/>
      <c r="IM489" s="10"/>
      <c r="IN489" s="10"/>
    </row>
    <row r="490" s="9" customFormat="true" ht="23.85" hidden="false" customHeight="false" outlineLevel="1" collapsed="false">
      <c r="A490" s="49" t="s">
        <v>956</v>
      </c>
      <c r="B490" s="50" t="s">
        <v>49</v>
      </c>
      <c r="C490" s="50" t="s">
        <v>843</v>
      </c>
      <c r="D490" s="50" t="s">
        <v>51</v>
      </c>
      <c r="E490" s="45" t="s">
        <v>844</v>
      </c>
      <c r="F490" s="7" t="s">
        <v>117</v>
      </c>
      <c r="G490" s="51" t="n">
        <v>1</v>
      </c>
      <c r="H490" s="52"/>
      <c r="I490" s="46" t="n">
        <f aca="false">$D$1116</f>
        <v>0</v>
      </c>
      <c r="J490" s="53" t="n">
        <f aca="false">TRUNC(H490*(1+I490),2)</f>
        <v>0</v>
      </c>
      <c r="K490" s="54" t="n">
        <f aca="false">TRUNC(J490*G490,2)</f>
        <v>0</v>
      </c>
      <c r="L490" s="51"/>
      <c r="M490" s="46"/>
      <c r="N490" s="7" t="n">
        <f aca="false">SUM(O490:V490)-K490</f>
        <v>0</v>
      </c>
      <c r="O490" s="51"/>
      <c r="P490" s="51"/>
      <c r="Q490" s="51"/>
      <c r="R490" s="51" t="n">
        <f aca="false">K490</f>
        <v>0</v>
      </c>
      <c r="S490" s="51"/>
      <c r="T490" s="51"/>
      <c r="U490" s="51"/>
      <c r="V490" s="51"/>
      <c r="W490" s="7"/>
      <c r="X490" s="7"/>
      <c r="IM490" s="10"/>
      <c r="IN490" s="10"/>
    </row>
    <row r="491" s="9" customFormat="true" ht="46.25" hidden="false" customHeight="false" outlineLevel="1" collapsed="false">
      <c r="A491" s="49" t="s">
        <v>957</v>
      </c>
      <c r="B491" s="50" t="s">
        <v>49</v>
      </c>
      <c r="C491" s="50" t="s">
        <v>846</v>
      </c>
      <c r="D491" s="50" t="s">
        <v>51</v>
      </c>
      <c r="E491" s="45" t="s">
        <v>847</v>
      </c>
      <c r="F491" s="7" t="s">
        <v>117</v>
      </c>
      <c r="G491" s="51" t="n">
        <v>2</v>
      </c>
      <c r="H491" s="52"/>
      <c r="I491" s="46" t="n">
        <f aca="false">$D$1116</f>
        <v>0</v>
      </c>
      <c r="J491" s="53" t="n">
        <f aca="false">TRUNC(H491*(1+I491),2)</f>
        <v>0</v>
      </c>
      <c r="K491" s="54" t="n">
        <f aca="false">TRUNC(J491*G491,2)</f>
        <v>0</v>
      </c>
      <c r="L491" s="51"/>
      <c r="M491" s="46"/>
      <c r="N491" s="7" t="n">
        <f aca="false">SUM(O491:V491)-K491</f>
        <v>0</v>
      </c>
      <c r="O491" s="51"/>
      <c r="P491" s="51"/>
      <c r="Q491" s="51"/>
      <c r="R491" s="51" t="n">
        <f aca="false">K491</f>
        <v>0</v>
      </c>
      <c r="S491" s="51"/>
      <c r="T491" s="51"/>
      <c r="U491" s="51"/>
      <c r="V491" s="51"/>
      <c r="W491" s="7"/>
      <c r="X491" s="7"/>
      <c r="IM491" s="10"/>
      <c r="IN491" s="10"/>
    </row>
    <row r="492" s="9" customFormat="true" ht="23.85" hidden="false" customHeight="false" outlineLevel="1" collapsed="false">
      <c r="A492" s="49" t="s">
        <v>958</v>
      </c>
      <c r="B492" s="50" t="s">
        <v>49</v>
      </c>
      <c r="C492" s="50" t="s">
        <v>959</v>
      </c>
      <c r="D492" s="50" t="s">
        <v>51</v>
      </c>
      <c r="E492" s="45" t="s">
        <v>960</v>
      </c>
      <c r="F492" s="7" t="s">
        <v>130</v>
      </c>
      <c r="G492" s="51" t="n">
        <v>4.2</v>
      </c>
      <c r="H492" s="52"/>
      <c r="I492" s="46" t="n">
        <f aca="false">$D$1116</f>
        <v>0</v>
      </c>
      <c r="J492" s="53" t="n">
        <f aca="false">TRUNC(H492*(1+I492),2)</f>
        <v>0</v>
      </c>
      <c r="K492" s="54" t="n">
        <f aca="false">TRUNC(J492*G492,2)</f>
        <v>0</v>
      </c>
      <c r="L492" s="51"/>
      <c r="M492" s="46"/>
      <c r="N492" s="7" t="n">
        <f aca="false">SUM(O492:V492)-K492</f>
        <v>0</v>
      </c>
      <c r="O492" s="51"/>
      <c r="P492" s="51"/>
      <c r="Q492" s="51"/>
      <c r="R492" s="51" t="n">
        <f aca="false">K492</f>
        <v>0</v>
      </c>
      <c r="S492" s="51"/>
      <c r="T492" s="51"/>
      <c r="U492" s="51"/>
      <c r="V492" s="51"/>
      <c r="W492" s="7"/>
      <c r="X492" s="7"/>
      <c r="IM492" s="10"/>
      <c r="IN492" s="10"/>
    </row>
    <row r="493" s="9" customFormat="true" ht="23.85" hidden="false" customHeight="false" outlineLevel="1" collapsed="false">
      <c r="A493" s="49" t="s">
        <v>961</v>
      </c>
      <c r="B493" s="50" t="s">
        <v>49</v>
      </c>
      <c r="C493" s="50" t="s">
        <v>214</v>
      </c>
      <c r="D493" s="50" t="s">
        <v>51</v>
      </c>
      <c r="E493" s="45" t="s">
        <v>873</v>
      </c>
      <c r="F493" s="7" t="s">
        <v>121</v>
      </c>
      <c r="G493" s="51" t="n">
        <v>0.21</v>
      </c>
      <c r="H493" s="52"/>
      <c r="I493" s="46" t="n">
        <f aca="false">$D$1116</f>
        <v>0</v>
      </c>
      <c r="J493" s="53" t="n">
        <f aca="false">TRUNC(H493*(1+I493),2)</f>
        <v>0</v>
      </c>
      <c r="K493" s="54" t="n">
        <f aca="false">TRUNC(J493*G493,2)</f>
        <v>0</v>
      </c>
      <c r="L493" s="51"/>
      <c r="M493" s="46"/>
      <c r="N493" s="7" t="n">
        <f aca="false">SUM(O493:V493)-K493</f>
        <v>0</v>
      </c>
      <c r="O493" s="51"/>
      <c r="P493" s="51"/>
      <c r="Q493" s="51"/>
      <c r="R493" s="51" t="n">
        <f aca="false">K493</f>
        <v>0</v>
      </c>
      <c r="S493" s="51"/>
      <c r="T493" s="51"/>
      <c r="U493" s="51"/>
      <c r="V493" s="51"/>
      <c r="W493" s="7"/>
      <c r="X493" s="7"/>
      <c r="IM493" s="10"/>
      <c r="IN493" s="10"/>
    </row>
    <row r="494" s="9" customFormat="true" ht="14.15" hidden="false" customHeight="false" outlineLevel="1" collapsed="false">
      <c r="A494" s="49" t="s">
        <v>962</v>
      </c>
      <c r="B494" s="50" t="s">
        <v>49</v>
      </c>
      <c r="C494" s="50" t="s">
        <v>875</v>
      </c>
      <c r="D494" s="50" t="s">
        <v>51</v>
      </c>
      <c r="E494" s="45" t="s">
        <v>876</v>
      </c>
      <c r="F494" s="7" t="s">
        <v>121</v>
      </c>
      <c r="G494" s="51" t="n">
        <v>0.21</v>
      </c>
      <c r="H494" s="52"/>
      <c r="I494" s="46" t="n">
        <f aca="false">$D$1116</f>
        <v>0</v>
      </c>
      <c r="J494" s="53" t="n">
        <f aca="false">TRUNC(H494*(1+I494),2)</f>
        <v>0</v>
      </c>
      <c r="K494" s="54" t="n">
        <f aca="false">TRUNC(J494*G494,2)</f>
        <v>0</v>
      </c>
      <c r="L494" s="51"/>
      <c r="M494" s="46"/>
      <c r="N494" s="7" t="n">
        <f aca="false">SUM(O494:V494)-K494</f>
        <v>0</v>
      </c>
      <c r="O494" s="51"/>
      <c r="P494" s="51"/>
      <c r="Q494" s="51"/>
      <c r="R494" s="51" t="n">
        <f aca="false">K494</f>
        <v>0</v>
      </c>
      <c r="S494" s="51"/>
      <c r="T494" s="51"/>
      <c r="U494" s="51"/>
      <c r="V494" s="51"/>
      <c r="W494" s="7"/>
      <c r="X494" s="7"/>
      <c r="IM494" s="10"/>
      <c r="IN494" s="10"/>
    </row>
    <row r="495" s="9" customFormat="true" ht="23.85" hidden="false" customHeight="false" outlineLevel="1" collapsed="false">
      <c r="A495" s="49" t="s">
        <v>963</v>
      </c>
      <c r="B495" s="50" t="s">
        <v>49</v>
      </c>
      <c r="C495" s="50" t="s">
        <v>878</v>
      </c>
      <c r="D495" s="50" t="s">
        <v>51</v>
      </c>
      <c r="E495" s="45" t="s">
        <v>879</v>
      </c>
      <c r="F495" s="7" t="s">
        <v>130</v>
      </c>
      <c r="G495" s="51" t="n">
        <v>2.2</v>
      </c>
      <c r="H495" s="52"/>
      <c r="I495" s="46" t="n">
        <f aca="false">$D$1116</f>
        <v>0</v>
      </c>
      <c r="J495" s="53" t="n">
        <f aca="false">TRUNC(H495*(1+I495),2)</f>
        <v>0</v>
      </c>
      <c r="K495" s="54" t="n">
        <f aca="false">TRUNC(J495*G495,2)</f>
        <v>0</v>
      </c>
      <c r="L495" s="51"/>
      <c r="M495" s="46"/>
      <c r="N495" s="7" t="n">
        <f aca="false">SUM(O495:V495)-K495</f>
        <v>0</v>
      </c>
      <c r="O495" s="51"/>
      <c r="P495" s="51"/>
      <c r="Q495" s="51"/>
      <c r="R495" s="51" t="n">
        <f aca="false">K495</f>
        <v>0</v>
      </c>
      <c r="S495" s="51"/>
      <c r="T495" s="51"/>
      <c r="U495" s="51"/>
      <c r="V495" s="51"/>
      <c r="W495" s="7"/>
      <c r="X495" s="7"/>
      <c r="IM495" s="10"/>
      <c r="IN495" s="10"/>
    </row>
    <row r="496" s="9" customFormat="true" ht="35.05" hidden="false" customHeight="false" outlineLevel="1" collapsed="false">
      <c r="A496" s="49" t="s">
        <v>964</v>
      </c>
      <c r="B496" s="50" t="s">
        <v>49</v>
      </c>
      <c r="C496" s="50" t="s">
        <v>965</v>
      </c>
      <c r="D496" s="50" t="s">
        <v>74</v>
      </c>
      <c r="E496" s="45" t="s">
        <v>966</v>
      </c>
      <c r="F496" s="7" t="s">
        <v>117</v>
      </c>
      <c r="G496" s="51" t="n">
        <v>1</v>
      </c>
      <c r="H496" s="52"/>
      <c r="I496" s="46" t="n">
        <f aca="false">$D$1116</f>
        <v>0</v>
      </c>
      <c r="J496" s="53" t="n">
        <f aca="false">TRUNC(H496*(1+I496),2)</f>
        <v>0</v>
      </c>
      <c r="K496" s="54" t="n">
        <f aca="false">TRUNC(J496*G496,2)</f>
        <v>0</v>
      </c>
      <c r="L496" s="51"/>
      <c r="M496" s="46"/>
      <c r="N496" s="7" t="n">
        <f aca="false">SUM(O496:V496)-K496</f>
        <v>0</v>
      </c>
      <c r="O496" s="51"/>
      <c r="P496" s="51"/>
      <c r="Q496" s="51"/>
      <c r="R496" s="51"/>
      <c r="S496" s="51"/>
      <c r="T496" s="51" t="n">
        <f aca="false">K496</f>
        <v>0</v>
      </c>
      <c r="U496" s="51"/>
      <c r="V496" s="51"/>
      <c r="W496" s="7"/>
      <c r="X496" s="7"/>
      <c r="IM496" s="10"/>
      <c r="IN496" s="10"/>
    </row>
    <row r="497" s="9" customFormat="true" ht="23.85" hidden="false" customHeight="false" outlineLevel="1" collapsed="false">
      <c r="A497" s="49" t="s">
        <v>967</v>
      </c>
      <c r="B497" s="50" t="s">
        <v>49</v>
      </c>
      <c r="C497" s="50" t="s">
        <v>890</v>
      </c>
      <c r="D497" s="50" t="s">
        <v>51</v>
      </c>
      <c r="E497" s="45" t="s">
        <v>891</v>
      </c>
      <c r="F497" s="7" t="s">
        <v>117</v>
      </c>
      <c r="G497" s="51" t="n">
        <v>1</v>
      </c>
      <c r="H497" s="52"/>
      <c r="I497" s="46" t="n">
        <f aca="false">$D$1116</f>
        <v>0</v>
      </c>
      <c r="J497" s="53" t="n">
        <f aca="false">TRUNC(H497*(1+I497),2)</f>
        <v>0</v>
      </c>
      <c r="K497" s="54" t="n">
        <f aca="false">TRUNC(J497*G497,2)</f>
        <v>0</v>
      </c>
      <c r="L497" s="51"/>
      <c r="M497" s="46"/>
      <c r="N497" s="7" t="n">
        <f aca="false">SUM(O497:V497)-K497</f>
        <v>0</v>
      </c>
      <c r="O497" s="51"/>
      <c r="P497" s="51"/>
      <c r="Q497" s="51"/>
      <c r="R497" s="51"/>
      <c r="S497" s="51"/>
      <c r="T497" s="51" t="n">
        <f aca="false">K497</f>
        <v>0</v>
      </c>
      <c r="U497" s="51"/>
      <c r="V497" s="51"/>
      <c r="W497" s="7"/>
      <c r="X497" s="7"/>
      <c r="IM497" s="10"/>
      <c r="IN497" s="10"/>
    </row>
    <row r="498" s="9" customFormat="true" ht="14.15" hidden="false" customHeight="false" outlineLevel="1" collapsed="false">
      <c r="A498" s="49" t="s">
        <v>968</v>
      </c>
      <c r="B498" s="50" t="s">
        <v>49</v>
      </c>
      <c r="C498" s="50" t="s">
        <v>969</v>
      </c>
      <c r="D498" s="50" t="s">
        <v>80</v>
      </c>
      <c r="E498" s="45" t="s">
        <v>970</v>
      </c>
      <c r="F498" s="7" t="s">
        <v>117</v>
      </c>
      <c r="G498" s="51" t="n">
        <v>1</v>
      </c>
      <c r="H498" s="52"/>
      <c r="I498" s="46" t="n">
        <f aca="false">$D$1116</f>
        <v>0</v>
      </c>
      <c r="J498" s="53" t="n">
        <f aca="false">TRUNC(H498*(1+I498),2)</f>
        <v>0</v>
      </c>
      <c r="K498" s="54" t="n">
        <f aca="false">TRUNC(J498*G498,2)</f>
        <v>0</v>
      </c>
      <c r="L498" s="51"/>
      <c r="M498" s="46"/>
      <c r="N498" s="7" t="n">
        <f aca="false">SUM(O498:V498)-K498</f>
        <v>0</v>
      </c>
      <c r="O498" s="51"/>
      <c r="P498" s="51"/>
      <c r="Q498" s="51"/>
      <c r="R498" s="51"/>
      <c r="S498" s="51"/>
      <c r="T498" s="51" t="n">
        <f aca="false">K498</f>
        <v>0</v>
      </c>
      <c r="U498" s="51"/>
      <c r="V498" s="51"/>
      <c r="W498" s="7"/>
      <c r="X498" s="7"/>
      <c r="IM498" s="10"/>
      <c r="IN498" s="10"/>
    </row>
    <row r="499" s="80" customFormat="true" ht="14.15" hidden="false" customHeight="false" outlineLevel="1" collapsed="false">
      <c r="A499" s="73" t="s">
        <v>971</v>
      </c>
      <c r="B499" s="74"/>
      <c r="C499" s="74"/>
      <c r="D499" s="75"/>
      <c r="E499" s="132" t="s">
        <v>972</v>
      </c>
      <c r="F499" s="93"/>
      <c r="G499" s="93"/>
      <c r="H499" s="52"/>
      <c r="I499" s="78"/>
      <c r="J499" s="78"/>
      <c r="K499" s="77"/>
      <c r="L499" s="77"/>
      <c r="M499" s="78"/>
      <c r="N499" s="79" t="n">
        <f aca="false">SUM(O499:V499)-K499</f>
        <v>0</v>
      </c>
      <c r="O499" s="77"/>
      <c r="P499" s="77"/>
      <c r="Q499" s="77"/>
      <c r="R499" s="77"/>
      <c r="S499" s="77"/>
      <c r="T499" s="77"/>
      <c r="U499" s="77"/>
      <c r="V499" s="77"/>
      <c r="W499" s="79"/>
      <c r="X499" s="79"/>
      <c r="IM499" s="89"/>
      <c r="IN499" s="89"/>
    </row>
    <row r="500" s="9" customFormat="true" ht="35.05" hidden="false" customHeight="false" outlineLevel="1" collapsed="false">
      <c r="A500" s="49" t="s">
        <v>973</v>
      </c>
      <c r="B500" s="50" t="s">
        <v>49</v>
      </c>
      <c r="C500" s="50" t="s">
        <v>782</v>
      </c>
      <c r="D500" s="50" t="s">
        <v>51</v>
      </c>
      <c r="E500" s="45" t="s">
        <v>783</v>
      </c>
      <c r="F500" s="7" t="s">
        <v>117</v>
      </c>
      <c r="G500" s="51" t="n">
        <v>1</v>
      </c>
      <c r="H500" s="52"/>
      <c r="I500" s="46" t="n">
        <f aca="false">$D$1116</f>
        <v>0</v>
      </c>
      <c r="J500" s="53" t="n">
        <f aca="false">TRUNC(H500*(1+I500),2)</f>
        <v>0</v>
      </c>
      <c r="K500" s="54" t="n">
        <f aca="false">TRUNC(J500*G500,2)</f>
        <v>0</v>
      </c>
      <c r="L500" s="51"/>
      <c r="M500" s="46"/>
      <c r="N500" s="7" t="n">
        <f aca="false">SUM(O500:V500)-K500</f>
        <v>0</v>
      </c>
      <c r="O500" s="51"/>
      <c r="P500" s="51"/>
      <c r="Q500" s="51"/>
      <c r="R500" s="51"/>
      <c r="S500" s="51"/>
      <c r="T500" s="51" t="n">
        <f aca="false">K500</f>
        <v>0</v>
      </c>
      <c r="U500" s="51"/>
      <c r="V500" s="51"/>
      <c r="W500" s="7"/>
      <c r="X500" s="7"/>
      <c r="IM500" s="10"/>
      <c r="IN500" s="10"/>
    </row>
    <row r="501" s="9" customFormat="true" ht="35.05" hidden="false" customHeight="false" outlineLevel="1" collapsed="false">
      <c r="A501" s="49" t="s">
        <v>974</v>
      </c>
      <c r="B501" s="50" t="s">
        <v>49</v>
      </c>
      <c r="C501" s="50" t="s">
        <v>785</v>
      </c>
      <c r="D501" s="50" t="s">
        <v>51</v>
      </c>
      <c r="E501" s="45" t="s">
        <v>786</v>
      </c>
      <c r="F501" s="7" t="s">
        <v>117</v>
      </c>
      <c r="G501" s="51" t="n">
        <v>4</v>
      </c>
      <c r="H501" s="52"/>
      <c r="I501" s="46" t="n">
        <f aca="false">$D$1116</f>
        <v>0</v>
      </c>
      <c r="J501" s="53" t="n">
        <f aca="false">TRUNC(H501*(1+I501),2)</f>
        <v>0</v>
      </c>
      <c r="K501" s="54" t="n">
        <f aca="false">TRUNC(J501*G501,2)</f>
        <v>0</v>
      </c>
      <c r="L501" s="51"/>
      <c r="M501" s="46"/>
      <c r="N501" s="7" t="n">
        <f aca="false">SUM(O501:V501)-K501</f>
        <v>0</v>
      </c>
      <c r="O501" s="51"/>
      <c r="P501" s="51"/>
      <c r="Q501" s="51"/>
      <c r="R501" s="51"/>
      <c r="S501" s="51"/>
      <c r="T501" s="51" t="n">
        <f aca="false">K501</f>
        <v>0</v>
      </c>
      <c r="U501" s="51"/>
      <c r="V501" s="51"/>
      <c r="W501" s="7"/>
      <c r="X501" s="7"/>
      <c r="IM501" s="10"/>
      <c r="IN501" s="10"/>
    </row>
    <row r="502" s="9" customFormat="true" ht="35.05" hidden="false" customHeight="false" outlineLevel="1" collapsed="false">
      <c r="A502" s="49" t="s">
        <v>975</v>
      </c>
      <c r="B502" s="50" t="s">
        <v>49</v>
      </c>
      <c r="C502" s="50" t="s">
        <v>976</v>
      </c>
      <c r="D502" s="50" t="s">
        <v>51</v>
      </c>
      <c r="E502" s="45" t="s">
        <v>977</v>
      </c>
      <c r="F502" s="7" t="s">
        <v>117</v>
      </c>
      <c r="G502" s="51" t="n">
        <v>1</v>
      </c>
      <c r="H502" s="52"/>
      <c r="I502" s="46" t="n">
        <f aca="false">$D$1116</f>
        <v>0</v>
      </c>
      <c r="J502" s="53" t="n">
        <f aca="false">TRUNC(H502*(1+I502),2)</f>
        <v>0</v>
      </c>
      <c r="K502" s="54" t="n">
        <f aca="false">TRUNC(J502*G502,2)</f>
        <v>0</v>
      </c>
      <c r="L502" s="51"/>
      <c r="M502" s="46"/>
      <c r="N502" s="7" t="n">
        <f aca="false">SUM(O502:V502)-K502</f>
        <v>0</v>
      </c>
      <c r="O502" s="51"/>
      <c r="P502" s="51"/>
      <c r="Q502" s="51"/>
      <c r="R502" s="51"/>
      <c r="S502" s="51"/>
      <c r="T502" s="51" t="n">
        <f aca="false">K502</f>
        <v>0</v>
      </c>
      <c r="U502" s="51"/>
      <c r="V502" s="51"/>
      <c r="W502" s="7"/>
      <c r="X502" s="7"/>
      <c r="IM502" s="10"/>
      <c r="IN502" s="10"/>
    </row>
    <row r="503" s="9" customFormat="true" ht="35.05" hidden="false" customHeight="false" outlineLevel="1" collapsed="false">
      <c r="A503" s="49" t="s">
        <v>978</v>
      </c>
      <c r="B503" s="50" t="s">
        <v>49</v>
      </c>
      <c r="C503" s="50" t="s">
        <v>788</v>
      </c>
      <c r="D503" s="50" t="s">
        <v>51</v>
      </c>
      <c r="E503" s="45" t="s">
        <v>789</v>
      </c>
      <c r="F503" s="7" t="s">
        <v>130</v>
      </c>
      <c r="G503" s="51" t="n">
        <v>2</v>
      </c>
      <c r="H503" s="52"/>
      <c r="I503" s="46" t="n">
        <f aca="false">$D$1116</f>
        <v>0</v>
      </c>
      <c r="J503" s="53" t="n">
        <f aca="false">TRUNC(H503*(1+I503),2)</f>
        <v>0</v>
      </c>
      <c r="K503" s="54" t="n">
        <f aca="false">TRUNC(J503*G503,2)</f>
        <v>0</v>
      </c>
      <c r="L503" s="51"/>
      <c r="M503" s="46"/>
      <c r="N503" s="7" t="n">
        <f aca="false">SUM(O503:V503)-K503</f>
        <v>0</v>
      </c>
      <c r="O503" s="51"/>
      <c r="P503" s="51"/>
      <c r="Q503" s="51"/>
      <c r="R503" s="51"/>
      <c r="S503" s="51"/>
      <c r="T503" s="51" t="n">
        <f aca="false">K503</f>
        <v>0</v>
      </c>
      <c r="U503" s="51"/>
      <c r="V503" s="51"/>
      <c r="W503" s="7"/>
      <c r="X503" s="7"/>
      <c r="IM503" s="10"/>
      <c r="IN503" s="10"/>
    </row>
    <row r="504" s="9" customFormat="true" ht="35.05" hidden="false" customHeight="false" outlineLevel="1" collapsed="false">
      <c r="A504" s="49" t="s">
        <v>979</v>
      </c>
      <c r="B504" s="50" t="s">
        <v>49</v>
      </c>
      <c r="C504" s="50" t="s">
        <v>980</v>
      </c>
      <c r="D504" s="50" t="s">
        <v>51</v>
      </c>
      <c r="E504" s="45" t="s">
        <v>981</v>
      </c>
      <c r="F504" s="7" t="s">
        <v>117</v>
      </c>
      <c r="G504" s="51" t="n">
        <v>3</v>
      </c>
      <c r="H504" s="52"/>
      <c r="I504" s="46" t="n">
        <f aca="false">$D$1116</f>
        <v>0</v>
      </c>
      <c r="J504" s="53" t="n">
        <f aca="false">TRUNC(H504*(1+I504),2)</f>
        <v>0</v>
      </c>
      <c r="K504" s="54" t="n">
        <f aca="false">TRUNC(J504*G504,2)</f>
        <v>0</v>
      </c>
      <c r="L504" s="51"/>
      <c r="M504" s="46"/>
      <c r="N504" s="7" t="n">
        <f aca="false">SUM(O504:V504)-K504</f>
        <v>0</v>
      </c>
      <c r="O504" s="51"/>
      <c r="P504" s="51"/>
      <c r="Q504" s="51"/>
      <c r="R504" s="51"/>
      <c r="S504" s="51"/>
      <c r="T504" s="51" t="n">
        <f aca="false">K504</f>
        <v>0</v>
      </c>
      <c r="U504" s="51"/>
      <c r="V504" s="51"/>
      <c r="W504" s="7"/>
      <c r="X504" s="7"/>
      <c r="IM504" s="10"/>
      <c r="IN504" s="10"/>
    </row>
    <row r="505" s="9" customFormat="true" ht="35.05" hidden="false" customHeight="false" outlineLevel="1" collapsed="false">
      <c r="A505" s="49" t="s">
        <v>982</v>
      </c>
      <c r="B505" s="50" t="s">
        <v>49</v>
      </c>
      <c r="C505" s="50" t="s">
        <v>983</v>
      </c>
      <c r="D505" s="50" t="s">
        <v>51</v>
      </c>
      <c r="E505" s="45" t="s">
        <v>984</v>
      </c>
      <c r="F505" s="7" t="s">
        <v>117</v>
      </c>
      <c r="G505" s="51" t="n">
        <v>2</v>
      </c>
      <c r="H505" s="52"/>
      <c r="I505" s="46" t="n">
        <f aca="false">$D$1116</f>
        <v>0</v>
      </c>
      <c r="J505" s="53" t="n">
        <f aca="false">TRUNC(H505*(1+I505),2)</f>
        <v>0</v>
      </c>
      <c r="K505" s="54" t="n">
        <f aca="false">TRUNC(J505*G505,2)</f>
        <v>0</v>
      </c>
      <c r="L505" s="51"/>
      <c r="M505" s="46"/>
      <c r="N505" s="7" t="n">
        <f aca="false">SUM(O505:V505)-K505</f>
        <v>0</v>
      </c>
      <c r="O505" s="51"/>
      <c r="P505" s="51"/>
      <c r="Q505" s="51"/>
      <c r="R505" s="51"/>
      <c r="S505" s="51"/>
      <c r="T505" s="51" t="n">
        <f aca="false">K505</f>
        <v>0</v>
      </c>
      <c r="U505" s="51"/>
      <c r="V505" s="51"/>
      <c r="W505" s="7"/>
      <c r="X505" s="7"/>
      <c r="IM505" s="10"/>
      <c r="IN505" s="10"/>
    </row>
    <row r="506" s="9" customFormat="true" ht="35.05" hidden="false" customHeight="false" outlineLevel="1" collapsed="false">
      <c r="A506" s="49" t="s">
        <v>985</v>
      </c>
      <c r="B506" s="50" t="s">
        <v>49</v>
      </c>
      <c r="C506" s="50" t="s">
        <v>905</v>
      </c>
      <c r="D506" s="50" t="s">
        <v>51</v>
      </c>
      <c r="E506" s="45" t="s">
        <v>906</v>
      </c>
      <c r="F506" s="7" t="s">
        <v>117</v>
      </c>
      <c r="G506" s="51" t="n">
        <v>1</v>
      </c>
      <c r="H506" s="52"/>
      <c r="I506" s="46" t="n">
        <f aca="false">$D$1116</f>
        <v>0</v>
      </c>
      <c r="J506" s="53" t="n">
        <f aca="false">TRUNC(H506*(1+I506),2)</f>
        <v>0</v>
      </c>
      <c r="K506" s="54" t="n">
        <f aca="false">TRUNC(J506*G506,2)</f>
        <v>0</v>
      </c>
      <c r="L506" s="51"/>
      <c r="M506" s="46"/>
      <c r="N506" s="7" t="n">
        <f aca="false">SUM(O506:V506)-K506</f>
        <v>0</v>
      </c>
      <c r="O506" s="51"/>
      <c r="P506" s="51"/>
      <c r="Q506" s="51"/>
      <c r="R506" s="51"/>
      <c r="S506" s="51"/>
      <c r="T506" s="51" t="n">
        <f aca="false">K506</f>
        <v>0</v>
      </c>
      <c r="U506" s="51"/>
      <c r="V506" s="51"/>
      <c r="W506" s="7"/>
      <c r="X506" s="7"/>
      <c r="IM506" s="10"/>
      <c r="IN506" s="10"/>
    </row>
    <row r="507" s="9" customFormat="true" ht="35.05" hidden="false" customHeight="false" outlineLevel="1" collapsed="false">
      <c r="A507" s="49" t="s">
        <v>986</v>
      </c>
      <c r="B507" s="50" t="s">
        <v>49</v>
      </c>
      <c r="C507" s="50" t="s">
        <v>987</v>
      </c>
      <c r="D507" s="50" t="s">
        <v>51</v>
      </c>
      <c r="E507" s="45" t="s">
        <v>988</v>
      </c>
      <c r="F507" s="7" t="s">
        <v>117</v>
      </c>
      <c r="G507" s="51" t="n">
        <v>2</v>
      </c>
      <c r="H507" s="52"/>
      <c r="I507" s="46" t="n">
        <f aca="false">$D$1116</f>
        <v>0</v>
      </c>
      <c r="J507" s="53" t="n">
        <f aca="false">TRUNC(H507*(1+I507),2)</f>
        <v>0</v>
      </c>
      <c r="K507" s="54" t="n">
        <f aca="false">TRUNC(J507*G507,2)</f>
        <v>0</v>
      </c>
      <c r="L507" s="51"/>
      <c r="M507" s="46"/>
      <c r="N507" s="7" t="n">
        <f aca="false">SUM(O507:V507)-K507</f>
        <v>0</v>
      </c>
      <c r="O507" s="51"/>
      <c r="P507" s="51"/>
      <c r="Q507" s="51"/>
      <c r="R507" s="51"/>
      <c r="S507" s="51"/>
      <c r="T507" s="51" t="n">
        <f aca="false">K507</f>
        <v>0</v>
      </c>
      <c r="U507" s="51"/>
      <c r="V507" s="51"/>
      <c r="W507" s="7"/>
      <c r="X507" s="7"/>
      <c r="IM507" s="10"/>
      <c r="IN507" s="10"/>
    </row>
    <row r="508" s="9" customFormat="true" ht="23.85" hidden="false" customHeight="false" outlineLevel="1" collapsed="false">
      <c r="A508" s="49" t="s">
        <v>989</v>
      </c>
      <c r="B508" s="50" t="s">
        <v>49</v>
      </c>
      <c r="C508" s="50" t="s">
        <v>803</v>
      </c>
      <c r="D508" s="50" t="s">
        <v>51</v>
      </c>
      <c r="E508" s="45" t="s">
        <v>804</v>
      </c>
      <c r="F508" s="7" t="s">
        <v>130</v>
      </c>
      <c r="G508" s="51" t="n">
        <v>7</v>
      </c>
      <c r="H508" s="52"/>
      <c r="I508" s="46" t="n">
        <f aca="false">$D$1116</f>
        <v>0</v>
      </c>
      <c r="J508" s="53" t="n">
        <f aca="false">TRUNC(H508*(1+I508),2)</f>
        <v>0</v>
      </c>
      <c r="K508" s="54" t="n">
        <f aca="false">TRUNC(J508*G508,2)</f>
        <v>0</v>
      </c>
      <c r="L508" s="51"/>
      <c r="M508" s="46"/>
      <c r="N508" s="7" t="n">
        <f aca="false">SUM(O508:V508)-K508</f>
        <v>0</v>
      </c>
      <c r="O508" s="51"/>
      <c r="P508" s="51"/>
      <c r="Q508" s="51"/>
      <c r="R508" s="51"/>
      <c r="S508" s="51"/>
      <c r="T508" s="51" t="n">
        <f aca="false">K508</f>
        <v>0</v>
      </c>
      <c r="U508" s="51"/>
      <c r="V508" s="51"/>
      <c r="W508" s="7"/>
      <c r="X508" s="7"/>
      <c r="IM508" s="10"/>
      <c r="IN508" s="10"/>
    </row>
    <row r="509" s="9" customFormat="true" ht="35.05" hidden="false" customHeight="false" outlineLevel="1" collapsed="false">
      <c r="A509" s="49" t="s">
        <v>990</v>
      </c>
      <c r="B509" s="50" t="s">
        <v>49</v>
      </c>
      <c r="C509" s="50" t="s">
        <v>816</v>
      </c>
      <c r="D509" s="50" t="s">
        <v>51</v>
      </c>
      <c r="E509" s="45" t="s">
        <v>817</v>
      </c>
      <c r="F509" s="7" t="s">
        <v>117</v>
      </c>
      <c r="G509" s="51" t="n">
        <v>2</v>
      </c>
      <c r="H509" s="52"/>
      <c r="I509" s="46" t="n">
        <f aca="false">$D$1116</f>
        <v>0</v>
      </c>
      <c r="J509" s="53" t="n">
        <f aca="false">TRUNC(H509*(1+I509),2)</f>
        <v>0</v>
      </c>
      <c r="K509" s="54" t="n">
        <f aca="false">TRUNC(J509*G509,2)</f>
        <v>0</v>
      </c>
      <c r="L509" s="51"/>
      <c r="M509" s="46"/>
      <c r="N509" s="7" t="n">
        <f aca="false">SUM(O509:V509)-K509</f>
        <v>0</v>
      </c>
      <c r="O509" s="51"/>
      <c r="P509" s="51"/>
      <c r="Q509" s="51"/>
      <c r="R509" s="51"/>
      <c r="S509" s="51"/>
      <c r="T509" s="51" t="n">
        <f aca="false">K509</f>
        <v>0</v>
      </c>
      <c r="U509" s="51"/>
      <c r="V509" s="51"/>
      <c r="W509" s="7"/>
      <c r="X509" s="7"/>
      <c r="IM509" s="10"/>
      <c r="IN509" s="10"/>
    </row>
    <row r="510" s="9" customFormat="true" ht="35.05" hidden="false" customHeight="false" outlineLevel="1" collapsed="false">
      <c r="A510" s="49" t="s">
        <v>991</v>
      </c>
      <c r="B510" s="50" t="s">
        <v>49</v>
      </c>
      <c r="C510" s="50" t="s">
        <v>810</v>
      </c>
      <c r="D510" s="50" t="s">
        <v>51</v>
      </c>
      <c r="E510" s="45" t="s">
        <v>811</v>
      </c>
      <c r="F510" s="7" t="s">
        <v>117</v>
      </c>
      <c r="G510" s="51" t="n">
        <v>4</v>
      </c>
      <c r="H510" s="52"/>
      <c r="I510" s="46" t="n">
        <f aca="false">$D$1116</f>
        <v>0</v>
      </c>
      <c r="J510" s="53" t="n">
        <f aca="false">TRUNC(H510*(1+I510),2)</f>
        <v>0</v>
      </c>
      <c r="K510" s="54" t="n">
        <f aca="false">TRUNC(J510*G510,2)</f>
        <v>0</v>
      </c>
      <c r="L510" s="51"/>
      <c r="M510" s="46"/>
      <c r="N510" s="7" t="n">
        <f aca="false">SUM(O510:V510)-K510</f>
        <v>0</v>
      </c>
      <c r="O510" s="51"/>
      <c r="P510" s="51"/>
      <c r="Q510" s="51"/>
      <c r="R510" s="51"/>
      <c r="S510" s="51"/>
      <c r="T510" s="51" t="n">
        <f aca="false">K510</f>
        <v>0</v>
      </c>
      <c r="U510" s="51"/>
      <c r="V510" s="51"/>
      <c r="W510" s="7"/>
      <c r="X510" s="7"/>
      <c r="IM510" s="10"/>
      <c r="IN510" s="10"/>
    </row>
    <row r="511" s="9" customFormat="true" ht="35.05" hidden="false" customHeight="false" outlineLevel="1" collapsed="false">
      <c r="A511" s="49" t="s">
        <v>992</v>
      </c>
      <c r="B511" s="50" t="s">
        <v>49</v>
      </c>
      <c r="C511" s="50" t="s">
        <v>813</v>
      </c>
      <c r="D511" s="50" t="s">
        <v>51</v>
      </c>
      <c r="E511" s="45" t="s">
        <v>814</v>
      </c>
      <c r="F511" s="7" t="s">
        <v>130</v>
      </c>
      <c r="G511" s="51" t="n">
        <v>4.1</v>
      </c>
      <c r="H511" s="52"/>
      <c r="I511" s="46" t="n">
        <f aca="false">$D$1116</f>
        <v>0</v>
      </c>
      <c r="J511" s="53" t="n">
        <f aca="false">TRUNC(H511*(1+I511),2)</f>
        <v>0</v>
      </c>
      <c r="K511" s="54" t="n">
        <f aca="false">TRUNC(J511*G511,2)</f>
        <v>0</v>
      </c>
      <c r="L511" s="51"/>
      <c r="M511" s="46"/>
      <c r="N511" s="7" t="n">
        <f aca="false">SUM(O511:V511)-K511</f>
        <v>0</v>
      </c>
      <c r="O511" s="51"/>
      <c r="P511" s="51"/>
      <c r="Q511" s="51"/>
      <c r="R511" s="51"/>
      <c r="S511" s="51"/>
      <c r="T511" s="51" t="n">
        <f aca="false">K511</f>
        <v>0</v>
      </c>
      <c r="U511" s="51"/>
      <c r="V511" s="51"/>
      <c r="W511" s="7"/>
      <c r="X511" s="7"/>
      <c r="IM511" s="10"/>
      <c r="IN511" s="10"/>
    </row>
    <row r="512" s="9" customFormat="true" ht="35.05" hidden="false" customHeight="false" outlineLevel="1" collapsed="false">
      <c r="A512" s="49" t="s">
        <v>993</v>
      </c>
      <c r="B512" s="50" t="s">
        <v>49</v>
      </c>
      <c r="C512" s="50" t="s">
        <v>909</v>
      </c>
      <c r="D512" s="50" t="s">
        <v>51</v>
      </c>
      <c r="E512" s="45" t="s">
        <v>910</v>
      </c>
      <c r="F512" s="7" t="s">
        <v>117</v>
      </c>
      <c r="G512" s="51" t="n">
        <v>1</v>
      </c>
      <c r="H512" s="52"/>
      <c r="I512" s="46" t="n">
        <f aca="false">$D$1116</f>
        <v>0</v>
      </c>
      <c r="J512" s="53" t="n">
        <f aca="false">TRUNC(H512*(1+I512),2)</f>
        <v>0</v>
      </c>
      <c r="K512" s="54" t="n">
        <f aca="false">TRUNC(J512*G512,2)</f>
        <v>0</v>
      </c>
      <c r="L512" s="51"/>
      <c r="M512" s="46"/>
      <c r="N512" s="7" t="n">
        <f aca="false">SUM(O512:V512)-K512</f>
        <v>0</v>
      </c>
      <c r="O512" s="51"/>
      <c r="P512" s="51"/>
      <c r="Q512" s="51"/>
      <c r="R512" s="51"/>
      <c r="S512" s="51"/>
      <c r="T512" s="51" t="n">
        <f aca="false">K512</f>
        <v>0</v>
      </c>
      <c r="U512" s="51"/>
      <c r="V512" s="51"/>
      <c r="W512" s="7"/>
      <c r="X512" s="7"/>
      <c r="IM512" s="10"/>
      <c r="IN512" s="10"/>
    </row>
    <row r="513" s="9" customFormat="true" ht="14.15" hidden="false" customHeight="false" outlineLevel="1" collapsed="false">
      <c r="A513" s="49" t="s">
        <v>994</v>
      </c>
      <c r="B513" s="50" t="s">
        <v>49</v>
      </c>
      <c r="C513" s="50" t="s">
        <v>995</v>
      </c>
      <c r="D513" s="50" t="s">
        <v>51</v>
      </c>
      <c r="E513" s="45" t="s">
        <v>996</v>
      </c>
      <c r="F513" s="7" t="s">
        <v>117</v>
      </c>
      <c r="G513" s="51" t="n">
        <v>1</v>
      </c>
      <c r="H513" s="52"/>
      <c r="I513" s="46" t="n">
        <f aca="false">$D$1116</f>
        <v>0</v>
      </c>
      <c r="J513" s="53" t="n">
        <f aca="false">TRUNC(H513*(1+I513),2)</f>
        <v>0</v>
      </c>
      <c r="K513" s="54" t="n">
        <f aca="false">TRUNC(J513*G513,2)</f>
        <v>0</v>
      </c>
      <c r="L513" s="51"/>
      <c r="M513" s="46"/>
      <c r="N513" s="7" t="n">
        <f aca="false">SUM(O513:V513)-K513</f>
        <v>0</v>
      </c>
      <c r="O513" s="51"/>
      <c r="P513" s="51"/>
      <c r="Q513" s="51"/>
      <c r="R513" s="51"/>
      <c r="S513" s="51"/>
      <c r="T513" s="51" t="n">
        <f aca="false">K513</f>
        <v>0</v>
      </c>
      <c r="U513" s="51"/>
      <c r="V513" s="51"/>
      <c r="W513" s="7"/>
      <c r="X513" s="7"/>
      <c r="IM513" s="10"/>
      <c r="IN513" s="10"/>
    </row>
    <row r="514" s="9" customFormat="true" ht="35.05" hidden="false" customHeight="false" outlineLevel="1" collapsed="false">
      <c r="A514" s="49" t="s">
        <v>997</v>
      </c>
      <c r="B514" s="50" t="s">
        <v>49</v>
      </c>
      <c r="C514" s="50" t="s">
        <v>822</v>
      </c>
      <c r="D514" s="50" t="s">
        <v>51</v>
      </c>
      <c r="E514" s="45" t="s">
        <v>823</v>
      </c>
      <c r="F514" s="7" t="s">
        <v>117</v>
      </c>
      <c r="G514" s="51" t="n">
        <v>1</v>
      </c>
      <c r="H514" s="52"/>
      <c r="I514" s="46" t="n">
        <f aca="false">$D$1116</f>
        <v>0</v>
      </c>
      <c r="J514" s="53" t="n">
        <f aca="false">TRUNC(H514*(1+I514),2)</f>
        <v>0</v>
      </c>
      <c r="K514" s="54" t="n">
        <f aca="false">TRUNC(J514*G514,2)</f>
        <v>0</v>
      </c>
      <c r="L514" s="51"/>
      <c r="M514" s="46"/>
      <c r="N514" s="7" t="n">
        <f aca="false">SUM(O514:V514)-K514</f>
        <v>0</v>
      </c>
      <c r="O514" s="51"/>
      <c r="P514" s="51"/>
      <c r="Q514" s="51"/>
      <c r="R514" s="51"/>
      <c r="S514" s="51"/>
      <c r="T514" s="51"/>
      <c r="U514" s="51"/>
      <c r="V514" s="51" t="n">
        <f aca="false">K514</f>
        <v>0</v>
      </c>
      <c r="W514" s="7"/>
      <c r="X514" s="7"/>
      <c r="IM514" s="10"/>
      <c r="IN514" s="10"/>
    </row>
    <row r="515" s="9" customFormat="true" ht="23.85" hidden="false" customHeight="false" outlineLevel="1" collapsed="false">
      <c r="A515" s="49" t="s">
        <v>998</v>
      </c>
      <c r="B515" s="50" t="s">
        <v>49</v>
      </c>
      <c r="C515" s="50" t="s">
        <v>825</v>
      </c>
      <c r="D515" s="50" t="s">
        <v>51</v>
      </c>
      <c r="E515" s="45" t="s">
        <v>826</v>
      </c>
      <c r="F515" s="7" t="s">
        <v>117</v>
      </c>
      <c r="G515" s="51" t="n">
        <v>1</v>
      </c>
      <c r="H515" s="52"/>
      <c r="I515" s="46" t="n">
        <f aca="false">$D$1116</f>
        <v>0</v>
      </c>
      <c r="J515" s="53" t="n">
        <f aca="false">TRUNC(H515*(1+I515),2)</f>
        <v>0</v>
      </c>
      <c r="K515" s="54" t="n">
        <f aca="false">TRUNC(J515*G515,2)</f>
        <v>0</v>
      </c>
      <c r="L515" s="51"/>
      <c r="M515" s="46"/>
      <c r="N515" s="7" t="n">
        <f aca="false">SUM(O515:V515)-K515</f>
        <v>0</v>
      </c>
      <c r="O515" s="51"/>
      <c r="P515" s="51"/>
      <c r="Q515" s="51"/>
      <c r="R515" s="51"/>
      <c r="S515" s="51"/>
      <c r="T515" s="51"/>
      <c r="U515" s="51"/>
      <c r="V515" s="51" t="n">
        <f aca="false">K515</f>
        <v>0</v>
      </c>
      <c r="W515" s="7"/>
      <c r="X515" s="7"/>
      <c r="IM515" s="10"/>
      <c r="IN515" s="10"/>
    </row>
    <row r="516" s="9" customFormat="true" ht="23.85" hidden="false" customHeight="false" outlineLevel="1" collapsed="false">
      <c r="A516" s="49" t="s">
        <v>999</v>
      </c>
      <c r="B516" s="50" t="s">
        <v>49</v>
      </c>
      <c r="C516" s="50" t="s">
        <v>953</v>
      </c>
      <c r="D516" s="50" t="s">
        <v>51</v>
      </c>
      <c r="E516" s="45" t="s">
        <v>954</v>
      </c>
      <c r="F516" s="7" t="s">
        <v>117</v>
      </c>
      <c r="G516" s="51" t="n">
        <v>1</v>
      </c>
      <c r="H516" s="52"/>
      <c r="I516" s="46" t="n">
        <f aca="false">$D$1116</f>
        <v>0</v>
      </c>
      <c r="J516" s="53" t="n">
        <f aca="false">TRUNC(H516*(1+I516),2)</f>
        <v>0</v>
      </c>
      <c r="K516" s="54" t="n">
        <f aca="false">TRUNC(J516*G516,2)</f>
        <v>0</v>
      </c>
      <c r="L516" s="51"/>
      <c r="M516" s="46"/>
      <c r="N516" s="7" t="n">
        <f aca="false">SUM(O516:V516)-K516</f>
        <v>0</v>
      </c>
      <c r="O516" s="51"/>
      <c r="P516" s="51"/>
      <c r="Q516" s="51"/>
      <c r="R516" s="51"/>
      <c r="S516" s="51"/>
      <c r="T516" s="51" t="n">
        <f aca="false">K516</f>
        <v>0</v>
      </c>
      <c r="U516" s="51"/>
      <c r="V516" s="51"/>
      <c r="W516" s="7"/>
      <c r="X516" s="7"/>
      <c r="IM516" s="10"/>
      <c r="IN516" s="10"/>
    </row>
    <row r="517" s="10" customFormat="true" ht="23.85" hidden="false" customHeight="false" outlineLevel="1" collapsed="false">
      <c r="A517" s="49" t="s">
        <v>1000</v>
      </c>
      <c r="B517" s="50" t="s">
        <v>49</v>
      </c>
      <c r="C517" s="50" t="s">
        <v>921</v>
      </c>
      <c r="D517" s="50" t="s">
        <v>51</v>
      </c>
      <c r="E517" s="45" t="s">
        <v>922</v>
      </c>
      <c r="F517" s="7" t="s">
        <v>117</v>
      </c>
      <c r="G517" s="51" t="n">
        <v>2</v>
      </c>
      <c r="H517" s="52"/>
      <c r="I517" s="46" t="n">
        <f aca="false">$D$1116</f>
        <v>0</v>
      </c>
      <c r="J517" s="53" t="n">
        <f aca="false">TRUNC(H517*(1+I517),2)</f>
        <v>0</v>
      </c>
      <c r="K517" s="54" t="n">
        <f aca="false">TRUNC(J517*G517,2)</f>
        <v>0</v>
      </c>
      <c r="L517" s="51"/>
      <c r="M517" s="46"/>
      <c r="N517" s="7" t="n">
        <f aca="false">SUM(O517:V517)-K517</f>
        <v>0</v>
      </c>
      <c r="O517" s="51"/>
      <c r="P517" s="51"/>
      <c r="Q517" s="51"/>
      <c r="R517" s="51"/>
      <c r="S517" s="51"/>
      <c r="T517" s="51" t="n">
        <f aca="false">K517</f>
        <v>0</v>
      </c>
      <c r="U517" s="51"/>
      <c r="V517" s="51"/>
      <c r="W517" s="50"/>
      <c r="X517" s="50"/>
    </row>
    <row r="518" s="10" customFormat="true" ht="23.85" hidden="false" customHeight="false" outlineLevel="1" collapsed="false">
      <c r="A518" s="49" t="s">
        <v>1001</v>
      </c>
      <c r="B518" s="50" t="s">
        <v>49</v>
      </c>
      <c r="C518" s="50" t="s">
        <v>843</v>
      </c>
      <c r="D518" s="50" t="s">
        <v>51</v>
      </c>
      <c r="E518" s="45" t="s">
        <v>844</v>
      </c>
      <c r="F518" s="7" t="s">
        <v>117</v>
      </c>
      <c r="G518" s="51" t="n">
        <v>2</v>
      </c>
      <c r="H518" s="52"/>
      <c r="I518" s="46" t="n">
        <f aca="false">$D$1116</f>
        <v>0</v>
      </c>
      <c r="J518" s="53" t="n">
        <f aca="false">TRUNC(H518*(1+I518),2)</f>
        <v>0</v>
      </c>
      <c r="K518" s="54" t="n">
        <f aca="false">TRUNC(J518*G518,2)</f>
        <v>0</v>
      </c>
      <c r="L518" s="51"/>
      <c r="M518" s="46"/>
      <c r="N518" s="7" t="n">
        <f aca="false">SUM(O518:V518)-K518</f>
        <v>0</v>
      </c>
      <c r="O518" s="51"/>
      <c r="P518" s="51"/>
      <c r="Q518" s="51"/>
      <c r="R518" s="51"/>
      <c r="S518" s="51"/>
      <c r="T518" s="51" t="n">
        <f aca="false">K518</f>
        <v>0</v>
      </c>
      <c r="U518" s="51"/>
      <c r="V518" s="51"/>
      <c r="W518" s="50"/>
      <c r="X518" s="50"/>
    </row>
    <row r="519" s="10" customFormat="true" ht="46.25" hidden="false" customHeight="false" outlineLevel="1" collapsed="false">
      <c r="A519" s="49" t="s">
        <v>1002</v>
      </c>
      <c r="B519" s="50" t="s">
        <v>49</v>
      </c>
      <c r="C519" s="50" t="s">
        <v>846</v>
      </c>
      <c r="D519" s="50" t="s">
        <v>51</v>
      </c>
      <c r="E519" s="45" t="s">
        <v>847</v>
      </c>
      <c r="F519" s="7" t="s">
        <v>117</v>
      </c>
      <c r="G519" s="51" t="n">
        <v>3</v>
      </c>
      <c r="H519" s="52"/>
      <c r="I519" s="46" t="n">
        <f aca="false">$D$1116</f>
        <v>0</v>
      </c>
      <c r="J519" s="53" t="n">
        <f aca="false">TRUNC(H519*(1+I519),2)</f>
        <v>0</v>
      </c>
      <c r="K519" s="54" t="n">
        <f aca="false">TRUNC(J519*G519,2)</f>
        <v>0</v>
      </c>
      <c r="L519" s="51"/>
      <c r="M519" s="46"/>
      <c r="N519" s="7" t="n">
        <f aca="false">SUM(O519:V519)-K519</f>
        <v>0</v>
      </c>
      <c r="O519" s="51"/>
      <c r="P519" s="51"/>
      <c r="Q519" s="51"/>
      <c r="R519" s="51"/>
      <c r="S519" s="51"/>
      <c r="T519" s="51" t="n">
        <f aca="false">K519</f>
        <v>0</v>
      </c>
      <c r="U519" s="51"/>
      <c r="V519" s="51"/>
      <c r="W519" s="50"/>
      <c r="X519" s="50"/>
    </row>
    <row r="520" s="10" customFormat="true" ht="23.85" hidden="false" customHeight="false" outlineLevel="1" collapsed="false">
      <c r="A520" s="49" t="s">
        <v>1003</v>
      </c>
      <c r="B520" s="50" t="s">
        <v>49</v>
      </c>
      <c r="C520" s="50" t="s">
        <v>959</v>
      </c>
      <c r="D520" s="50" t="s">
        <v>51</v>
      </c>
      <c r="E520" s="45" t="s">
        <v>960</v>
      </c>
      <c r="F520" s="7" t="s">
        <v>130</v>
      </c>
      <c r="G520" s="51" t="n">
        <v>4.3</v>
      </c>
      <c r="H520" s="52"/>
      <c r="I520" s="46" t="n">
        <f aca="false">$D$1116</f>
        <v>0</v>
      </c>
      <c r="J520" s="53" t="n">
        <f aca="false">TRUNC(H520*(1+I520),2)</f>
        <v>0</v>
      </c>
      <c r="K520" s="54" t="n">
        <f aca="false">TRUNC(J520*G520,2)</f>
        <v>0</v>
      </c>
      <c r="L520" s="51"/>
      <c r="M520" s="46"/>
      <c r="N520" s="7" t="n">
        <f aca="false">SUM(O520:V520)-K520</f>
        <v>0</v>
      </c>
      <c r="O520" s="51"/>
      <c r="P520" s="51"/>
      <c r="Q520" s="51"/>
      <c r="R520" s="51"/>
      <c r="S520" s="51"/>
      <c r="T520" s="51" t="n">
        <f aca="false">K520</f>
        <v>0</v>
      </c>
      <c r="U520" s="51"/>
      <c r="V520" s="51"/>
      <c r="W520" s="50"/>
      <c r="X520" s="50"/>
    </row>
    <row r="521" s="10" customFormat="true" ht="35.05" hidden="false" customHeight="false" outlineLevel="1" collapsed="false">
      <c r="A521" s="49" t="s">
        <v>1004</v>
      </c>
      <c r="B521" s="50" t="s">
        <v>49</v>
      </c>
      <c r="C521" s="50" t="s">
        <v>852</v>
      </c>
      <c r="D521" s="50" t="s">
        <v>51</v>
      </c>
      <c r="E521" s="45" t="s">
        <v>853</v>
      </c>
      <c r="F521" s="7" t="s">
        <v>117</v>
      </c>
      <c r="G521" s="51" t="n">
        <v>1</v>
      </c>
      <c r="H521" s="52"/>
      <c r="I521" s="46" t="n">
        <f aca="false">$D$1116</f>
        <v>0</v>
      </c>
      <c r="J521" s="53" t="n">
        <f aca="false">TRUNC(H521*(1+I521),2)</f>
        <v>0</v>
      </c>
      <c r="K521" s="54" t="n">
        <f aca="false">TRUNC(J521*G521,2)</f>
        <v>0</v>
      </c>
      <c r="L521" s="51"/>
      <c r="M521" s="46"/>
      <c r="N521" s="7" t="n">
        <f aca="false">SUM(O521:V521)-K521</f>
        <v>0</v>
      </c>
      <c r="O521" s="51"/>
      <c r="P521" s="51"/>
      <c r="Q521" s="51"/>
      <c r="R521" s="51"/>
      <c r="S521" s="51"/>
      <c r="T521" s="51" t="n">
        <f aca="false">K521</f>
        <v>0</v>
      </c>
      <c r="U521" s="51"/>
      <c r="V521" s="51"/>
      <c r="W521" s="50"/>
      <c r="X521" s="50"/>
    </row>
    <row r="522" s="10" customFormat="true" ht="23.85" hidden="false" customHeight="false" outlineLevel="1" collapsed="false">
      <c r="A522" s="49" t="s">
        <v>1005</v>
      </c>
      <c r="B522" s="50" t="s">
        <v>49</v>
      </c>
      <c r="C522" s="50" t="s">
        <v>855</v>
      </c>
      <c r="D522" s="50" t="s">
        <v>51</v>
      </c>
      <c r="E522" s="45" t="s">
        <v>856</v>
      </c>
      <c r="F522" s="7" t="s">
        <v>117</v>
      </c>
      <c r="G522" s="51" t="n">
        <v>1</v>
      </c>
      <c r="H522" s="52"/>
      <c r="I522" s="46" t="n">
        <f aca="false">$D$1116</f>
        <v>0</v>
      </c>
      <c r="J522" s="53" t="n">
        <f aca="false">TRUNC(H522*(1+I522),2)</f>
        <v>0</v>
      </c>
      <c r="K522" s="54" t="n">
        <f aca="false">TRUNC(J522*G522,2)</f>
        <v>0</v>
      </c>
      <c r="L522" s="51"/>
      <c r="M522" s="46"/>
      <c r="N522" s="7" t="n">
        <f aca="false">SUM(O522:V522)-K522</f>
        <v>0</v>
      </c>
      <c r="O522" s="51"/>
      <c r="P522" s="51"/>
      <c r="Q522" s="51"/>
      <c r="R522" s="51"/>
      <c r="S522" s="51"/>
      <c r="T522" s="51" t="n">
        <f aca="false">K522</f>
        <v>0</v>
      </c>
      <c r="U522" s="51"/>
      <c r="V522" s="51"/>
      <c r="W522" s="50"/>
      <c r="X522" s="50"/>
    </row>
    <row r="523" s="10" customFormat="true" ht="23.85" hidden="false" customHeight="false" outlineLevel="1" collapsed="false">
      <c r="A523" s="49" t="s">
        <v>1006</v>
      </c>
      <c r="B523" s="50" t="s">
        <v>49</v>
      </c>
      <c r="C523" s="50" t="s">
        <v>858</v>
      </c>
      <c r="D523" s="50" t="s">
        <v>51</v>
      </c>
      <c r="E523" s="45" t="s">
        <v>859</v>
      </c>
      <c r="F523" s="7" t="s">
        <v>117</v>
      </c>
      <c r="G523" s="51" t="n">
        <v>2</v>
      </c>
      <c r="H523" s="52"/>
      <c r="I523" s="46" t="n">
        <f aca="false">$D$1116</f>
        <v>0</v>
      </c>
      <c r="J523" s="53" t="n">
        <f aca="false">TRUNC(H523*(1+I523),2)</f>
        <v>0</v>
      </c>
      <c r="K523" s="54" t="n">
        <f aca="false">TRUNC(J523*G523,2)</f>
        <v>0</v>
      </c>
      <c r="L523" s="51"/>
      <c r="M523" s="46"/>
      <c r="N523" s="7" t="n">
        <f aca="false">SUM(O523:V523)-K523</f>
        <v>0</v>
      </c>
      <c r="O523" s="51"/>
      <c r="P523" s="51"/>
      <c r="Q523" s="51"/>
      <c r="R523" s="51"/>
      <c r="S523" s="51"/>
      <c r="T523" s="51" t="n">
        <f aca="false">K523</f>
        <v>0</v>
      </c>
      <c r="U523" s="51"/>
      <c r="V523" s="51"/>
      <c r="W523" s="50"/>
      <c r="X523" s="50"/>
    </row>
    <row r="524" s="10" customFormat="true" ht="23.85" hidden="false" customHeight="false" outlineLevel="1" collapsed="false">
      <c r="A524" s="49" t="s">
        <v>1007</v>
      </c>
      <c r="B524" s="50" t="s">
        <v>49</v>
      </c>
      <c r="C524" s="50" t="s">
        <v>870</v>
      </c>
      <c r="D524" s="50" t="s">
        <v>51</v>
      </c>
      <c r="E524" s="45" t="s">
        <v>871</v>
      </c>
      <c r="F524" s="7" t="s">
        <v>130</v>
      </c>
      <c r="G524" s="51" t="n">
        <v>4.7</v>
      </c>
      <c r="H524" s="52"/>
      <c r="I524" s="46" t="n">
        <f aca="false">$D$1116</f>
        <v>0</v>
      </c>
      <c r="J524" s="53" t="n">
        <f aca="false">TRUNC(H524*(1+I524),2)</f>
        <v>0</v>
      </c>
      <c r="K524" s="54" t="n">
        <f aca="false">TRUNC(J524*G524,2)</f>
        <v>0</v>
      </c>
      <c r="L524" s="51"/>
      <c r="M524" s="46"/>
      <c r="N524" s="7" t="n">
        <f aca="false">SUM(O524:V524)-K524</f>
        <v>0</v>
      </c>
      <c r="O524" s="51"/>
      <c r="P524" s="51"/>
      <c r="Q524" s="51"/>
      <c r="R524" s="51"/>
      <c r="S524" s="51"/>
      <c r="T524" s="51" t="n">
        <f aca="false">K524</f>
        <v>0</v>
      </c>
      <c r="U524" s="51"/>
      <c r="V524" s="51"/>
      <c r="W524" s="50"/>
      <c r="X524" s="50"/>
    </row>
    <row r="525" s="10" customFormat="true" ht="23.85" hidden="false" customHeight="false" outlineLevel="1" collapsed="false">
      <c r="A525" s="49" t="s">
        <v>1008</v>
      </c>
      <c r="B525" s="50" t="s">
        <v>49</v>
      </c>
      <c r="C525" s="50" t="s">
        <v>861</v>
      </c>
      <c r="D525" s="50" t="s">
        <v>51</v>
      </c>
      <c r="E525" s="45" t="s">
        <v>862</v>
      </c>
      <c r="F525" s="7" t="s">
        <v>117</v>
      </c>
      <c r="G525" s="51" t="n">
        <v>2</v>
      </c>
      <c r="H525" s="52"/>
      <c r="I525" s="46" t="n">
        <f aca="false">$D$1116</f>
        <v>0</v>
      </c>
      <c r="J525" s="53" t="n">
        <f aca="false">TRUNC(H525*(1+I525),2)</f>
        <v>0</v>
      </c>
      <c r="K525" s="54" t="n">
        <f aca="false">TRUNC(J525*G525,2)</f>
        <v>0</v>
      </c>
      <c r="L525" s="51"/>
      <c r="M525" s="46"/>
      <c r="N525" s="7" t="n">
        <f aca="false">SUM(O525:V525)-K525</f>
        <v>0</v>
      </c>
      <c r="O525" s="51"/>
      <c r="P525" s="51"/>
      <c r="Q525" s="51"/>
      <c r="R525" s="51"/>
      <c r="S525" s="51"/>
      <c r="T525" s="51" t="n">
        <f aca="false">K525</f>
        <v>0</v>
      </c>
      <c r="U525" s="51"/>
      <c r="V525" s="51"/>
      <c r="W525" s="50"/>
      <c r="X525" s="50"/>
    </row>
    <row r="526" s="10" customFormat="true" ht="46.25" hidden="false" customHeight="false" outlineLevel="1" collapsed="false">
      <c r="A526" s="49" t="s">
        <v>1009</v>
      </c>
      <c r="B526" s="50" t="s">
        <v>49</v>
      </c>
      <c r="C526" s="50" t="s">
        <v>864</v>
      </c>
      <c r="D526" s="50" t="s">
        <v>51</v>
      </c>
      <c r="E526" s="45" t="s">
        <v>865</v>
      </c>
      <c r="F526" s="7" t="s">
        <v>117</v>
      </c>
      <c r="G526" s="51" t="n">
        <v>2</v>
      </c>
      <c r="H526" s="52"/>
      <c r="I526" s="46" t="n">
        <f aca="false">$D$1116</f>
        <v>0</v>
      </c>
      <c r="J526" s="53" t="n">
        <f aca="false">TRUNC(H526*(1+I526),2)</f>
        <v>0</v>
      </c>
      <c r="K526" s="54" t="n">
        <f aca="false">TRUNC(J526*G526,2)</f>
        <v>0</v>
      </c>
      <c r="L526" s="51"/>
      <c r="M526" s="46"/>
      <c r="N526" s="7" t="n">
        <f aca="false">SUM(O526:V526)-K526</f>
        <v>0</v>
      </c>
      <c r="O526" s="51"/>
      <c r="P526" s="51"/>
      <c r="Q526" s="51"/>
      <c r="R526" s="51"/>
      <c r="S526" s="51"/>
      <c r="T526" s="51" t="n">
        <f aca="false">K526</f>
        <v>0</v>
      </c>
      <c r="U526" s="51"/>
      <c r="V526" s="51"/>
      <c r="W526" s="50"/>
      <c r="X526" s="50"/>
    </row>
    <row r="527" s="10" customFormat="true" ht="23.85" hidden="false" customHeight="false" outlineLevel="1" collapsed="false">
      <c r="A527" s="49" t="s">
        <v>1010</v>
      </c>
      <c r="B527" s="50" t="s">
        <v>49</v>
      </c>
      <c r="C527" s="50" t="s">
        <v>867</v>
      </c>
      <c r="D527" s="50" t="s">
        <v>74</v>
      </c>
      <c r="E527" s="45" t="s">
        <v>868</v>
      </c>
      <c r="F527" s="7" t="s">
        <v>117</v>
      </c>
      <c r="G527" s="51" t="n">
        <v>2</v>
      </c>
      <c r="H527" s="52"/>
      <c r="I527" s="46" t="n">
        <f aca="false">$D$1116</f>
        <v>0</v>
      </c>
      <c r="J527" s="53" t="n">
        <f aca="false">TRUNC(H527*(1+I527),2)</f>
        <v>0</v>
      </c>
      <c r="K527" s="54" t="n">
        <f aca="false">TRUNC(J527*G527,2)</f>
        <v>0</v>
      </c>
      <c r="L527" s="51"/>
      <c r="M527" s="46"/>
      <c r="N527" s="7" t="n">
        <f aca="false">SUM(O527:V527)-K527</f>
        <v>0</v>
      </c>
      <c r="O527" s="51"/>
      <c r="P527" s="51"/>
      <c r="Q527" s="51"/>
      <c r="R527" s="51"/>
      <c r="S527" s="51"/>
      <c r="T527" s="51" t="n">
        <f aca="false">K527</f>
        <v>0</v>
      </c>
      <c r="U527" s="51"/>
      <c r="V527" s="51"/>
      <c r="W527" s="50"/>
      <c r="X527" s="50"/>
    </row>
    <row r="528" s="10" customFormat="true" ht="23.85" hidden="false" customHeight="false" outlineLevel="1" collapsed="false">
      <c r="A528" s="49" t="s">
        <v>1011</v>
      </c>
      <c r="B528" s="50" t="s">
        <v>49</v>
      </c>
      <c r="C528" s="50" t="s">
        <v>214</v>
      </c>
      <c r="D528" s="50" t="s">
        <v>51</v>
      </c>
      <c r="E528" s="45" t="s">
        <v>873</v>
      </c>
      <c r="F528" s="7" t="s">
        <v>121</v>
      </c>
      <c r="G528" s="51" t="n">
        <v>1.01</v>
      </c>
      <c r="H528" s="52"/>
      <c r="I528" s="46" t="n">
        <f aca="false">$D$1116</f>
        <v>0</v>
      </c>
      <c r="J528" s="53" t="n">
        <f aca="false">TRUNC(H528*(1+I528),2)</f>
        <v>0</v>
      </c>
      <c r="K528" s="54" t="n">
        <f aca="false">TRUNC(J528*G528,2)</f>
        <v>0</v>
      </c>
      <c r="L528" s="51"/>
      <c r="M528" s="46"/>
      <c r="N528" s="7" t="n">
        <f aca="false">SUM(O528:V528)-K528</f>
        <v>0</v>
      </c>
      <c r="O528" s="51"/>
      <c r="P528" s="51"/>
      <c r="Q528" s="51"/>
      <c r="R528" s="51"/>
      <c r="S528" s="51"/>
      <c r="T528" s="51" t="n">
        <f aca="false">K528</f>
        <v>0</v>
      </c>
      <c r="U528" s="51"/>
      <c r="V528" s="51"/>
      <c r="W528" s="50"/>
      <c r="X528" s="50"/>
    </row>
    <row r="529" s="10" customFormat="true" ht="14.15" hidden="false" customHeight="false" outlineLevel="1" collapsed="false">
      <c r="A529" s="49" t="s">
        <v>1012</v>
      </c>
      <c r="B529" s="50" t="s">
        <v>49</v>
      </c>
      <c r="C529" s="50" t="s">
        <v>875</v>
      </c>
      <c r="D529" s="50" t="s">
        <v>51</v>
      </c>
      <c r="E529" s="45" t="s">
        <v>876</v>
      </c>
      <c r="F529" s="7" t="s">
        <v>121</v>
      </c>
      <c r="G529" s="51" t="n">
        <v>1.01</v>
      </c>
      <c r="H529" s="52"/>
      <c r="I529" s="46" t="n">
        <f aca="false">$D$1116</f>
        <v>0</v>
      </c>
      <c r="J529" s="53" t="n">
        <f aca="false">TRUNC(H529*(1+I529),2)</f>
        <v>0</v>
      </c>
      <c r="K529" s="54" t="n">
        <f aca="false">TRUNC(J529*G529,2)</f>
        <v>0</v>
      </c>
      <c r="L529" s="51"/>
      <c r="M529" s="46"/>
      <c r="N529" s="7" t="n">
        <f aca="false">SUM(O529:V529)-K529</f>
        <v>0</v>
      </c>
      <c r="O529" s="51"/>
      <c r="P529" s="51"/>
      <c r="Q529" s="51"/>
      <c r="R529" s="51"/>
      <c r="S529" s="51"/>
      <c r="T529" s="51" t="n">
        <f aca="false">K529</f>
        <v>0</v>
      </c>
      <c r="U529" s="51"/>
      <c r="V529" s="51"/>
      <c r="W529" s="50"/>
      <c r="X529" s="50"/>
    </row>
    <row r="530" s="10" customFormat="true" ht="23.85" hidden="false" customHeight="false" outlineLevel="1" collapsed="false">
      <c r="A530" s="49" t="s">
        <v>1013</v>
      </c>
      <c r="B530" s="50" t="s">
        <v>49</v>
      </c>
      <c r="C530" s="50" t="s">
        <v>878</v>
      </c>
      <c r="D530" s="50" t="s">
        <v>51</v>
      </c>
      <c r="E530" s="45" t="s">
        <v>879</v>
      </c>
      <c r="F530" s="7" t="s">
        <v>130</v>
      </c>
      <c r="G530" s="51" t="n">
        <v>3.3</v>
      </c>
      <c r="H530" s="52"/>
      <c r="I530" s="46" t="n">
        <f aca="false">$D$1116</f>
        <v>0</v>
      </c>
      <c r="J530" s="53" t="n">
        <f aca="false">TRUNC(H530*(1+I530),2)</f>
        <v>0</v>
      </c>
      <c r="K530" s="54" t="n">
        <f aca="false">TRUNC(J530*G530,2)</f>
        <v>0</v>
      </c>
      <c r="L530" s="51"/>
      <c r="M530" s="46"/>
      <c r="N530" s="7" t="n">
        <f aca="false">SUM(O530:V530)-K530</f>
        <v>0</v>
      </c>
      <c r="O530" s="51"/>
      <c r="P530" s="51"/>
      <c r="Q530" s="51"/>
      <c r="R530" s="51"/>
      <c r="S530" s="51"/>
      <c r="T530" s="51" t="n">
        <f aca="false">K530</f>
        <v>0</v>
      </c>
      <c r="U530" s="51"/>
      <c r="V530" s="51"/>
      <c r="W530" s="50"/>
      <c r="X530" s="50"/>
    </row>
    <row r="531" s="10" customFormat="true" ht="23.85" hidden="false" customHeight="false" outlineLevel="1" collapsed="false">
      <c r="A531" s="49" t="s">
        <v>1014</v>
      </c>
      <c r="B531" s="50" t="s">
        <v>49</v>
      </c>
      <c r="C531" s="50" t="s">
        <v>881</v>
      </c>
      <c r="D531" s="50" t="s">
        <v>51</v>
      </c>
      <c r="E531" s="45" t="s">
        <v>882</v>
      </c>
      <c r="F531" s="7" t="s">
        <v>130</v>
      </c>
      <c r="G531" s="51" t="n">
        <v>2.7</v>
      </c>
      <c r="H531" s="52"/>
      <c r="I531" s="46" t="n">
        <f aca="false">$D$1116</f>
        <v>0</v>
      </c>
      <c r="J531" s="53" t="n">
        <f aca="false">TRUNC(H531*(1+I531),2)</f>
        <v>0</v>
      </c>
      <c r="K531" s="54" t="n">
        <f aca="false">TRUNC(J531*G531,2)</f>
        <v>0</v>
      </c>
      <c r="L531" s="51"/>
      <c r="M531" s="46"/>
      <c r="N531" s="7" t="n">
        <f aca="false">SUM(O531:V531)-K531</f>
        <v>0</v>
      </c>
      <c r="O531" s="51"/>
      <c r="P531" s="51"/>
      <c r="Q531" s="51"/>
      <c r="R531" s="51"/>
      <c r="S531" s="51"/>
      <c r="T531" s="51" t="n">
        <f aca="false">K531</f>
        <v>0</v>
      </c>
      <c r="U531" s="51"/>
      <c r="V531" s="51"/>
      <c r="W531" s="50"/>
      <c r="X531" s="50"/>
    </row>
    <row r="532" s="10" customFormat="true" ht="46.25" hidden="false" customHeight="false" outlineLevel="1" collapsed="false">
      <c r="A532" s="49" t="s">
        <v>1015</v>
      </c>
      <c r="B532" s="50" t="s">
        <v>49</v>
      </c>
      <c r="C532" s="50" t="s">
        <v>1016</v>
      </c>
      <c r="D532" s="50" t="s">
        <v>80</v>
      </c>
      <c r="E532" s="45" t="s">
        <v>1017</v>
      </c>
      <c r="F532" s="7" t="s">
        <v>117</v>
      </c>
      <c r="G532" s="51" t="n">
        <v>1</v>
      </c>
      <c r="H532" s="52"/>
      <c r="I532" s="46" t="n">
        <f aca="false">$D$1116</f>
        <v>0</v>
      </c>
      <c r="J532" s="53" t="n">
        <f aca="false">TRUNC(H532*(1+I532),2)</f>
        <v>0</v>
      </c>
      <c r="K532" s="54" t="n">
        <f aca="false">TRUNC(J532*G532,2)</f>
        <v>0</v>
      </c>
      <c r="L532" s="51"/>
      <c r="M532" s="46"/>
      <c r="N532" s="7" t="n">
        <f aca="false">SUM(O532:V532)-K532</f>
        <v>0</v>
      </c>
      <c r="O532" s="51"/>
      <c r="P532" s="51"/>
      <c r="Q532" s="51"/>
      <c r="R532" s="51"/>
      <c r="S532" s="51"/>
      <c r="T532" s="51"/>
      <c r="U532" s="51"/>
      <c r="V532" s="51" t="n">
        <f aca="false">K532</f>
        <v>0</v>
      </c>
      <c r="W532" s="50"/>
      <c r="X532" s="50"/>
    </row>
    <row r="533" s="80" customFormat="true" ht="14.15" hidden="false" customHeight="false" outlineLevel="1" collapsed="false">
      <c r="A533" s="73" t="s">
        <v>1018</v>
      </c>
      <c r="B533" s="74"/>
      <c r="C533" s="74"/>
      <c r="D533" s="75"/>
      <c r="E533" s="132" t="s">
        <v>1019</v>
      </c>
      <c r="F533" s="93"/>
      <c r="G533" s="93"/>
      <c r="H533" s="52"/>
      <c r="I533" s="78"/>
      <c r="J533" s="78"/>
      <c r="K533" s="77"/>
      <c r="L533" s="77"/>
      <c r="M533" s="78"/>
      <c r="N533" s="79" t="n">
        <f aca="false">SUM(O533:V533)-K533</f>
        <v>0</v>
      </c>
      <c r="O533" s="77"/>
      <c r="P533" s="77"/>
      <c r="Q533" s="77"/>
      <c r="R533" s="77"/>
      <c r="S533" s="77"/>
      <c r="T533" s="77"/>
      <c r="U533" s="77"/>
      <c r="V533" s="77"/>
      <c r="W533" s="79"/>
      <c r="X533" s="79"/>
      <c r="IM533" s="89"/>
      <c r="IN533" s="89"/>
    </row>
    <row r="534" s="10" customFormat="true" ht="35.05" hidden="false" customHeight="false" outlineLevel="1" collapsed="false">
      <c r="A534" s="49" t="s">
        <v>1020</v>
      </c>
      <c r="B534" s="50" t="s">
        <v>49</v>
      </c>
      <c r="C534" s="50" t="s">
        <v>782</v>
      </c>
      <c r="D534" s="50" t="s">
        <v>51</v>
      </c>
      <c r="E534" s="45" t="s">
        <v>783</v>
      </c>
      <c r="F534" s="7" t="s">
        <v>117</v>
      </c>
      <c r="G534" s="51" t="n">
        <v>2</v>
      </c>
      <c r="H534" s="52"/>
      <c r="I534" s="46" t="n">
        <f aca="false">$D$1116</f>
        <v>0</v>
      </c>
      <c r="J534" s="53" t="n">
        <f aca="false">TRUNC(H534*(1+I534),2)</f>
        <v>0</v>
      </c>
      <c r="K534" s="54" t="n">
        <f aca="false">TRUNC(J534*G534,2)</f>
        <v>0</v>
      </c>
      <c r="L534" s="51"/>
      <c r="M534" s="46"/>
      <c r="N534" s="7" t="n">
        <f aca="false">SUM(O534:V534)-K534</f>
        <v>0</v>
      </c>
      <c r="O534" s="51"/>
      <c r="P534" s="51"/>
      <c r="Q534" s="51"/>
      <c r="R534" s="51"/>
      <c r="S534" s="51"/>
      <c r="T534" s="51" t="n">
        <f aca="false">K534</f>
        <v>0</v>
      </c>
      <c r="U534" s="51"/>
      <c r="V534" s="51"/>
      <c r="W534" s="50"/>
      <c r="X534" s="50"/>
    </row>
    <row r="535" s="10" customFormat="true" ht="35.05" hidden="false" customHeight="false" outlineLevel="1" collapsed="false">
      <c r="A535" s="49" t="s">
        <v>1021</v>
      </c>
      <c r="B535" s="50" t="s">
        <v>49</v>
      </c>
      <c r="C535" s="50" t="s">
        <v>785</v>
      </c>
      <c r="D535" s="50" t="s">
        <v>51</v>
      </c>
      <c r="E535" s="45" t="s">
        <v>786</v>
      </c>
      <c r="F535" s="7" t="s">
        <v>117</v>
      </c>
      <c r="G535" s="51" t="n">
        <v>7</v>
      </c>
      <c r="H535" s="52"/>
      <c r="I535" s="46" t="n">
        <f aca="false">$D$1116</f>
        <v>0</v>
      </c>
      <c r="J535" s="53" t="n">
        <f aca="false">TRUNC(H535*(1+I535),2)</f>
        <v>0</v>
      </c>
      <c r="K535" s="54" t="n">
        <f aca="false">TRUNC(J535*G535,2)</f>
        <v>0</v>
      </c>
      <c r="L535" s="51"/>
      <c r="M535" s="46"/>
      <c r="N535" s="7" t="n">
        <f aca="false">SUM(O535:V535)-K535</f>
        <v>0</v>
      </c>
      <c r="O535" s="51"/>
      <c r="P535" s="51"/>
      <c r="Q535" s="51"/>
      <c r="R535" s="51"/>
      <c r="S535" s="51"/>
      <c r="T535" s="51" t="n">
        <f aca="false">K535</f>
        <v>0</v>
      </c>
      <c r="U535" s="51"/>
      <c r="V535" s="51"/>
      <c r="W535" s="50"/>
      <c r="X535" s="50"/>
    </row>
    <row r="536" s="10" customFormat="true" ht="35.05" hidden="false" customHeight="false" outlineLevel="1" collapsed="false">
      <c r="A536" s="49" t="s">
        <v>1022</v>
      </c>
      <c r="B536" s="50" t="s">
        <v>49</v>
      </c>
      <c r="C536" s="50" t="s">
        <v>976</v>
      </c>
      <c r="D536" s="50" t="s">
        <v>51</v>
      </c>
      <c r="E536" s="45" t="s">
        <v>977</v>
      </c>
      <c r="F536" s="7" t="s">
        <v>117</v>
      </c>
      <c r="G536" s="51" t="n">
        <v>1</v>
      </c>
      <c r="H536" s="52"/>
      <c r="I536" s="46" t="n">
        <f aca="false">$D$1116</f>
        <v>0</v>
      </c>
      <c r="J536" s="53" t="n">
        <f aca="false">TRUNC(H536*(1+I536),2)</f>
        <v>0</v>
      </c>
      <c r="K536" s="54" t="n">
        <f aca="false">TRUNC(J536*G536,2)</f>
        <v>0</v>
      </c>
      <c r="L536" s="51"/>
      <c r="M536" s="46"/>
      <c r="N536" s="7" t="n">
        <f aca="false">SUM(O536:V536)-K536</f>
        <v>0</v>
      </c>
      <c r="O536" s="51"/>
      <c r="P536" s="51"/>
      <c r="Q536" s="51"/>
      <c r="R536" s="51"/>
      <c r="S536" s="51"/>
      <c r="T536" s="51" t="n">
        <f aca="false">K536</f>
        <v>0</v>
      </c>
      <c r="U536" s="51"/>
      <c r="V536" s="51"/>
      <c r="W536" s="50"/>
      <c r="X536" s="50"/>
    </row>
    <row r="537" s="10" customFormat="true" ht="35.05" hidden="false" customHeight="false" outlineLevel="1" collapsed="false">
      <c r="A537" s="49" t="s">
        <v>1023</v>
      </c>
      <c r="B537" s="50" t="s">
        <v>49</v>
      </c>
      <c r="C537" s="50" t="s">
        <v>788</v>
      </c>
      <c r="D537" s="50" t="s">
        <v>51</v>
      </c>
      <c r="E537" s="45" t="s">
        <v>789</v>
      </c>
      <c r="F537" s="7" t="s">
        <v>130</v>
      </c>
      <c r="G537" s="51" t="n">
        <v>1.7</v>
      </c>
      <c r="H537" s="52"/>
      <c r="I537" s="46" t="n">
        <f aca="false">$D$1116</f>
        <v>0</v>
      </c>
      <c r="J537" s="53" t="n">
        <f aca="false">TRUNC(H537*(1+I537),2)</f>
        <v>0</v>
      </c>
      <c r="K537" s="54" t="n">
        <f aca="false">TRUNC(J537*G537,2)</f>
        <v>0</v>
      </c>
      <c r="L537" s="51"/>
      <c r="M537" s="46"/>
      <c r="N537" s="7" t="n">
        <f aca="false">SUM(O537:V537)-K537</f>
        <v>0</v>
      </c>
      <c r="O537" s="51"/>
      <c r="P537" s="51"/>
      <c r="Q537" s="51"/>
      <c r="R537" s="51"/>
      <c r="S537" s="51"/>
      <c r="T537" s="51" t="n">
        <f aca="false">K537</f>
        <v>0</v>
      </c>
      <c r="U537" s="51"/>
      <c r="V537" s="51"/>
      <c r="W537" s="50"/>
      <c r="X537" s="50"/>
    </row>
    <row r="538" s="10" customFormat="true" ht="35.05" hidden="false" customHeight="false" outlineLevel="1" collapsed="false">
      <c r="A538" s="49" t="s">
        <v>1024</v>
      </c>
      <c r="B538" s="50" t="s">
        <v>49</v>
      </c>
      <c r="C538" s="50" t="s">
        <v>800</v>
      </c>
      <c r="D538" s="50" t="s">
        <v>51</v>
      </c>
      <c r="E538" s="45" t="s">
        <v>801</v>
      </c>
      <c r="F538" s="7" t="s">
        <v>117</v>
      </c>
      <c r="G538" s="51" t="n">
        <v>5</v>
      </c>
      <c r="H538" s="52"/>
      <c r="I538" s="46" t="n">
        <f aca="false">$D$1116</f>
        <v>0</v>
      </c>
      <c r="J538" s="53" t="n">
        <f aca="false">TRUNC(H538*(1+I538),2)</f>
        <v>0</v>
      </c>
      <c r="K538" s="54" t="n">
        <f aca="false">TRUNC(J538*G538,2)</f>
        <v>0</v>
      </c>
      <c r="L538" s="51"/>
      <c r="M538" s="46"/>
      <c r="N538" s="7" t="n">
        <f aca="false">SUM(O538:V538)-K538</f>
        <v>0</v>
      </c>
      <c r="O538" s="51"/>
      <c r="P538" s="51"/>
      <c r="Q538" s="51"/>
      <c r="R538" s="51"/>
      <c r="S538" s="51"/>
      <c r="T538" s="51" t="n">
        <f aca="false">K538</f>
        <v>0</v>
      </c>
      <c r="U538" s="51"/>
      <c r="V538" s="51"/>
      <c r="W538" s="50"/>
      <c r="X538" s="50"/>
    </row>
    <row r="539" s="10" customFormat="true" ht="35.05" hidden="false" customHeight="false" outlineLevel="1" collapsed="false">
      <c r="A539" s="49" t="s">
        <v>1025</v>
      </c>
      <c r="B539" s="50" t="s">
        <v>49</v>
      </c>
      <c r="C539" s="50" t="s">
        <v>791</v>
      </c>
      <c r="D539" s="50" t="s">
        <v>51</v>
      </c>
      <c r="E539" s="45" t="s">
        <v>792</v>
      </c>
      <c r="F539" s="7" t="s">
        <v>117</v>
      </c>
      <c r="G539" s="51" t="n">
        <v>2</v>
      </c>
      <c r="H539" s="52"/>
      <c r="I539" s="46" t="n">
        <f aca="false">$D$1116</f>
        <v>0</v>
      </c>
      <c r="J539" s="53" t="n">
        <f aca="false">TRUNC(H539*(1+I539),2)</f>
        <v>0</v>
      </c>
      <c r="K539" s="54" t="n">
        <f aca="false">TRUNC(J539*G539,2)</f>
        <v>0</v>
      </c>
      <c r="L539" s="51"/>
      <c r="M539" s="46"/>
      <c r="N539" s="7" t="n">
        <f aca="false">SUM(O539:V539)-K539</f>
        <v>0</v>
      </c>
      <c r="O539" s="51"/>
      <c r="P539" s="51"/>
      <c r="Q539" s="51"/>
      <c r="R539" s="51"/>
      <c r="S539" s="51"/>
      <c r="T539" s="51" t="n">
        <f aca="false">K539</f>
        <v>0</v>
      </c>
      <c r="U539" s="51"/>
      <c r="V539" s="51"/>
      <c r="W539" s="50"/>
      <c r="X539" s="50"/>
    </row>
    <row r="540" s="10" customFormat="true" ht="35.05" hidden="false" customHeight="false" outlineLevel="1" collapsed="false">
      <c r="A540" s="49" t="s">
        <v>1026</v>
      </c>
      <c r="B540" s="50" t="s">
        <v>49</v>
      </c>
      <c r="C540" s="50" t="s">
        <v>905</v>
      </c>
      <c r="D540" s="50" t="s">
        <v>51</v>
      </c>
      <c r="E540" s="45" t="s">
        <v>906</v>
      </c>
      <c r="F540" s="7" t="s">
        <v>117</v>
      </c>
      <c r="G540" s="51" t="n">
        <v>1</v>
      </c>
      <c r="H540" s="52"/>
      <c r="I540" s="46" t="n">
        <f aca="false">$D$1116</f>
        <v>0</v>
      </c>
      <c r="J540" s="53" t="n">
        <f aca="false">TRUNC(H540*(1+I540),2)</f>
        <v>0</v>
      </c>
      <c r="K540" s="54" t="n">
        <f aca="false">TRUNC(J540*G540,2)</f>
        <v>0</v>
      </c>
      <c r="L540" s="51"/>
      <c r="M540" s="46"/>
      <c r="N540" s="7" t="n">
        <f aca="false">SUM(O540:V540)-K540</f>
        <v>0</v>
      </c>
      <c r="O540" s="51"/>
      <c r="P540" s="51"/>
      <c r="Q540" s="51"/>
      <c r="R540" s="51"/>
      <c r="S540" s="51"/>
      <c r="T540" s="51" t="n">
        <f aca="false">K540</f>
        <v>0</v>
      </c>
      <c r="U540" s="51"/>
      <c r="V540" s="51"/>
      <c r="W540" s="50"/>
      <c r="X540" s="50"/>
    </row>
    <row r="541" s="10" customFormat="true" ht="35.05" hidden="false" customHeight="false" outlineLevel="1" collapsed="false">
      <c r="A541" s="49" t="s">
        <v>1027</v>
      </c>
      <c r="B541" s="50" t="s">
        <v>49</v>
      </c>
      <c r="C541" s="50" t="s">
        <v>797</v>
      </c>
      <c r="D541" s="50" t="s">
        <v>51</v>
      </c>
      <c r="E541" s="45" t="s">
        <v>798</v>
      </c>
      <c r="F541" s="7" t="s">
        <v>117</v>
      </c>
      <c r="G541" s="51" t="n">
        <v>1</v>
      </c>
      <c r="H541" s="52"/>
      <c r="I541" s="46" t="n">
        <f aca="false">$D$1116</f>
        <v>0</v>
      </c>
      <c r="J541" s="53" t="n">
        <f aca="false">TRUNC(H541*(1+I541),2)</f>
        <v>0</v>
      </c>
      <c r="K541" s="54" t="n">
        <f aca="false">TRUNC(J541*G541,2)</f>
        <v>0</v>
      </c>
      <c r="L541" s="51"/>
      <c r="M541" s="46"/>
      <c r="N541" s="7" t="n">
        <f aca="false">SUM(O541:V541)-K541</f>
        <v>0</v>
      </c>
      <c r="O541" s="51"/>
      <c r="P541" s="51"/>
      <c r="Q541" s="51"/>
      <c r="R541" s="51"/>
      <c r="S541" s="51"/>
      <c r="T541" s="51" t="n">
        <f aca="false">K541</f>
        <v>0</v>
      </c>
      <c r="U541" s="51"/>
      <c r="V541" s="51"/>
      <c r="W541" s="50"/>
      <c r="X541" s="50"/>
    </row>
    <row r="542" s="10" customFormat="true" ht="35.05" hidden="false" customHeight="false" outlineLevel="1" collapsed="false">
      <c r="A542" s="49" t="s">
        <v>1028</v>
      </c>
      <c r="B542" s="50" t="s">
        <v>49</v>
      </c>
      <c r="C542" s="50" t="s">
        <v>949</v>
      </c>
      <c r="D542" s="50" t="s">
        <v>51</v>
      </c>
      <c r="E542" s="45" t="s">
        <v>950</v>
      </c>
      <c r="F542" s="7" t="s">
        <v>130</v>
      </c>
      <c r="G542" s="51" t="n">
        <v>6</v>
      </c>
      <c r="H542" s="52"/>
      <c r="I542" s="46" t="n">
        <f aca="false">$D$1116</f>
        <v>0</v>
      </c>
      <c r="J542" s="53" t="n">
        <f aca="false">TRUNC(H542*(1+I542),2)</f>
        <v>0</v>
      </c>
      <c r="K542" s="54" t="n">
        <f aca="false">TRUNC(J542*G542,2)</f>
        <v>0</v>
      </c>
      <c r="L542" s="51"/>
      <c r="M542" s="46"/>
      <c r="N542" s="7" t="n">
        <f aca="false">SUM(O542:V542)-K542</f>
        <v>0</v>
      </c>
      <c r="O542" s="51"/>
      <c r="P542" s="51"/>
      <c r="Q542" s="51"/>
      <c r="R542" s="51"/>
      <c r="S542" s="51"/>
      <c r="T542" s="51" t="n">
        <f aca="false">K542</f>
        <v>0</v>
      </c>
      <c r="U542" s="51"/>
      <c r="V542" s="51"/>
      <c r="W542" s="50"/>
      <c r="X542" s="50"/>
    </row>
    <row r="543" s="10" customFormat="true" ht="23.85" hidden="false" customHeight="false" outlineLevel="1" collapsed="false">
      <c r="A543" s="49" t="s">
        <v>1029</v>
      </c>
      <c r="B543" s="50" t="s">
        <v>49</v>
      </c>
      <c r="C543" s="50" t="s">
        <v>806</v>
      </c>
      <c r="D543" s="50" t="s">
        <v>74</v>
      </c>
      <c r="E543" s="45" t="s">
        <v>807</v>
      </c>
      <c r="F543" s="7" t="s">
        <v>117</v>
      </c>
      <c r="G543" s="51" t="n">
        <v>1</v>
      </c>
      <c r="H543" s="52"/>
      <c r="I543" s="46" t="n">
        <f aca="false">$D$1116</f>
        <v>0</v>
      </c>
      <c r="J543" s="53" t="n">
        <f aca="false">TRUNC(H543*(1+I543),2)</f>
        <v>0</v>
      </c>
      <c r="K543" s="54" t="n">
        <f aca="false">TRUNC(J543*G543,2)</f>
        <v>0</v>
      </c>
      <c r="L543" s="51"/>
      <c r="M543" s="46"/>
      <c r="N543" s="7" t="n">
        <f aca="false">SUM(O543:V543)-K543</f>
        <v>0</v>
      </c>
      <c r="O543" s="51"/>
      <c r="P543" s="51"/>
      <c r="Q543" s="51"/>
      <c r="R543" s="51"/>
      <c r="S543" s="51"/>
      <c r="T543" s="51" t="n">
        <f aca="false">K543</f>
        <v>0</v>
      </c>
      <c r="U543" s="51"/>
      <c r="V543" s="51"/>
      <c r="W543" s="50"/>
      <c r="X543" s="50"/>
    </row>
    <row r="544" s="10" customFormat="true" ht="35.05" hidden="false" customHeight="false" outlineLevel="1" collapsed="false">
      <c r="A544" s="49" t="s">
        <v>1030</v>
      </c>
      <c r="B544" s="50" t="s">
        <v>49</v>
      </c>
      <c r="C544" s="50" t="s">
        <v>816</v>
      </c>
      <c r="D544" s="50" t="s">
        <v>51</v>
      </c>
      <c r="E544" s="45" t="s">
        <v>817</v>
      </c>
      <c r="F544" s="7" t="s">
        <v>117</v>
      </c>
      <c r="G544" s="51" t="n">
        <v>3</v>
      </c>
      <c r="H544" s="52"/>
      <c r="I544" s="46" t="n">
        <f aca="false">$D$1116</f>
        <v>0</v>
      </c>
      <c r="J544" s="53" t="n">
        <f aca="false">TRUNC(H544*(1+I544),2)</f>
        <v>0</v>
      </c>
      <c r="K544" s="54" t="n">
        <f aca="false">TRUNC(J544*G544,2)</f>
        <v>0</v>
      </c>
      <c r="L544" s="51"/>
      <c r="M544" s="46"/>
      <c r="N544" s="7" t="n">
        <f aca="false">SUM(O544:V544)-K544</f>
        <v>0</v>
      </c>
      <c r="O544" s="51"/>
      <c r="P544" s="51"/>
      <c r="Q544" s="51"/>
      <c r="R544" s="51"/>
      <c r="S544" s="51"/>
      <c r="T544" s="51" t="n">
        <f aca="false">K544</f>
        <v>0</v>
      </c>
      <c r="U544" s="51"/>
      <c r="V544" s="51"/>
      <c r="W544" s="50"/>
      <c r="X544" s="50"/>
    </row>
    <row r="545" s="10" customFormat="true" ht="35.05" hidden="false" customHeight="false" outlineLevel="1" collapsed="false">
      <c r="A545" s="49" t="s">
        <v>1031</v>
      </c>
      <c r="B545" s="50" t="s">
        <v>49</v>
      </c>
      <c r="C545" s="50" t="s">
        <v>810</v>
      </c>
      <c r="D545" s="50" t="s">
        <v>51</v>
      </c>
      <c r="E545" s="45" t="s">
        <v>811</v>
      </c>
      <c r="F545" s="7" t="s">
        <v>117</v>
      </c>
      <c r="G545" s="51" t="n">
        <v>5</v>
      </c>
      <c r="H545" s="52"/>
      <c r="I545" s="46" t="n">
        <f aca="false">$D$1116</f>
        <v>0</v>
      </c>
      <c r="J545" s="53" t="n">
        <f aca="false">TRUNC(H545*(1+I545),2)</f>
        <v>0</v>
      </c>
      <c r="K545" s="54" t="n">
        <f aca="false">TRUNC(J545*G545,2)</f>
        <v>0</v>
      </c>
      <c r="L545" s="51"/>
      <c r="M545" s="46"/>
      <c r="N545" s="7" t="n">
        <f aca="false">SUM(O545:V545)-K545</f>
        <v>0</v>
      </c>
      <c r="O545" s="51"/>
      <c r="P545" s="51"/>
      <c r="Q545" s="51"/>
      <c r="R545" s="51"/>
      <c r="S545" s="51"/>
      <c r="T545" s="51" t="n">
        <f aca="false">K545</f>
        <v>0</v>
      </c>
      <c r="U545" s="51"/>
      <c r="V545" s="51"/>
      <c r="W545" s="50"/>
      <c r="X545" s="50"/>
    </row>
    <row r="546" s="10" customFormat="true" ht="35.05" hidden="false" customHeight="false" outlineLevel="1" collapsed="false">
      <c r="A546" s="49" t="s">
        <v>1032</v>
      </c>
      <c r="B546" s="50" t="s">
        <v>49</v>
      </c>
      <c r="C546" s="50" t="s">
        <v>909</v>
      </c>
      <c r="D546" s="50" t="s">
        <v>51</v>
      </c>
      <c r="E546" s="45" t="s">
        <v>910</v>
      </c>
      <c r="F546" s="7" t="s">
        <v>117</v>
      </c>
      <c r="G546" s="51" t="n">
        <v>3</v>
      </c>
      <c r="H546" s="52"/>
      <c r="I546" s="46" t="n">
        <f aca="false">$D$1116</f>
        <v>0</v>
      </c>
      <c r="J546" s="53" t="n">
        <f aca="false">TRUNC(H546*(1+I546),2)</f>
        <v>0</v>
      </c>
      <c r="K546" s="54" t="n">
        <f aca="false">TRUNC(J546*G546,2)</f>
        <v>0</v>
      </c>
      <c r="L546" s="51"/>
      <c r="M546" s="46"/>
      <c r="N546" s="7" t="n">
        <f aca="false">SUM(O546:V546)-K546</f>
        <v>0</v>
      </c>
      <c r="O546" s="51"/>
      <c r="P546" s="51"/>
      <c r="Q546" s="51"/>
      <c r="R546" s="51"/>
      <c r="S546" s="51"/>
      <c r="T546" s="51" t="n">
        <f aca="false">K546</f>
        <v>0</v>
      </c>
      <c r="U546" s="51"/>
      <c r="V546" s="51"/>
      <c r="W546" s="50"/>
      <c r="X546" s="50"/>
    </row>
    <row r="547" s="10" customFormat="true" ht="35.05" hidden="false" customHeight="false" outlineLevel="1" collapsed="false">
      <c r="A547" s="49" t="s">
        <v>1033</v>
      </c>
      <c r="B547" s="50" t="s">
        <v>49</v>
      </c>
      <c r="C547" s="50" t="s">
        <v>813</v>
      </c>
      <c r="D547" s="50" t="s">
        <v>51</v>
      </c>
      <c r="E547" s="45" t="s">
        <v>814</v>
      </c>
      <c r="F547" s="7" t="s">
        <v>130</v>
      </c>
      <c r="G547" s="51" t="n">
        <v>6.42</v>
      </c>
      <c r="H547" s="52"/>
      <c r="I547" s="46" t="n">
        <f aca="false">$D$1116</f>
        <v>0</v>
      </c>
      <c r="J547" s="53" t="n">
        <f aca="false">TRUNC(H547*(1+I547),2)</f>
        <v>0</v>
      </c>
      <c r="K547" s="54" t="n">
        <f aca="false">TRUNC(J547*G547,2)</f>
        <v>0</v>
      </c>
      <c r="L547" s="51"/>
      <c r="M547" s="46"/>
      <c r="N547" s="7" t="n">
        <f aca="false">SUM(O547:V547)-K547</f>
        <v>0</v>
      </c>
      <c r="O547" s="51"/>
      <c r="P547" s="51"/>
      <c r="Q547" s="51"/>
      <c r="R547" s="51"/>
      <c r="S547" s="51"/>
      <c r="T547" s="51" t="n">
        <f aca="false">K547</f>
        <v>0</v>
      </c>
      <c r="U547" s="51"/>
      <c r="V547" s="51"/>
      <c r="W547" s="50"/>
      <c r="X547" s="50"/>
    </row>
    <row r="548" s="10" customFormat="true" ht="35.05" hidden="false" customHeight="false" outlineLevel="1" collapsed="false">
      <c r="A548" s="49" t="s">
        <v>1034</v>
      </c>
      <c r="B548" s="50" t="s">
        <v>49</v>
      </c>
      <c r="C548" s="50" t="s">
        <v>819</v>
      </c>
      <c r="D548" s="50" t="s">
        <v>51</v>
      </c>
      <c r="E548" s="45" t="s">
        <v>820</v>
      </c>
      <c r="F548" s="7" t="s">
        <v>117</v>
      </c>
      <c r="G548" s="51" t="n">
        <v>1</v>
      </c>
      <c r="H548" s="52"/>
      <c r="I548" s="46" t="n">
        <f aca="false">$D$1116</f>
        <v>0</v>
      </c>
      <c r="J548" s="53" t="n">
        <f aca="false">TRUNC(H548*(1+I548),2)</f>
        <v>0</v>
      </c>
      <c r="K548" s="54" t="n">
        <f aca="false">TRUNC(J548*G548,2)</f>
        <v>0</v>
      </c>
      <c r="L548" s="51"/>
      <c r="M548" s="46"/>
      <c r="N548" s="7" t="n">
        <f aca="false">SUM(O548:V548)-K548</f>
        <v>0</v>
      </c>
      <c r="O548" s="51"/>
      <c r="P548" s="51"/>
      <c r="Q548" s="51"/>
      <c r="R548" s="51"/>
      <c r="S548" s="51"/>
      <c r="T548" s="51" t="n">
        <f aca="false">K548</f>
        <v>0</v>
      </c>
      <c r="U548" s="51"/>
      <c r="V548" s="51"/>
      <c r="W548" s="50"/>
      <c r="X548" s="50"/>
    </row>
    <row r="549" s="10" customFormat="true" ht="35.05" hidden="false" customHeight="false" outlineLevel="1" collapsed="false">
      <c r="A549" s="49" t="s">
        <v>1035</v>
      </c>
      <c r="B549" s="50" t="s">
        <v>49</v>
      </c>
      <c r="C549" s="50" t="s">
        <v>822</v>
      </c>
      <c r="D549" s="50" t="s">
        <v>51</v>
      </c>
      <c r="E549" s="45" t="s">
        <v>823</v>
      </c>
      <c r="F549" s="7" t="s">
        <v>117</v>
      </c>
      <c r="G549" s="51" t="n">
        <v>2</v>
      </c>
      <c r="H549" s="52"/>
      <c r="I549" s="46" t="n">
        <f aca="false">$D$1116</f>
        <v>0</v>
      </c>
      <c r="J549" s="53" t="n">
        <f aca="false">TRUNC(H549*(1+I549),2)</f>
        <v>0</v>
      </c>
      <c r="K549" s="54" t="n">
        <f aca="false">TRUNC(J549*G549,2)</f>
        <v>0</v>
      </c>
      <c r="L549" s="51"/>
      <c r="M549" s="46"/>
      <c r="N549" s="7" t="n">
        <f aca="false">SUM(O549:V549)-K549</f>
        <v>0</v>
      </c>
      <c r="O549" s="51"/>
      <c r="P549" s="51"/>
      <c r="Q549" s="51"/>
      <c r="R549" s="51"/>
      <c r="S549" s="51"/>
      <c r="T549" s="51"/>
      <c r="U549" s="51"/>
      <c r="V549" s="51" t="n">
        <f aca="false">K549</f>
        <v>0</v>
      </c>
      <c r="W549" s="50"/>
      <c r="X549" s="50"/>
    </row>
    <row r="550" s="10" customFormat="true" ht="23.85" hidden="false" customHeight="false" outlineLevel="1" collapsed="false">
      <c r="A550" s="49" t="s">
        <v>1036</v>
      </c>
      <c r="B550" s="50" t="s">
        <v>49</v>
      </c>
      <c r="C550" s="50" t="s">
        <v>825</v>
      </c>
      <c r="D550" s="50" t="s">
        <v>51</v>
      </c>
      <c r="E550" s="45" t="s">
        <v>826</v>
      </c>
      <c r="F550" s="7" t="s">
        <v>117</v>
      </c>
      <c r="G550" s="51" t="n">
        <v>2</v>
      </c>
      <c r="H550" s="52"/>
      <c r="I550" s="46" t="n">
        <f aca="false">$D$1116</f>
        <v>0</v>
      </c>
      <c r="J550" s="53" t="n">
        <f aca="false">TRUNC(H550*(1+I550),2)</f>
        <v>0</v>
      </c>
      <c r="K550" s="54" t="n">
        <f aca="false">TRUNC(J550*G550,2)</f>
        <v>0</v>
      </c>
      <c r="L550" s="51"/>
      <c r="M550" s="46"/>
      <c r="N550" s="7" t="n">
        <f aca="false">SUM(O550:V550)-K550</f>
        <v>0</v>
      </c>
      <c r="O550" s="51"/>
      <c r="P550" s="51"/>
      <c r="Q550" s="51"/>
      <c r="R550" s="51"/>
      <c r="S550" s="51"/>
      <c r="T550" s="51"/>
      <c r="U550" s="51"/>
      <c r="V550" s="51" t="n">
        <f aca="false">K550</f>
        <v>0</v>
      </c>
      <c r="W550" s="50"/>
      <c r="X550" s="50"/>
    </row>
    <row r="551" s="10" customFormat="true" ht="23.85" hidden="false" customHeight="false" outlineLevel="1" collapsed="false">
      <c r="A551" s="49" t="s">
        <v>1037</v>
      </c>
      <c r="B551" s="50" t="s">
        <v>49</v>
      </c>
      <c r="C551" s="50" t="s">
        <v>953</v>
      </c>
      <c r="D551" s="50" t="s">
        <v>51</v>
      </c>
      <c r="E551" s="45" t="s">
        <v>954</v>
      </c>
      <c r="F551" s="7" t="s">
        <v>117</v>
      </c>
      <c r="G551" s="51" t="n">
        <v>2</v>
      </c>
      <c r="H551" s="52"/>
      <c r="I551" s="46" t="n">
        <f aca="false">$D$1116</f>
        <v>0</v>
      </c>
      <c r="J551" s="53" t="n">
        <f aca="false">TRUNC(H551*(1+I551),2)</f>
        <v>0</v>
      </c>
      <c r="K551" s="54" t="n">
        <f aca="false">TRUNC(J551*G551,2)</f>
        <v>0</v>
      </c>
      <c r="L551" s="51"/>
      <c r="M551" s="46"/>
      <c r="N551" s="7" t="n">
        <f aca="false">SUM(O551:V551)-K551</f>
        <v>0</v>
      </c>
      <c r="O551" s="51"/>
      <c r="P551" s="51"/>
      <c r="Q551" s="51"/>
      <c r="R551" s="51"/>
      <c r="S551" s="51"/>
      <c r="T551" s="51" t="n">
        <f aca="false">K551</f>
        <v>0</v>
      </c>
      <c r="U551" s="51"/>
      <c r="V551" s="51"/>
      <c r="W551" s="50"/>
      <c r="X551" s="50"/>
    </row>
    <row r="552" s="10" customFormat="true" ht="23.85" hidden="false" customHeight="false" outlineLevel="1" collapsed="false">
      <c r="A552" s="49" t="s">
        <v>1038</v>
      </c>
      <c r="B552" s="50" t="s">
        <v>49</v>
      </c>
      <c r="C552" s="50" t="s">
        <v>921</v>
      </c>
      <c r="D552" s="50" t="s">
        <v>51</v>
      </c>
      <c r="E552" s="45" t="s">
        <v>922</v>
      </c>
      <c r="F552" s="7" t="s">
        <v>117</v>
      </c>
      <c r="G552" s="51" t="n">
        <v>3</v>
      </c>
      <c r="H552" s="52"/>
      <c r="I552" s="46" t="n">
        <f aca="false">$D$1116</f>
        <v>0</v>
      </c>
      <c r="J552" s="53" t="n">
        <f aca="false">TRUNC(H552*(1+I552),2)</f>
        <v>0</v>
      </c>
      <c r="K552" s="54" t="n">
        <f aca="false">TRUNC(J552*G552,2)</f>
        <v>0</v>
      </c>
      <c r="L552" s="51"/>
      <c r="M552" s="46"/>
      <c r="N552" s="7" t="n">
        <f aca="false">SUM(O552:V552)-K552</f>
        <v>0</v>
      </c>
      <c r="O552" s="51"/>
      <c r="P552" s="51"/>
      <c r="Q552" s="51"/>
      <c r="R552" s="51"/>
      <c r="S552" s="51"/>
      <c r="T552" s="51" t="n">
        <f aca="false">K552</f>
        <v>0</v>
      </c>
      <c r="U552" s="51"/>
      <c r="V552" s="51"/>
      <c r="W552" s="50"/>
      <c r="X552" s="50"/>
    </row>
    <row r="553" s="10" customFormat="true" ht="23.85" hidden="false" customHeight="false" outlineLevel="1" collapsed="false">
      <c r="A553" s="49" t="s">
        <v>1039</v>
      </c>
      <c r="B553" s="50" t="s">
        <v>49</v>
      </c>
      <c r="C553" s="50" t="s">
        <v>843</v>
      </c>
      <c r="D553" s="50" t="s">
        <v>51</v>
      </c>
      <c r="E553" s="45" t="s">
        <v>844</v>
      </c>
      <c r="F553" s="7" t="s">
        <v>117</v>
      </c>
      <c r="G553" s="51" t="n">
        <v>2</v>
      </c>
      <c r="H553" s="52"/>
      <c r="I553" s="46" t="n">
        <f aca="false">$D$1116</f>
        <v>0</v>
      </c>
      <c r="J553" s="53" t="n">
        <f aca="false">TRUNC(H553*(1+I553),2)</f>
        <v>0</v>
      </c>
      <c r="K553" s="54" t="n">
        <f aca="false">TRUNC(J553*G553,2)</f>
        <v>0</v>
      </c>
      <c r="L553" s="51"/>
      <c r="M553" s="46"/>
      <c r="N553" s="7" t="n">
        <f aca="false">SUM(O553:V553)-K553</f>
        <v>0</v>
      </c>
      <c r="O553" s="51"/>
      <c r="P553" s="51"/>
      <c r="Q553" s="51"/>
      <c r="R553" s="51"/>
      <c r="S553" s="51"/>
      <c r="T553" s="51" t="n">
        <f aca="false">K553</f>
        <v>0</v>
      </c>
      <c r="U553" s="51"/>
      <c r="V553" s="51"/>
      <c r="W553" s="50"/>
      <c r="X553" s="50"/>
    </row>
    <row r="554" s="10" customFormat="true" ht="46.25" hidden="false" customHeight="false" outlineLevel="1" collapsed="false">
      <c r="A554" s="49" t="s">
        <v>1040</v>
      </c>
      <c r="B554" s="50" t="s">
        <v>49</v>
      </c>
      <c r="C554" s="50" t="s">
        <v>846</v>
      </c>
      <c r="D554" s="50" t="s">
        <v>51</v>
      </c>
      <c r="E554" s="45" t="s">
        <v>847</v>
      </c>
      <c r="F554" s="7" t="s">
        <v>117</v>
      </c>
      <c r="G554" s="51" t="n">
        <v>3</v>
      </c>
      <c r="H554" s="52"/>
      <c r="I554" s="46" t="n">
        <f aca="false">$D$1116</f>
        <v>0</v>
      </c>
      <c r="J554" s="53" t="n">
        <f aca="false">TRUNC(H554*(1+I554),2)</f>
        <v>0</v>
      </c>
      <c r="K554" s="54" t="n">
        <f aca="false">TRUNC(J554*G554,2)</f>
        <v>0</v>
      </c>
      <c r="L554" s="51"/>
      <c r="M554" s="46"/>
      <c r="N554" s="7" t="n">
        <f aca="false">SUM(O554:V554)-K554</f>
        <v>0</v>
      </c>
      <c r="O554" s="51"/>
      <c r="P554" s="51"/>
      <c r="Q554" s="51"/>
      <c r="R554" s="51"/>
      <c r="S554" s="51"/>
      <c r="T554" s="51" t="n">
        <f aca="false">K554</f>
        <v>0</v>
      </c>
      <c r="U554" s="51"/>
      <c r="V554" s="51"/>
      <c r="W554" s="50"/>
      <c r="X554" s="50"/>
    </row>
    <row r="555" s="10" customFormat="true" ht="23.85" hidden="false" customHeight="false" outlineLevel="1" collapsed="false">
      <c r="A555" s="49" t="s">
        <v>1041</v>
      </c>
      <c r="B555" s="50" t="s">
        <v>49</v>
      </c>
      <c r="C555" s="50" t="s">
        <v>837</v>
      </c>
      <c r="D555" s="50" t="s">
        <v>51</v>
      </c>
      <c r="E555" s="45" t="s">
        <v>838</v>
      </c>
      <c r="F555" s="7" t="s">
        <v>130</v>
      </c>
      <c r="G555" s="51" t="n">
        <v>4.3</v>
      </c>
      <c r="H555" s="52"/>
      <c r="I555" s="46" t="n">
        <f aca="false">$D$1116</f>
        <v>0</v>
      </c>
      <c r="J555" s="53" t="n">
        <f aca="false">TRUNC(H555*(1+I555),2)</f>
        <v>0</v>
      </c>
      <c r="K555" s="54" t="n">
        <f aca="false">TRUNC(J555*G555,2)</f>
        <v>0</v>
      </c>
      <c r="L555" s="51"/>
      <c r="M555" s="46"/>
      <c r="N555" s="7" t="n">
        <f aca="false">SUM(O555:V555)-K555</f>
        <v>0</v>
      </c>
      <c r="O555" s="51"/>
      <c r="P555" s="51"/>
      <c r="Q555" s="51"/>
      <c r="R555" s="51"/>
      <c r="S555" s="51"/>
      <c r="T555" s="51" t="n">
        <f aca="false">K555</f>
        <v>0</v>
      </c>
      <c r="U555" s="51"/>
      <c r="V555" s="51"/>
      <c r="W555" s="50"/>
      <c r="X555" s="50"/>
    </row>
    <row r="556" s="9" customFormat="true" ht="35.05" hidden="false" customHeight="false" outlineLevel="1" collapsed="false">
      <c r="A556" s="49" t="s">
        <v>1042</v>
      </c>
      <c r="B556" s="50" t="s">
        <v>49</v>
      </c>
      <c r="C556" s="50" t="s">
        <v>852</v>
      </c>
      <c r="D556" s="50" t="s">
        <v>51</v>
      </c>
      <c r="E556" s="45" t="s">
        <v>853</v>
      </c>
      <c r="F556" s="7" t="s">
        <v>117</v>
      </c>
      <c r="G556" s="51" t="n">
        <v>1</v>
      </c>
      <c r="H556" s="52"/>
      <c r="I556" s="46" t="n">
        <f aca="false">$D$1116</f>
        <v>0</v>
      </c>
      <c r="J556" s="53" t="n">
        <f aca="false">TRUNC(H556*(1+I556),2)</f>
        <v>0</v>
      </c>
      <c r="K556" s="54" t="n">
        <f aca="false">TRUNC(J556*G556,2)</f>
        <v>0</v>
      </c>
      <c r="L556" s="51"/>
      <c r="M556" s="46"/>
      <c r="N556" s="7" t="n">
        <f aca="false">SUM(O556:V556)-K556</f>
        <v>0</v>
      </c>
      <c r="O556" s="51"/>
      <c r="P556" s="51"/>
      <c r="Q556" s="51"/>
      <c r="R556" s="51"/>
      <c r="S556" s="51"/>
      <c r="T556" s="51" t="n">
        <f aca="false">K556</f>
        <v>0</v>
      </c>
      <c r="U556" s="51"/>
      <c r="V556" s="51"/>
      <c r="W556" s="7"/>
      <c r="X556" s="7"/>
      <c r="IM556" s="10"/>
      <c r="IN556" s="10"/>
    </row>
    <row r="557" s="9" customFormat="true" ht="23.85" hidden="false" customHeight="false" outlineLevel="1" collapsed="false">
      <c r="A557" s="49" t="s">
        <v>1043</v>
      </c>
      <c r="B557" s="50" t="s">
        <v>49</v>
      </c>
      <c r="C557" s="50" t="s">
        <v>858</v>
      </c>
      <c r="D557" s="50" t="s">
        <v>51</v>
      </c>
      <c r="E557" s="45" t="s">
        <v>859</v>
      </c>
      <c r="F557" s="7" t="s">
        <v>117</v>
      </c>
      <c r="G557" s="51" t="n">
        <v>2</v>
      </c>
      <c r="H557" s="52"/>
      <c r="I557" s="46" t="n">
        <f aca="false">$D$1116</f>
        <v>0</v>
      </c>
      <c r="J557" s="53" t="n">
        <f aca="false">TRUNC(H557*(1+I557),2)</f>
        <v>0</v>
      </c>
      <c r="K557" s="54" t="n">
        <f aca="false">TRUNC(J557*G557,2)</f>
        <v>0</v>
      </c>
      <c r="L557" s="51"/>
      <c r="M557" s="46"/>
      <c r="N557" s="7" t="n">
        <f aca="false">SUM(O557:V557)-K557</f>
        <v>0</v>
      </c>
      <c r="O557" s="51"/>
      <c r="P557" s="51"/>
      <c r="Q557" s="51"/>
      <c r="R557" s="51"/>
      <c r="S557" s="51"/>
      <c r="T557" s="51" t="n">
        <f aca="false">K557</f>
        <v>0</v>
      </c>
      <c r="U557" s="51"/>
      <c r="V557" s="51"/>
      <c r="W557" s="7"/>
      <c r="X557" s="7"/>
      <c r="IM557" s="10"/>
      <c r="IN557" s="10"/>
    </row>
    <row r="558" s="9" customFormat="true" ht="23.85" hidden="false" customHeight="false" outlineLevel="1" collapsed="false">
      <c r="A558" s="49" t="s">
        <v>1044</v>
      </c>
      <c r="B558" s="50" t="s">
        <v>49</v>
      </c>
      <c r="C558" s="50" t="s">
        <v>855</v>
      </c>
      <c r="D558" s="50" t="s">
        <v>51</v>
      </c>
      <c r="E558" s="45" t="s">
        <v>856</v>
      </c>
      <c r="F558" s="7" t="s">
        <v>117</v>
      </c>
      <c r="G558" s="51" t="n">
        <v>1</v>
      </c>
      <c r="H558" s="52"/>
      <c r="I558" s="46" t="n">
        <f aca="false">$D$1116</f>
        <v>0</v>
      </c>
      <c r="J558" s="53" t="n">
        <f aca="false">TRUNC(H558*(1+I558),2)</f>
        <v>0</v>
      </c>
      <c r="K558" s="54" t="n">
        <f aca="false">TRUNC(J558*G558,2)</f>
        <v>0</v>
      </c>
      <c r="L558" s="51"/>
      <c r="M558" s="46"/>
      <c r="N558" s="7"/>
      <c r="O558" s="51"/>
      <c r="P558" s="51"/>
      <c r="Q558" s="51"/>
      <c r="R558" s="51"/>
      <c r="S558" s="51"/>
      <c r="T558" s="51" t="n">
        <f aca="false">K558</f>
        <v>0</v>
      </c>
      <c r="U558" s="51"/>
      <c r="V558" s="51"/>
      <c r="W558" s="7"/>
      <c r="X558" s="7"/>
      <c r="IM558" s="10"/>
      <c r="IN558" s="10"/>
    </row>
    <row r="559" s="9" customFormat="true" ht="23.85" hidden="false" customHeight="false" outlineLevel="1" collapsed="false">
      <c r="A559" s="49" t="s">
        <v>1045</v>
      </c>
      <c r="B559" s="50" t="s">
        <v>49</v>
      </c>
      <c r="C559" s="50" t="s">
        <v>870</v>
      </c>
      <c r="D559" s="50" t="s">
        <v>51</v>
      </c>
      <c r="E559" s="45" t="s">
        <v>871</v>
      </c>
      <c r="F559" s="7" t="s">
        <v>130</v>
      </c>
      <c r="G559" s="51" t="n">
        <v>4.8</v>
      </c>
      <c r="H559" s="52"/>
      <c r="I559" s="46" t="n">
        <f aca="false">$D$1116</f>
        <v>0</v>
      </c>
      <c r="J559" s="53" t="n">
        <f aca="false">TRUNC(H559*(1+I559),2)</f>
        <v>0</v>
      </c>
      <c r="K559" s="54" t="n">
        <f aca="false">TRUNC(J559*G559,2)</f>
        <v>0</v>
      </c>
      <c r="L559" s="51"/>
      <c r="M559" s="46"/>
      <c r="N559" s="7"/>
      <c r="O559" s="51"/>
      <c r="P559" s="51"/>
      <c r="Q559" s="51"/>
      <c r="R559" s="51"/>
      <c r="S559" s="51"/>
      <c r="T559" s="51" t="n">
        <f aca="false">K559</f>
        <v>0</v>
      </c>
      <c r="U559" s="51"/>
      <c r="V559" s="51"/>
      <c r="W559" s="7"/>
      <c r="X559" s="7"/>
      <c r="IM559" s="10"/>
      <c r="IN559" s="10"/>
    </row>
    <row r="560" s="9" customFormat="true" ht="23.85" hidden="false" customHeight="false" outlineLevel="1" collapsed="false">
      <c r="A560" s="49" t="s">
        <v>1046</v>
      </c>
      <c r="B560" s="50" t="s">
        <v>49</v>
      </c>
      <c r="C560" s="50" t="s">
        <v>861</v>
      </c>
      <c r="D560" s="50" t="s">
        <v>51</v>
      </c>
      <c r="E560" s="45" t="s">
        <v>862</v>
      </c>
      <c r="F560" s="7" t="s">
        <v>117</v>
      </c>
      <c r="G560" s="51" t="n">
        <v>2</v>
      </c>
      <c r="H560" s="52"/>
      <c r="I560" s="46" t="n">
        <f aca="false">$D$1116</f>
        <v>0</v>
      </c>
      <c r="J560" s="53" t="n">
        <f aca="false">TRUNC(H560*(1+I560),2)</f>
        <v>0</v>
      </c>
      <c r="K560" s="54" t="n">
        <f aca="false">TRUNC(J560*G560,2)</f>
        <v>0</v>
      </c>
      <c r="L560" s="51"/>
      <c r="M560" s="46"/>
      <c r="N560" s="7"/>
      <c r="O560" s="51"/>
      <c r="P560" s="51"/>
      <c r="Q560" s="51"/>
      <c r="R560" s="51"/>
      <c r="S560" s="51"/>
      <c r="T560" s="51" t="n">
        <f aca="false">K560</f>
        <v>0</v>
      </c>
      <c r="U560" s="51"/>
      <c r="V560" s="51"/>
      <c r="W560" s="7"/>
      <c r="X560" s="7"/>
      <c r="IM560" s="10"/>
      <c r="IN560" s="10"/>
    </row>
    <row r="561" s="9" customFormat="true" ht="46.25" hidden="false" customHeight="false" outlineLevel="1" collapsed="false">
      <c r="A561" s="49" t="s">
        <v>1047</v>
      </c>
      <c r="B561" s="50" t="s">
        <v>49</v>
      </c>
      <c r="C561" s="50" t="s">
        <v>864</v>
      </c>
      <c r="D561" s="50" t="s">
        <v>51</v>
      </c>
      <c r="E561" s="45" t="s">
        <v>865</v>
      </c>
      <c r="F561" s="7" t="s">
        <v>117</v>
      </c>
      <c r="G561" s="51" t="n">
        <v>2</v>
      </c>
      <c r="H561" s="52"/>
      <c r="I561" s="46" t="n">
        <f aca="false">$D$1116</f>
        <v>0</v>
      </c>
      <c r="J561" s="53" t="n">
        <f aca="false">TRUNC(H561*(1+I561),2)</f>
        <v>0</v>
      </c>
      <c r="K561" s="54" t="n">
        <f aca="false">TRUNC(J561*G561,2)</f>
        <v>0</v>
      </c>
      <c r="L561" s="51"/>
      <c r="M561" s="46"/>
      <c r="N561" s="7"/>
      <c r="O561" s="51"/>
      <c r="P561" s="51"/>
      <c r="Q561" s="51"/>
      <c r="R561" s="51"/>
      <c r="S561" s="51"/>
      <c r="T561" s="51" t="n">
        <f aca="false">K561</f>
        <v>0</v>
      </c>
      <c r="U561" s="51"/>
      <c r="V561" s="51"/>
      <c r="W561" s="7"/>
      <c r="X561" s="7"/>
      <c r="IM561" s="10"/>
      <c r="IN561" s="10"/>
    </row>
    <row r="562" s="9" customFormat="true" ht="23.85" hidden="false" customHeight="false" outlineLevel="1" collapsed="false">
      <c r="A562" s="49" t="s">
        <v>1048</v>
      </c>
      <c r="B562" s="50" t="s">
        <v>49</v>
      </c>
      <c r="C562" s="50" t="s">
        <v>867</v>
      </c>
      <c r="D562" s="50" t="s">
        <v>74</v>
      </c>
      <c r="E562" s="45" t="s">
        <v>868</v>
      </c>
      <c r="F562" s="7" t="s">
        <v>117</v>
      </c>
      <c r="G562" s="51" t="n">
        <v>2</v>
      </c>
      <c r="H562" s="52"/>
      <c r="I562" s="46" t="n">
        <f aca="false">$D$1116</f>
        <v>0</v>
      </c>
      <c r="J562" s="53" t="n">
        <f aca="false">TRUNC(H562*(1+I562),2)</f>
        <v>0</v>
      </c>
      <c r="K562" s="54" t="n">
        <f aca="false">TRUNC(J562*G562,2)</f>
        <v>0</v>
      </c>
      <c r="L562" s="51"/>
      <c r="M562" s="46"/>
      <c r="N562" s="7"/>
      <c r="O562" s="51"/>
      <c r="P562" s="51"/>
      <c r="Q562" s="51"/>
      <c r="R562" s="51"/>
      <c r="S562" s="51"/>
      <c r="T562" s="51" t="n">
        <f aca="false">K562</f>
        <v>0</v>
      </c>
      <c r="U562" s="51"/>
      <c r="V562" s="51"/>
      <c r="W562" s="7"/>
      <c r="X562" s="7"/>
      <c r="IM562" s="10"/>
      <c r="IN562" s="10"/>
    </row>
    <row r="563" s="9" customFormat="true" ht="23.85" hidden="false" customHeight="false" outlineLevel="1" collapsed="false">
      <c r="A563" s="49" t="s">
        <v>1049</v>
      </c>
      <c r="B563" s="50" t="s">
        <v>49</v>
      </c>
      <c r="C563" s="50" t="s">
        <v>214</v>
      </c>
      <c r="D563" s="50" t="s">
        <v>51</v>
      </c>
      <c r="E563" s="45" t="s">
        <v>873</v>
      </c>
      <c r="F563" s="7" t="s">
        <v>121</v>
      </c>
      <c r="G563" s="51" t="n">
        <v>1.21</v>
      </c>
      <c r="H563" s="52"/>
      <c r="I563" s="46" t="n">
        <f aca="false">$D$1116</f>
        <v>0</v>
      </c>
      <c r="J563" s="53" t="n">
        <f aca="false">TRUNC(H563*(1+I563),2)</f>
        <v>0</v>
      </c>
      <c r="K563" s="54" t="n">
        <f aca="false">TRUNC(J563*G563,2)</f>
        <v>0</v>
      </c>
      <c r="L563" s="51"/>
      <c r="M563" s="46"/>
      <c r="N563" s="7"/>
      <c r="O563" s="51"/>
      <c r="P563" s="51"/>
      <c r="Q563" s="51"/>
      <c r="R563" s="51"/>
      <c r="S563" s="51"/>
      <c r="T563" s="51" t="n">
        <f aca="false">K563</f>
        <v>0</v>
      </c>
      <c r="U563" s="51"/>
      <c r="V563" s="51"/>
      <c r="W563" s="7"/>
      <c r="X563" s="7"/>
      <c r="IM563" s="10"/>
      <c r="IN563" s="10"/>
    </row>
    <row r="564" s="9" customFormat="true" ht="14.15" hidden="false" customHeight="false" outlineLevel="1" collapsed="false">
      <c r="A564" s="49" t="s">
        <v>1050</v>
      </c>
      <c r="B564" s="50" t="s">
        <v>49</v>
      </c>
      <c r="C564" s="50" t="s">
        <v>875</v>
      </c>
      <c r="D564" s="50" t="s">
        <v>51</v>
      </c>
      <c r="E564" s="45" t="s">
        <v>876</v>
      </c>
      <c r="F564" s="7" t="s">
        <v>121</v>
      </c>
      <c r="G564" s="51" t="n">
        <v>1.21</v>
      </c>
      <c r="H564" s="52"/>
      <c r="I564" s="46" t="n">
        <f aca="false">$D$1116</f>
        <v>0</v>
      </c>
      <c r="J564" s="53" t="n">
        <f aca="false">TRUNC(H564*(1+I564),2)</f>
        <v>0</v>
      </c>
      <c r="K564" s="54" t="n">
        <f aca="false">TRUNC(J564*G564,2)</f>
        <v>0</v>
      </c>
      <c r="L564" s="51"/>
      <c r="M564" s="46"/>
      <c r="N564" s="7"/>
      <c r="O564" s="51"/>
      <c r="P564" s="51"/>
      <c r="Q564" s="51"/>
      <c r="R564" s="51"/>
      <c r="S564" s="51"/>
      <c r="T564" s="51" t="n">
        <f aca="false">K564</f>
        <v>0</v>
      </c>
      <c r="U564" s="51"/>
      <c r="V564" s="51"/>
      <c r="W564" s="7"/>
      <c r="X564" s="7"/>
      <c r="IM564" s="10"/>
      <c r="IN564" s="10"/>
    </row>
    <row r="565" s="9" customFormat="true" ht="23.85" hidden="false" customHeight="false" outlineLevel="1" collapsed="false">
      <c r="A565" s="49" t="s">
        <v>1051</v>
      </c>
      <c r="B565" s="50" t="s">
        <v>49</v>
      </c>
      <c r="C565" s="50" t="s">
        <v>878</v>
      </c>
      <c r="D565" s="50" t="s">
        <v>51</v>
      </c>
      <c r="E565" s="45" t="s">
        <v>879</v>
      </c>
      <c r="F565" s="7" t="s">
        <v>130</v>
      </c>
      <c r="G565" s="51" t="n">
        <v>3.3</v>
      </c>
      <c r="H565" s="52"/>
      <c r="I565" s="46" t="n">
        <f aca="false">$D$1116</f>
        <v>0</v>
      </c>
      <c r="J565" s="53" t="n">
        <f aca="false">TRUNC(H565*(1+I565),2)</f>
        <v>0</v>
      </c>
      <c r="K565" s="54" t="n">
        <f aca="false">TRUNC(J565*G565,2)</f>
        <v>0</v>
      </c>
      <c r="L565" s="51"/>
      <c r="M565" s="46"/>
      <c r="N565" s="7"/>
      <c r="O565" s="51"/>
      <c r="P565" s="51"/>
      <c r="Q565" s="51"/>
      <c r="R565" s="51"/>
      <c r="S565" s="51"/>
      <c r="T565" s="51" t="n">
        <f aca="false">K565</f>
        <v>0</v>
      </c>
      <c r="U565" s="51"/>
      <c r="V565" s="51"/>
      <c r="W565" s="7"/>
      <c r="X565" s="7"/>
      <c r="IM565" s="10"/>
      <c r="IN565" s="10"/>
    </row>
    <row r="566" s="9" customFormat="true" ht="23.85" hidden="false" customHeight="false" outlineLevel="1" collapsed="false">
      <c r="A566" s="49" t="s">
        <v>1052</v>
      </c>
      <c r="B566" s="50" t="s">
        <v>49</v>
      </c>
      <c r="C566" s="50" t="s">
        <v>881</v>
      </c>
      <c r="D566" s="50" t="s">
        <v>51</v>
      </c>
      <c r="E566" s="45" t="s">
        <v>882</v>
      </c>
      <c r="F566" s="7" t="s">
        <v>130</v>
      </c>
      <c r="G566" s="51" t="n">
        <v>2.8</v>
      </c>
      <c r="H566" s="52"/>
      <c r="I566" s="46" t="n">
        <f aca="false">$D$1116</f>
        <v>0</v>
      </c>
      <c r="J566" s="53" t="n">
        <f aca="false">TRUNC(H566*(1+I566),2)</f>
        <v>0</v>
      </c>
      <c r="K566" s="54" t="n">
        <f aca="false">TRUNC(J566*G566,2)</f>
        <v>0</v>
      </c>
      <c r="L566" s="51"/>
      <c r="M566" s="46"/>
      <c r="N566" s="7"/>
      <c r="O566" s="51"/>
      <c r="P566" s="51"/>
      <c r="Q566" s="51"/>
      <c r="R566" s="51"/>
      <c r="S566" s="51"/>
      <c r="T566" s="51" t="n">
        <f aca="false">K566</f>
        <v>0</v>
      </c>
      <c r="U566" s="51"/>
      <c r="V566" s="51"/>
      <c r="W566" s="7"/>
      <c r="X566" s="7"/>
      <c r="IM566" s="10"/>
      <c r="IN566" s="10"/>
    </row>
    <row r="567" s="9" customFormat="true" ht="14.15" hidden="false" customHeight="false" outlineLevel="1" collapsed="false">
      <c r="A567" s="49" t="s">
        <v>1053</v>
      </c>
      <c r="B567" s="50" t="s">
        <v>49</v>
      </c>
      <c r="C567" s="50" t="s">
        <v>884</v>
      </c>
      <c r="D567" s="50" t="s">
        <v>80</v>
      </c>
      <c r="E567" s="45" t="s">
        <v>885</v>
      </c>
      <c r="F567" s="7" t="s">
        <v>117</v>
      </c>
      <c r="G567" s="51" t="n">
        <v>1</v>
      </c>
      <c r="H567" s="52"/>
      <c r="I567" s="46" t="n">
        <f aca="false">$D$1116</f>
        <v>0</v>
      </c>
      <c r="J567" s="53" t="n">
        <f aca="false">TRUNC(H567*(1+I567),2)</f>
        <v>0</v>
      </c>
      <c r="K567" s="54" t="n">
        <f aca="false">TRUNC(J567*G567,2)</f>
        <v>0</v>
      </c>
      <c r="L567" s="51"/>
      <c r="M567" s="46"/>
      <c r="N567" s="7"/>
      <c r="O567" s="51"/>
      <c r="P567" s="51"/>
      <c r="Q567" s="51"/>
      <c r="R567" s="51"/>
      <c r="S567" s="51"/>
      <c r="T567" s="51"/>
      <c r="U567" s="51"/>
      <c r="V567" s="51" t="n">
        <f aca="false">K567</f>
        <v>0</v>
      </c>
      <c r="W567" s="7"/>
      <c r="X567" s="7"/>
      <c r="IM567" s="10"/>
      <c r="IN567" s="10"/>
    </row>
    <row r="568" s="9" customFormat="true" ht="14.15" hidden="false" customHeight="false" outlineLevel="1" collapsed="false">
      <c r="A568" s="49" t="s">
        <v>1054</v>
      </c>
      <c r="B568" s="50" t="s">
        <v>49</v>
      </c>
      <c r="C568" s="50" t="s">
        <v>887</v>
      </c>
      <c r="D568" s="50" t="s">
        <v>80</v>
      </c>
      <c r="E568" s="45" t="s">
        <v>888</v>
      </c>
      <c r="F568" s="7" t="s">
        <v>117</v>
      </c>
      <c r="G568" s="51" t="n">
        <v>1</v>
      </c>
      <c r="H568" s="52"/>
      <c r="I568" s="46" t="n">
        <f aca="false">$D$1116</f>
        <v>0</v>
      </c>
      <c r="J568" s="53" t="n">
        <f aca="false">TRUNC(H568*(1+I568),2)</f>
        <v>0</v>
      </c>
      <c r="K568" s="54" t="n">
        <f aca="false">TRUNC(J568*G568,2)</f>
        <v>0</v>
      </c>
      <c r="L568" s="51"/>
      <c r="M568" s="46"/>
      <c r="N568" s="7"/>
      <c r="O568" s="51"/>
      <c r="P568" s="51"/>
      <c r="Q568" s="51"/>
      <c r="R568" s="51"/>
      <c r="S568" s="51"/>
      <c r="T568" s="51"/>
      <c r="U568" s="51"/>
      <c r="V568" s="51" t="n">
        <f aca="false">K568</f>
        <v>0</v>
      </c>
      <c r="W568" s="7"/>
      <c r="X568" s="7"/>
      <c r="IM568" s="10"/>
      <c r="IN568" s="10"/>
    </row>
    <row r="569" s="9" customFormat="true" ht="46.25" hidden="false" customHeight="false" outlineLevel="1" collapsed="false">
      <c r="A569" s="49" t="s">
        <v>1055</v>
      </c>
      <c r="B569" s="50" t="s">
        <v>49</v>
      </c>
      <c r="C569" s="50" t="s">
        <v>1016</v>
      </c>
      <c r="D569" s="50" t="s">
        <v>80</v>
      </c>
      <c r="E569" s="45" t="s">
        <v>1017</v>
      </c>
      <c r="F569" s="7" t="s">
        <v>117</v>
      </c>
      <c r="G569" s="51" t="n">
        <v>1</v>
      </c>
      <c r="H569" s="52"/>
      <c r="I569" s="46" t="n">
        <f aca="false">$D$1116</f>
        <v>0</v>
      </c>
      <c r="J569" s="53" t="n">
        <f aca="false">TRUNC(H569*(1+I569),2)</f>
        <v>0</v>
      </c>
      <c r="K569" s="54" t="n">
        <f aca="false">TRUNC(J569*G569,2)</f>
        <v>0</v>
      </c>
      <c r="L569" s="51"/>
      <c r="M569" s="46"/>
      <c r="N569" s="7"/>
      <c r="O569" s="51"/>
      <c r="P569" s="51"/>
      <c r="Q569" s="51"/>
      <c r="R569" s="51"/>
      <c r="S569" s="51"/>
      <c r="T569" s="51"/>
      <c r="U569" s="51"/>
      <c r="V569" s="51" t="n">
        <f aca="false">K569</f>
        <v>0</v>
      </c>
      <c r="W569" s="7"/>
      <c r="X569" s="7"/>
      <c r="IM569" s="10"/>
      <c r="IN569" s="10"/>
    </row>
    <row r="570" s="80" customFormat="true" ht="14.15" hidden="false" customHeight="false" outlineLevel="1" collapsed="false">
      <c r="A570" s="73" t="s">
        <v>1056</v>
      </c>
      <c r="B570" s="74"/>
      <c r="C570" s="74"/>
      <c r="D570" s="75"/>
      <c r="E570" s="132" t="s">
        <v>1057</v>
      </c>
      <c r="F570" s="93"/>
      <c r="G570" s="93"/>
      <c r="H570" s="52"/>
      <c r="I570" s="78"/>
      <c r="J570" s="78"/>
      <c r="K570" s="77"/>
      <c r="L570" s="77"/>
      <c r="M570" s="78"/>
      <c r="N570" s="79" t="n">
        <f aca="false">SUM(O570:V570)-K570</f>
        <v>0</v>
      </c>
      <c r="O570" s="77"/>
      <c r="P570" s="77"/>
      <c r="Q570" s="77"/>
      <c r="R570" s="77"/>
      <c r="S570" s="77"/>
      <c r="T570" s="77"/>
      <c r="U570" s="77"/>
      <c r="V570" s="77"/>
      <c r="W570" s="79"/>
      <c r="X570" s="79"/>
      <c r="IM570" s="89"/>
      <c r="IN570" s="89"/>
    </row>
    <row r="571" s="9" customFormat="true" ht="35.05" hidden="false" customHeight="false" outlineLevel="1" collapsed="false">
      <c r="A571" s="49" t="s">
        <v>1058</v>
      </c>
      <c r="B571" s="50" t="s">
        <v>49</v>
      </c>
      <c r="C571" s="50" t="s">
        <v>791</v>
      </c>
      <c r="D571" s="50" t="s">
        <v>51</v>
      </c>
      <c r="E571" s="45" t="s">
        <v>792</v>
      </c>
      <c r="F571" s="7" t="s">
        <v>117</v>
      </c>
      <c r="G571" s="51" t="n">
        <v>2</v>
      </c>
      <c r="H571" s="52"/>
      <c r="I571" s="46" t="n">
        <f aca="false">$D$1116</f>
        <v>0</v>
      </c>
      <c r="J571" s="53" t="n">
        <f aca="false">TRUNC(H571*(1+I571),2)</f>
        <v>0</v>
      </c>
      <c r="K571" s="54" t="n">
        <f aca="false">TRUNC(J571*G571,2)</f>
        <v>0</v>
      </c>
      <c r="L571" s="51"/>
      <c r="M571" s="46"/>
      <c r="N571" s="7"/>
      <c r="O571" s="51"/>
      <c r="P571" s="51"/>
      <c r="Q571" s="51"/>
      <c r="R571" s="51" t="n">
        <f aca="false">K571</f>
        <v>0</v>
      </c>
      <c r="S571" s="51"/>
      <c r="T571" s="51"/>
      <c r="U571" s="51"/>
      <c r="V571" s="51"/>
      <c r="W571" s="7"/>
      <c r="X571" s="7"/>
      <c r="IM571" s="10"/>
      <c r="IN571" s="10"/>
    </row>
    <row r="572" s="9" customFormat="true" ht="35.05" hidden="false" customHeight="false" outlineLevel="1" collapsed="false">
      <c r="A572" s="49" t="s">
        <v>1059</v>
      </c>
      <c r="B572" s="50" t="s">
        <v>49</v>
      </c>
      <c r="C572" s="50" t="s">
        <v>905</v>
      </c>
      <c r="D572" s="50" t="s">
        <v>51</v>
      </c>
      <c r="E572" s="45" t="s">
        <v>906</v>
      </c>
      <c r="F572" s="7" t="s">
        <v>117</v>
      </c>
      <c r="G572" s="51" t="n">
        <v>1</v>
      </c>
      <c r="H572" s="52"/>
      <c r="I572" s="46" t="n">
        <f aca="false">$D$1116</f>
        <v>0</v>
      </c>
      <c r="J572" s="53" t="n">
        <f aca="false">TRUNC(H572*(1+I572),2)</f>
        <v>0</v>
      </c>
      <c r="K572" s="54" t="n">
        <f aca="false">TRUNC(J572*G572,2)</f>
        <v>0</v>
      </c>
      <c r="L572" s="51"/>
      <c r="M572" s="46"/>
      <c r="N572" s="7"/>
      <c r="O572" s="51"/>
      <c r="P572" s="51"/>
      <c r="Q572" s="51"/>
      <c r="R572" s="51" t="n">
        <f aca="false">K572</f>
        <v>0</v>
      </c>
      <c r="S572" s="51"/>
      <c r="T572" s="51"/>
      <c r="U572" s="51"/>
      <c r="V572" s="51"/>
      <c r="W572" s="7"/>
      <c r="X572" s="7"/>
      <c r="IM572" s="10"/>
      <c r="IN572" s="10"/>
    </row>
    <row r="573" s="9" customFormat="true" ht="35.05" hidden="false" customHeight="false" outlineLevel="1" collapsed="false">
      <c r="A573" s="49" t="s">
        <v>1060</v>
      </c>
      <c r="B573" s="50" t="s">
        <v>49</v>
      </c>
      <c r="C573" s="50" t="s">
        <v>800</v>
      </c>
      <c r="D573" s="50" t="s">
        <v>51</v>
      </c>
      <c r="E573" s="45" t="s">
        <v>801</v>
      </c>
      <c r="F573" s="7" t="s">
        <v>117</v>
      </c>
      <c r="G573" s="51" t="n">
        <v>2</v>
      </c>
      <c r="H573" s="52"/>
      <c r="I573" s="46" t="n">
        <f aca="false">$D$1116</f>
        <v>0</v>
      </c>
      <c r="J573" s="53" t="n">
        <f aca="false">TRUNC(H573*(1+I573),2)</f>
        <v>0</v>
      </c>
      <c r="K573" s="54" t="n">
        <f aca="false">TRUNC(J573*G573,2)</f>
        <v>0</v>
      </c>
      <c r="L573" s="51"/>
      <c r="M573" s="46"/>
      <c r="N573" s="7"/>
      <c r="O573" s="51"/>
      <c r="P573" s="51"/>
      <c r="Q573" s="51"/>
      <c r="R573" s="51" t="n">
        <f aca="false">K573</f>
        <v>0</v>
      </c>
      <c r="S573" s="51"/>
      <c r="T573" s="51"/>
      <c r="U573" s="51"/>
      <c r="V573" s="51"/>
      <c r="W573" s="7"/>
      <c r="X573" s="7"/>
      <c r="IM573" s="10"/>
      <c r="IN573" s="10"/>
    </row>
    <row r="574" s="9" customFormat="true" ht="35.05" hidden="false" customHeight="false" outlineLevel="1" collapsed="false">
      <c r="A574" s="49" t="s">
        <v>1061</v>
      </c>
      <c r="B574" s="50" t="s">
        <v>49</v>
      </c>
      <c r="C574" s="50" t="s">
        <v>949</v>
      </c>
      <c r="D574" s="50" t="s">
        <v>51</v>
      </c>
      <c r="E574" s="45" t="s">
        <v>950</v>
      </c>
      <c r="F574" s="7" t="s">
        <v>130</v>
      </c>
      <c r="G574" s="51" t="n">
        <v>5.6</v>
      </c>
      <c r="H574" s="52"/>
      <c r="I574" s="46" t="n">
        <f aca="false">$D$1116</f>
        <v>0</v>
      </c>
      <c r="J574" s="53" t="n">
        <f aca="false">TRUNC(H574*(1+I574),2)</f>
        <v>0</v>
      </c>
      <c r="K574" s="54" t="n">
        <f aca="false">TRUNC(J574*G574,2)</f>
        <v>0</v>
      </c>
      <c r="L574" s="51"/>
      <c r="M574" s="46"/>
      <c r="N574" s="7"/>
      <c r="O574" s="51"/>
      <c r="P574" s="51"/>
      <c r="Q574" s="51"/>
      <c r="R574" s="51" t="n">
        <f aca="false">K574</f>
        <v>0</v>
      </c>
      <c r="S574" s="51"/>
      <c r="T574" s="51"/>
      <c r="U574" s="51"/>
      <c r="V574" s="51"/>
      <c r="W574" s="7"/>
      <c r="X574" s="7"/>
      <c r="IM574" s="10"/>
      <c r="IN574" s="10"/>
    </row>
    <row r="575" s="9" customFormat="true" ht="23.85" hidden="false" customHeight="false" outlineLevel="1" collapsed="false">
      <c r="A575" s="49" t="s">
        <v>1062</v>
      </c>
      <c r="B575" s="50" t="s">
        <v>49</v>
      </c>
      <c r="C575" s="50" t="s">
        <v>953</v>
      </c>
      <c r="D575" s="50" t="s">
        <v>51</v>
      </c>
      <c r="E575" s="45" t="s">
        <v>954</v>
      </c>
      <c r="F575" s="7" t="s">
        <v>117</v>
      </c>
      <c r="G575" s="51" t="n">
        <v>1</v>
      </c>
      <c r="H575" s="52"/>
      <c r="I575" s="46" t="n">
        <f aca="false">$D$1116</f>
        <v>0</v>
      </c>
      <c r="J575" s="53" t="n">
        <f aca="false">TRUNC(H575*(1+I575),2)</f>
        <v>0</v>
      </c>
      <c r="K575" s="54" t="n">
        <f aca="false">TRUNC(J575*G575,2)</f>
        <v>0</v>
      </c>
      <c r="L575" s="51"/>
      <c r="M575" s="46"/>
      <c r="N575" s="7"/>
      <c r="O575" s="51"/>
      <c r="P575" s="51"/>
      <c r="Q575" s="51"/>
      <c r="R575" s="51" t="n">
        <f aca="false">K575</f>
        <v>0</v>
      </c>
      <c r="S575" s="51"/>
      <c r="T575" s="51"/>
      <c r="U575" s="51"/>
      <c r="V575" s="51"/>
      <c r="W575" s="7"/>
      <c r="X575" s="7"/>
      <c r="IM575" s="10"/>
      <c r="IN575" s="10"/>
    </row>
    <row r="576" s="9" customFormat="true" ht="23.85" hidden="false" customHeight="false" outlineLevel="1" collapsed="false">
      <c r="A576" s="49" t="s">
        <v>1063</v>
      </c>
      <c r="B576" s="50" t="s">
        <v>49</v>
      </c>
      <c r="C576" s="50" t="s">
        <v>1064</v>
      </c>
      <c r="D576" s="50" t="s">
        <v>51</v>
      </c>
      <c r="E576" s="45" t="s">
        <v>1065</v>
      </c>
      <c r="F576" s="7" t="s">
        <v>117</v>
      </c>
      <c r="G576" s="51" t="n">
        <v>1</v>
      </c>
      <c r="H576" s="52"/>
      <c r="I576" s="46" t="n">
        <f aca="false">$D$1116</f>
        <v>0</v>
      </c>
      <c r="J576" s="53" t="n">
        <f aca="false">TRUNC(H576*(1+I576),2)</f>
        <v>0</v>
      </c>
      <c r="K576" s="54" t="n">
        <f aca="false">TRUNC(J576*G576,2)</f>
        <v>0</v>
      </c>
      <c r="L576" s="51"/>
      <c r="M576" s="46"/>
      <c r="N576" s="7"/>
      <c r="O576" s="51"/>
      <c r="P576" s="51"/>
      <c r="Q576" s="51"/>
      <c r="R576" s="51" t="n">
        <f aca="false">K576</f>
        <v>0</v>
      </c>
      <c r="S576" s="51"/>
      <c r="T576" s="51"/>
      <c r="U576" s="51"/>
      <c r="V576" s="51"/>
      <c r="W576" s="7"/>
      <c r="X576" s="7"/>
      <c r="IM576" s="10"/>
      <c r="IN576" s="10"/>
    </row>
    <row r="577" s="9" customFormat="true" ht="23.85" hidden="false" customHeight="false" outlineLevel="1" collapsed="false">
      <c r="A577" s="49" t="s">
        <v>1066</v>
      </c>
      <c r="B577" s="50" t="s">
        <v>49</v>
      </c>
      <c r="C577" s="50" t="s">
        <v>837</v>
      </c>
      <c r="D577" s="50" t="s">
        <v>51</v>
      </c>
      <c r="E577" s="45" t="s">
        <v>838</v>
      </c>
      <c r="F577" s="7" t="s">
        <v>130</v>
      </c>
      <c r="G577" s="51" t="n">
        <v>3.2</v>
      </c>
      <c r="H577" s="52"/>
      <c r="I577" s="46" t="n">
        <f aca="false">$D$1116</f>
        <v>0</v>
      </c>
      <c r="J577" s="53" t="n">
        <f aca="false">TRUNC(H577*(1+I577),2)</f>
        <v>0</v>
      </c>
      <c r="K577" s="54" t="n">
        <f aca="false">TRUNC(J577*G577,2)</f>
        <v>0</v>
      </c>
      <c r="L577" s="51"/>
      <c r="M577" s="46"/>
      <c r="N577" s="7"/>
      <c r="O577" s="51"/>
      <c r="P577" s="51"/>
      <c r="Q577" s="51"/>
      <c r="R577" s="51" t="n">
        <f aca="false">K577</f>
        <v>0</v>
      </c>
      <c r="S577" s="51"/>
      <c r="T577" s="51"/>
      <c r="U577" s="51"/>
      <c r="V577" s="51"/>
      <c r="W577" s="7"/>
      <c r="X577" s="7"/>
      <c r="IM577" s="10"/>
      <c r="IN577" s="10"/>
    </row>
    <row r="578" s="9" customFormat="true" ht="23.85" hidden="false" customHeight="false" outlineLevel="1" collapsed="false">
      <c r="A578" s="49" t="s">
        <v>1067</v>
      </c>
      <c r="B578" s="50" t="s">
        <v>49</v>
      </c>
      <c r="C578" s="50" t="s">
        <v>214</v>
      </c>
      <c r="D578" s="50" t="s">
        <v>51</v>
      </c>
      <c r="E578" s="45" t="s">
        <v>873</v>
      </c>
      <c r="F578" s="7" t="s">
        <v>121</v>
      </c>
      <c r="G578" s="51" t="n">
        <v>0.42</v>
      </c>
      <c r="H578" s="52"/>
      <c r="I578" s="46" t="n">
        <f aca="false">$D$1116</f>
        <v>0</v>
      </c>
      <c r="J578" s="53" t="n">
        <f aca="false">TRUNC(H578*(1+I578),2)</f>
        <v>0</v>
      </c>
      <c r="K578" s="54" t="n">
        <f aca="false">TRUNC(J578*G578,2)</f>
        <v>0</v>
      </c>
      <c r="L578" s="51"/>
      <c r="M578" s="46"/>
      <c r="N578" s="7"/>
      <c r="O578" s="51"/>
      <c r="P578" s="51"/>
      <c r="Q578" s="51"/>
      <c r="R578" s="51" t="n">
        <f aca="false">K578</f>
        <v>0</v>
      </c>
      <c r="S578" s="51"/>
      <c r="T578" s="51"/>
      <c r="U578" s="51"/>
      <c r="V578" s="51"/>
      <c r="W578" s="7"/>
      <c r="X578" s="7"/>
      <c r="IM578" s="10"/>
      <c r="IN578" s="10"/>
    </row>
    <row r="579" s="9" customFormat="true" ht="14.15" hidden="false" customHeight="false" outlineLevel="1" collapsed="false">
      <c r="A579" s="49" t="s">
        <v>1068</v>
      </c>
      <c r="B579" s="50" t="s">
        <v>49</v>
      </c>
      <c r="C579" s="50" t="s">
        <v>875</v>
      </c>
      <c r="D579" s="50" t="s">
        <v>51</v>
      </c>
      <c r="E579" s="45" t="s">
        <v>876</v>
      </c>
      <c r="F579" s="7" t="s">
        <v>121</v>
      </c>
      <c r="G579" s="51" t="n">
        <v>0.42</v>
      </c>
      <c r="H579" s="52"/>
      <c r="I579" s="46" t="n">
        <f aca="false">$D$1116</f>
        <v>0</v>
      </c>
      <c r="J579" s="53" t="n">
        <f aca="false">TRUNC(H579*(1+I579),2)</f>
        <v>0</v>
      </c>
      <c r="K579" s="54" t="n">
        <f aca="false">TRUNC(J579*G579,2)</f>
        <v>0</v>
      </c>
      <c r="L579" s="51"/>
      <c r="M579" s="46"/>
      <c r="N579" s="7"/>
      <c r="O579" s="51"/>
      <c r="P579" s="51"/>
      <c r="Q579" s="51"/>
      <c r="R579" s="51" t="n">
        <f aca="false">K579</f>
        <v>0</v>
      </c>
      <c r="S579" s="51"/>
      <c r="T579" s="51"/>
      <c r="U579" s="51"/>
      <c r="V579" s="51"/>
      <c r="W579" s="7"/>
      <c r="X579" s="7"/>
      <c r="IM579" s="10"/>
      <c r="IN579" s="10"/>
    </row>
    <row r="580" s="9" customFormat="true" ht="23.85" hidden="false" customHeight="false" outlineLevel="1" collapsed="false">
      <c r="A580" s="49" t="s">
        <v>1069</v>
      </c>
      <c r="B580" s="50" t="s">
        <v>49</v>
      </c>
      <c r="C580" s="50" t="s">
        <v>878</v>
      </c>
      <c r="D580" s="50" t="s">
        <v>51</v>
      </c>
      <c r="E580" s="45" t="s">
        <v>879</v>
      </c>
      <c r="F580" s="7" t="s">
        <v>130</v>
      </c>
      <c r="G580" s="51" t="n">
        <v>3.2</v>
      </c>
      <c r="H580" s="52"/>
      <c r="I580" s="46" t="n">
        <f aca="false">$D$1116</f>
        <v>0</v>
      </c>
      <c r="J580" s="53" t="n">
        <f aca="false">TRUNC(H580*(1+I580),2)</f>
        <v>0</v>
      </c>
      <c r="K580" s="54" t="n">
        <f aca="false">TRUNC(J580*G580,2)</f>
        <v>0</v>
      </c>
      <c r="L580" s="51"/>
      <c r="M580" s="46"/>
      <c r="N580" s="7"/>
      <c r="O580" s="51"/>
      <c r="P580" s="51"/>
      <c r="Q580" s="51"/>
      <c r="R580" s="51" t="n">
        <f aca="false">K580</f>
        <v>0</v>
      </c>
      <c r="S580" s="51"/>
      <c r="T580" s="51"/>
      <c r="U580" s="51"/>
      <c r="V580" s="51"/>
      <c r="W580" s="7"/>
      <c r="X580" s="7"/>
      <c r="IM580" s="10"/>
      <c r="IN580" s="10"/>
    </row>
    <row r="581" s="80" customFormat="true" ht="14.15" hidden="false" customHeight="false" outlineLevel="1" collapsed="false">
      <c r="A581" s="73" t="s">
        <v>1070</v>
      </c>
      <c r="B581" s="74"/>
      <c r="C581" s="74"/>
      <c r="D581" s="75"/>
      <c r="E581" s="132" t="s">
        <v>1071</v>
      </c>
      <c r="F581" s="93"/>
      <c r="G581" s="93"/>
      <c r="H581" s="52"/>
      <c r="I581" s="78"/>
      <c r="J581" s="78"/>
      <c r="K581" s="77"/>
      <c r="L581" s="77"/>
      <c r="M581" s="78"/>
      <c r="N581" s="79" t="n">
        <f aca="false">SUM(O581:V581)-K581</f>
        <v>0</v>
      </c>
      <c r="O581" s="77"/>
      <c r="P581" s="77"/>
      <c r="Q581" s="77"/>
      <c r="R581" s="77"/>
      <c r="S581" s="77"/>
      <c r="T581" s="77"/>
      <c r="U581" s="77"/>
      <c r="V581" s="77"/>
      <c r="W581" s="79"/>
      <c r="X581" s="79"/>
      <c r="IM581" s="89"/>
      <c r="IN581" s="89"/>
    </row>
    <row r="582" s="9" customFormat="true" ht="35.05" hidden="false" customHeight="false" outlineLevel="1" collapsed="false">
      <c r="A582" s="49" t="s">
        <v>1072</v>
      </c>
      <c r="B582" s="50" t="s">
        <v>49</v>
      </c>
      <c r="C582" s="50" t="s">
        <v>791</v>
      </c>
      <c r="D582" s="50" t="s">
        <v>51</v>
      </c>
      <c r="E582" s="45" t="s">
        <v>792</v>
      </c>
      <c r="F582" s="7" t="s">
        <v>117</v>
      </c>
      <c r="G582" s="51" t="n">
        <v>18</v>
      </c>
      <c r="H582" s="52"/>
      <c r="I582" s="46" t="n">
        <f aca="false">$D$1116</f>
        <v>0</v>
      </c>
      <c r="J582" s="53" t="n">
        <f aca="false">TRUNC(H582*(1+I582),2)</f>
        <v>0</v>
      </c>
      <c r="K582" s="54" t="n">
        <f aca="false">TRUNC(J582*G582,2)</f>
        <v>0</v>
      </c>
      <c r="L582" s="51"/>
      <c r="M582" s="46"/>
      <c r="N582" s="7"/>
      <c r="O582" s="51"/>
      <c r="P582" s="51"/>
      <c r="Q582" s="51" t="n">
        <f aca="false">K582</f>
        <v>0</v>
      </c>
      <c r="R582" s="51"/>
      <c r="S582" s="51"/>
      <c r="T582" s="51"/>
      <c r="U582" s="51"/>
      <c r="V582" s="51"/>
      <c r="W582" s="7"/>
      <c r="X582" s="7"/>
      <c r="IM582" s="10"/>
      <c r="IN582" s="10"/>
    </row>
    <row r="583" s="9" customFormat="true" ht="35.05" hidden="false" customHeight="false" outlineLevel="1" collapsed="false">
      <c r="A583" s="49" t="s">
        <v>1073</v>
      </c>
      <c r="B583" s="50" t="s">
        <v>49</v>
      </c>
      <c r="C583" s="50" t="s">
        <v>905</v>
      </c>
      <c r="D583" s="50" t="s">
        <v>51</v>
      </c>
      <c r="E583" s="45" t="s">
        <v>906</v>
      </c>
      <c r="F583" s="7" t="s">
        <v>117</v>
      </c>
      <c r="G583" s="51" t="n">
        <v>2</v>
      </c>
      <c r="H583" s="52"/>
      <c r="I583" s="46" t="n">
        <f aca="false">$D$1116</f>
        <v>0</v>
      </c>
      <c r="J583" s="53" t="n">
        <f aca="false">TRUNC(H583*(1+I583),2)</f>
        <v>0</v>
      </c>
      <c r="K583" s="54" t="n">
        <f aca="false">TRUNC(J583*G583,2)</f>
        <v>0</v>
      </c>
      <c r="L583" s="51"/>
      <c r="M583" s="46"/>
      <c r="N583" s="7"/>
      <c r="O583" s="51"/>
      <c r="P583" s="51"/>
      <c r="Q583" s="51" t="n">
        <f aca="false">K583</f>
        <v>0</v>
      </c>
      <c r="R583" s="51"/>
      <c r="S583" s="51"/>
      <c r="T583" s="51"/>
      <c r="U583" s="51"/>
      <c r="V583" s="51"/>
      <c r="W583" s="7"/>
      <c r="X583" s="7"/>
      <c r="IM583" s="10"/>
      <c r="IN583" s="10"/>
    </row>
    <row r="584" s="9" customFormat="true" ht="35.05" hidden="false" customHeight="false" outlineLevel="1" collapsed="false">
      <c r="A584" s="49" t="s">
        <v>1074</v>
      </c>
      <c r="B584" s="50" t="s">
        <v>49</v>
      </c>
      <c r="C584" s="50" t="s">
        <v>794</v>
      </c>
      <c r="D584" s="50" t="s">
        <v>51</v>
      </c>
      <c r="E584" s="45" t="s">
        <v>795</v>
      </c>
      <c r="F584" s="7" t="s">
        <v>117</v>
      </c>
      <c r="G584" s="51" t="n">
        <v>4</v>
      </c>
      <c r="H584" s="52"/>
      <c r="I584" s="46" t="n">
        <f aca="false">$D$1116</f>
        <v>0</v>
      </c>
      <c r="J584" s="53" t="n">
        <f aca="false">TRUNC(H584*(1+I584),2)</f>
        <v>0</v>
      </c>
      <c r="K584" s="54" t="n">
        <f aca="false">TRUNC(J584*G584,2)</f>
        <v>0</v>
      </c>
      <c r="L584" s="51"/>
      <c r="M584" s="46"/>
      <c r="N584" s="7"/>
      <c r="O584" s="51"/>
      <c r="P584" s="51"/>
      <c r="Q584" s="51" t="n">
        <f aca="false">K584</f>
        <v>0</v>
      </c>
      <c r="R584" s="51"/>
      <c r="S584" s="51"/>
      <c r="T584" s="51"/>
      <c r="U584" s="51"/>
      <c r="V584" s="51"/>
      <c r="W584" s="7"/>
      <c r="X584" s="7"/>
      <c r="IM584" s="10"/>
      <c r="IN584" s="10"/>
    </row>
    <row r="585" s="9" customFormat="true" ht="35.05" hidden="false" customHeight="false" outlineLevel="1" collapsed="false">
      <c r="A585" s="49" t="s">
        <v>1075</v>
      </c>
      <c r="B585" s="50" t="s">
        <v>49</v>
      </c>
      <c r="C585" s="50" t="s">
        <v>949</v>
      </c>
      <c r="D585" s="50" t="s">
        <v>51</v>
      </c>
      <c r="E585" s="45" t="s">
        <v>950</v>
      </c>
      <c r="F585" s="7" t="s">
        <v>130</v>
      </c>
      <c r="G585" s="51" t="n">
        <v>54</v>
      </c>
      <c r="H585" s="52"/>
      <c r="I585" s="46" t="n">
        <f aca="false">$D$1116</f>
        <v>0</v>
      </c>
      <c r="J585" s="53" t="n">
        <f aca="false">TRUNC(H585*(1+I585),2)</f>
        <v>0</v>
      </c>
      <c r="K585" s="54" t="n">
        <f aca="false">TRUNC(J585*G585,2)</f>
        <v>0</v>
      </c>
      <c r="L585" s="51"/>
      <c r="M585" s="46"/>
      <c r="N585" s="7"/>
      <c r="O585" s="51"/>
      <c r="P585" s="51"/>
      <c r="Q585" s="51" t="n">
        <f aca="false">K585</f>
        <v>0</v>
      </c>
      <c r="R585" s="51"/>
      <c r="S585" s="51"/>
      <c r="T585" s="51"/>
      <c r="U585" s="51"/>
      <c r="V585" s="51"/>
      <c r="W585" s="7"/>
      <c r="X585" s="7"/>
      <c r="IM585" s="10"/>
      <c r="IN585" s="10"/>
    </row>
    <row r="586" s="9" customFormat="true" ht="23.85" hidden="false" customHeight="false" outlineLevel="1" collapsed="false">
      <c r="A586" s="49" t="s">
        <v>1076</v>
      </c>
      <c r="B586" s="50" t="s">
        <v>49</v>
      </c>
      <c r="C586" s="50" t="s">
        <v>918</v>
      </c>
      <c r="D586" s="50" t="s">
        <v>51</v>
      </c>
      <c r="E586" s="45" t="s">
        <v>919</v>
      </c>
      <c r="F586" s="7" t="s">
        <v>117</v>
      </c>
      <c r="G586" s="51" t="n">
        <v>5</v>
      </c>
      <c r="H586" s="52"/>
      <c r="I586" s="46" t="n">
        <f aca="false">$D$1116</f>
        <v>0</v>
      </c>
      <c r="J586" s="53" t="n">
        <f aca="false">TRUNC(H586*(1+I586),2)</f>
        <v>0</v>
      </c>
      <c r="K586" s="54" t="n">
        <f aca="false">TRUNC(J586*G586,2)</f>
        <v>0</v>
      </c>
      <c r="L586" s="51"/>
      <c r="M586" s="46"/>
      <c r="N586" s="7"/>
      <c r="O586" s="51"/>
      <c r="P586" s="51"/>
      <c r="Q586" s="51" t="n">
        <f aca="false">K586</f>
        <v>0</v>
      </c>
      <c r="R586" s="51"/>
      <c r="S586" s="51"/>
      <c r="T586" s="51"/>
      <c r="U586" s="51"/>
      <c r="V586" s="51"/>
      <c r="W586" s="7"/>
      <c r="X586" s="7"/>
      <c r="IM586" s="10"/>
      <c r="IN586" s="10"/>
    </row>
    <row r="587" s="9" customFormat="true" ht="23.85" hidden="false" customHeight="false" outlineLevel="1" collapsed="false">
      <c r="A587" s="49" t="s">
        <v>1077</v>
      </c>
      <c r="B587" s="50" t="s">
        <v>49</v>
      </c>
      <c r="C587" s="50" t="s">
        <v>921</v>
      </c>
      <c r="D587" s="50" t="s">
        <v>51</v>
      </c>
      <c r="E587" s="45" t="s">
        <v>922</v>
      </c>
      <c r="F587" s="7" t="s">
        <v>117</v>
      </c>
      <c r="G587" s="51" t="n">
        <v>4</v>
      </c>
      <c r="H587" s="52"/>
      <c r="I587" s="46" t="n">
        <f aca="false">$D$1116</f>
        <v>0</v>
      </c>
      <c r="J587" s="53" t="n">
        <f aca="false">TRUNC(H587*(1+I587),2)</f>
        <v>0</v>
      </c>
      <c r="K587" s="54" t="n">
        <f aca="false">TRUNC(J587*G587,2)</f>
        <v>0</v>
      </c>
      <c r="L587" s="51"/>
      <c r="M587" s="46"/>
      <c r="N587" s="7"/>
      <c r="O587" s="51"/>
      <c r="P587" s="51"/>
      <c r="Q587" s="51" t="n">
        <f aca="false">K587</f>
        <v>0</v>
      </c>
      <c r="R587" s="51"/>
      <c r="S587" s="51"/>
      <c r="T587" s="51"/>
      <c r="U587" s="51"/>
      <c r="V587" s="51"/>
      <c r="W587" s="7"/>
      <c r="X587" s="7"/>
      <c r="IM587" s="10"/>
      <c r="IN587" s="10"/>
    </row>
    <row r="588" s="9" customFormat="true" ht="23.85" hidden="false" customHeight="false" outlineLevel="1" collapsed="false">
      <c r="A588" s="49" t="s">
        <v>1078</v>
      </c>
      <c r="B588" s="50" t="s">
        <v>49</v>
      </c>
      <c r="C588" s="50" t="s">
        <v>843</v>
      </c>
      <c r="D588" s="50" t="s">
        <v>51</v>
      </c>
      <c r="E588" s="45" t="s">
        <v>844</v>
      </c>
      <c r="F588" s="7" t="s">
        <v>117</v>
      </c>
      <c r="G588" s="51" t="n">
        <v>3</v>
      </c>
      <c r="H588" s="52"/>
      <c r="I588" s="46" t="n">
        <f aca="false">$D$1116</f>
        <v>0</v>
      </c>
      <c r="J588" s="53" t="n">
        <f aca="false">TRUNC(H588*(1+I588),2)</f>
        <v>0</v>
      </c>
      <c r="K588" s="54" t="n">
        <f aca="false">TRUNC(J588*G588,2)</f>
        <v>0</v>
      </c>
      <c r="L588" s="51"/>
      <c r="M588" s="46"/>
      <c r="N588" s="7"/>
      <c r="O588" s="51"/>
      <c r="P588" s="51"/>
      <c r="Q588" s="51" t="n">
        <f aca="false">K588</f>
        <v>0</v>
      </c>
      <c r="R588" s="51"/>
      <c r="S588" s="51"/>
      <c r="T588" s="51"/>
      <c r="U588" s="51"/>
      <c r="V588" s="51"/>
      <c r="W588" s="7"/>
      <c r="X588" s="7"/>
      <c r="IM588" s="10"/>
      <c r="IN588" s="10"/>
    </row>
    <row r="589" s="9" customFormat="true" ht="23.85" hidden="false" customHeight="false" outlineLevel="1" collapsed="false">
      <c r="A589" s="49" t="s">
        <v>1079</v>
      </c>
      <c r="B589" s="50" t="s">
        <v>49</v>
      </c>
      <c r="C589" s="50" t="s">
        <v>849</v>
      </c>
      <c r="D589" s="50" t="s">
        <v>51</v>
      </c>
      <c r="E589" s="45" t="s">
        <v>850</v>
      </c>
      <c r="F589" s="7" t="s">
        <v>130</v>
      </c>
      <c r="G589" s="51" t="n">
        <v>17.2</v>
      </c>
      <c r="H589" s="52"/>
      <c r="I589" s="46" t="n">
        <f aca="false">$D$1116</f>
        <v>0</v>
      </c>
      <c r="J589" s="53" t="n">
        <f aca="false">TRUNC(H589*(1+I589),2)</f>
        <v>0</v>
      </c>
      <c r="K589" s="54" t="n">
        <f aca="false">TRUNC(J589*G589,2)</f>
        <v>0</v>
      </c>
      <c r="L589" s="51"/>
      <c r="M589" s="46"/>
      <c r="N589" s="7"/>
      <c r="O589" s="51"/>
      <c r="P589" s="51"/>
      <c r="Q589" s="51" t="n">
        <f aca="false">K589</f>
        <v>0</v>
      </c>
      <c r="R589" s="51"/>
      <c r="S589" s="51"/>
      <c r="T589" s="51"/>
      <c r="U589" s="51"/>
      <c r="V589" s="51"/>
      <c r="W589" s="7"/>
      <c r="X589" s="7"/>
      <c r="IM589" s="10"/>
      <c r="IN589" s="10"/>
    </row>
    <row r="590" s="9" customFormat="true" ht="46.25" hidden="false" customHeight="false" outlineLevel="1" collapsed="false">
      <c r="A590" s="49" t="s">
        <v>1080</v>
      </c>
      <c r="B590" s="50" t="s">
        <v>49</v>
      </c>
      <c r="C590" s="50" t="s">
        <v>846</v>
      </c>
      <c r="D590" s="50" t="s">
        <v>51</v>
      </c>
      <c r="E590" s="45" t="s">
        <v>847</v>
      </c>
      <c r="F590" s="7" t="s">
        <v>117</v>
      </c>
      <c r="G590" s="51" t="n">
        <v>8</v>
      </c>
      <c r="H590" s="52"/>
      <c r="I590" s="46" t="n">
        <f aca="false">$D$1116</f>
        <v>0</v>
      </c>
      <c r="J590" s="53" t="n">
        <f aca="false">TRUNC(H590*(1+I590),2)</f>
        <v>0</v>
      </c>
      <c r="K590" s="54" t="n">
        <f aca="false">TRUNC(J590*G590,2)</f>
        <v>0</v>
      </c>
      <c r="L590" s="51"/>
      <c r="M590" s="46"/>
      <c r="N590" s="7"/>
      <c r="O590" s="51"/>
      <c r="P590" s="51"/>
      <c r="Q590" s="51" t="n">
        <f aca="false">K590</f>
        <v>0</v>
      </c>
      <c r="R590" s="51"/>
      <c r="S590" s="51"/>
      <c r="T590" s="51"/>
      <c r="U590" s="51"/>
      <c r="V590" s="51"/>
      <c r="W590" s="7"/>
      <c r="X590" s="7"/>
      <c r="IM590" s="10"/>
      <c r="IN590" s="10"/>
    </row>
    <row r="591" s="9" customFormat="true" ht="23.85" hidden="false" customHeight="false" outlineLevel="1" collapsed="false">
      <c r="A591" s="49" t="s">
        <v>1081</v>
      </c>
      <c r="B591" s="50" t="s">
        <v>49</v>
      </c>
      <c r="C591" s="50" t="s">
        <v>1082</v>
      </c>
      <c r="D591" s="50" t="s">
        <v>51</v>
      </c>
      <c r="E591" s="45" t="s">
        <v>1083</v>
      </c>
      <c r="F591" s="7" t="s">
        <v>117</v>
      </c>
      <c r="G591" s="51" t="n">
        <v>9</v>
      </c>
      <c r="H591" s="52"/>
      <c r="I591" s="46" t="n">
        <f aca="false">$D$1116</f>
        <v>0</v>
      </c>
      <c r="J591" s="53" t="n">
        <f aca="false">TRUNC(H591*(1+I591),2)</f>
        <v>0</v>
      </c>
      <c r="K591" s="54" t="n">
        <f aca="false">TRUNC(J591*G591,2)</f>
        <v>0</v>
      </c>
      <c r="L591" s="51"/>
      <c r="M591" s="46"/>
      <c r="N591" s="7"/>
      <c r="O591" s="51"/>
      <c r="P591" s="51"/>
      <c r="Q591" s="51"/>
      <c r="R591" s="51"/>
      <c r="S591" s="51"/>
      <c r="T591" s="51"/>
      <c r="U591" s="51"/>
      <c r="V591" s="51"/>
      <c r="W591" s="51" t="n">
        <f aca="false">K591</f>
        <v>0</v>
      </c>
      <c r="X591" s="7"/>
      <c r="IM591" s="10"/>
      <c r="IN591" s="10"/>
    </row>
    <row r="592" s="9" customFormat="true" ht="12.8" hidden="false" customHeight="false" outlineLevel="1" collapsed="false">
      <c r="A592" s="49" t="s">
        <v>1084</v>
      </c>
      <c r="B592" s="50" t="s">
        <v>49</v>
      </c>
      <c r="C592" s="50" t="s">
        <v>1085</v>
      </c>
      <c r="D592" s="50" t="s">
        <v>74</v>
      </c>
      <c r="E592" s="45" t="s">
        <v>1086</v>
      </c>
      <c r="F592" s="7" t="s">
        <v>117</v>
      </c>
      <c r="G592" s="51" t="n">
        <v>9</v>
      </c>
      <c r="H592" s="52"/>
      <c r="I592" s="46" t="n">
        <f aca="false">$D$1116</f>
        <v>0</v>
      </c>
      <c r="J592" s="53" t="n">
        <f aca="false">TRUNC(H592*(1+I592),2)</f>
        <v>0</v>
      </c>
      <c r="K592" s="54" t="n">
        <f aca="false">TRUNC(J592*G592,2)</f>
        <v>0</v>
      </c>
      <c r="L592" s="51"/>
      <c r="M592" s="46"/>
      <c r="N592" s="7"/>
      <c r="O592" s="51"/>
      <c r="P592" s="51"/>
      <c r="Q592" s="51"/>
      <c r="R592" s="51"/>
      <c r="S592" s="51"/>
      <c r="T592" s="51"/>
      <c r="U592" s="51"/>
      <c r="V592" s="51"/>
      <c r="W592" s="51" t="n">
        <f aca="false">K592</f>
        <v>0</v>
      </c>
      <c r="X592" s="7"/>
      <c r="IM592" s="10"/>
      <c r="IN592" s="10"/>
    </row>
    <row r="593" s="72" customFormat="true" ht="14.15" hidden="false" customHeight="false" outlineLevel="1" collapsed="false">
      <c r="A593" s="65" t="s">
        <v>1087</v>
      </c>
      <c r="B593" s="67"/>
      <c r="C593" s="67"/>
      <c r="D593" s="67"/>
      <c r="E593" s="115" t="s">
        <v>1088</v>
      </c>
      <c r="F593" s="71"/>
      <c r="G593" s="71"/>
      <c r="H593" s="52"/>
      <c r="I593" s="70"/>
      <c r="J593" s="70"/>
      <c r="K593" s="69"/>
      <c r="L593" s="69"/>
      <c r="M593" s="70"/>
      <c r="N593" s="71" t="n">
        <f aca="false">SUM(O593:V593)-K593</f>
        <v>0</v>
      </c>
      <c r="O593" s="69"/>
      <c r="P593" s="69"/>
      <c r="Q593" s="69"/>
      <c r="R593" s="69"/>
      <c r="S593" s="69"/>
      <c r="T593" s="69"/>
      <c r="U593" s="69"/>
      <c r="V593" s="69"/>
      <c r="W593" s="71"/>
      <c r="X593" s="71"/>
      <c r="IM593" s="85"/>
      <c r="IN593" s="85"/>
    </row>
    <row r="594" s="9" customFormat="true" ht="35.05" hidden="false" customHeight="false" outlineLevel="1" collapsed="false">
      <c r="A594" s="49" t="s">
        <v>1089</v>
      </c>
      <c r="B594" s="50" t="s">
        <v>49</v>
      </c>
      <c r="C594" s="50" t="s">
        <v>1090</v>
      </c>
      <c r="D594" s="50" t="s">
        <v>51</v>
      </c>
      <c r="E594" s="45" t="s">
        <v>1091</v>
      </c>
      <c r="F594" s="7" t="s">
        <v>117</v>
      </c>
      <c r="G594" s="51" t="n">
        <v>5</v>
      </c>
      <c r="H594" s="52"/>
      <c r="I594" s="46" t="n">
        <f aca="false">$D$1116</f>
        <v>0</v>
      </c>
      <c r="J594" s="53" t="n">
        <f aca="false">TRUNC(H594*(1+I594),2)</f>
        <v>0</v>
      </c>
      <c r="K594" s="54" t="n">
        <f aca="false">TRUNC(J594*G594,2)</f>
        <v>0</v>
      </c>
      <c r="L594" s="51"/>
      <c r="M594" s="46"/>
      <c r="N594" s="7"/>
      <c r="O594" s="51"/>
      <c r="P594" s="51"/>
      <c r="Q594" s="51"/>
      <c r="R594" s="51"/>
      <c r="S594" s="51" t="n">
        <f aca="false">K594</f>
        <v>0</v>
      </c>
      <c r="T594" s="51"/>
      <c r="U594" s="51"/>
      <c r="V594" s="51"/>
      <c r="W594" s="7"/>
      <c r="X594" s="7"/>
      <c r="IM594" s="10"/>
      <c r="IN594" s="10"/>
    </row>
    <row r="595" s="9" customFormat="true" ht="35.05" hidden="false" customHeight="false" outlineLevel="1" collapsed="false">
      <c r="A595" s="49" t="s">
        <v>1092</v>
      </c>
      <c r="B595" s="50" t="s">
        <v>49</v>
      </c>
      <c r="C595" s="50" t="s">
        <v>1093</v>
      </c>
      <c r="D595" s="50" t="s">
        <v>51</v>
      </c>
      <c r="E595" s="45" t="s">
        <v>1094</v>
      </c>
      <c r="F595" s="7" t="s">
        <v>117</v>
      </c>
      <c r="G595" s="51" t="n">
        <v>2</v>
      </c>
      <c r="H595" s="52"/>
      <c r="I595" s="46" t="n">
        <f aca="false">$D$1116</f>
        <v>0</v>
      </c>
      <c r="J595" s="53" t="n">
        <f aca="false">TRUNC(H595*(1+I595),2)</f>
        <v>0</v>
      </c>
      <c r="K595" s="54" t="n">
        <f aca="false">TRUNC(J595*G595,2)</f>
        <v>0</v>
      </c>
      <c r="L595" s="51"/>
      <c r="M595" s="46"/>
      <c r="N595" s="7"/>
      <c r="O595" s="51"/>
      <c r="P595" s="51"/>
      <c r="Q595" s="51"/>
      <c r="R595" s="51"/>
      <c r="S595" s="51" t="n">
        <f aca="false">K595</f>
        <v>0</v>
      </c>
      <c r="T595" s="51"/>
      <c r="U595" s="51"/>
      <c r="V595" s="51"/>
      <c r="W595" s="7"/>
      <c r="X595" s="7"/>
      <c r="IM595" s="10"/>
      <c r="IN595" s="10"/>
    </row>
    <row r="596" s="9" customFormat="true" ht="35.05" hidden="false" customHeight="false" outlineLevel="1" collapsed="false">
      <c r="A596" s="49" t="s">
        <v>1095</v>
      </c>
      <c r="B596" s="50" t="s">
        <v>49</v>
      </c>
      <c r="C596" s="50" t="s">
        <v>813</v>
      </c>
      <c r="D596" s="50" t="s">
        <v>51</v>
      </c>
      <c r="E596" s="45" t="s">
        <v>814</v>
      </c>
      <c r="F596" s="7" t="s">
        <v>130</v>
      </c>
      <c r="G596" s="51" t="n">
        <v>47</v>
      </c>
      <c r="H596" s="52"/>
      <c r="I596" s="46" t="n">
        <f aca="false">$D$1116</f>
        <v>0</v>
      </c>
      <c r="J596" s="53" t="n">
        <f aca="false">TRUNC(H596*(1+I596),2)</f>
        <v>0</v>
      </c>
      <c r="K596" s="54" t="n">
        <f aca="false">TRUNC(J596*G596,2)</f>
        <v>0</v>
      </c>
      <c r="L596" s="51"/>
      <c r="M596" s="46"/>
      <c r="N596" s="7"/>
      <c r="O596" s="51"/>
      <c r="P596" s="51"/>
      <c r="Q596" s="51"/>
      <c r="R596" s="51"/>
      <c r="S596" s="51" t="n">
        <f aca="false">K596</f>
        <v>0</v>
      </c>
      <c r="T596" s="51"/>
      <c r="U596" s="51"/>
      <c r="V596" s="51"/>
      <c r="W596" s="7"/>
      <c r="X596" s="7"/>
      <c r="IM596" s="10"/>
      <c r="IN596" s="10"/>
    </row>
    <row r="597" s="9" customFormat="true" ht="57.45" hidden="false" customHeight="false" outlineLevel="1" collapsed="false">
      <c r="A597" s="49" t="s">
        <v>1096</v>
      </c>
      <c r="B597" s="50" t="s">
        <v>49</v>
      </c>
      <c r="C597" s="50" t="s">
        <v>1097</v>
      </c>
      <c r="D597" s="50" t="s">
        <v>51</v>
      </c>
      <c r="E597" s="45" t="s">
        <v>1098</v>
      </c>
      <c r="F597" s="7" t="s">
        <v>117</v>
      </c>
      <c r="G597" s="51" t="n">
        <v>1</v>
      </c>
      <c r="H597" s="52"/>
      <c r="I597" s="46" t="n">
        <f aca="false">$D$1116</f>
        <v>0</v>
      </c>
      <c r="J597" s="53" t="n">
        <f aca="false">TRUNC(H597*(1+I597),2)</f>
        <v>0</v>
      </c>
      <c r="K597" s="54" t="n">
        <f aca="false">TRUNC(J597*G597,2)</f>
        <v>0</v>
      </c>
      <c r="L597" s="51"/>
      <c r="M597" s="46"/>
      <c r="N597" s="7"/>
      <c r="O597" s="51"/>
      <c r="P597" s="51"/>
      <c r="Q597" s="51"/>
      <c r="R597" s="51"/>
      <c r="S597" s="51" t="n">
        <f aca="false">K597</f>
        <v>0</v>
      </c>
      <c r="T597" s="51"/>
      <c r="U597" s="51"/>
      <c r="V597" s="51"/>
      <c r="W597" s="7"/>
      <c r="X597" s="7"/>
      <c r="IM597" s="10"/>
      <c r="IN597" s="10"/>
    </row>
    <row r="598" s="9" customFormat="true" ht="23.85" hidden="false" customHeight="false" outlineLevel="1" collapsed="false">
      <c r="A598" s="49" t="s">
        <v>1099</v>
      </c>
      <c r="B598" s="50" t="s">
        <v>49</v>
      </c>
      <c r="C598" s="50" t="s">
        <v>214</v>
      </c>
      <c r="D598" s="50" t="s">
        <v>51</v>
      </c>
      <c r="E598" s="45" t="s">
        <v>873</v>
      </c>
      <c r="F598" s="7" t="s">
        <v>121</v>
      </c>
      <c r="G598" s="51" t="n">
        <v>11.28</v>
      </c>
      <c r="H598" s="52"/>
      <c r="I598" s="46" t="n">
        <f aca="false">$D$1116</f>
        <v>0</v>
      </c>
      <c r="J598" s="53" t="n">
        <f aca="false">TRUNC(H598*(1+I598),2)</f>
        <v>0</v>
      </c>
      <c r="K598" s="54" t="n">
        <f aca="false">TRUNC(J598*G598,2)</f>
        <v>0</v>
      </c>
      <c r="L598" s="51"/>
      <c r="M598" s="46"/>
      <c r="N598" s="7"/>
      <c r="O598" s="51"/>
      <c r="P598" s="51"/>
      <c r="Q598" s="51"/>
      <c r="R598" s="51"/>
      <c r="S598" s="51" t="n">
        <f aca="false">K598</f>
        <v>0</v>
      </c>
      <c r="T598" s="51"/>
      <c r="U598" s="51"/>
      <c r="V598" s="51"/>
      <c r="W598" s="7"/>
      <c r="X598" s="7"/>
      <c r="IM598" s="10"/>
      <c r="IN598" s="10"/>
    </row>
    <row r="599" s="9" customFormat="true" ht="14.15" hidden="false" customHeight="false" outlineLevel="1" collapsed="false">
      <c r="A599" s="49" t="s">
        <v>1100</v>
      </c>
      <c r="B599" s="50" t="s">
        <v>49</v>
      </c>
      <c r="C599" s="50" t="s">
        <v>875</v>
      </c>
      <c r="D599" s="50" t="s">
        <v>51</v>
      </c>
      <c r="E599" s="45" t="s">
        <v>876</v>
      </c>
      <c r="F599" s="7" t="s">
        <v>121</v>
      </c>
      <c r="G599" s="51" t="n">
        <v>11.28</v>
      </c>
      <c r="H599" s="52"/>
      <c r="I599" s="46" t="n">
        <f aca="false">$D$1116</f>
        <v>0</v>
      </c>
      <c r="J599" s="53" t="n">
        <f aca="false">TRUNC(H599*(1+I599),2)</f>
        <v>0</v>
      </c>
      <c r="K599" s="54" t="n">
        <f aca="false">TRUNC(J599*G599,2)</f>
        <v>0</v>
      </c>
      <c r="L599" s="51"/>
      <c r="M599" s="46"/>
      <c r="N599" s="7"/>
      <c r="O599" s="51"/>
      <c r="P599" s="51"/>
      <c r="Q599" s="51"/>
      <c r="R599" s="51"/>
      <c r="S599" s="51" t="n">
        <f aca="false">K599</f>
        <v>0</v>
      </c>
      <c r="T599" s="51"/>
      <c r="U599" s="51"/>
      <c r="V599" s="51"/>
      <c r="W599" s="7"/>
      <c r="X599" s="7"/>
      <c r="IM599" s="10"/>
      <c r="IN599" s="10"/>
    </row>
    <row r="600" s="72" customFormat="true" ht="14.15" hidden="false" customHeight="false" outlineLevel="1" collapsed="false">
      <c r="A600" s="65" t="s">
        <v>1101</v>
      </c>
      <c r="B600" s="67"/>
      <c r="C600" s="67"/>
      <c r="D600" s="67"/>
      <c r="E600" s="115" t="s">
        <v>1102</v>
      </c>
      <c r="F600" s="71"/>
      <c r="G600" s="71"/>
      <c r="H600" s="52"/>
      <c r="I600" s="70"/>
      <c r="J600" s="70"/>
      <c r="K600" s="69"/>
      <c r="L600" s="69"/>
      <c r="M600" s="70"/>
      <c r="N600" s="71" t="n">
        <f aca="false">SUM(O600:V600)-K600</f>
        <v>0</v>
      </c>
      <c r="O600" s="69"/>
      <c r="P600" s="69"/>
      <c r="Q600" s="69"/>
      <c r="R600" s="69"/>
      <c r="S600" s="69"/>
      <c r="T600" s="69"/>
      <c r="U600" s="69"/>
      <c r="V600" s="69"/>
      <c r="W600" s="71"/>
      <c r="X600" s="71"/>
      <c r="IM600" s="85"/>
      <c r="IN600" s="85"/>
    </row>
    <row r="601" s="80" customFormat="true" ht="14.15" hidden="false" customHeight="false" outlineLevel="1" collapsed="false">
      <c r="A601" s="73" t="s">
        <v>1103</v>
      </c>
      <c r="B601" s="74"/>
      <c r="C601" s="74"/>
      <c r="D601" s="75"/>
      <c r="E601" s="132" t="s">
        <v>1104</v>
      </c>
      <c r="F601" s="93"/>
      <c r="G601" s="93"/>
      <c r="H601" s="52"/>
      <c r="I601" s="78"/>
      <c r="J601" s="78"/>
      <c r="K601" s="77"/>
      <c r="L601" s="77"/>
      <c r="M601" s="78"/>
      <c r="N601" s="79" t="n">
        <f aca="false">SUM(O601:V601)-K601</f>
        <v>0</v>
      </c>
      <c r="O601" s="77"/>
      <c r="P601" s="77"/>
      <c r="Q601" s="77"/>
      <c r="R601" s="77"/>
      <c r="S601" s="77"/>
      <c r="T601" s="77"/>
      <c r="U601" s="77"/>
      <c r="V601" s="77"/>
      <c r="W601" s="79"/>
      <c r="X601" s="79"/>
      <c r="IM601" s="89"/>
      <c r="IN601" s="89"/>
    </row>
    <row r="602" s="9" customFormat="true" ht="23.85" hidden="false" customHeight="false" outlineLevel="1" collapsed="false">
      <c r="A602" s="49" t="s">
        <v>1105</v>
      </c>
      <c r="B602" s="50" t="s">
        <v>49</v>
      </c>
      <c r="C602" s="50" t="s">
        <v>834</v>
      </c>
      <c r="D602" s="50" t="s">
        <v>51</v>
      </c>
      <c r="E602" s="45" t="s">
        <v>835</v>
      </c>
      <c r="F602" s="7" t="s">
        <v>117</v>
      </c>
      <c r="G602" s="51" t="n">
        <v>7</v>
      </c>
      <c r="H602" s="52"/>
      <c r="I602" s="46" t="n">
        <f aca="false">$D$1116</f>
        <v>0</v>
      </c>
      <c r="J602" s="53" t="n">
        <f aca="false">TRUNC(H602*(1+I602),2)</f>
        <v>0</v>
      </c>
      <c r="K602" s="54" t="n">
        <f aca="false">TRUNC(J602*G602,2)</f>
        <v>0</v>
      </c>
      <c r="L602" s="51"/>
      <c r="M602" s="46"/>
      <c r="N602" s="7"/>
      <c r="O602" s="51"/>
      <c r="P602" s="51"/>
      <c r="Q602" s="51"/>
      <c r="R602" s="51"/>
      <c r="S602" s="51" t="n">
        <f aca="false">K602</f>
        <v>0</v>
      </c>
      <c r="T602" s="51"/>
      <c r="U602" s="51"/>
      <c r="V602" s="51"/>
      <c r="W602" s="7"/>
      <c r="X602" s="7"/>
      <c r="IM602" s="10"/>
      <c r="IN602" s="10"/>
    </row>
    <row r="603" s="9" customFormat="true" ht="23.85" hidden="false" customHeight="false" outlineLevel="1" collapsed="false">
      <c r="A603" s="49" t="s">
        <v>1106</v>
      </c>
      <c r="B603" s="50" t="s">
        <v>49</v>
      </c>
      <c r="C603" s="50" t="s">
        <v>1107</v>
      </c>
      <c r="D603" s="50" t="s">
        <v>51</v>
      </c>
      <c r="E603" s="45" t="s">
        <v>1108</v>
      </c>
      <c r="F603" s="7" t="s">
        <v>117</v>
      </c>
      <c r="G603" s="51" t="n">
        <v>1</v>
      </c>
      <c r="H603" s="52"/>
      <c r="I603" s="46" t="n">
        <f aca="false">$D$1116</f>
        <v>0</v>
      </c>
      <c r="J603" s="53" t="n">
        <f aca="false">TRUNC(H603*(1+I603),2)</f>
        <v>0</v>
      </c>
      <c r="K603" s="54" t="n">
        <f aca="false">TRUNC(J603*G603,2)</f>
        <v>0</v>
      </c>
      <c r="L603" s="51"/>
      <c r="M603" s="46"/>
      <c r="N603" s="7"/>
      <c r="O603" s="51"/>
      <c r="P603" s="51"/>
      <c r="Q603" s="51"/>
      <c r="R603" s="51"/>
      <c r="S603" s="51" t="n">
        <f aca="false">K603</f>
        <v>0</v>
      </c>
      <c r="T603" s="51"/>
      <c r="U603" s="51"/>
      <c r="V603" s="51"/>
      <c r="W603" s="7"/>
      <c r="X603" s="7"/>
      <c r="IM603" s="10"/>
      <c r="IN603" s="10"/>
    </row>
    <row r="604" s="9" customFormat="true" ht="46.25" hidden="false" customHeight="false" outlineLevel="1" collapsed="false">
      <c r="A604" s="49" t="s">
        <v>1109</v>
      </c>
      <c r="B604" s="50" t="s">
        <v>49</v>
      </c>
      <c r="C604" s="50" t="s">
        <v>1110</v>
      </c>
      <c r="D604" s="50" t="s">
        <v>51</v>
      </c>
      <c r="E604" s="45" t="s">
        <v>1111</v>
      </c>
      <c r="F604" s="7" t="s">
        <v>117</v>
      </c>
      <c r="G604" s="51" t="n">
        <v>1</v>
      </c>
      <c r="H604" s="52"/>
      <c r="I604" s="46" t="n">
        <f aca="false">$D$1116</f>
        <v>0</v>
      </c>
      <c r="J604" s="53" t="n">
        <f aca="false">TRUNC(H604*(1+I604),2)</f>
        <v>0</v>
      </c>
      <c r="K604" s="54" t="n">
        <f aca="false">TRUNC(J604*G604,2)</f>
        <v>0</v>
      </c>
      <c r="L604" s="51"/>
      <c r="M604" s="46"/>
      <c r="N604" s="7"/>
      <c r="O604" s="51"/>
      <c r="P604" s="51"/>
      <c r="Q604" s="51"/>
      <c r="R604" s="51"/>
      <c r="S604" s="51" t="n">
        <f aca="false">K604</f>
        <v>0</v>
      </c>
      <c r="T604" s="51"/>
      <c r="U604" s="51"/>
      <c r="V604" s="51"/>
      <c r="W604" s="7"/>
      <c r="X604" s="7"/>
      <c r="IM604" s="10"/>
      <c r="IN604" s="10"/>
    </row>
    <row r="605" s="9" customFormat="true" ht="23.85" hidden="false" customHeight="false" outlineLevel="1" collapsed="false">
      <c r="A605" s="49" t="s">
        <v>1112</v>
      </c>
      <c r="B605" s="50" t="s">
        <v>49</v>
      </c>
      <c r="C605" s="50" t="s">
        <v>1113</v>
      </c>
      <c r="D605" s="50" t="s">
        <v>51</v>
      </c>
      <c r="E605" s="45" t="s">
        <v>1114</v>
      </c>
      <c r="F605" s="7" t="s">
        <v>130</v>
      </c>
      <c r="G605" s="51" t="n">
        <v>37.14</v>
      </c>
      <c r="H605" s="52"/>
      <c r="I605" s="46" t="n">
        <f aca="false">$D$1116</f>
        <v>0</v>
      </c>
      <c r="J605" s="53" t="n">
        <f aca="false">TRUNC(H605*(1+I605),2)</f>
        <v>0</v>
      </c>
      <c r="K605" s="54" t="n">
        <f aca="false">TRUNC(J605*G605,2)</f>
        <v>0</v>
      </c>
      <c r="L605" s="51"/>
      <c r="M605" s="46"/>
      <c r="N605" s="7"/>
      <c r="O605" s="51"/>
      <c r="P605" s="51"/>
      <c r="Q605" s="51"/>
      <c r="R605" s="51"/>
      <c r="S605" s="51" t="n">
        <f aca="false">K605</f>
        <v>0</v>
      </c>
      <c r="T605" s="51"/>
      <c r="U605" s="51"/>
      <c r="V605" s="51"/>
      <c r="W605" s="7"/>
      <c r="X605" s="7"/>
      <c r="IM605" s="10"/>
      <c r="IN605" s="10"/>
    </row>
    <row r="606" s="9" customFormat="true" ht="23.85" hidden="false" customHeight="false" outlineLevel="1" collapsed="false">
      <c r="A606" s="49" t="s">
        <v>1115</v>
      </c>
      <c r="B606" s="50" t="s">
        <v>49</v>
      </c>
      <c r="C606" s="50" t="s">
        <v>1116</v>
      </c>
      <c r="D606" s="50" t="s">
        <v>51</v>
      </c>
      <c r="E606" s="45" t="s">
        <v>1117</v>
      </c>
      <c r="F606" s="7" t="s">
        <v>117</v>
      </c>
      <c r="G606" s="51" t="n">
        <v>1</v>
      </c>
      <c r="H606" s="52"/>
      <c r="I606" s="46" t="n">
        <f aca="false">$D$1116</f>
        <v>0</v>
      </c>
      <c r="J606" s="53" t="n">
        <f aca="false">TRUNC(H606*(1+I606),2)</f>
        <v>0</v>
      </c>
      <c r="K606" s="54" t="n">
        <f aca="false">TRUNC(J606*G606,2)</f>
        <v>0</v>
      </c>
      <c r="L606" s="51"/>
      <c r="M606" s="46"/>
      <c r="N606" s="7"/>
      <c r="O606" s="51"/>
      <c r="P606" s="51"/>
      <c r="Q606" s="51"/>
      <c r="R606" s="51"/>
      <c r="S606" s="51" t="n">
        <f aca="false">K606</f>
        <v>0</v>
      </c>
      <c r="T606" s="51"/>
      <c r="U606" s="51"/>
      <c r="V606" s="51"/>
      <c r="W606" s="7"/>
      <c r="X606" s="7"/>
      <c r="IM606" s="10"/>
      <c r="IN606" s="10"/>
    </row>
    <row r="607" s="80" customFormat="true" ht="14.15" hidden="false" customHeight="false" outlineLevel="1" collapsed="false">
      <c r="A607" s="73" t="s">
        <v>1118</v>
      </c>
      <c r="B607" s="74"/>
      <c r="C607" s="74"/>
      <c r="D607" s="75"/>
      <c r="E607" s="132" t="s">
        <v>1119</v>
      </c>
      <c r="F607" s="93"/>
      <c r="G607" s="93"/>
      <c r="H607" s="52"/>
      <c r="I607" s="78"/>
      <c r="J607" s="78"/>
      <c r="K607" s="77"/>
      <c r="L607" s="77"/>
      <c r="M607" s="78"/>
      <c r="N607" s="79" t="n">
        <f aca="false">SUM(O607:V607)-K607</f>
        <v>0</v>
      </c>
      <c r="O607" s="77"/>
      <c r="P607" s="77"/>
      <c r="Q607" s="77"/>
      <c r="R607" s="77"/>
      <c r="S607" s="77"/>
      <c r="T607" s="77"/>
      <c r="U607" s="77"/>
      <c r="V607" s="77"/>
      <c r="W607" s="79"/>
      <c r="X607" s="79"/>
      <c r="IM607" s="89"/>
      <c r="IN607" s="89"/>
    </row>
    <row r="608" s="9" customFormat="true" ht="23.85" hidden="false" customHeight="false" outlineLevel="1" collapsed="false">
      <c r="A608" s="49" t="s">
        <v>1120</v>
      </c>
      <c r="B608" s="50" t="s">
        <v>49</v>
      </c>
      <c r="C608" s="50" t="s">
        <v>843</v>
      </c>
      <c r="D608" s="50" t="s">
        <v>51</v>
      </c>
      <c r="E608" s="45" t="s">
        <v>844</v>
      </c>
      <c r="F608" s="7" t="s">
        <v>117</v>
      </c>
      <c r="G608" s="51" t="n">
        <v>4</v>
      </c>
      <c r="H608" s="52"/>
      <c r="I608" s="46" t="n">
        <f aca="false">$D$1116</f>
        <v>0</v>
      </c>
      <c r="J608" s="53" t="n">
        <f aca="false">TRUNC(H608*(1+I608),2)</f>
        <v>0</v>
      </c>
      <c r="K608" s="54" t="n">
        <f aca="false">TRUNC(J608*G608,2)</f>
        <v>0</v>
      </c>
      <c r="L608" s="51"/>
      <c r="M608" s="46"/>
      <c r="N608" s="7"/>
      <c r="O608" s="51"/>
      <c r="P608" s="51"/>
      <c r="Q608" s="51"/>
      <c r="R608" s="51"/>
      <c r="S608" s="51" t="n">
        <f aca="false">K608</f>
        <v>0</v>
      </c>
      <c r="T608" s="51"/>
      <c r="U608" s="51"/>
      <c r="V608" s="51"/>
      <c r="W608" s="7"/>
      <c r="X608" s="7"/>
      <c r="IM608" s="10"/>
      <c r="IN608" s="10"/>
    </row>
    <row r="609" s="9" customFormat="true" ht="23.85" hidden="false" customHeight="false" outlineLevel="1" collapsed="false">
      <c r="A609" s="49" t="s">
        <v>1121</v>
      </c>
      <c r="B609" s="50" t="s">
        <v>49</v>
      </c>
      <c r="C609" s="50" t="s">
        <v>959</v>
      </c>
      <c r="D609" s="50" t="s">
        <v>51</v>
      </c>
      <c r="E609" s="45" t="s">
        <v>960</v>
      </c>
      <c r="F609" s="7" t="s">
        <v>130</v>
      </c>
      <c r="G609" s="51" t="n">
        <v>16.65</v>
      </c>
      <c r="H609" s="52"/>
      <c r="I609" s="46" t="n">
        <f aca="false">$D$1116</f>
        <v>0</v>
      </c>
      <c r="J609" s="53" t="n">
        <f aca="false">TRUNC(H609*(1+I609),2)</f>
        <v>0</v>
      </c>
      <c r="K609" s="54" t="n">
        <f aca="false">TRUNC(J609*G609,2)</f>
        <v>0</v>
      </c>
      <c r="L609" s="51"/>
      <c r="M609" s="46"/>
      <c r="N609" s="7"/>
      <c r="O609" s="51"/>
      <c r="P609" s="51"/>
      <c r="Q609" s="51"/>
      <c r="R609" s="51"/>
      <c r="S609" s="51" t="n">
        <f aca="false">K609</f>
        <v>0</v>
      </c>
      <c r="T609" s="51"/>
      <c r="U609" s="51"/>
      <c r="V609" s="51"/>
      <c r="W609" s="7"/>
      <c r="X609" s="7"/>
      <c r="IM609" s="10"/>
      <c r="IN609" s="10"/>
    </row>
    <row r="610" s="9" customFormat="true" ht="23.85" hidden="false" customHeight="false" outlineLevel="1" collapsed="false">
      <c r="A610" s="49" t="s">
        <v>1122</v>
      </c>
      <c r="B610" s="50" t="s">
        <v>49</v>
      </c>
      <c r="C610" s="50" t="s">
        <v>1123</v>
      </c>
      <c r="D610" s="50" t="s">
        <v>51</v>
      </c>
      <c r="E610" s="45" t="s">
        <v>1124</v>
      </c>
      <c r="F610" s="7" t="s">
        <v>117</v>
      </c>
      <c r="G610" s="51" t="n">
        <v>4</v>
      </c>
      <c r="H610" s="52"/>
      <c r="I610" s="46" t="n">
        <f aca="false">$D$1116</f>
        <v>0</v>
      </c>
      <c r="J610" s="53" t="n">
        <f aca="false">TRUNC(H610*(1+I610),2)</f>
        <v>0</v>
      </c>
      <c r="K610" s="54" t="n">
        <f aca="false">TRUNC(J610*G610,2)</f>
        <v>0</v>
      </c>
      <c r="L610" s="51"/>
      <c r="M610" s="46"/>
      <c r="N610" s="7"/>
      <c r="O610" s="51"/>
      <c r="P610" s="51"/>
      <c r="Q610" s="51"/>
      <c r="R610" s="51"/>
      <c r="S610" s="51" t="n">
        <f aca="false">K610</f>
        <v>0</v>
      </c>
      <c r="T610" s="51"/>
      <c r="U610" s="51"/>
      <c r="V610" s="51"/>
      <c r="W610" s="7"/>
      <c r="X610" s="7"/>
      <c r="IM610" s="10"/>
      <c r="IN610" s="10"/>
    </row>
    <row r="611" s="9" customFormat="true" ht="23.85" hidden="false" customHeight="false" outlineLevel="1" collapsed="false">
      <c r="A611" s="49" t="s">
        <v>1125</v>
      </c>
      <c r="B611" s="50" t="s">
        <v>49</v>
      </c>
      <c r="C611" s="50" t="s">
        <v>1126</v>
      </c>
      <c r="D611" s="50" t="s">
        <v>74</v>
      </c>
      <c r="E611" s="45" t="s">
        <v>1127</v>
      </c>
      <c r="F611" s="7" t="s">
        <v>117</v>
      </c>
      <c r="G611" s="51" t="n">
        <v>2</v>
      </c>
      <c r="H611" s="52"/>
      <c r="I611" s="46" t="n">
        <f aca="false">$D$1116</f>
        <v>0</v>
      </c>
      <c r="J611" s="53" t="n">
        <f aca="false">TRUNC(H611*(1+I611),2)</f>
        <v>0</v>
      </c>
      <c r="K611" s="54" t="n">
        <f aca="false">TRUNC(J611*G611,2)</f>
        <v>0</v>
      </c>
      <c r="L611" s="51"/>
      <c r="M611" s="46"/>
      <c r="N611" s="7"/>
      <c r="O611" s="51"/>
      <c r="P611" s="51"/>
      <c r="Q611" s="51"/>
      <c r="R611" s="51"/>
      <c r="S611" s="51" t="n">
        <f aca="false">K611</f>
        <v>0</v>
      </c>
      <c r="T611" s="51"/>
      <c r="U611" s="51"/>
      <c r="V611" s="51"/>
      <c r="W611" s="7"/>
      <c r="X611" s="7"/>
      <c r="IM611" s="10"/>
      <c r="IN611" s="10"/>
    </row>
    <row r="612" s="9" customFormat="true" ht="23.85" hidden="false" customHeight="false" outlineLevel="1" collapsed="false">
      <c r="A612" s="49" t="s">
        <v>1128</v>
      </c>
      <c r="B612" s="50" t="s">
        <v>49</v>
      </c>
      <c r="C612" s="50" t="s">
        <v>834</v>
      </c>
      <c r="D612" s="50" t="s">
        <v>51</v>
      </c>
      <c r="E612" s="45" t="s">
        <v>835</v>
      </c>
      <c r="F612" s="7" t="s">
        <v>117</v>
      </c>
      <c r="G612" s="51" t="n">
        <v>2</v>
      </c>
      <c r="H612" s="52"/>
      <c r="I612" s="46" t="n">
        <f aca="false">$D$1116</f>
        <v>0</v>
      </c>
      <c r="J612" s="53" t="n">
        <f aca="false">TRUNC(H612*(1+I612),2)</f>
        <v>0</v>
      </c>
      <c r="K612" s="54" t="n">
        <f aca="false">TRUNC(J612*G612,2)</f>
        <v>0</v>
      </c>
      <c r="L612" s="51"/>
      <c r="M612" s="46"/>
      <c r="N612" s="7"/>
      <c r="O612" s="51"/>
      <c r="P612" s="51"/>
      <c r="Q612" s="51"/>
      <c r="R612" s="51"/>
      <c r="S612" s="51" t="n">
        <f aca="false">K612</f>
        <v>0</v>
      </c>
      <c r="T612" s="51"/>
      <c r="U612" s="51"/>
      <c r="V612" s="51"/>
      <c r="W612" s="7"/>
      <c r="X612" s="7"/>
      <c r="IM612" s="10"/>
      <c r="IN612" s="10"/>
    </row>
    <row r="613" s="9" customFormat="true" ht="23.85" hidden="false" customHeight="false" outlineLevel="1" collapsed="false">
      <c r="A613" s="49" t="s">
        <v>1129</v>
      </c>
      <c r="B613" s="50" t="s">
        <v>49</v>
      </c>
      <c r="C613" s="50" t="s">
        <v>1113</v>
      </c>
      <c r="D613" s="50" t="s">
        <v>51</v>
      </c>
      <c r="E613" s="45" t="s">
        <v>1114</v>
      </c>
      <c r="F613" s="7" t="s">
        <v>130</v>
      </c>
      <c r="G613" s="51" t="n">
        <v>42.25</v>
      </c>
      <c r="H613" s="52"/>
      <c r="I613" s="46" t="n">
        <f aca="false">$D$1116</f>
        <v>0</v>
      </c>
      <c r="J613" s="53" t="n">
        <f aca="false">TRUNC(H613*(1+I613),2)</f>
        <v>0</v>
      </c>
      <c r="K613" s="54" t="n">
        <f aca="false">TRUNC(J613*G613,2)</f>
        <v>0</v>
      </c>
      <c r="L613" s="51"/>
      <c r="M613" s="46"/>
      <c r="N613" s="7"/>
      <c r="O613" s="51"/>
      <c r="P613" s="51"/>
      <c r="Q613" s="51"/>
      <c r="R613" s="51"/>
      <c r="S613" s="51" t="n">
        <f aca="false">K613</f>
        <v>0</v>
      </c>
      <c r="T613" s="51"/>
      <c r="U613" s="51"/>
      <c r="V613" s="51"/>
      <c r="W613" s="7"/>
      <c r="X613" s="7"/>
      <c r="IM613" s="10"/>
      <c r="IN613" s="10"/>
    </row>
    <row r="614" s="9" customFormat="true" ht="46.25" hidden="false" customHeight="false" outlineLevel="1" collapsed="false">
      <c r="A614" s="49" t="s">
        <v>1130</v>
      </c>
      <c r="B614" s="50" t="s">
        <v>49</v>
      </c>
      <c r="C614" s="50" t="s">
        <v>1110</v>
      </c>
      <c r="D614" s="50" t="s">
        <v>51</v>
      </c>
      <c r="E614" s="45" t="s">
        <v>1111</v>
      </c>
      <c r="F614" s="7" t="s">
        <v>117</v>
      </c>
      <c r="G614" s="51" t="n">
        <v>1</v>
      </c>
      <c r="H614" s="52"/>
      <c r="I614" s="46" t="n">
        <f aca="false">$D$1116</f>
        <v>0</v>
      </c>
      <c r="J614" s="53" t="n">
        <f aca="false">TRUNC(H614*(1+I614),2)</f>
        <v>0</v>
      </c>
      <c r="K614" s="54" t="n">
        <f aca="false">TRUNC(J614*G614,2)</f>
        <v>0</v>
      </c>
      <c r="L614" s="51"/>
      <c r="M614" s="46"/>
      <c r="N614" s="7"/>
      <c r="O614" s="51"/>
      <c r="P614" s="51"/>
      <c r="Q614" s="51"/>
      <c r="R614" s="51"/>
      <c r="S614" s="51" t="n">
        <f aca="false">K614</f>
        <v>0</v>
      </c>
      <c r="T614" s="51"/>
      <c r="U614" s="51"/>
      <c r="V614" s="51"/>
      <c r="W614" s="7"/>
      <c r="X614" s="7"/>
      <c r="IM614" s="10"/>
      <c r="IN614" s="10"/>
    </row>
    <row r="615" s="9" customFormat="true" ht="35.05" hidden="false" customHeight="false" outlineLevel="1" collapsed="false">
      <c r="A615" s="49" t="s">
        <v>1131</v>
      </c>
      <c r="B615" s="50" t="s">
        <v>49</v>
      </c>
      <c r="C615" s="50" t="s">
        <v>1132</v>
      </c>
      <c r="D615" s="50" t="s">
        <v>51</v>
      </c>
      <c r="E615" s="45" t="s">
        <v>1133</v>
      </c>
      <c r="F615" s="7" t="s">
        <v>117</v>
      </c>
      <c r="G615" s="51" t="n">
        <v>1</v>
      </c>
      <c r="H615" s="52"/>
      <c r="I615" s="46" t="n">
        <f aca="false">$D$1116</f>
        <v>0</v>
      </c>
      <c r="J615" s="53" t="n">
        <f aca="false">TRUNC(H615*(1+I615),2)</f>
        <v>0</v>
      </c>
      <c r="K615" s="54" t="n">
        <f aca="false">TRUNC(J615*G615,2)</f>
        <v>0</v>
      </c>
      <c r="L615" s="51"/>
      <c r="M615" s="46"/>
      <c r="N615" s="7" t="n">
        <f aca="false">SUM(O615:V615)-K615</f>
        <v>0</v>
      </c>
      <c r="O615" s="51"/>
      <c r="P615" s="51"/>
      <c r="Q615" s="51"/>
      <c r="R615" s="51"/>
      <c r="S615" s="51" t="n">
        <f aca="false">K615</f>
        <v>0</v>
      </c>
      <c r="T615" s="51"/>
      <c r="U615" s="51"/>
      <c r="V615" s="51"/>
      <c r="W615" s="7"/>
      <c r="X615" s="7"/>
      <c r="IM615" s="10"/>
      <c r="IN615" s="10"/>
    </row>
    <row r="616" s="80" customFormat="true" ht="14.15" hidden="false" customHeight="false" outlineLevel="1" collapsed="false">
      <c r="A616" s="73" t="s">
        <v>1134</v>
      </c>
      <c r="B616" s="74"/>
      <c r="C616" s="74"/>
      <c r="D616" s="75"/>
      <c r="E616" s="132" t="s">
        <v>1135</v>
      </c>
      <c r="F616" s="93"/>
      <c r="G616" s="93"/>
      <c r="H616" s="52"/>
      <c r="I616" s="78"/>
      <c r="J616" s="78"/>
      <c r="K616" s="77"/>
      <c r="L616" s="77"/>
      <c r="M616" s="78"/>
      <c r="N616" s="79" t="n">
        <f aca="false">SUM(O616:V616)-K616</f>
        <v>0</v>
      </c>
      <c r="O616" s="77"/>
      <c r="P616" s="77"/>
      <c r="Q616" s="77"/>
      <c r="R616" s="77"/>
      <c r="S616" s="77"/>
      <c r="T616" s="77"/>
      <c r="U616" s="77"/>
      <c r="V616" s="77"/>
      <c r="W616" s="79"/>
      <c r="X616" s="79"/>
      <c r="IM616" s="89"/>
      <c r="IN616" s="89"/>
    </row>
    <row r="617" s="10" customFormat="true" ht="23.85" hidden="false" customHeight="false" outlineLevel="1" collapsed="false">
      <c r="A617" s="49" t="s">
        <v>1136</v>
      </c>
      <c r="B617" s="50" t="s">
        <v>49</v>
      </c>
      <c r="C617" s="50" t="s">
        <v>858</v>
      </c>
      <c r="D617" s="50" t="s">
        <v>51</v>
      </c>
      <c r="E617" s="45" t="s">
        <v>859</v>
      </c>
      <c r="F617" s="7" t="s">
        <v>117</v>
      </c>
      <c r="G617" s="51" t="n">
        <v>2</v>
      </c>
      <c r="H617" s="52"/>
      <c r="I617" s="46" t="n">
        <f aca="false">$D$1116</f>
        <v>0</v>
      </c>
      <c r="J617" s="53" t="n">
        <f aca="false">TRUNC(H617*(1+I617),2)</f>
        <v>0</v>
      </c>
      <c r="K617" s="54" t="n">
        <f aca="false">TRUNC(J617*G617,2)</f>
        <v>0</v>
      </c>
      <c r="L617" s="51"/>
      <c r="M617" s="46"/>
      <c r="N617" s="7" t="n">
        <f aca="false">SUM(O617:V617)-K617</f>
        <v>0</v>
      </c>
      <c r="O617" s="51"/>
      <c r="P617" s="51"/>
      <c r="Q617" s="51"/>
      <c r="R617" s="51"/>
      <c r="S617" s="51" t="n">
        <f aca="false">K617</f>
        <v>0</v>
      </c>
      <c r="T617" s="51"/>
      <c r="U617" s="51"/>
      <c r="V617" s="51"/>
      <c r="W617" s="50"/>
      <c r="X617" s="50"/>
    </row>
    <row r="618" s="10" customFormat="true" ht="23.85" hidden="false" customHeight="false" outlineLevel="1" collapsed="false">
      <c r="A618" s="49" t="s">
        <v>1137</v>
      </c>
      <c r="B618" s="50" t="s">
        <v>49</v>
      </c>
      <c r="C618" s="50" t="s">
        <v>855</v>
      </c>
      <c r="D618" s="50" t="s">
        <v>51</v>
      </c>
      <c r="E618" s="45" t="s">
        <v>856</v>
      </c>
      <c r="F618" s="7" t="s">
        <v>117</v>
      </c>
      <c r="G618" s="51" t="n">
        <v>2</v>
      </c>
      <c r="H618" s="52"/>
      <c r="I618" s="46" t="n">
        <f aca="false">$D$1116</f>
        <v>0</v>
      </c>
      <c r="J618" s="53" t="n">
        <f aca="false">TRUNC(H618*(1+I618),2)</f>
        <v>0</v>
      </c>
      <c r="K618" s="54" t="n">
        <f aca="false">TRUNC(J618*G618,2)</f>
        <v>0</v>
      </c>
      <c r="L618" s="51"/>
      <c r="M618" s="46"/>
      <c r="N618" s="7" t="n">
        <f aca="false">SUM(O618:V618)-K618</f>
        <v>0</v>
      </c>
      <c r="O618" s="51"/>
      <c r="P618" s="51"/>
      <c r="Q618" s="51"/>
      <c r="R618" s="51"/>
      <c r="S618" s="51" t="n">
        <f aca="false">K618</f>
        <v>0</v>
      </c>
      <c r="T618" s="51"/>
      <c r="U618" s="51"/>
      <c r="V618" s="51"/>
      <c r="W618" s="50"/>
      <c r="X618" s="50"/>
    </row>
    <row r="619" s="10" customFormat="true" ht="23.85" hidden="false" customHeight="false" outlineLevel="1" collapsed="false">
      <c r="A619" s="49" t="s">
        <v>1138</v>
      </c>
      <c r="B619" s="50" t="s">
        <v>49</v>
      </c>
      <c r="C619" s="50" t="s">
        <v>870</v>
      </c>
      <c r="D619" s="50" t="s">
        <v>51</v>
      </c>
      <c r="E619" s="45" t="s">
        <v>871</v>
      </c>
      <c r="F619" s="7" t="s">
        <v>130</v>
      </c>
      <c r="G619" s="51" t="n">
        <v>26.97</v>
      </c>
      <c r="H619" s="52"/>
      <c r="I619" s="46" t="n">
        <f aca="false">$D$1116</f>
        <v>0</v>
      </c>
      <c r="J619" s="53" t="n">
        <f aca="false">TRUNC(H619*(1+I619),2)</f>
        <v>0</v>
      </c>
      <c r="K619" s="54" t="n">
        <f aca="false">TRUNC(J619*G619,2)</f>
        <v>0</v>
      </c>
      <c r="L619" s="51"/>
      <c r="M619" s="46"/>
      <c r="N619" s="7" t="n">
        <f aca="false">SUM(O619:V619)-K619</f>
        <v>0</v>
      </c>
      <c r="O619" s="51"/>
      <c r="P619" s="51"/>
      <c r="Q619" s="51"/>
      <c r="R619" s="51"/>
      <c r="S619" s="51" t="n">
        <f aca="false">K619</f>
        <v>0</v>
      </c>
      <c r="T619" s="51"/>
      <c r="U619" s="51"/>
      <c r="V619" s="51"/>
      <c r="W619" s="50"/>
      <c r="X619" s="50"/>
    </row>
    <row r="620" s="10" customFormat="true" ht="23.85" hidden="false" customHeight="false" outlineLevel="1" collapsed="false">
      <c r="A620" s="49" t="s">
        <v>1139</v>
      </c>
      <c r="B620" s="50" t="s">
        <v>49</v>
      </c>
      <c r="C620" s="50" t="s">
        <v>1140</v>
      </c>
      <c r="D620" s="50" t="s">
        <v>51</v>
      </c>
      <c r="E620" s="45" t="s">
        <v>1141</v>
      </c>
      <c r="F620" s="7" t="s">
        <v>117</v>
      </c>
      <c r="G620" s="51" t="n">
        <v>1</v>
      </c>
      <c r="H620" s="52"/>
      <c r="I620" s="46" t="n">
        <f aca="false">$D$1116</f>
        <v>0</v>
      </c>
      <c r="J620" s="53" t="n">
        <f aca="false">TRUNC(H620*(1+I620),2)</f>
        <v>0</v>
      </c>
      <c r="K620" s="54" t="n">
        <f aca="false">TRUNC(J620*G620,2)</f>
        <v>0</v>
      </c>
      <c r="L620" s="51"/>
      <c r="M620" s="46"/>
      <c r="N620" s="7" t="n">
        <f aca="false">SUM(O620:V620)-K620</f>
        <v>0</v>
      </c>
      <c r="O620" s="51"/>
      <c r="P620" s="51"/>
      <c r="Q620" s="51"/>
      <c r="R620" s="51"/>
      <c r="S620" s="51" t="n">
        <f aca="false">K620</f>
        <v>0</v>
      </c>
      <c r="T620" s="51"/>
      <c r="U620" s="51"/>
      <c r="V620" s="51"/>
      <c r="W620" s="50"/>
      <c r="X620" s="50"/>
    </row>
    <row r="621" s="10" customFormat="true" ht="14.15" hidden="false" customHeight="false" outlineLevel="1" collapsed="false">
      <c r="A621" s="49" t="s">
        <v>1142</v>
      </c>
      <c r="B621" s="50" t="s">
        <v>49</v>
      </c>
      <c r="C621" s="50" t="s">
        <v>1143</v>
      </c>
      <c r="D621" s="50" t="s">
        <v>74</v>
      </c>
      <c r="E621" s="45" t="s">
        <v>1144</v>
      </c>
      <c r="F621" s="7" t="s">
        <v>117</v>
      </c>
      <c r="G621" s="51" t="n">
        <v>2</v>
      </c>
      <c r="H621" s="52"/>
      <c r="I621" s="46" t="n">
        <f aca="false">$D$1116</f>
        <v>0</v>
      </c>
      <c r="J621" s="53" t="n">
        <f aca="false">TRUNC(H621*(1+I621),2)</f>
        <v>0</v>
      </c>
      <c r="K621" s="54" t="n">
        <f aca="false">TRUNC(J621*G621,2)</f>
        <v>0</v>
      </c>
      <c r="L621" s="51"/>
      <c r="M621" s="46"/>
      <c r="N621" s="7" t="n">
        <f aca="false">SUM(O621:V621)-K621</f>
        <v>0</v>
      </c>
      <c r="O621" s="51"/>
      <c r="P621" s="51"/>
      <c r="Q621" s="51"/>
      <c r="R621" s="51"/>
      <c r="S621" s="51" t="n">
        <f aca="false">K621</f>
        <v>0</v>
      </c>
      <c r="T621" s="51"/>
      <c r="U621" s="51"/>
      <c r="V621" s="51"/>
      <c r="W621" s="50"/>
      <c r="X621" s="50"/>
    </row>
    <row r="622" s="10" customFormat="true" ht="23.85" hidden="false" customHeight="false" outlineLevel="1" collapsed="false">
      <c r="A622" s="49" t="s">
        <v>1145</v>
      </c>
      <c r="B622" s="50" t="s">
        <v>49</v>
      </c>
      <c r="C622" s="50" t="s">
        <v>1146</v>
      </c>
      <c r="D622" s="50" t="s">
        <v>51</v>
      </c>
      <c r="E622" s="45" t="s">
        <v>1147</v>
      </c>
      <c r="F622" s="7" t="s">
        <v>130</v>
      </c>
      <c r="G622" s="51" t="n">
        <v>11.65</v>
      </c>
      <c r="H622" s="52"/>
      <c r="I622" s="46" t="n">
        <f aca="false">$D$1116</f>
        <v>0</v>
      </c>
      <c r="J622" s="53" t="n">
        <f aca="false">TRUNC(H622*(1+I622),2)</f>
        <v>0</v>
      </c>
      <c r="K622" s="54" t="n">
        <f aca="false">TRUNC(J622*G622,2)</f>
        <v>0</v>
      </c>
      <c r="L622" s="51"/>
      <c r="M622" s="46"/>
      <c r="N622" s="7" t="n">
        <f aca="false">SUM(O622:V622)-K622</f>
        <v>0</v>
      </c>
      <c r="O622" s="51"/>
      <c r="P622" s="51"/>
      <c r="Q622" s="51"/>
      <c r="R622" s="51"/>
      <c r="S622" s="51" t="n">
        <f aca="false">K622</f>
        <v>0</v>
      </c>
      <c r="T622" s="51"/>
      <c r="U622" s="51"/>
      <c r="V622" s="51"/>
      <c r="W622" s="50"/>
      <c r="X622" s="50"/>
    </row>
    <row r="623" s="10" customFormat="true" ht="35.05" hidden="false" customHeight="false" outlineLevel="1" collapsed="false">
      <c r="A623" s="49" t="s">
        <v>1148</v>
      </c>
      <c r="B623" s="50" t="s">
        <v>49</v>
      </c>
      <c r="C623" s="50" t="s">
        <v>1149</v>
      </c>
      <c r="D623" s="50" t="s">
        <v>51</v>
      </c>
      <c r="E623" s="45" t="s">
        <v>1150</v>
      </c>
      <c r="F623" s="7" t="s">
        <v>117</v>
      </c>
      <c r="G623" s="51" t="n">
        <v>1</v>
      </c>
      <c r="H623" s="52"/>
      <c r="I623" s="46" t="n">
        <f aca="false">$D$1116</f>
        <v>0</v>
      </c>
      <c r="J623" s="53" t="n">
        <f aca="false">TRUNC(H623*(1+I623),2)</f>
        <v>0</v>
      </c>
      <c r="K623" s="54" t="n">
        <f aca="false">TRUNC(J623*G623,2)</f>
        <v>0</v>
      </c>
      <c r="L623" s="51"/>
      <c r="M623" s="46"/>
      <c r="N623" s="7" t="n">
        <f aca="false">SUM(O623:V623)-K623</f>
        <v>0</v>
      </c>
      <c r="O623" s="51"/>
      <c r="P623" s="51"/>
      <c r="Q623" s="51"/>
      <c r="R623" s="51"/>
      <c r="S623" s="51" t="n">
        <f aca="false">K623</f>
        <v>0</v>
      </c>
      <c r="T623" s="51"/>
      <c r="U623" s="51"/>
      <c r="V623" s="51"/>
      <c r="W623" s="50"/>
      <c r="X623" s="50"/>
    </row>
    <row r="624" s="10" customFormat="true" ht="46.25" hidden="false" customHeight="false" outlineLevel="1" collapsed="false">
      <c r="A624" s="49" t="s">
        <v>1151</v>
      </c>
      <c r="B624" s="50" t="s">
        <v>49</v>
      </c>
      <c r="C624" s="50" t="s">
        <v>1152</v>
      </c>
      <c r="D624" s="50" t="s">
        <v>51</v>
      </c>
      <c r="E624" s="45" t="s">
        <v>1153</v>
      </c>
      <c r="F624" s="7" t="s">
        <v>117</v>
      </c>
      <c r="G624" s="51" t="n">
        <v>3</v>
      </c>
      <c r="H624" s="52"/>
      <c r="I624" s="46" t="n">
        <f aca="false">$D$1116</f>
        <v>0</v>
      </c>
      <c r="J624" s="53" t="n">
        <f aca="false">TRUNC(H624*(1+I624),2)</f>
        <v>0</v>
      </c>
      <c r="K624" s="54" t="n">
        <f aca="false">TRUNC(J624*G624,2)</f>
        <v>0</v>
      </c>
      <c r="L624" s="51"/>
      <c r="M624" s="46"/>
      <c r="N624" s="7" t="n">
        <f aca="false">SUM(O624:V624)-K624</f>
        <v>0</v>
      </c>
      <c r="O624" s="51"/>
      <c r="P624" s="51"/>
      <c r="Q624" s="51"/>
      <c r="R624" s="51"/>
      <c r="S624" s="51" t="n">
        <f aca="false">K624</f>
        <v>0</v>
      </c>
      <c r="T624" s="51"/>
      <c r="U624" s="51"/>
      <c r="V624" s="51"/>
      <c r="W624" s="50"/>
      <c r="X624" s="50"/>
    </row>
    <row r="625" s="10" customFormat="true" ht="35.05" hidden="false" customHeight="false" outlineLevel="1" collapsed="false">
      <c r="A625" s="49" t="s">
        <v>1154</v>
      </c>
      <c r="B625" s="50" t="s">
        <v>49</v>
      </c>
      <c r="C625" s="50" t="n">
        <v>94680</v>
      </c>
      <c r="D625" s="50" t="s">
        <v>51</v>
      </c>
      <c r="E625" s="45" t="s">
        <v>1155</v>
      </c>
      <c r="F625" s="7" t="s">
        <v>117</v>
      </c>
      <c r="G625" s="51" t="n">
        <v>2</v>
      </c>
      <c r="H625" s="52"/>
      <c r="I625" s="46" t="n">
        <f aca="false">$D$1116</f>
        <v>0</v>
      </c>
      <c r="J625" s="53" t="n">
        <f aca="false">TRUNC(H625*(1+I625),2)</f>
        <v>0</v>
      </c>
      <c r="K625" s="54" t="n">
        <f aca="false">TRUNC(J625*G625,2)</f>
        <v>0</v>
      </c>
      <c r="L625" s="51"/>
      <c r="M625" s="46"/>
      <c r="N625" s="7" t="n">
        <f aca="false">SUM(O625:V625)-K625</f>
        <v>0</v>
      </c>
      <c r="O625" s="51"/>
      <c r="P625" s="51"/>
      <c r="Q625" s="51"/>
      <c r="R625" s="51"/>
      <c r="S625" s="51" t="n">
        <f aca="false">K625</f>
        <v>0</v>
      </c>
      <c r="T625" s="51"/>
      <c r="U625" s="51"/>
      <c r="V625" s="51"/>
      <c r="W625" s="50"/>
      <c r="X625" s="50"/>
    </row>
    <row r="626" s="10" customFormat="true" ht="23.85" hidden="false" customHeight="false" outlineLevel="1" collapsed="false">
      <c r="A626" s="49" t="s">
        <v>1156</v>
      </c>
      <c r="B626" s="50" t="s">
        <v>49</v>
      </c>
      <c r="C626" s="50" t="n">
        <v>89506</v>
      </c>
      <c r="D626" s="50" t="s">
        <v>51</v>
      </c>
      <c r="E626" s="45" t="s">
        <v>1157</v>
      </c>
      <c r="F626" s="7" t="s">
        <v>117</v>
      </c>
      <c r="G626" s="51" t="n">
        <v>1</v>
      </c>
      <c r="H626" s="52"/>
      <c r="I626" s="46" t="n">
        <f aca="false">$D$1116</f>
        <v>0</v>
      </c>
      <c r="J626" s="53" t="n">
        <f aca="false">TRUNC(H626*(1+I626),2)</f>
        <v>0</v>
      </c>
      <c r="K626" s="54" t="n">
        <f aca="false">TRUNC(J626*G626,2)</f>
        <v>0</v>
      </c>
      <c r="L626" s="51"/>
      <c r="M626" s="46"/>
      <c r="N626" s="7" t="n">
        <f aca="false">SUM(O626:V626)-K626</f>
        <v>0</v>
      </c>
      <c r="O626" s="51"/>
      <c r="P626" s="51"/>
      <c r="Q626" s="51"/>
      <c r="R626" s="51"/>
      <c r="S626" s="51" t="n">
        <f aca="false">K626</f>
        <v>0</v>
      </c>
      <c r="T626" s="51"/>
      <c r="U626" s="51"/>
      <c r="V626" s="51"/>
      <c r="W626" s="50"/>
      <c r="X626" s="50"/>
    </row>
    <row r="627" s="80" customFormat="true" ht="14.15" hidden="false" customHeight="false" outlineLevel="1" collapsed="false">
      <c r="A627" s="73" t="s">
        <v>1158</v>
      </c>
      <c r="B627" s="74"/>
      <c r="C627" s="74"/>
      <c r="D627" s="75"/>
      <c r="E627" s="132" t="s">
        <v>1159</v>
      </c>
      <c r="F627" s="93"/>
      <c r="G627" s="93"/>
      <c r="H627" s="52"/>
      <c r="I627" s="78"/>
      <c r="J627" s="78"/>
      <c r="K627" s="77"/>
      <c r="L627" s="77"/>
      <c r="M627" s="78"/>
      <c r="N627" s="79" t="n">
        <f aca="false">SUM(O627:V627)-K627</f>
        <v>0</v>
      </c>
      <c r="O627" s="77"/>
      <c r="P627" s="77"/>
      <c r="Q627" s="77"/>
      <c r="R627" s="77"/>
      <c r="S627" s="77"/>
      <c r="T627" s="77"/>
      <c r="U627" s="77"/>
      <c r="V627" s="77"/>
      <c r="W627" s="79"/>
      <c r="X627" s="79"/>
      <c r="IM627" s="89"/>
      <c r="IN627" s="89"/>
    </row>
    <row r="628" s="10" customFormat="true" ht="23.85" hidden="false" customHeight="false" outlineLevel="1" collapsed="false">
      <c r="A628" s="49" t="s">
        <v>1160</v>
      </c>
      <c r="B628" s="50" t="s">
        <v>49</v>
      </c>
      <c r="C628" s="50" t="s">
        <v>834</v>
      </c>
      <c r="D628" s="50" t="s">
        <v>51</v>
      </c>
      <c r="E628" s="45" t="s">
        <v>835</v>
      </c>
      <c r="F628" s="7" t="s">
        <v>117</v>
      </c>
      <c r="G628" s="51" t="n">
        <v>8</v>
      </c>
      <c r="H628" s="52"/>
      <c r="I628" s="46" t="n">
        <f aca="false">$D$1116</f>
        <v>0</v>
      </c>
      <c r="J628" s="53" t="n">
        <f aca="false">TRUNC(H628*(1+I628),2)</f>
        <v>0</v>
      </c>
      <c r="K628" s="54" t="n">
        <f aca="false">TRUNC(J628*G628,2)</f>
        <v>0</v>
      </c>
      <c r="L628" s="51"/>
      <c r="M628" s="46"/>
      <c r="N628" s="7"/>
      <c r="O628" s="51"/>
      <c r="P628" s="51"/>
      <c r="Q628" s="51"/>
      <c r="R628" s="51"/>
      <c r="S628" s="51" t="n">
        <f aca="false">K628</f>
        <v>0</v>
      </c>
      <c r="T628" s="51"/>
      <c r="U628" s="51"/>
      <c r="V628" s="51"/>
      <c r="W628" s="50"/>
      <c r="X628" s="50"/>
    </row>
    <row r="629" s="10" customFormat="true" ht="46.25" hidden="false" customHeight="false" outlineLevel="1" collapsed="false">
      <c r="A629" s="49" t="s">
        <v>1161</v>
      </c>
      <c r="B629" s="50" t="s">
        <v>49</v>
      </c>
      <c r="C629" s="50" t="s">
        <v>1110</v>
      </c>
      <c r="D629" s="50" t="s">
        <v>51</v>
      </c>
      <c r="E629" s="45" t="s">
        <v>1111</v>
      </c>
      <c r="F629" s="7" t="s">
        <v>117</v>
      </c>
      <c r="G629" s="51" t="n">
        <v>2</v>
      </c>
      <c r="H629" s="52"/>
      <c r="I629" s="46" t="n">
        <f aca="false">$D$1116</f>
        <v>0</v>
      </c>
      <c r="J629" s="53" t="n">
        <f aca="false">TRUNC(H629*(1+I629),2)</f>
        <v>0</v>
      </c>
      <c r="K629" s="54" t="n">
        <f aca="false">TRUNC(J629*G629,2)</f>
        <v>0</v>
      </c>
      <c r="L629" s="51"/>
      <c r="M629" s="46"/>
      <c r="N629" s="7"/>
      <c r="O629" s="51"/>
      <c r="P629" s="51"/>
      <c r="Q629" s="51"/>
      <c r="R629" s="51"/>
      <c r="S629" s="51" t="n">
        <f aca="false">K629</f>
        <v>0</v>
      </c>
      <c r="T629" s="51"/>
      <c r="U629" s="51"/>
      <c r="V629" s="51"/>
      <c r="W629" s="50"/>
      <c r="X629" s="50"/>
    </row>
    <row r="630" s="10" customFormat="true" ht="23.85" hidden="false" customHeight="false" outlineLevel="1" collapsed="false">
      <c r="A630" s="49" t="s">
        <v>1162</v>
      </c>
      <c r="B630" s="50" t="s">
        <v>49</v>
      </c>
      <c r="C630" s="50" t="s">
        <v>1113</v>
      </c>
      <c r="D630" s="50" t="s">
        <v>51</v>
      </c>
      <c r="E630" s="45" t="s">
        <v>1114</v>
      </c>
      <c r="F630" s="7" t="s">
        <v>130</v>
      </c>
      <c r="G630" s="51" t="n">
        <v>10</v>
      </c>
      <c r="H630" s="52"/>
      <c r="I630" s="46" t="n">
        <f aca="false">$D$1116</f>
        <v>0</v>
      </c>
      <c r="J630" s="53" t="n">
        <f aca="false">TRUNC(H630*(1+I630),2)</f>
        <v>0</v>
      </c>
      <c r="K630" s="54" t="n">
        <f aca="false">TRUNC(J630*G630,2)</f>
        <v>0</v>
      </c>
      <c r="L630" s="51"/>
      <c r="M630" s="46"/>
      <c r="N630" s="7"/>
      <c r="O630" s="51"/>
      <c r="P630" s="51"/>
      <c r="Q630" s="51"/>
      <c r="R630" s="51"/>
      <c r="S630" s="51" t="n">
        <f aca="false">K630</f>
        <v>0</v>
      </c>
      <c r="T630" s="51"/>
      <c r="U630" s="51"/>
      <c r="V630" s="51"/>
      <c r="W630" s="50"/>
      <c r="X630" s="50"/>
    </row>
    <row r="631" s="10" customFormat="true" ht="35.05" hidden="false" customHeight="false" outlineLevel="1" collapsed="false">
      <c r="A631" s="49" t="s">
        <v>1163</v>
      </c>
      <c r="B631" s="50" t="s">
        <v>49</v>
      </c>
      <c r="C631" s="50" t="s">
        <v>1132</v>
      </c>
      <c r="D631" s="50" t="s">
        <v>51</v>
      </c>
      <c r="E631" s="45" t="s">
        <v>1133</v>
      </c>
      <c r="F631" s="7" t="s">
        <v>117</v>
      </c>
      <c r="G631" s="51" t="n">
        <v>1</v>
      </c>
      <c r="H631" s="52"/>
      <c r="I631" s="46" t="n">
        <f aca="false">$D$1116</f>
        <v>0</v>
      </c>
      <c r="J631" s="53" t="n">
        <f aca="false">TRUNC(H631*(1+I631),2)</f>
        <v>0</v>
      </c>
      <c r="K631" s="54" t="n">
        <f aca="false">TRUNC(J631*G631,2)</f>
        <v>0</v>
      </c>
      <c r="L631" s="51"/>
      <c r="M631" s="46"/>
      <c r="N631" s="7"/>
      <c r="O631" s="51"/>
      <c r="P631" s="51"/>
      <c r="Q631" s="51"/>
      <c r="R631" s="51"/>
      <c r="S631" s="51" t="n">
        <f aca="false">K631</f>
        <v>0</v>
      </c>
      <c r="T631" s="51"/>
      <c r="U631" s="51"/>
      <c r="V631" s="51"/>
      <c r="W631" s="50"/>
      <c r="X631" s="50"/>
    </row>
    <row r="632" s="80" customFormat="true" ht="14.15" hidden="false" customHeight="false" outlineLevel="1" collapsed="false">
      <c r="A632" s="73" t="s">
        <v>1164</v>
      </c>
      <c r="B632" s="74"/>
      <c r="C632" s="74"/>
      <c r="D632" s="75"/>
      <c r="E632" s="132" t="s">
        <v>1165</v>
      </c>
      <c r="F632" s="93"/>
      <c r="G632" s="93"/>
      <c r="H632" s="52"/>
      <c r="I632" s="78"/>
      <c r="J632" s="78"/>
      <c r="K632" s="77"/>
      <c r="L632" s="77"/>
      <c r="M632" s="78"/>
      <c r="N632" s="79" t="n">
        <f aca="false">SUM(O632:V632)-K632</f>
        <v>0</v>
      </c>
      <c r="O632" s="77"/>
      <c r="P632" s="77"/>
      <c r="Q632" s="77"/>
      <c r="R632" s="77"/>
      <c r="S632" s="77"/>
      <c r="T632" s="77"/>
      <c r="U632" s="77"/>
      <c r="V632" s="77"/>
      <c r="W632" s="79"/>
      <c r="X632" s="79"/>
      <c r="IM632" s="89"/>
      <c r="IN632" s="89"/>
    </row>
    <row r="633" s="10" customFormat="true" ht="23.85" hidden="false" customHeight="false" outlineLevel="1" collapsed="false">
      <c r="A633" s="49" t="s">
        <v>1166</v>
      </c>
      <c r="B633" s="50" t="s">
        <v>49</v>
      </c>
      <c r="C633" s="50" t="s">
        <v>843</v>
      </c>
      <c r="D633" s="50" t="s">
        <v>51</v>
      </c>
      <c r="E633" s="45" t="s">
        <v>844</v>
      </c>
      <c r="F633" s="7" t="s">
        <v>117</v>
      </c>
      <c r="G633" s="51" t="n">
        <v>6</v>
      </c>
      <c r="H633" s="52"/>
      <c r="I633" s="46" t="n">
        <f aca="false">$D$1116</f>
        <v>0</v>
      </c>
      <c r="J633" s="53" t="n">
        <f aca="false">TRUNC(H633*(1+I633),2)</f>
        <v>0</v>
      </c>
      <c r="K633" s="54" t="n">
        <f aca="false">TRUNC(J633*G633,2)</f>
        <v>0</v>
      </c>
      <c r="L633" s="51"/>
      <c r="M633" s="46"/>
      <c r="N633" s="7"/>
      <c r="O633" s="51"/>
      <c r="P633" s="51"/>
      <c r="Q633" s="51"/>
      <c r="R633" s="51"/>
      <c r="S633" s="51" t="n">
        <f aca="false">K633</f>
        <v>0</v>
      </c>
      <c r="T633" s="51"/>
      <c r="U633" s="51"/>
      <c r="V633" s="51"/>
      <c r="W633" s="50"/>
      <c r="X633" s="50"/>
    </row>
    <row r="634" s="10" customFormat="true" ht="23.85" hidden="false" customHeight="false" outlineLevel="1" collapsed="false">
      <c r="A634" s="49" t="s">
        <v>1167</v>
      </c>
      <c r="B634" s="50" t="s">
        <v>49</v>
      </c>
      <c r="C634" s="50" t="s">
        <v>921</v>
      </c>
      <c r="D634" s="50" t="s">
        <v>51</v>
      </c>
      <c r="E634" s="45" t="s">
        <v>922</v>
      </c>
      <c r="F634" s="7" t="s">
        <v>117</v>
      </c>
      <c r="G634" s="51" t="n">
        <v>4</v>
      </c>
      <c r="H634" s="52"/>
      <c r="I634" s="46" t="n">
        <f aca="false">$D$1116</f>
        <v>0</v>
      </c>
      <c r="J634" s="53" t="n">
        <f aca="false">TRUNC(H634*(1+I634),2)</f>
        <v>0</v>
      </c>
      <c r="K634" s="54" t="n">
        <f aca="false">TRUNC(J634*G634,2)</f>
        <v>0</v>
      </c>
      <c r="L634" s="51"/>
      <c r="M634" s="46"/>
      <c r="N634" s="7"/>
      <c r="O634" s="51"/>
      <c r="P634" s="51"/>
      <c r="Q634" s="51"/>
      <c r="R634" s="51"/>
      <c r="S634" s="51" t="n">
        <f aca="false">K634</f>
        <v>0</v>
      </c>
      <c r="T634" s="51"/>
      <c r="U634" s="51"/>
      <c r="V634" s="51"/>
      <c r="W634" s="50"/>
      <c r="X634" s="50"/>
    </row>
    <row r="635" s="10" customFormat="true" ht="35.05" hidden="false" customHeight="false" outlineLevel="1" collapsed="false">
      <c r="A635" s="49" t="s">
        <v>1168</v>
      </c>
      <c r="B635" s="50" t="s">
        <v>49</v>
      </c>
      <c r="C635" s="50" t="s">
        <v>1169</v>
      </c>
      <c r="D635" s="50" t="s">
        <v>51</v>
      </c>
      <c r="E635" s="45" t="s">
        <v>1170</v>
      </c>
      <c r="F635" s="7" t="s">
        <v>117</v>
      </c>
      <c r="G635" s="51" t="n">
        <v>1</v>
      </c>
      <c r="H635" s="52"/>
      <c r="I635" s="46" t="n">
        <f aca="false">$D$1116</f>
        <v>0</v>
      </c>
      <c r="J635" s="53" t="n">
        <f aca="false">TRUNC(H635*(1+I635),2)</f>
        <v>0</v>
      </c>
      <c r="K635" s="54" t="n">
        <f aca="false">TRUNC(J635*G635,2)</f>
        <v>0</v>
      </c>
      <c r="L635" s="51"/>
      <c r="M635" s="46"/>
      <c r="N635" s="7"/>
      <c r="O635" s="51"/>
      <c r="P635" s="51"/>
      <c r="Q635" s="51"/>
      <c r="R635" s="51"/>
      <c r="S635" s="51" t="n">
        <f aca="false">K635</f>
        <v>0</v>
      </c>
      <c r="T635" s="51"/>
      <c r="U635" s="51"/>
      <c r="V635" s="51"/>
      <c r="W635" s="50"/>
      <c r="X635" s="50"/>
    </row>
    <row r="636" s="10" customFormat="true" ht="46.25" hidden="false" customHeight="false" outlineLevel="1" collapsed="false">
      <c r="A636" s="49" t="s">
        <v>1171</v>
      </c>
      <c r="B636" s="50" t="s">
        <v>49</v>
      </c>
      <c r="C636" s="50" t="s">
        <v>1172</v>
      </c>
      <c r="D636" s="50" t="s">
        <v>51</v>
      </c>
      <c r="E636" s="45" t="s">
        <v>1173</v>
      </c>
      <c r="F636" s="7" t="s">
        <v>117</v>
      </c>
      <c r="G636" s="51" t="n">
        <v>1</v>
      </c>
      <c r="H636" s="52"/>
      <c r="I636" s="46" t="n">
        <f aca="false">$D$1116</f>
        <v>0</v>
      </c>
      <c r="J636" s="53" t="n">
        <f aca="false">TRUNC(H636*(1+I636),2)</f>
        <v>0</v>
      </c>
      <c r="K636" s="54" t="n">
        <f aca="false">TRUNC(J636*G636,2)</f>
        <v>0</v>
      </c>
      <c r="L636" s="51"/>
      <c r="M636" s="46"/>
      <c r="N636" s="7"/>
      <c r="O636" s="51"/>
      <c r="P636" s="51"/>
      <c r="Q636" s="51"/>
      <c r="R636" s="51"/>
      <c r="S636" s="51" t="n">
        <f aca="false">K636</f>
        <v>0</v>
      </c>
      <c r="T636" s="51"/>
      <c r="U636" s="51"/>
      <c r="V636" s="51"/>
      <c r="W636" s="50"/>
      <c r="X636" s="50"/>
    </row>
    <row r="637" s="10" customFormat="true" ht="23.85" hidden="false" customHeight="false" outlineLevel="1" collapsed="false">
      <c r="A637" s="49" t="s">
        <v>1174</v>
      </c>
      <c r="B637" s="50" t="s">
        <v>49</v>
      </c>
      <c r="C637" s="50" t="s">
        <v>1175</v>
      </c>
      <c r="D637" s="50" t="s">
        <v>51</v>
      </c>
      <c r="E637" s="45" t="s">
        <v>1176</v>
      </c>
      <c r="F637" s="7" t="s">
        <v>130</v>
      </c>
      <c r="G637" s="51" t="n">
        <v>43.96</v>
      </c>
      <c r="H637" s="52"/>
      <c r="I637" s="46" t="n">
        <f aca="false">$D$1116</f>
        <v>0</v>
      </c>
      <c r="J637" s="53" t="n">
        <f aca="false">TRUNC(H637*(1+I637),2)</f>
        <v>0</v>
      </c>
      <c r="K637" s="54" t="n">
        <f aca="false">TRUNC(J637*G637,2)</f>
        <v>0</v>
      </c>
      <c r="L637" s="51"/>
      <c r="M637" s="46"/>
      <c r="N637" s="7"/>
      <c r="O637" s="51"/>
      <c r="P637" s="51"/>
      <c r="Q637" s="51"/>
      <c r="R637" s="51"/>
      <c r="S637" s="51" t="n">
        <f aca="false">K637</f>
        <v>0</v>
      </c>
      <c r="T637" s="51"/>
      <c r="U637" s="51"/>
      <c r="V637" s="51"/>
      <c r="W637" s="50"/>
      <c r="X637" s="50"/>
    </row>
    <row r="638" s="80" customFormat="true" ht="14.15" hidden="false" customHeight="false" outlineLevel="1" collapsed="false">
      <c r="A638" s="73" t="s">
        <v>1177</v>
      </c>
      <c r="B638" s="74"/>
      <c r="C638" s="74"/>
      <c r="D638" s="75"/>
      <c r="E638" s="132" t="s">
        <v>1178</v>
      </c>
      <c r="F638" s="93"/>
      <c r="G638" s="93"/>
      <c r="H638" s="52"/>
      <c r="I638" s="78"/>
      <c r="J638" s="78"/>
      <c r="K638" s="77"/>
      <c r="L638" s="77"/>
      <c r="M638" s="78"/>
      <c r="N638" s="79" t="n">
        <f aca="false">SUM(O638:V638)-K638</f>
        <v>0</v>
      </c>
      <c r="O638" s="77"/>
      <c r="P638" s="77"/>
      <c r="Q638" s="77"/>
      <c r="R638" s="77"/>
      <c r="S638" s="77"/>
      <c r="T638" s="77"/>
      <c r="U638" s="77"/>
      <c r="V638" s="77"/>
      <c r="W638" s="79"/>
      <c r="X638" s="79"/>
      <c r="IM638" s="89"/>
      <c r="IN638" s="89"/>
    </row>
    <row r="639" s="10" customFormat="true" ht="14.15" hidden="false" customHeight="false" outlineLevel="1" collapsed="false">
      <c r="A639" s="49" t="s">
        <v>1179</v>
      </c>
      <c r="B639" s="50" t="s">
        <v>49</v>
      </c>
      <c r="C639" s="50" t="s">
        <v>1180</v>
      </c>
      <c r="D639" s="50" t="s">
        <v>80</v>
      </c>
      <c r="E639" s="45" t="s">
        <v>1181</v>
      </c>
      <c r="F639" s="7" t="s">
        <v>117</v>
      </c>
      <c r="G639" s="51" t="n">
        <v>2</v>
      </c>
      <c r="H639" s="52"/>
      <c r="I639" s="46" t="n">
        <f aca="false">$D$1116</f>
        <v>0</v>
      </c>
      <c r="J639" s="53" t="n">
        <f aca="false">TRUNC(H639*(1+I639),2)</f>
        <v>0</v>
      </c>
      <c r="K639" s="54" t="n">
        <f aca="false">TRUNC(J639*G639,2)</f>
        <v>0</v>
      </c>
      <c r="L639" s="51"/>
      <c r="M639" s="46"/>
      <c r="N639" s="7"/>
      <c r="O639" s="51"/>
      <c r="P639" s="51"/>
      <c r="Q639" s="51"/>
      <c r="R639" s="51"/>
      <c r="S639" s="51" t="n">
        <f aca="false">K639</f>
        <v>0</v>
      </c>
      <c r="T639" s="51"/>
      <c r="U639" s="51"/>
      <c r="V639" s="51"/>
      <c r="W639" s="50"/>
      <c r="X639" s="50"/>
    </row>
    <row r="640" s="72" customFormat="true" ht="14.15" hidden="false" customHeight="false" outlineLevel="1" collapsed="false">
      <c r="A640" s="65" t="s">
        <v>1182</v>
      </c>
      <c r="B640" s="67"/>
      <c r="C640" s="67"/>
      <c r="D640" s="67"/>
      <c r="E640" s="115" t="s">
        <v>1183</v>
      </c>
      <c r="F640" s="71"/>
      <c r="G640" s="71"/>
      <c r="H640" s="52"/>
      <c r="I640" s="70"/>
      <c r="J640" s="70"/>
      <c r="K640" s="69"/>
      <c r="L640" s="69"/>
      <c r="M640" s="70"/>
      <c r="N640" s="71" t="n">
        <f aca="false">SUM(O640:V640)-K640</f>
        <v>0</v>
      </c>
      <c r="O640" s="69"/>
      <c r="P640" s="69"/>
      <c r="Q640" s="69"/>
      <c r="R640" s="69"/>
      <c r="S640" s="69"/>
      <c r="T640" s="69"/>
      <c r="U640" s="69"/>
      <c r="V640" s="69"/>
      <c r="W640" s="71"/>
      <c r="X640" s="71"/>
      <c r="IM640" s="85"/>
      <c r="IN640" s="85"/>
    </row>
    <row r="641" s="80" customFormat="true" ht="14.15" hidden="false" customHeight="false" outlineLevel="1" collapsed="false">
      <c r="A641" s="73" t="s">
        <v>1184</v>
      </c>
      <c r="B641" s="74"/>
      <c r="C641" s="74"/>
      <c r="D641" s="75"/>
      <c r="E641" s="132" t="s">
        <v>1185</v>
      </c>
      <c r="F641" s="93"/>
      <c r="G641" s="93"/>
      <c r="H641" s="52"/>
      <c r="I641" s="78"/>
      <c r="J641" s="78"/>
      <c r="K641" s="77"/>
      <c r="L641" s="77"/>
      <c r="M641" s="78"/>
      <c r="N641" s="79" t="n">
        <f aca="false">SUM(O641:V641)-K641</f>
        <v>0</v>
      </c>
      <c r="O641" s="77"/>
      <c r="P641" s="77"/>
      <c r="Q641" s="77"/>
      <c r="R641" s="77"/>
      <c r="S641" s="77"/>
      <c r="T641" s="77"/>
      <c r="U641" s="77"/>
      <c r="V641" s="77"/>
      <c r="W641" s="79"/>
      <c r="X641" s="79"/>
      <c r="IM641" s="89"/>
      <c r="IN641" s="89"/>
    </row>
    <row r="642" s="9" customFormat="true" ht="35.05" hidden="false" customHeight="false" outlineLevel="1" collapsed="false">
      <c r="A642" s="49" t="s">
        <v>1186</v>
      </c>
      <c r="B642" s="50" t="s">
        <v>49</v>
      </c>
      <c r="C642" s="50" t="s">
        <v>1187</v>
      </c>
      <c r="D642" s="50" t="s">
        <v>51</v>
      </c>
      <c r="E642" s="45" t="s">
        <v>1188</v>
      </c>
      <c r="F642" s="7" t="s">
        <v>117</v>
      </c>
      <c r="G642" s="51" t="n">
        <v>5</v>
      </c>
      <c r="H642" s="52"/>
      <c r="I642" s="46" t="n">
        <f aca="false">$D$1116</f>
        <v>0</v>
      </c>
      <c r="J642" s="53" t="n">
        <f aca="false">TRUNC(H642*(1+I642),2)</f>
        <v>0</v>
      </c>
      <c r="K642" s="54" t="n">
        <f aca="false">TRUNC(J642*G642,2)</f>
        <v>0</v>
      </c>
      <c r="L642" s="51"/>
      <c r="M642" s="46"/>
      <c r="N642" s="7"/>
      <c r="O642" s="51"/>
      <c r="P642" s="51"/>
      <c r="Q642" s="51"/>
      <c r="R642" s="51"/>
      <c r="S642" s="51" t="n">
        <f aca="false">K642</f>
        <v>0</v>
      </c>
      <c r="T642" s="51"/>
      <c r="U642" s="51"/>
      <c r="V642" s="51"/>
      <c r="W642" s="7"/>
      <c r="X642" s="7"/>
      <c r="IM642" s="10"/>
      <c r="IN642" s="10"/>
    </row>
    <row r="643" s="10" customFormat="true" ht="35.05" hidden="false" customHeight="false" outlineLevel="1" collapsed="false">
      <c r="A643" s="49" t="s">
        <v>1189</v>
      </c>
      <c r="B643" s="50" t="s">
        <v>49</v>
      </c>
      <c r="C643" s="50" t="s">
        <v>1190</v>
      </c>
      <c r="D643" s="50" t="s">
        <v>51</v>
      </c>
      <c r="E643" s="45" t="s">
        <v>1191</v>
      </c>
      <c r="F643" s="7" t="s">
        <v>117</v>
      </c>
      <c r="G643" s="51" t="n">
        <v>2</v>
      </c>
      <c r="H643" s="52"/>
      <c r="I643" s="46" t="n">
        <f aca="false">$D$1116</f>
        <v>0</v>
      </c>
      <c r="J643" s="53" t="n">
        <f aca="false">TRUNC(H643*(1+I643),2)</f>
        <v>0</v>
      </c>
      <c r="K643" s="54" t="n">
        <f aca="false">TRUNC(J643*G643,2)</f>
        <v>0</v>
      </c>
      <c r="L643" s="51"/>
      <c r="M643" s="46"/>
      <c r="N643" s="7"/>
      <c r="O643" s="51"/>
      <c r="P643" s="51"/>
      <c r="Q643" s="51"/>
      <c r="R643" s="51"/>
      <c r="S643" s="51" t="n">
        <f aca="false">K643</f>
        <v>0</v>
      </c>
      <c r="T643" s="51"/>
      <c r="U643" s="51"/>
      <c r="V643" s="51"/>
      <c r="W643" s="50"/>
      <c r="X643" s="50"/>
    </row>
    <row r="644" s="10" customFormat="true" ht="23.85" hidden="false" customHeight="false" outlineLevel="1" collapsed="false">
      <c r="A644" s="49" t="s">
        <v>1192</v>
      </c>
      <c r="B644" s="50" t="s">
        <v>49</v>
      </c>
      <c r="C644" s="50" t="s">
        <v>1193</v>
      </c>
      <c r="D644" s="50" t="s">
        <v>51</v>
      </c>
      <c r="E644" s="45" t="s">
        <v>1194</v>
      </c>
      <c r="F644" s="7" t="s">
        <v>130</v>
      </c>
      <c r="G644" s="51" t="n">
        <v>18.61</v>
      </c>
      <c r="H644" s="52"/>
      <c r="I644" s="46" t="n">
        <f aca="false">$D$1116</f>
        <v>0</v>
      </c>
      <c r="J644" s="53" t="n">
        <f aca="false">TRUNC(H644*(1+I644),2)</f>
        <v>0</v>
      </c>
      <c r="K644" s="54" t="n">
        <f aca="false">TRUNC(J644*G644,2)</f>
        <v>0</v>
      </c>
      <c r="L644" s="51"/>
      <c r="M644" s="46"/>
      <c r="N644" s="7"/>
      <c r="O644" s="51"/>
      <c r="P644" s="51"/>
      <c r="Q644" s="51"/>
      <c r="R644" s="51"/>
      <c r="S644" s="51" t="n">
        <f aca="false">K644</f>
        <v>0</v>
      </c>
      <c r="T644" s="51"/>
      <c r="U644" s="51"/>
      <c r="V644" s="51"/>
      <c r="W644" s="50"/>
      <c r="X644" s="50"/>
    </row>
    <row r="645" s="10" customFormat="true" ht="23.85" hidden="false" customHeight="false" outlineLevel="1" collapsed="false">
      <c r="A645" s="49" t="s">
        <v>1195</v>
      </c>
      <c r="B645" s="50" t="s">
        <v>49</v>
      </c>
      <c r="C645" s="50" t="s">
        <v>1196</v>
      </c>
      <c r="D645" s="50" t="s">
        <v>74</v>
      </c>
      <c r="E645" s="45" t="s">
        <v>1197</v>
      </c>
      <c r="F645" s="7" t="s">
        <v>117</v>
      </c>
      <c r="G645" s="51" t="n">
        <v>1</v>
      </c>
      <c r="H645" s="52"/>
      <c r="I645" s="46" t="n">
        <f aca="false">$D$1116</f>
        <v>0</v>
      </c>
      <c r="J645" s="53" t="n">
        <f aca="false">TRUNC(H645*(1+I645),2)</f>
        <v>0</v>
      </c>
      <c r="K645" s="54" t="n">
        <f aca="false">TRUNC(J645*G645,2)</f>
        <v>0</v>
      </c>
      <c r="L645" s="51"/>
      <c r="M645" s="46"/>
      <c r="N645" s="7"/>
      <c r="O645" s="51"/>
      <c r="P645" s="51"/>
      <c r="Q645" s="51"/>
      <c r="R645" s="51"/>
      <c r="S645" s="51" t="n">
        <f aca="false">K645</f>
        <v>0</v>
      </c>
      <c r="T645" s="51"/>
      <c r="U645" s="51"/>
      <c r="V645" s="51"/>
      <c r="W645" s="50"/>
      <c r="X645" s="50"/>
    </row>
    <row r="646" s="10" customFormat="true" ht="23.85" hidden="false" customHeight="false" outlineLevel="1" collapsed="false">
      <c r="A646" s="49" t="s">
        <v>1198</v>
      </c>
      <c r="B646" s="50" t="s">
        <v>49</v>
      </c>
      <c r="C646" s="50" t="s">
        <v>1199</v>
      </c>
      <c r="D646" s="50" t="s">
        <v>51</v>
      </c>
      <c r="E646" s="45" t="s">
        <v>1200</v>
      </c>
      <c r="F646" s="7" t="s">
        <v>130</v>
      </c>
      <c r="G646" s="51" t="n">
        <v>17.72</v>
      </c>
      <c r="H646" s="52"/>
      <c r="I646" s="46" t="n">
        <f aca="false">$D$1116</f>
        <v>0</v>
      </c>
      <c r="J646" s="53" t="n">
        <f aca="false">TRUNC(H646*(1+I646),2)</f>
        <v>0</v>
      </c>
      <c r="K646" s="54" t="n">
        <f aca="false">TRUNC(J646*G646,2)</f>
        <v>0</v>
      </c>
      <c r="L646" s="51"/>
      <c r="M646" s="46"/>
      <c r="N646" s="7"/>
      <c r="O646" s="51"/>
      <c r="P646" s="51"/>
      <c r="Q646" s="51"/>
      <c r="R646" s="51"/>
      <c r="S646" s="51" t="n">
        <f aca="false">K646</f>
        <v>0</v>
      </c>
      <c r="T646" s="51"/>
      <c r="U646" s="51"/>
      <c r="V646" s="51"/>
      <c r="W646" s="50"/>
      <c r="X646" s="50"/>
    </row>
    <row r="647" s="10" customFormat="true" ht="35.05" hidden="false" customHeight="false" outlineLevel="1" collapsed="false">
      <c r="A647" s="49" t="s">
        <v>1201</v>
      </c>
      <c r="B647" s="50" t="s">
        <v>49</v>
      </c>
      <c r="C647" s="50" t="s">
        <v>1202</v>
      </c>
      <c r="D647" s="50" t="s">
        <v>51</v>
      </c>
      <c r="E647" s="45" t="s">
        <v>1203</v>
      </c>
      <c r="F647" s="7" t="s">
        <v>117</v>
      </c>
      <c r="G647" s="51" t="n">
        <v>2</v>
      </c>
      <c r="H647" s="52"/>
      <c r="I647" s="46" t="n">
        <f aca="false">$D$1116</f>
        <v>0</v>
      </c>
      <c r="J647" s="53" t="n">
        <f aca="false">TRUNC(H647*(1+I647),2)</f>
        <v>0</v>
      </c>
      <c r="K647" s="54" t="n">
        <f aca="false">TRUNC(J647*G647,2)</f>
        <v>0</v>
      </c>
      <c r="L647" s="51"/>
      <c r="M647" s="46"/>
      <c r="N647" s="7"/>
      <c r="O647" s="51"/>
      <c r="P647" s="51"/>
      <c r="Q647" s="51"/>
      <c r="R647" s="51"/>
      <c r="S647" s="51" t="n">
        <f aca="false">K647</f>
        <v>0</v>
      </c>
      <c r="T647" s="51"/>
      <c r="U647" s="51"/>
      <c r="V647" s="51"/>
      <c r="W647" s="50"/>
      <c r="X647" s="50"/>
    </row>
    <row r="648" s="10" customFormat="true" ht="23.85" hidden="false" customHeight="false" outlineLevel="1" collapsed="false">
      <c r="A648" s="49" t="s">
        <v>1204</v>
      </c>
      <c r="B648" s="50" t="s">
        <v>49</v>
      </c>
      <c r="C648" s="50" t="s">
        <v>1205</v>
      </c>
      <c r="D648" s="50" t="s">
        <v>80</v>
      </c>
      <c r="E648" s="45" t="s">
        <v>1206</v>
      </c>
      <c r="F648" s="7" t="s">
        <v>117</v>
      </c>
      <c r="G648" s="51" t="n">
        <v>2</v>
      </c>
      <c r="H648" s="52"/>
      <c r="I648" s="46" t="n">
        <f aca="false">$D$1116</f>
        <v>0</v>
      </c>
      <c r="J648" s="53" t="n">
        <f aca="false">TRUNC(H648*(1+I648),2)</f>
        <v>0</v>
      </c>
      <c r="K648" s="54" t="n">
        <f aca="false">TRUNC(J648*G648,2)</f>
        <v>0</v>
      </c>
      <c r="L648" s="51"/>
      <c r="M648" s="46"/>
      <c r="N648" s="7"/>
      <c r="O648" s="51"/>
      <c r="P648" s="51"/>
      <c r="Q648" s="51"/>
      <c r="R648" s="51"/>
      <c r="S648" s="51" t="n">
        <f aca="false">K648</f>
        <v>0</v>
      </c>
      <c r="T648" s="51"/>
      <c r="U648" s="51"/>
      <c r="V648" s="51"/>
      <c r="W648" s="50"/>
      <c r="X648" s="50"/>
    </row>
    <row r="649" s="10" customFormat="true" ht="23.85" hidden="false" customHeight="false" outlineLevel="1" collapsed="false">
      <c r="A649" s="49" t="s">
        <v>1207</v>
      </c>
      <c r="B649" s="50" t="s">
        <v>49</v>
      </c>
      <c r="C649" s="50" t="s">
        <v>1208</v>
      </c>
      <c r="D649" s="50" t="s">
        <v>80</v>
      </c>
      <c r="E649" s="45" t="s">
        <v>1209</v>
      </c>
      <c r="F649" s="7" t="s">
        <v>117</v>
      </c>
      <c r="G649" s="51" t="n">
        <v>2</v>
      </c>
      <c r="H649" s="52"/>
      <c r="I649" s="46" t="n">
        <f aca="false">$D$1116</f>
        <v>0</v>
      </c>
      <c r="J649" s="53" t="n">
        <f aca="false">TRUNC(H649*(1+I649),2)</f>
        <v>0</v>
      </c>
      <c r="K649" s="54" t="n">
        <f aca="false">TRUNC(J649*G649,2)</f>
        <v>0</v>
      </c>
      <c r="L649" s="51"/>
      <c r="M649" s="46"/>
      <c r="N649" s="7"/>
      <c r="O649" s="51"/>
      <c r="P649" s="51"/>
      <c r="Q649" s="51"/>
      <c r="R649" s="51"/>
      <c r="S649" s="51" t="n">
        <f aca="false">K649</f>
        <v>0</v>
      </c>
      <c r="T649" s="51"/>
      <c r="U649" s="51"/>
      <c r="V649" s="51"/>
      <c r="W649" s="50"/>
      <c r="X649" s="50"/>
    </row>
    <row r="650" s="80" customFormat="true" ht="14.15" hidden="false" customHeight="false" outlineLevel="1" collapsed="false">
      <c r="A650" s="73" t="s">
        <v>1210</v>
      </c>
      <c r="B650" s="74"/>
      <c r="C650" s="74"/>
      <c r="D650" s="75"/>
      <c r="E650" s="132" t="s">
        <v>1211</v>
      </c>
      <c r="F650" s="93"/>
      <c r="G650" s="93"/>
      <c r="H650" s="52"/>
      <c r="I650" s="78"/>
      <c r="J650" s="78"/>
      <c r="K650" s="77"/>
      <c r="L650" s="77"/>
      <c r="M650" s="78"/>
      <c r="N650" s="79" t="n">
        <f aca="false">SUM(O650:V650)-K650</f>
        <v>0</v>
      </c>
      <c r="O650" s="77"/>
      <c r="P650" s="77"/>
      <c r="Q650" s="77"/>
      <c r="R650" s="77"/>
      <c r="S650" s="77"/>
      <c r="T650" s="77"/>
      <c r="U650" s="77"/>
      <c r="V650" s="77"/>
      <c r="W650" s="79"/>
      <c r="X650" s="79"/>
      <c r="IM650" s="89"/>
      <c r="IN650" s="89"/>
    </row>
    <row r="651" s="10" customFormat="true" ht="35.05" hidden="false" customHeight="false" outlineLevel="1" collapsed="false">
      <c r="A651" s="49" t="s">
        <v>1212</v>
      </c>
      <c r="B651" s="50" t="s">
        <v>49</v>
      </c>
      <c r="C651" s="50" t="s">
        <v>1190</v>
      </c>
      <c r="D651" s="50" t="s">
        <v>51</v>
      </c>
      <c r="E651" s="45" t="s">
        <v>1191</v>
      </c>
      <c r="F651" s="7" t="s">
        <v>117</v>
      </c>
      <c r="G651" s="51" t="n">
        <v>4</v>
      </c>
      <c r="H651" s="52"/>
      <c r="I651" s="46" t="n">
        <f aca="false">$D$1116</f>
        <v>0</v>
      </c>
      <c r="J651" s="53" t="n">
        <f aca="false">TRUNC(H651*(1+I651),2)</f>
        <v>0</v>
      </c>
      <c r="K651" s="54" t="n">
        <f aca="false">TRUNC(J651*G651,2)</f>
        <v>0</v>
      </c>
      <c r="L651" s="51"/>
      <c r="M651" s="46"/>
      <c r="N651" s="7"/>
      <c r="O651" s="51"/>
      <c r="P651" s="51"/>
      <c r="Q651" s="51"/>
      <c r="R651" s="51"/>
      <c r="S651" s="51" t="n">
        <f aca="false">K651</f>
        <v>0</v>
      </c>
      <c r="T651" s="51"/>
      <c r="U651" s="51"/>
      <c r="V651" s="51"/>
      <c r="W651" s="50"/>
      <c r="X651" s="50"/>
    </row>
    <row r="652" s="10" customFormat="true" ht="35.05" hidden="false" customHeight="false" outlineLevel="1" collapsed="false">
      <c r="A652" s="49" t="s">
        <v>1213</v>
      </c>
      <c r="B652" s="50" t="s">
        <v>49</v>
      </c>
      <c r="C652" s="50" t="s">
        <v>1187</v>
      </c>
      <c r="D652" s="50" t="s">
        <v>51</v>
      </c>
      <c r="E652" s="45" t="s">
        <v>1188</v>
      </c>
      <c r="F652" s="7" t="s">
        <v>117</v>
      </c>
      <c r="G652" s="51" t="n">
        <v>12</v>
      </c>
      <c r="H652" s="52"/>
      <c r="I652" s="46" t="n">
        <f aca="false">$D$1116</f>
        <v>0</v>
      </c>
      <c r="J652" s="53" t="n">
        <f aca="false">TRUNC(H652*(1+I652),2)</f>
        <v>0</v>
      </c>
      <c r="K652" s="54" t="n">
        <f aca="false">TRUNC(J652*G652,2)</f>
        <v>0</v>
      </c>
      <c r="L652" s="51"/>
      <c r="M652" s="46"/>
      <c r="N652" s="7"/>
      <c r="O652" s="51"/>
      <c r="P652" s="51"/>
      <c r="Q652" s="51"/>
      <c r="R652" s="51"/>
      <c r="S652" s="51" t="n">
        <f aca="false">K652</f>
        <v>0</v>
      </c>
      <c r="T652" s="51"/>
      <c r="U652" s="51"/>
      <c r="V652" s="51"/>
      <c r="W652" s="50"/>
      <c r="X652" s="50"/>
    </row>
    <row r="653" s="10" customFormat="true" ht="35.05" hidden="false" customHeight="false" outlineLevel="1" collapsed="false">
      <c r="A653" s="49" t="s">
        <v>1214</v>
      </c>
      <c r="B653" s="50" t="s">
        <v>49</v>
      </c>
      <c r="C653" s="50" t="s">
        <v>1215</v>
      </c>
      <c r="D653" s="50" t="s">
        <v>51</v>
      </c>
      <c r="E653" s="45" t="s">
        <v>1216</v>
      </c>
      <c r="F653" s="7" t="s">
        <v>117</v>
      </c>
      <c r="G653" s="51" t="n">
        <v>12</v>
      </c>
      <c r="H653" s="52"/>
      <c r="I653" s="46" t="n">
        <f aca="false">$D$1116</f>
        <v>0</v>
      </c>
      <c r="J653" s="53" t="n">
        <f aca="false">TRUNC(H653*(1+I653),2)</f>
        <v>0</v>
      </c>
      <c r="K653" s="54" t="n">
        <f aca="false">TRUNC(J653*G653,2)</f>
        <v>0</v>
      </c>
      <c r="L653" s="51"/>
      <c r="M653" s="46"/>
      <c r="N653" s="7"/>
      <c r="O653" s="51"/>
      <c r="P653" s="51"/>
      <c r="Q653" s="51"/>
      <c r="R653" s="51"/>
      <c r="S653" s="51" t="n">
        <f aca="false">K653</f>
        <v>0</v>
      </c>
      <c r="T653" s="51"/>
      <c r="U653" s="51"/>
      <c r="V653" s="51"/>
      <c r="W653" s="50"/>
      <c r="X653" s="50"/>
    </row>
    <row r="654" s="10" customFormat="true" ht="23.85" hidden="false" customHeight="false" outlineLevel="1" collapsed="false">
      <c r="A654" s="49" t="s">
        <v>1217</v>
      </c>
      <c r="B654" s="50" t="s">
        <v>49</v>
      </c>
      <c r="C654" s="50" t="s">
        <v>1193</v>
      </c>
      <c r="D654" s="50" t="s">
        <v>51</v>
      </c>
      <c r="E654" s="45" t="s">
        <v>1194</v>
      </c>
      <c r="F654" s="7" t="s">
        <v>130</v>
      </c>
      <c r="G654" s="51" t="n">
        <v>27.9</v>
      </c>
      <c r="H654" s="52"/>
      <c r="I654" s="46" t="n">
        <f aca="false">$D$1116</f>
        <v>0</v>
      </c>
      <c r="J654" s="53" t="n">
        <f aca="false">TRUNC(H654*(1+I654),2)</f>
        <v>0</v>
      </c>
      <c r="K654" s="54" t="n">
        <f aca="false">TRUNC(J654*G654,2)</f>
        <v>0</v>
      </c>
      <c r="L654" s="51"/>
      <c r="M654" s="46"/>
      <c r="N654" s="7"/>
      <c r="O654" s="51"/>
      <c r="P654" s="51"/>
      <c r="Q654" s="51"/>
      <c r="R654" s="51"/>
      <c r="S654" s="51" t="n">
        <f aca="false">K654</f>
        <v>0</v>
      </c>
      <c r="T654" s="51"/>
      <c r="U654" s="51"/>
      <c r="V654" s="51"/>
      <c r="W654" s="50"/>
      <c r="X654" s="50"/>
    </row>
    <row r="655" s="80" customFormat="true" ht="14.15" hidden="false" customHeight="false" outlineLevel="1" collapsed="false">
      <c r="A655" s="73" t="s">
        <v>1218</v>
      </c>
      <c r="B655" s="74"/>
      <c r="C655" s="74"/>
      <c r="D655" s="75"/>
      <c r="E655" s="132" t="s">
        <v>1219</v>
      </c>
      <c r="F655" s="93"/>
      <c r="G655" s="93"/>
      <c r="H655" s="52"/>
      <c r="I655" s="78"/>
      <c r="J655" s="78"/>
      <c r="K655" s="77"/>
      <c r="L655" s="77"/>
      <c r="M655" s="78"/>
      <c r="N655" s="79" t="n">
        <f aca="false">SUM(O655:V655)-K655</f>
        <v>0</v>
      </c>
      <c r="O655" s="77"/>
      <c r="P655" s="77"/>
      <c r="Q655" s="77"/>
      <c r="R655" s="77"/>
      <c r="S655" s="77"/>
      <c r="T655" s="77"/>
      <c r="U655" s="77"/>
      <c r="V655" s="77"/>
      <c r="W655" s="79"/>
      <c r="X655" s="79"/>
      <c r="IM655" s="89"/>
      <c r="IN655" s="89"/>
    </row>
    <row r="656" s="10" customFormat="true" ht="23.85" hidden="false" customHeight="false" outlineLevel="1" collapsed="false">
      <c r="A656" s="49" t="s">
        <v>1220</v>
      </c>
      <c r="B656" s="50" t="s">
        <v>49</v>
      </c>
      <c r="C656" s="50" t="s">
        <v>1199</v>
      </c>
      <c r="D656" s="50" t="s">
        <v>51</v>
      </c>
      <c r="E656" s="45" t="s">
        <v>1200</v>
      </c>
      <c r="F656" s="7" t="s">
        <v>130</v>
      </c>
      <c r="G656" s="51" t="n">
        <v>10.4</v>
      </c>
      <c r="H656" s="52"/>
      <c r="I656" s="46" t="n">
        <f aca="false">$D$1116</f>
        <v>0</v>
      </c>
      <c r="J656" s="53" t="n">
        <f aca="false">TRUNC(H656*(1+I656),2)</f>
        <v>0</v>
      </c>
      <c r="K656" s="54" t="n">
        <f aca="false">TRUNC(J656*G656,2)</f>
        <v>0</v>
      </c>
      <c r="L656" s="51"/>
      <c r="M656" s="46"/>
      <c r="N656" s="7"/>
      <c r="O656" s="51"/>
      <c r="P656" s="51"/>
      <c r="Q656" s="51"/>
      <c r="R656" s="51"/>
      <c r="S656" s="51" t="n">
        <f aca="false">K656</f>
        <v>0</v>
      </c>
      <c r="T656" s="51"/>
      <c r="U656" s="51"/>
      <c r="V656" s="51"/>
      <c r="W656" s="50"/>
      <c r="X656" s="50"/>
    </row>
    <row r="657" s="10" customFormat="true" ht="23.85" hidden="false" customHeight="false" outlineLevel="1" collapsed="false">
      <c r="A657" s="49" t="s">
        <v>1221</v>
      </c>
      <c r="B657" s="50" t="s">
        <v>49</v>
      </c>
      <c r="C657" s="50" t="s">
        <v>1205</v>
      </c>
      <c r="D657" s="50" t="s">
        <v>80</v>
      </c>
      <c r="E657" s="45" t="s">
        <v>1206</v>
      </c>
      <c r="F657" s="7" t="s">
        <v>117</v>
      </c>
      <c r="G657" s="51" t="n">
        <v>2</v>
      </c>
      <c r="H657" s="52"/>
      <c r="I657" s="46" t="n">
        <f aca="false">$D$1116</f>
        <v>0</v>
      </c>
      <c r="J657" s="53" t="n">
        <f aca="false">TRUNC(H657*(1+I657),2)</f>
        <v>0</v>
      </c>
      <c r="K657" s="54" t="n">
        <f aca="false">TRUNC(J657*G657,2)</f>
        <v>0</v>
      </c>
      <c r="L657" s="51"/>
      <c r="M657" s="46"/>
      <c r="N657" s="7"/>
      <c r="O657" s="51"/>
      <c r="P657" s="51"/>
      <c r="Q657" s="51"/>
      <c r="R657" s="51"/>
      <c r="S657" s="51" t="n">
        <f aca="false">K657</f>
        <v>0</v>
      </c>
      <c r="T657" s="51"/>
      <c r="U657" s="51"/>
      <c r="V657" s="51"/>
      <c r="W657" s="50"/>
      <c r="X657" s="50"/>
    </row>
    <row r="658" s="10" customFormat="true" ht="23.85" hidden="false" customHeight="false" outlineLevel="1" collapsed="false">
      <c r="A658" s="49" t="s">
        <v>1222</v>
      </c>
      <c r="B658" s="50" t="s">
        <v>49</v>
      </c>
      <c r="C658" s="50" t="s">
        <v>1223</v>
      </c>
      <c r="D658" s="50" t="s">
        <v>80</v>
      </c>
      <c r="E658" s="45" t="s">
        <v>1224</v>
      </c>
      <c r="F658" s="7" t="s">
        <v>117</v>
      </c>
      <c r="G658" s="51" t="n">
        <v>2</v>
      </c>
      <c r="H658" s="52"/>
      <c r="I658" s="46" t="n">
        <f aca="false">$D$1116</f>
        <v>0</v>
      </c>
      <c r="J658" s="53" t="n">
        <f aca="false">TRUNC(H658*(1+I658),2)</f>
        <v>0</v>
      </c>
      <c r="K658" s="54" t="n">
        <f aca="false">TRUNC(J658*G658,2)</f>
        <v>0</v>
      </c>
      <c r="L658" s="51"/>
      <c r="M658" s="46"/>
      <c r="N658" s="7"/>
      <c r="O658" s="51"/>
      <c r="P658" s="51"/>
      <c r="Q658" s="51"/>
      <c r="R658" s="51"/>
      <c r="S658" s="51" t="n">
        <f aca="false">K658</f>
        <v>0</v>
      </c>
      <c r="T658" s="51"/>
      <c r="U658" s="51"/>
      <c r="V658" s="51"/>
      <c r="W658" s="50"/>
      <c r="X658" s="50"/>
    </row>
    <row r="659" s="80" customFormat="true" ht="14.15" hidden="false" customHeight="false" outlineLevel="1" collapsed="false">
      <c r="A659" s="73" t="s">
        <v>1225</v>
      </c>
      <c r="B659" s="74"/>
      <c r="C659" s="74"/>
      <c r="D659" s="75"/>
      <c r="E659" s="132" t="s">
        <v>1226</v>
      </c>
      <c r="F659" s="93"/>
      <c r="G659" s="93"/>
      <c r="H659" s="52"/>
      <c r="I659" s="78"/>
      <c r="J659" s="78"/>
      <c r="K659" s="77"/>
      <c r="L659" s="77"/>
      <c r="M659" s="78"/>
      <c r="N659" s="79" t="n">
        <f aca="false">SUM(O659:V659)-K659</f>
        <v>0</v>
      </c>
      <c r="O659" s="77"/>
      <c r="P659" s="77"/>
      <c r="Q659" s="77"/>
      <c r="R659" s="77"/>
      <c r="S659" s="77"/>
      <c r="T659" s="77"/>
      <c r="U659" s="77"/>
      <c r="V659" s="77"/>
      <c r="W659" s="79"/>
      <c r="X659" s="79"/>
      <c r="IM659" s="89"/>
      <c r="IN659" s="89"/>
    </row>
    <row r="660" s="10" customFormat="true" ht="35.05" hidden="false" customHeight="false" outlineLevel="1" collapsed="false">
      <c r="A660" s="49" t="s">
        <v>1227</v>
      </c>
      <c r="B660" s="50" t="s">
        <v>49</v>
      </c>
      <c r="C660" s="50" t="s">
        <v>1090</v>
      </c>
      <c r="D660" s="50" t="s">
        <v>51</v>
      </c>
      <c r="E660" s="45" t="s">
        <v>1091</v>
      </c>
      <c r="F660" s="7" t="s">
        <v>117</v>
      </c>
      <c r="G660" s="51" t="n">
        <v>6</v>
      </c>
      <c r="H660" s="52"/>
      <c r="I660" s="46" t="n">
        <f aca="false">$D$1116</f>
        <v>0</v>
      </c>
      <c r="J660" s="53" t="n">
        <f aca="false">TRUNC(H660*(1+I660),2)</f>
        <v>0</v>
      </c>
      <c r="K660" s="54" t="n">
        <f aca="false">TRUNC(J660*G660,2)</f>
        <v>0</v>
      </c>
      <c r="L660" s="51"/>
      <c r="M660" s="46"/>
      <c r="N660" s="7"/>
      <c r="O660" s="51"/>
      <c r="P660" s="51"/>
      <c r="Q660" s="51"/>
      <c r="R660" s="51"/>
      <c r="S660" s="51" t="n">
        <f aca="false">K660</f>
        <v>0</v>
      </c>
      <c r="T660" s="51"/>
      <c r="U660" s="51"/>
      <c r="V660" s="51"/>
      <c r="W660" s="50"/>
      <c r="X660" s="50"/>
    </row>
    <row r="661" s="10" customFormat="true" ht="35.05" hidden="false" customHeight="false" outlineLevel="1" collapsed="false">
      <c r="A661" s="49" t="s">
        <v>1228</v>
      </c>
      <c r="B661" s="50" t="s">
        <v>49</v>
      </c>
      <c r="C661" s="50" t="s">
        <v>813</v>
      </c>
      <c r="D661" s="50" t="s">
        <v>51</v>
      </c>
      <c r="E661" s="45" t="s">
        <v>814</v>
      </c>
      <c r="F661" s="7" t="s">
        <v>130</v>
      </c>
      <c r="G661" s="51" t="n">
        <v>10.8</v>
      </c>
      <c r="H661" s="52"/>
      <c r="I661" s="46" t="n">
        <f aca="false">$D$1116</f>
        <v>0</v>
      </c>
      <c r="J661" s="53" t="n">
        <f aca="false">TRUNC(H661*(1+I661),2)</f>
        <v>0</v>
      </c>
      <c r="K661" s="54" t="n">
        <f aca="false">TRUNC(J661*G661,2)</f>
        <v>0</v>
      </c>
      <c r="L661" s="51"/>
      <c r="M661" s="46"/>
      <c r="N661" s="7"/>
      <c r="O661" s="51"/>
      <c r="P661" s="51"/>
      <c r="Q661" s="51"/>
      <c r="R661" s="51"/>
      <c r="S661" s="51" t="n">
        <f aca="false">K661</f>
        <v>0</v>
      </c>
      <c r="T661" s="51"/>
      <c r="U661" s="51"/>
      <c r="V661" s="51"/>
      <c r="W661" s="50"/>
      <c r="X661" s="50"/>
    </row>
    <row r="662" s="10" customFormat="true" ht="23.85" hidden="false" customHeight="false" outlineLevel="1" collapsed="false">
      <c r="A662" s="49" t="s">
        <v>1229</v>
      </c>
      <c r="B662" s="50" t="s">
        <v>49</v>
      </c>
      <c r="C662" s="50" t="s">
        <v>1199</v>
      </c>
      <c r="D662" s="50" t="s">
        <v>51</v>
      </c>
      <c r="E662" s="45" t="s">
        <v>1200</v>
      </c>
      <c r="F662" s="7" t="s">
        <v>130</v>
      </c>
      <c r="G662" s="51" t="n">
        <v>98.5</v>
      </c>
      <c r="H662" s="52"/>
      <c r="I662" s="46" t="n">
        <f aca="false">$D$1116</f>
        <v>0</v>
      </c>
      <c r="J662" s="53" t="n">
        <f aca="false">TRUNC(H662*(1+I662),2)</f>
        <v>0</v>
      </c>
      <c r="K662" s="54" t="n">
        <f aca="false">TRUNC(J662*G662,2)</f>
        <v>0</v>
      </c>
      <c r="L662" s="51"/>
      <c r="M662" s="46"/>
      <c r="N662" s="7"/>
      <c r="O662" s="51"/>
      <c r="P662" s="51"/>
      <c r="Q662" s="51"/>
      <c r="R662" s="51"/>
      <c r="S662" s="51" t="n">
        <f aca="false">K662</f>
        <v>0</v>
      </c>
      <c r="T662" s="51"/>
      <c r="U662" s="51"/>
      <c r="V662" s="51"/>
      <c r="W662" s="50"/>
      <c r="X662" s="50"/>
    </row>
    <row r="663" s="10" customFormat="true" ht="23.85" hidden="false" customHeight="false" outlineLevel="1" collapsed="false">
      <c r="A663" s="49" t="s">
        <v>1230</v>
      </c>
      <c r="B663" s="50" t="s">
        <v>49</v>
      </c>
      <c r="C663" s="50" t="s">
        <v>214</v>
      </c>
      <c r="D663" s="50" t="s">
        <v>51</v>
      </c>
      <c r="E663" s="45" t="s">
        <v>873</v>
      </c>
      <c r="F663" s="7" t="s">
        <v>121</v>
      </c>
      <c r="G663" s="51" t="n">
        <v>19.08</v>
      </c>
      <c r="H663" s="52"/>
      <c r="I663" s="46" t="n">
        <f aca="false">$D$1116</f>
        <v>0</v>
      </c>
      <c r="J663" s="53" t="n">
        <f aca="false">TRUNC(H663*(1+I663),2)</f>
        <v>0</v>
      </c>
      <c r="K663" s="54" t="n">
        <f aca="false">TRUNC(J663*G663,2)</f>
        <v>0</v>
      </c>
      <c r="L663" s="51"/>
      <c r="M663" s="46"/>
      <c r="N663" s="7"/>
      <c r="O663" s="51"/>
      <c r="P663" s="51"/>
      <c r="Q663" s="51"/>
      <c r="R663" s="51"/>
      <c r="S663" s="51" t="n">
        <f aca="false">K663</f>
        <v>0</v>
      </c>
      <c r="T663" s="51"/>
      <c r="U663" s="51"/>
      <c r="V663" s="51"/>
      <c r="W663" s="50"/>
      <c r="X663" s="50"/>
    </row>
    <row r="664" s="10" customFormat="true" ht="14.15" hidden="false" customHeight="false" outlineLevel="1" collapsed="false">
      <c r="A664" s="49" t="s">
        <v>1231</v>
      </c>
      <c r="B664" s="50" t="s">
        <v>49</v>
      </c>
      <c r="C664" s="50" t="s">
        <v>875</v>
      </c>
      <c r="D664" s="50" t="s">
        <v>51</v>
      </c>
      <c r="E664" s="45" t="s">
        <v>876</v>
      </c>
      <c r="F664" s="7" t="s">
        <v>121</v>
      </c>
      <c r="G664" s="51" t="n">
        <v>13.75</v>
      </c>
      <c r="H664" s="52"/>
      <c r="I664" s="46" t="n">
        <f aca="false">$D$1116</f>
        <v>0</v>
      </c>
      <c r="J664" s="53" t="n">
        <f aca="false">TRUNC(H664*(1+I664),2)</f>
        <v>0</v>
      </c>
      <c r="K664" s="54" t="n">
        <f aca="false">TRUNC(J664*G664,2)</f>
        <v>0</v>
      </c>
      <c r="L664" s="51"/>
      <c r="M664" s="46"/>
      <c r="N664" s="7"/>
      <c r="O664" s="51"/>
      <c r="P664" s="51"/>
      <c r="Q664" s="51"/>
      <c r="R664" s="51"/>
      <c r="S664" s="51" t="n">
        <f aca="false">K664</f>
        <v>0</v>
      </c>
      <c r="T664" s="51"/>
      <c r="U664" s="51"/>
      <c r="V664" s="51"/>
      <c r="W664" s="50"/>
      <c r="X664" s="50"/>
    </row>
    <row r="665" s="10" customFormat="true" ht="23.85" hidden="false" customHeight="false" outlineLevel="1" collapsed="false">
      <c r="A665" s="49" t="s">
        <v>1232</v>
      </c>
      <c r="B665" s="50" t="s">
        <v>49</v>
      </c>
      <c r="C665" s="50" t="s">
        <v>1233</v>
      </c>
      <c r="D665" s="50" t="s">
        <v>80</v>
      </c>
      <c r="E665" s="45" t="s">
        <v>1234</v>
      </c>
      <c r="F665" s="7" t="s">
        <v>1235</v>
      </c>
      <c r="G665" s="51" t="n">
        <v>3</v>
      </c>
      <c r="H665" s="52"/>
      <c r="I665" s="46" t="n">
        <f aca="false">$D$1116</f>
        <v>0</v>
      </c>
      <c r="J665" s="53" t="n">
        <f aca="false">TRUNC(H665*(1+I665),2)</f>
        <v>0</v>
      </c>
      <c r="K665" s="54" t="n">
        <f aca="false">TRUNC(J665*G665,2)</f>
        <v>0</v>
      </c>
      <c r="L665" s="51"/>
      <c r="M665" s="46"/>
      <c r="N665" s="7"/>
      <c r="O665" s="51"/>
      <c r="P665" s="51"/>
      <c r="Q665" s="51"/>
      <c r="R665" s="51"/>
      <c r="S665" s="51" t="n">
        <f aca="false">K665</f>
        <v>0</v>
      </c>
      <c r="T665" s="51"/>
      <c r="U665" s="51"/>
      <c r="V665" s="51"/>
      <c r="W665" s="50"/>
      <c r="X665" s="50"/>
    </row>
    <row r="666" s="80" customFormat="true" ht="14.15" hidden="false" customHeight="false" outlineLevel="1" collapsed="false">
      <c r="A666" s="73" t="s">
        <v>1236</v>
      </c>
      <c r="B666" s="74"/>
      <c r="C666" s="74"/>
      <c r="D666" s="75"/>
      <c r="E666" s="132" t="s">
        <v>1237</v>
      </c>
      <c r="F666" s="93"/>
      <c r="G666" s="93"/>
      <c r="H666" s="52"/>
      <c r="I666" s="78"/>
      <c r="J666" s="78"/>
      <c r="K666" s="77"/>
      <c r="L666" s="77"/>
      <c r="M666" s="78"/>
      <c r="N666" s="79" t="n">
        <f aca="false">SUM(O666:V666)-K666</f>
        <v>0</v>
      </c>
      <c r="O666" s="77"/>
      <c r="P666" s="77"/>
      <c r="Q666" s="77"/>
      <c r="R666" s="77"/>
      <c r="S666" s="77"/>
      <c r="T666" s="77"/>
      <c r="U666" s="77"/>
      <c r="V666" s="77"/>
      <c r="W666" s="79"/>
      <c r="X666" s="79"/>
      <c r="IM666" s="89"/>
      <c r="IN666" s="89"/>
    </row>
    <row r="667" s="10" customFormat="true" ht="23.85" hidden="false" customHeight="false" outlineLevel="1" collapsed="false">
      <c r="A667" s="49" t="s">
        <v>1238</v>
      </c>
      <c r="B667" s="50" t="s">
        <v>49</v>
      </c>
      <c r="C667" s="50" t="s">
        <v>1239</v>
      </c>
      <c r="D667" s="50" t="s">
        <v>51</v>
      </c>
      <c r="E667" s="45" t="s">
        <v>1240</v>
      </c>
      <c r="F667" s="7" t="s">
        <v>130</v>
      </c>
      <c r="G667" s="51" t="n">
        <v>33.23</v>
      </c>
      <c r="H667" s="52"/>
      <c r="I667" s="46" t="n">
        <f aca="false">$D$1116</f>
        <v>0</v>
      </c>
      <c r="J667" s="53" t="n">
        <f aca="false">TRUNC(H667*(1+I667),2)</f>
        <v>0</v>
      </c>
      <c r="K667" s="54" t="n">
        <f aca="false">TRUNC(J667*G667,2)</f>
        <v>0</v>
      </c>
      <c r="L667" s="51"/>
      <c r="M667" s="46"/>
      <c r="N667" s="7"/>
      <c r="O667" s="51"/>
      <c r="P667" s="51"/>
      <c r="Q667" s="51"/>
      <c r="R667" s="51"/>
      <c r="S667" s="51" t="n">
        <f aca="false">K667</f>
        <v>0</v>
      </c>
      <c r="T667" s="51"/>
      <c r="U667" s="51"/>
      <c r="V667" s="51"/>
      <c r="W667" s="50"/>
      <c r="X667" s="50"/>
    </row>
    <row r="668" s="10" customFormat="true" ht="23.85" hidden="false" customHeight="false" outlineLevel="1" collapsed="false">
      <c r="A668" s="49" t="s">
        <v>1241</v>
      </c>
      <c r="B668" s="50" t="s">
        <v>49</v>
      </c>
      <c r="C668" s="50" t="s">
        <v>1242</v>
      </c>
      <c r="D668" s="50" t="s">
        <v>51</v>
      </c>
      <c r="E668" s="45" t="s">
        <v>1243</v>
      </c>
      <c r="F668" s="7" t="s">
        <v>130</v>
      </c>
      <c r="G668" s="51" t="n">
        <v>41.22</v>
      </c>
      <c r="H668" s="52"/>
      <c r="I668" s="46" t="n">
        <f aca="false">$D$1116</f>
        <v>0</v>
      </c>
      <c r="J668" s="53" t="n">
        <f aca="false">TRUNC(H668*(1+I668),2)</f>
        <v>0</v>
      </c>
      <c r="K668" s="54" t="n">
        <f aca="false">TRUNC(J668*G668,2)</f>
        <v>0</v>
      </c>
      <c r="L668" s="51"/>
      <c r="M668" s="46"/>
      <c r="N668" s="7"/>
      <c r="O668" s="51"/>
      <c r="P668" s="51"/>
      <c r="Q668" s="51"/>
      <c r="R668" s="51"/>
      <c r="S668" s="51" t="n">
        <f aca="false">K668</f>
        <v>0</v>
      </c>
      <c r="T668" s="51"/>
      <c r="U668" s="51"/>
      <c r="V668" s="51"/>
      <c r="W668" s="50"/>
      <c r="X668" s="50"/>
    </row>
    <row r="669" s="10" customFormat="true" ht="14.15" hidden="false" customHeight="false" outlineLevel="1" collapsed="false">
      <c r="A669" s="49" t="s">
        <v>1244</v>
      </c>
      <c r="B669" s="50" t="s">
        <v>49</v>
      </c>
      <c r="C669" s="50" t="s">
        <v>1245</v>
      </c>
      <c r="D669" s="50" t="s">
        <v>80</v>
      </c>
      <c r="E669" s="45" t="s">
        <v>1246</v>
      </c>
      <c r="F669" s="7" t="s">
        <v>130</v>
      </c>
      <c r="G669" s="51" t="n">
        <v>10</v>
      </c>
      <c r="H669" s="52"/>
      <c r="I669" s="46" t="n">
        <f aca="false">$D$1116</f>
        <v>0</v>
      </c>
      <c r="J669" s="53" t="n">
        <f aca="false">TRUNC(H669*(1+I669),2)</f>
        <v>0</v>
      </c>
      <c r="K669" s="54" t="n">
        <f aca="false">TRUNC(J669*G669,2)</f>
        <v>0</v>
      </c>
      <c r="L669" s="51"/>
      <c r="M669" s="46"/>
      <c r="N669" s="7"/>
      <c r="O669" s="51"/>
      <c r="P669" s="51"/>
      <c r="Q669" s="51"/>
      <c r="R669" s="51"/>
      <c r="S669" s="51" t="n">
        <f aca="false">K669</f>
        <v>0</v>
      </c>
      <c r="T669" s="51"/>
      <c r="U669" s="51"/>
      <c r="V669" s="51"/>
      <c r="W669" s="50"/>
      <c r="X669" s="50"/>
    </row>
    <row r="670" s="10" customFormat="true" ht="23.85" hidden="false" customHeight="false" outlineLevel="1" collapsed="false">
      <c r="A670" s="49" t="s">
        <v>1247</v>
      </c>
      <c r="B670" s="50" t="s">
        <v>49</v>
      </c>
      <c r="C670" s="50" t="s">
        <v>1248</v>
      </c>
      <c r="D670" s="50" t="s">
        <v>51</v>
      </c>
      <c r="E670" s="45" t="s">
        <v>1249</v>
      </c>
      <c r="F670" s="7" t="s">
        <v>130</v>
      </c>
      <c r="G670" s="51" t="n">
        <v>105.55</v>
      </c>
      <c r="H670" s="52"/>
      <c r="I670" s="46" t="n">
        <f aca="false">$D$1116</f>
        <v>0</v>
      </c>
      <c r="J670" s="53" t="n">
        <f aca="false">TRUNC(H670*(1+I670),2)</f>
        <v>0</v>
      </c>
      <c r="K670" s="54" t="n">
        <f aca="false">TRUNC(J670*G670,2)</f>
        <v>0</v>
      </c>
      <c r="L670" s="51"/>
      <c r="M670" s="46"/>
      <c r="N670" s="7"/>
      <c r="O670" s="51"/>
      <c r="P670" s="51"/>
      <c r="Q670" s="51"/>
      <c r="R670" s="51"/>
      <c r="S670" s="51" t="n">
        <f aca="false">K670</f>
        <v>0</v>
      </c>
      <c r="T670" s="51"/>
      <c r="U670" s="51"/>
      <c r="V670" s="51"/>
      <c r="W670" s="50"/>
      <c r="X670" s="50"/>
    </row>
    <row r="671" s="72" customFormat="true" ht="14.15" hidden="false" customHeight="false" outlineLevel="1" collapsed="false">
      <c r="A671" s="65" t="s">
        <v>1250</v>
      </c>
      <c r="B671" s="66"/>
      <c r="C671" s="66"/>
      <c r="D671" s="67"/>
      <c r="E671" s="133" t="s">
        <v>1251</v>
      </c>
      <c r="F671" s="86"/>
      <c r="G671" s="86"/>
      <c r="H671" s="52"/>
      <c r="I671" s="70"/>
      <c r="J671" s="70"/>
      <c r="K671" s="69"/>
      <c r="L671" s="69"/>
      <c r="M671" s="70"/>
      <c r="N671" s="71" t="n">
        <f aca="false">SUM(O671:V671)-K671</f>
        <v>0</v>
      </c>
      <c r="O671" s="69"/>
      <c r="P671" s="69"/>
      <c r="Q671" s="69"/>
      <c r="R671" s="69"/>
      <c r="S671" s="69"/>
      <c r="T671" s="69"/>
      <c r="U671" s="69"/>
      <c r="V671" s="69"/>
      <c r="W671" s="71"/>
      <c r="X671" s="71"/>
      <c r="IM671" s="85"/>
      <c r="IN671" s="85"/>
    </row>
    <row r="672" s="10" customFormat="true" ht="23.85" hidden="false" customHeight="false" outlineLevel="1" collapsed="false">
      <c r="A672" s="49" t="s">
        <v>1252</v>
      </c>
      <c r="B672" s="50" t="s">
        <v>49</v>
      </c>
      <c r="C672" s="50" t="s">
        <v>1253</v>
      </c>
      <c r="D672" s="50" t="s">
        <v>51</v>
      </c>
      <c r="E672" s="45" t="s">
        <v>1254</v>
      </c>
      <c r="F672" s="7" t="s">
        <v>130</v>
      </c>
      <c r="G672" s="51" t="n">
        <v>133.5</v>
      </c>
      <c r="H672" s="52"/>
      <c r="I672" s="46" t="n">
        <f aca="false">$D$1116</f>
        <v>0</v>
      </c>
      <c r="J672" s="53" t="n">
        <f aca="false">TRUNC(H672*(1+I672),2)</f>
        <v>0</v>
      </c>
      <c r="K672" s="54" t="n">
        <f aca="false">TRUNC(J672*G672,2)</f>
        <v>0</v>
      </c>
      <c r="L672" s="51"/>
      <c r="M672" s="46"/>
      <c r="N672" s="7"/>
      <c r="O672" s="51"/>
      <c r="P672" s="51"/>
      <c r="Q672" s="51" t="n">
        <f aca="false">K672</f>
        <v>0</v>
      </c>
      <c r="R672" s="51"/>
      <c r="S672" s="51"/>
      <c r="T672" s="51"/>
      <c r="U672" s="51"/>
      <c r="V672" s="51"/>
      <c r="W672" s="50"/>
      <c r="X672" s="50"/>
    </row>
    <row r="673" s="10" customFormat="true" ht="23.85" hidden="false" customHeight="false" outlineLevel="1" collapsed="false">
      <c r="A673" s="49" t="s">
        <v>1255</v>
      </c>
      <c r="B673" s="50" t="s">
        <v>49</v>
      </c>
      <c r="C673" s="50" t="s">
        <v>1256</v>
      </c>
      <c r="D673" s="50" t="s">
        <v>51</v>
      </c>
      <c r="E673" s="45" t="s">
        <v>1257</v>
      </c>
      <c r="F673" s="7" t="s">
        <v>117</v>
      </c>
      <c r="G673" s="51" t="n">
        <v>49</v>
      </c>
      <c r="H673" s="52"/>
      <c r="I673" s="46" t="n">
        <f aca="false">$D$1116</f>
        <v>0</v>
      </c>
      <c r="J673" s="53" t="n">
        <f aca="false">TRUNC(H673*(1+I673),2)</f>
        <v>0</v>
      </c>
      <c r="K673" s="54" t="n">
        <f aca="false">TRUNC(J673*G673,2)</f>
        <v>0</v>
      </c>
      <c r="L673" s="51"/>
      <c r="M673" s="46"/>
      <c r="N673" s="7"/>
      <c r="O673" s="51"/>
      <c r="P673" s="51"/>
      <c r="Q673" s="51" t="n">
        <f aca="false">K673</f>
        <v>0</v>
      </c>
      <c r="R673" s="51"/>
      <c r="S673" s="51"/>
      <c r="T673" s="51"/>
      <c r="U673" s="51"/>
      <c r="V673" s="51"/>
      <c r="W673" s="50"/>
      <c r="X673" s="50"/>
    </row>
    <row r="674" s="10" customFormat="true" ht="23.85" hidden="false" customHeight="false" outlineLevel="1" collapsed="false">
      <c r="A674" s="49" t="s">
        <v>1258</v>
      </c>
      <c r="B674" s="50" t="s">
        <v>49</v>
      </c>
      <c r="C674" s="50" t="s">
        <v>1259</v>
      </c>
      <c r="D674" s="50" t="s">
        <v>51</v>
      </c>
      <c r="E674" s="45" t="s">
        <v>1260</v>
      </c>
      <c r="F674" s="7" t="s">
        <v>117</v>
      </c>
      <c r="G674" s="51" t="n">
        <v>16</v>
      </c>
      <c r="H674" s="52"/>
      <c r="I674" s="46" t="n">
        <f aca="false">$D$1116</f>
        <v>0</v>
      </c>
      <c r="J674" s="53" t="n">
        <f aca="false">TRUNC(H674*(1+I674),2)</f>
        <v>0</v>
      </c>
      <c r="K674" s="54" t="n">
        <f aca="false">TRUNC(J674*G674,2)</f>
        <v>0</v>
      </c>
      <c r="L674" s="51"/>
      <c r="M674" s="46"/>
      <c r="N674" s="7"/>
      <c r="O674" s="51"/>
      <c r="P674" s="51"/>
      <c r="Q674" s="51" t="n">
        <f aca="false">K674</f>
        <v>0</v>
      </c>
      <c r="R674" s="51"/>
      <c r="S674" s="51"/>
      <c r="T674" s="51"/>
      <c r="U674" s="51"/>
      <c r="V674" s="51"/>
      <c r="W674" s="50"/>
      <c r="X674" s="50"/>
    </row>
    <row r="675" s="43" customFormat="true" ht="14.15" hidden="false" customHeight="false" outlineLevel="0" collapsed="false">
      <c r="A675" s="113" t="s">
        <v>1261</v>
      </c>
      <c r="B675" s="82"/>
      <c r="C675" s="82"/>
      <c r="D675" s="82"/>
      <c r="E675" s="36" t="s">
        <v>1262</v>
      </c>
      <c r="F675" s="37"/>
      <c r="G675" s="37"/>
      <c r="H675" s="52"/>
      <c r="I675" s="37"/>
      <c r="J675" s="37"/>
      <c r="K675" s="39"/>
      <c r="L675" s="40" t="n">
        <f aca="false">SUM(K679:K707)</f>
        <v>0</v>
      </c>
      <c r="M675" s="41" t="e">
        <f aca="false">(L675)/$L$1115</f>
        <v>#DIV/0!</v>
      </c>
      <c r="N675" s="42" t="n">
        <f aca="false">SUM(O675:V675)-K675</f>
        <v>0</v>
      </c>
      <c r="O675" s="40" t="str">
        <f aca="false">IF(SUM(O677:O707)&gt;0,SUM(O677:O707),"-")</f>
        <v>-</v>
      </c>
      <c r="P675" s="40" t="str">
        <f aca="false">IF(SUM(P677:P707)&gt;0,SUM(P677:P707),"-")</f>
        <v>-</v>
      </c>
      <c r="Q675" s="40" t="str">
        <f aca="false">IF(SUM(Q677:Q707)&gt;0,SUM(Q677:Q707),"-")</f>
        <v>-</v>
      </c>
      <c r="R675" s="40" t="str">
        <f aca="false">IF(SUM(R677:R707)&gt;0,SUM(R677:R707),"-")</f>
        <v>-</v>
      </c>
      <c r="S675" s="40" t="str">
        <f aca="false">IF(SUM(S677:S707)&gt;0,SUM(S677:S707),"-")</f>
        <v>-</v>
      </c>
      <c r="T675" s="40" t="str">
        <f aca="false">IF(SUM(T677:T707)&gt;0,SUM(T677:T707),"-")</f>
        <v>-</v>
      </c>
      <c r="U675" s="40" t="str">
        <f aca="false">IF(SUM(U677:U707)&gt;0,SUM(U677:U707),"-")</f>
        <v>-</v>
      </c>
      <c r="V675" s="40" t="str">
        <f aca="false">IF(SUM(V677:V707)&gt;0,SUM(V677:V707),"-")</f>
        <v>-</v>
      </c>
      <c r="W675" s="40" t="str">
        <f aca="false">IF(SUM(W677:W707)&gt;0,SUM(W677:W707),"-")</f>
        <v>-</v>
      </c>
      <c r="X675" s="40" t="str">
        <f aca="false">IF(SUM(X677:X707)&gt;0,SUM(X677:X707),"-")</f>
        <v>-</v>
      </c>
      <c r="IM675" s="44"/>
      <c r="IN675" s="44"/>
    </row>
    <row r="676" s="137" customFormat="true" ht="14.15" hidden="false" customHeight="false" outlineLevel="0" collapsed="false">
      <c r="A676" s="98"/>
      <c r="B676" s="134"/>
      <c r="C676" s="134"/>
      <c r="D676" s="83"/>
      <c r="E676" s="135"/>
      <c r="F676" s="100"/>
      <c r="G676" s="100"/>
      <c r="H676" s="52"/>
      <c r="I676" s="100"/>
      <c r="J676" s="100"/>
      <c r="K676" s="136"/>
      <c r="L676" s="101"/>
      <c r="M676" s="102"/>
      <c r="N676" s="46" t="n">
        <f aca="false">SUM(O676:V676)-K676</f>
        <v>0</v>
      </c>
      <c r="O676" s="100"/>
      <c r="P676" s="100"/>
      <c r="Q676" s="100"/>
      <c r="R676" s="100"/>
      <c r="S676" s="100"/>
      <c r="T676" s="100"/>
      <c r="U676" s="100"/>
      <c r="V676" s="102"/>
      <c r="W676" s="100"/>
      <c r="X676" s="100"/>
      <c r="IM676" s="106"/>
      <c r="IN676" s="106"/>
    </row>
    <row r="677" s="72" customFormat="true" ht="14.15" hidden="false" customHeight="false" outlineLevel="1" collapsed="false">
      <c r="A677" s="65" t="s">
        <v>1263</v>
      </c>
      <c r="B677" s="67"/>
      <c r="C677" s="67"/>
      <c r="D677" s="67"/>
      <c r="E677" s="68" t="s">
        <v>86</v>
      </c>
      <c r="F677" s="66"/>
      <c r="G677" s="66"/>
      <c r="H677" s="55"/>
      <c r="I677" s="66"/>
      <c r="J677" s="66"/>
      <c r="K677" s="84"/>
      <c r="L677" s="69"/>
      <c r="M677" s="70"/>
      <c r="N677" s="71" t="n">
        <f aca="false">SUM(O677:V677)-K677</f>
        <v>0</v>
      </c>
      <c r="O677" s="69"/>
      <c r="P677" s="69"/>
      <c r="Q677" s="69"/>
      <c r="R677" s="69"/>
      <c r="S677" s="69"/>
      <c r="T677" s="69"/>
      <c r="U677" s="69"/>
      <c r="V677" s="69"/>
      <c r="W677" s="71"/>
      <c r="X677" s="71"/>
      <c r="IM677" s="85"/>
      <c r="IN677" s="85"/>
    </row>
    <row r="678" s="80" customFormat="true" ht="14.15" hidden="false" customHeight="false" outlineLevel="1" collapsed="false">
      <c r="A678" s="73" t="s">
        <v>1264</v>
      </c>
      <c r="B678" s="75"/>
      <c r="C678" s="75"/>
      <c r="D678" s="75"/>
      <c r="E678" s="76" t="s">
        <v>1265</v>
      </c>
      <c r="F678" s="74"/>
      <c r="G678" s="74"/>
      <c r="H678" s="55"/>
      <c r="I678" s="74"/>
      <c r="J678" s="74"/>
      <c r="K678" s="94"/>
      <c r="L678" s="77"/>
      <c r="M678" s="78"/>
      <c r="N678" s="79" t="n">
        <f aca="false">SUM(O678:V678)-K678</f>
        <v>0</v>
      </c>
      <c r="O678" s="77"/>
      <c r="P678" s="77"/>
      <c r="Q678" s="77"/>
      <c r="R678" s="77"/>
      <c r="S678" s="77"/>
      <c r="T678" s="77"/>
      <c r="U678" s="77"/>
      <c r="V678" s="77"/>
      <c r="W678" s="79"/>
      <c r="X678" s="79"/>
      <c r="IM678" s="89"/>
      <c r="IN678" s="89"/>
    </row>
    <row r="679" s="9" customFormat="true" ht="23.85" hidden="false" customHeight="false" outlineLevel="1" collapsed="false">
      <c r="A679" s="49" t="s">
        <v>1266</v>
      </c>
      <c r="B679" s="50" t="s">
        <v>49</v>
      </c>
      <c r="C679" s="50" t="s">
        <v>1267</v>
      </c>
      <c r="D679" s="50" t="s">
        <v>80</v>
      </c>
      <c r="E679" s="45" t="s">
        <v>1268</v>
      </c>
      <c r="F679" s="7" t="s">
        <v>117</v>
      </c>
      <c r="G679" s="51" t="n">
        <v>9</v>
      </c>
      <c r="H679" s="52"/>
      <c r="I679" s="46" t="n">
        <f aca="false">$D$1116</f>
        <v>0</v>
      </c>
      <c r="J679" s="53" t="n">
        <f aca="false">TRUNC(H679*(1+I679),2)</f>
        <v>0</v>
      </c>
      <c r="K679" s="54" t="n">
        <f aca="false">TRUNC(J679*G679,2)</f>
        <v>0</v>
      </c>
      <c r="L679" s="51"/>
      <c r="M679" s="46"/>
      <c r="N679" s="7" t="n">
        <f aca="false">SUM(O679:V679)-K679</f>
        <v>0</v>
      </c>
      <c r="O679" s="7"/>
      <c r="P679" s="7"/>
      <c r="Q679" s="7"/>
      <c r="R679" s="7"/>
      <c r="S679" s="7"/>
      <c r="T679" s="7"/>
      <c r="U679" s="7"/>
      <c r="V679" s="7"/>
      <c r="W679" s="7"/>
      <c r="X679" s="51" t="n">
        <f aca="false">K679</f>
        <v>0</v>
      </c>
      <c r="IM679" s="10"/>
      <c r="IN679" s="10"/>
    </row>
    <row r="680" s="80" customFormat="true" ht="12.8" hidden="false" customHeight="false" outlineLevel="1" collapsed="false">
      <c r="A680" s="73" t="s">
        <v>1269</v>
      </c>
      <c r="B680" s="75"/>
      <c r="C680" s="75"/>
      <c r="D680" s="75"/>
      <c r="E680" s="76" t="s">
        <v>1270</v>
      </c>
      <c r="F680" s="74"/>
      <c r="G680" s="74"/>
      <c r="H680" s="55"/>
      <c r="I680" s="74"/>
      <c r="J680" s="74"/>
      <c r="K680" s="94"/>
      <c r="L680" s="77"/>
      <c r="M680" s="78"/>
      <c r="N680" s="79"/>
      <c r="O680" s="77"/>
      <c r="P680" s="77"/>
      <c r="Q680" s="77"/>
      <c r="R680" s="77"/>
      <c r="S680" s="77"/>
      <c r="T680" s="77"/>
      <c r="U680" s="77"/>
      <c r="V680" s="77"/>
      <c r="W680" s="79"/>
      <c r="X680" s="79"/>
      <c r="IM680" s="89"/>
      <c r="IN680" s="89"/>
    </row>
    <row r="681" s="9" customFormat="true" ht="23.85" hidden="false" customHeight="false" outlineLevel="1" collapsed="false">
      <c r="A681" s="49" t="s">
        <v>1271</v>
      </c>
      <c r="B681" s="50" t="s">
        <v>49</v>
      </c>
      <c r="C681" s="50" t="s">
        <v>1272</v>
      </c>
      <c r="D681" s="50" t="s">
        <v>80</v>
      </c>
      <c r="E681" s="45" t="s">
        <v>1273</v>
      </c>
      <c r="F681" s="7" t="s">
        <v>117</v>
      </c>
      <c r="G681" s="51" t="n">
        <v>3</v>
      </c>
      <c r="H681" s="52"/>
      <c r="I681" s="46" t="n">
        <f aca="false">$D$1116</f>
        <v>0</v>
      </c>
      <c r="J681" s="53" t="n">
        <f aca="false">TRUNC(H681*(1+I681),2)</f>
        <v>0</v>
      </c>
      <c r="K681" s="54" t="n">
        <f aca="false">TRUNC(J681*G681,2)</f>
        <v>0</v>
      </c>
      <c r="L681" s="51"/>
      <c r="M681" s="46"/>
      <c r="N681" s="7" t="n">
        <f aca="false">SUM(O681:V681)-K681</f>
        <v>0</v>
      </c>
      <c r="O681" s="51"/>
      <c r="P681" s="51"/>
      <c r="Q681" s="51"/>
      <c r="R681" s="51"/>
      <c r="S681" s="51"/>
      <c r="T681" s="51"/>
      <c r="U681" s="51"/>
      <c r="V681" s="51"/>
      <c r="W681" s="7"/>
      <c r="X681" s="51" t="n">
        <f aca="false">K681</f>
        <v>0</v>
      </c>
      <c r="IM681" s="10"/>
      <c r="IN681" s="10"/>
    </row>
    <row r="682" s="9" customFormat="true" ht="23.85" hidden="false" customHeight="false" outlineLevel="1" collapsed="false">
      <c r="A682" s="49" t="s">
        <v>1274</v>
      </c>
      <c r="B682" s="50" t="s">
        <v>49</v>
      </c>
      <c r="C682" s="50" t="s">
        <v>1275</v>
      </c>
      <c r="D682" s="50" t="s">
        <v>51</v>
      </c>
      <c r="E682" s="45" t="s">
        <v>1276</v>
      </c>
      <c r="F682" s="7" t="s">
        <v>117</v>
      </c>
      <c r="G682" s="51" t="n">
        <v>3</v>
      </c>
      <c r="H682" s="52"/>
      <c r="I682" s="46" t="n">
        <f aca="false">$D$1116</f>
        <v>0</v>
      </c>
      <c r="J682" s="53" t="n">
        <f aca="false">TRUNC(H682*(1+I682),2)</f>
        <v>0</v>
      </c>
      <c r="K682" s="54" t="n">
        <f aca="false">TRUNC(J682*G682,2)</f>
        <v>0</v>
      </c>
      <c r="L682" s="51"/>
      <c r="M682" s="46"/>
      <c r="N682" s="7" t="n">
        <f aca="false">SUM(O682:V682)-K682</f>
        <v>0</v>
      </c>
      <c r="O682" s="51"/>
      <c r="P682" s="51"/>
      <c r="Q682" s="51"/>
      <c r="R682" s="51"/>
      <c r="S682" s="51"/>
      <c r="T682" s="51"/>
      <c r="U682" s="51"/>
      <c r="V682" s="51"/>
      <c r="W682" s="7"/>
      <c r="X682" s="51" t="n">
        <f aca="false">K682</f>
        <v>0</v>
      </c>
      <c r="IM682" s="10"/>
      <c r="IN682" s="10"/>
    </row>
    <row r="683" s="80" customFormat="true" ht="14.15" hidden="false" customHeight="false" outlineLevel="1" collapsed="false">
      <c r="A683" s="73" t="s">
        <v>1277</v>
      </c>
      <c r="B683" s="75"/>
      <c r="C683" s="75"/>
      <c r="D683" s="75"/>
      <c r="E683" s="116" t="s">
        <v>1278</v>
      </c>
      <c r="F683" s="74"/>
      <c r="G683" s="94"/>
      <c r="H683" s="55"/>
      <c r="I683" s="78"/>
      <c r="J683" s="78"/>
      <c r="K683" s="77"/>
      <c r="L683" s="77"/>
      <c r="M683" s="78"/>
      <c r="N683" s="79" t="n">
        <f aca="false">SUM(O683:V683)-K683</f>
        <v>0</v>
      </c>
      <c r="O683" s="77"/>
      <c r="P683" s="77"/>
      <c r="Q683" s="77"/>
      <c r="R683" s="77"/>
      <c r="S683" s="77"/>
      <c r="T683" s="77"/>
      <c r="U683" s="77"/>
      <c r="V683" s="77"/>
      <c r="W683" s="79"/>
      <c r="X683" s="79"/>
      <c r="IM683" s="89"/>
      <c r="IN683" s="89"/>
    </row>
    <row r="684" s="9" customFormat="true" ht="23.85" hidden="false" customHeight="false" outlineLevel="1" collapsed="false">
      <c r="A684" s="49" t="s">
        <v>1279</v>
      </c>
      <c r="B684" s="50" t="s">
        <v>49</v>
      </c>
      <c r="C684" s="50" t="s">
        <v>1280</v>
      </c>
      <c r="D684" s="50" t="s">
        <v>80</v>
      </c>
      <c r="E684" s="45" t="s">
        <v>1281</v>
      </c>
      <c r="F684" s="7" t="s">
        <v>117</v>
      </c>
      <c r="G684" s="51" t="n">
        <v>9</v>
      </c>
      <c r="H684" s="52"/>
      <c r="I684" s="46" t="n">
        <f aca="false">$D$1116</f>
        <v>0</v>
      </c>
      <c r="J684" s="53" t="n">
        <f aca="false">TRUNC(H684*(1+I684),2)</f>
        <v>0</v>
      </c>
      <c r="K684" s="54" t="n">
        <f aca="false">TRUNC(J684*G684,2)</f>
        <v>0</v>
      </c>
      <c r="L684" s="51"/>
      <c r="M684" s="46"/>
      <c r="N684" s="7" t="n">
        <f aca="false">SUM(O684:V684)-K684</f>
        <v>0</v>
      </c>
      <c r="O684" s="51"/>
      <c r="P684" s="51"/>
      <c r="Q684" s="51"/>
      <c r="R684" s="51"/>
      <c r="S684" s="51"/>
      <c r="T684" s="51"/>
      <c r="U684" s="51"/>
      <c r="V684" s="51"/>
      <c r="W684" s="7"/>
      <c r="X684" s="51" t="n">
        <f aca="false">K684</f>
        <v>0</v>
      </c>
      <c r="IM684" s="10"/>
      <c r="IN684" s="10"/>
    </row>
    <row r="685" s="9" customFormat="true" ht="23.85" hidden="false" customHeight="false" outlineLevel="1" collapsed="false">
      <c r="A685" s="49" t="s">
        <v>1282</v>
      </c>
      <c r="B685" s="50" t="s">
        <v>49</v>
      </c>
      <c r="C685" s="50" t="s">
        <v>1283</v>
      </c>
      <c r="D685" s="50" t="s">
        <v>80</v>
      </c>
      <c r="E685" s="45" t="s">
        <v>1284</v>
      </c>
      <c r="F685" s="7" t="s">
        <v>117</v>
      </c>
      <c r="G685" s="51" t="n">
        <v>3</v>
      </c>
      <c r="H685" s="52"/>
      <c r="I685" s="46" t="n">
        <f aca="false">$D$1116</f>
        <v>0</v>
      </c>
      <c r="J685" s="53" t="n">
        <f aca="false">TRUNC(H685*(1+I685),2)</f>
        <v>0</v>
      </c>
      <c r="K685" s="54" t="n">
        <f aca="false">TRUNC(J685*G685,2)</f>
        <v>0</v>
      </c>
      <c r="L685" s="59"/>
      <c r="M685" s="46"/>
      <c r="N685" s="7" t="n">
        <f aca="false">SUM(O685:V685)-K685</f>
        <v>0</v>
      </c>
      <c r="O685" s="51"/>
      <c r="P685" s="51"/>
      <c r="Q685" s="51"/>
      <c r="R685" s="51"/>
      <c r="S685" s="51"/>
      <c r="T685" s="51"/>
      <c r="U685" s="51"/>
      <c r="V685" s="51"/>
      <c r="W685" s="7"/>
      <c r="X685" s="51" t="n">
        <f aca="false">K685</f>
        <v>0</v>
      </c>
      <c r="IM685" s="10"/>
      <c r="IN685" s="10"/>
    </row>
    <row r="686" s="49" customFormat="true" ht="23.85" hidden="false" customHeight="false" outlineLevel="1" collapsed="false">
      <c r="A686" s="49" t="s">
        <v>1285</v>
      </c>
      <c r="B686" s="50" t="s">
        <v>49</v>
      </c>
      <c r="C686" s="50" t="s">
        <v>1286</v>
      </c>
      <c r="D686" s="50" t="s">
        <v>80</v>
      </c>
      <c r="E686" s="45" t="s">
        <v>1287</v>
      </c>
      <c r="F686" s="7" t="s">
        <v>117</v>
      </c>
      <c r="G686" s="51" t="n">
        <v>2</v>
      </c>
      <c r="H686" s="52"/>
      <c r="I686" s="46" t="n">
        <f aca="false">$D$1116</f>
        <v>0</v>
      </c>
      <c r="J686" s="53" t="n">
        <f aca="false">TRUNC(H686*(1+I686),2)</f>
        <v>0</v>
      </c>
      <c r="K686" s="54" t="n">
        <f aca="false">TRUNC(J686*G686,2)</f>
        <v>0</v>
      </c>
      <c r="N686" s="7" t="n">
        <f aca="false">SUM(O686:V686)-K686</f>
        <v>0</v>
      </c>
      <c r="O686" s="51"/>
      <c r="P686" s="51"/>
      <c r="Q686" s="51"/>
      <c r="R686" s="51"/>
      <c r="S686" s="51"/>
      <c r="T686" s="51"/>
      <c r="U686" s="51"/>
      <c r="V686" s="51"/>
      <c r="W686" s="83"/>
      <c r="X686" s="51" t="n">
        <f aca="false">K686</f>
        <v>0</v>
      </c>
      <c r="Y686" s="9"/>
      <c r="Z686" s="128"/>
      <c r="AA686" s="128"/>
      <c r="AB686" s="128"/>
      <c r="AC686" s="128"/>
      <c r="AD686" s="128"/>
      <c r="AE686" s="128"/>
      <c r="AF686" s="128"/>
      <c r="AG686" s="128"/>
    </row>
    <row r="687" s="9" customFormat="true" ht="23.85" hidden="false" customHeight="false" outlineLevel="1" collapsed="false">
      <c r="A687" s="49" t="s">
        <v>1288</v>
      </c>
      <c r="B687" s="50" t="s">
        <v>49</v>
      </c>
      <c r="C687" s="50" t="s">
        <v>1289</v>
      </c>
      <c r="D687" s="50" t="s">
        <v>80</v>
      </c>
      <c r="E687" s="45" t="s">
        <v>1290</v>
      </c>
      <c r="F687" s="7" t="s">
        <v>117</v>
      </c>
      <c r="G687" s="51" t="n">
        <v>2</v>
      </c>
      <c r="H687" s="52"/>
      <c r="I687" s="46" t="n">
        <f aca="false">$D$1116</f>
        <v>0</v>
      </c>
      <c r="J687" s="53" t="n">
        <f aca="false">TRUNC(H687*(1+I687),2)</f>
        <v>0</v>
      </c>
      <c r="K687" s="54" t="n">
        <f aca="false">TRUNC(J687*G687,2)</f>
        <v>0</v>
      </c>
      <c r="L687" s="59"/>
      <c r="M687" s="46"/>
      <c r="N687" s="7" t="n">
        <f aca="false">SUM(O687:V687)-K687</f>
        <v>0</v>
      </c>
      <c r="O687" s="51"/>
      <c r="P687" s="51"/>
      <c r="Q687" s="51"/>
      <c r="R687" s="51"/>
      <c r="S687" s="51"/>
      <c r="T687" s="51"/>
      <c r="U687" s="51"/>
      <c r="V687" s="51"/>
      <c r="W687" s="7"/>
      <c r="X687" s="51" t="n">
        <f aca="false">K687</f>
        <v>0</v>
      </c>
      <c r="IM687" s="10"/>
      <c r="IN687" s="10"/>
    </row>
    <row r="688" s="72" customFormat="true" ht="14.15" hidden="false" customHeight="false" outlineLevel="1" collapsed="false">
      <c r="A688" s="65" t="s">
        <v>1291</v>
      </c>
      <c r="B688" s="67"/>
      <c r="C688" s="67"/>
      <c r="D688" s="67"/>
      <c r="E688" s="68" t="s">
        <v>166</v>
      </c>
      <c r="F688" s="66"/>
      <c r="G688" s="66"/>
      <c r="H688" s="55"/>
      <c r="I688" s="66"/>
      <c r="J688" s="66"/>
      <c r="K688" s="84"/>
      <c r="L688" s="69"/>
      <c r="M688" s="70"/>
      <c r="N688" s="71" t="n">
        <f aca="false">SUM(O688:V688)-K688</f>
        <v>0</v>
      </c>
      <c r="O688" s="69"/>
      <c r="P688" s="69"/>
      <c r="Q688" s="69"/>
      <c r="R688" s="69"/>
      <c r="S688" s="69"/>
      <c r="T688" s="69"/>
      <c r="U688" s="69"/>
      <c r="V688" s="69"/>
      <c r="W688" s="71"/>
      <c r="X688" s="71"/>
      <c r="IM688" s="85"/>
      <c r="IN688" s="85"/>
    </row>
    <row r="689" s="80" customFormat="true" ht="14.15" hidden="false" customHeight="false" outlineLevel="1" collapsed="false">
      <c r="A689" s="73" t="s">
        <v>1292</v>
      </c>
      <c r="B689" s="75"/>
      <c r="C689" s="75"/>
      <c r="D689" s="75"/>
      <c r="E689" s="76" t="s">
        <v>1265</v>
      </c>
      <c r="F689" s="74"/>
      <c r="G689" s="94"/>
      <c r="H689" s="55"/>
      <c r="I689" s="78"/>
      <c r="J689" s="78"/>
      <c r="K689" s="77"/>
      <c r="L689" s="77"/>
      <c r="M689" s="78"/>
      <c r="N689" s="79" t="n">
        <f aca="false">SUM(O689:V689)-K689</f>
        <v>0</v>
      </c>
      <c r="O689" s="77"/>
      <c r="P689" s="77"/>
      <c r="Q689" s="77"/>
      <c r="R689" s="77"/>
      <c r="S689" s="77"/>
      <c r="T689" s="77"/>
      <c r="U689" s="77"/>
      <c r="V689" s="77"/>
      <c r="W689" s="79"/>
      <c r="X689" s="79"/>
      <c r="IM689" s="89"/>
      <c r="IN689" s="89"/>
    </row>
    <row r="690" s="49" customFormat="true" ht="23.85" hidden="false" customHeight="false" outlineLevel="1" collapsed="false">
      <c r="A690" s="49" t="s">
        <v>1292</v>
      </c>
      <c r="B690" s="50" t="s">
        <v>49</v>
      </c>
      <c r="C690" s="50" t="s">
        <v>1267</v>
      </c>
      <c r="D690" s="50" t="s">
        <v>80</v>
      </c>
      <c r="E690" s="45" t="s">
        <v>1268</v>
      </c>
      <c r="F690" s="7" t="s">
        <v>117</v>
      </c>
      <c r="G690" s="51" t="n">
        <v>3</v>
      </c>
      <c r="H690" s="52"/>
      <c r="I690" s="46" t="n">
        <f aca="false">$D$1116</f>
        <v>0</v>
      </c>
      <c r="J690" s="53" t="n">
        <f aca="false">TRUNC(H690*(1+I690),2)</f>
        <v>0</v>
      </c>
      <c r="K690" s="54" t="n">
        <f aca="false">TRUNC(J690*G690,2)</f>
        <v>0</v>
      </c>
      <c r="N690" s="7" t="n">
        <f aca="false">SUM(O690:V690)-K690</f>
        <v>0</v>
      </c>
      <c r="O690" s="51"/>
      <c r="P690" s="51"/>
      <c r="Q690" s="51"/>
      <c r="R690" s="51"/>
      <c r="S690" s="51"/>
      <c r="T690" s="51"/>
      <c r="U690" s="51"/>
      <c r="V690" s="51"/>
      <c r="W690" s="83"/>
      <c r="X690" s="51" t="n">
        <f aca="false">K690</f>
        <v>0</v>
      </c>
      <c r="Y690" s="9"/>
      <c r="Z690" s="128"/>
      <c r="AA690" s="128"/>
      <c r="AB690" s="128"/>
      <c r="AC690" s="128"/>
      <c r="AD690" s="128"/>
      <c r="AE690" s="128"/>
      <c r="AF690" s="128"/>
      <c r="AG690" s="128"/>
    </row>
    <row r="691" s="80" customFormat="true" ht="12.8" hidden="false" customHeight="false" outlineLevel="1" collapsed="false">
      <c r="A691" s="73" t="s">
        <v>1293</v>
      </c>
      <c r="B691" s="75"/>
      <c r="C691" s="75"/>
      <c r="D691" s="75"/>
      <c r="E691" s="76" t="s">
        <v>1270</v>
      </c>
      <c r="F691" s="74"/>
      <c r="G691" s="74"/>
      <c r="H691" s="55"/>
      <c r="I691" s="74"/>
      <c r="J691" s="74"/>
      <c r="K691" s="94"/>
      <c r="L691" s="77"/>
      <c r="M691" s="78"/>
      <c r="N691" s="79"/>
      <c r="O691" s="77"/>
      <c r="P691" s="77"/>
      <c r="Q691" s="77"/>
      <c r="R691" s="77"/>
      <c r="S691" s="77"/>
      <c r="T691" s="77"/>
      <c r="U691" s="77"/>
      <c r="V691" s="77"/>
      <c r="W691" s="79"/>
      <c r="X691" s="79"/>
      <c r="IM691" s="89"/>
      <c r="IN691" s="89"/>
    </row>
    <row r="692" s="49" customFormat="true" ht="23.85" hidden="false" customHeight="false" outlineLevel="1" collapsed="false">
      <c r="A692" s="49" t="s">
        <v>1294</v>
      </c>
      <c r="B692" s="50" t="s">
        <v>49</v>
      </c>
      <c r="C692" s="50" t="s">
        <v>1272</v>
      </c>
      <c r="D692" s="50" t="s">
        <v>80</v>
      </c>
      <c r="E692" s="45" t="s">
        <v>1273</v>
      </c>
      <c r="F692" s="7" t="s">
        <v>117</v>
      </c>
      <c r="G692" s="51" t="n">
        <v>1</v>
      </c>
      <c r="H692" s="52"/>
      <c r="I692" s="46" t="n">
        <f aca="false">$D$1116</f>
        <v>0</v>
      </c>
      <c r="J692" s="53" t="n">
        <f aca="false">TRUNC(H692*(1+I692),2)</f>
        <v>0</v>
      </c>
      <c r="K692" s="54" t="n">
        <f aca="false">TRUNC(J692*G692,2)</f>
        <v>0</v>
      </c>
      <c r="N692" s="7" t="n">
        <f aca="false">SUM(O692:V692)-K692</f>
        <v>0</v>
      </c>
      <c r="O692" s="51"/>
      <c r="P692" s="51"/>
      <c r="Q692" s="51"/>
      <c r="R692" s="51"/>
      <c r="S692" s="51"/>
      <c r="T692" s="51"/>
      <c r="U692" s="51"/>
      <c r="V692" s="51"/>
      <c r="W692" s="83"/>
      <c r="X692" s="51" t="n">
        <f aca="false">K692</f>
        <v>0</v>
      </c>
      <c r="Y692" s="9"/>
      <c r="Z692" s="128"/>
      <c r="AA692" s="128"/>
      <c r="AB692" s="128"/>
      <c r="AC692" s="128"/>
      <c r="AD692" s="128"/>
      <c r="AE692" s="128"/>
      <c r="AF692" s="128"/>
      <c r="AG692" s="128"/>
    </row>
    <row r="693" s="49" customFormat="true" ht="23.85" hidden="false" customHeight="false" outlineLevel="1" collapsed="false">
      <c r="A693" s="49" t="s">
        <v>1295</v>
      </c>
      <c r="B693" s="50" t="s">
        <v>49</v>
      </c>
      <c r="C693" s="50" t="s">
        <v>1275</v>
      </c>
      <c r="D693" s="50" t="s">
        <v>51</v>
      </c>
      <c r="E693" s="45" t="s">
        <v>1276</v>
      </c>
      <c r="F693" s="7" t="s">
        <v>117</v>
      </c>
      <c r="G693" s="51" t="n">
        <v>1</v>
      </c>
      <c r="H693" s="52"/>
      <c r="I693" s="46" t="n">
        <f aca="false">$D$1116</f>
        <v>0</v>
      </c>
      <c r="J693" s="53" t="n">
        <f aca="false">TRUNC(H693*(1+I693),2)</f>
        <v>0</v>
      </c>
      <c r="K693" s="54" t="n">
        <f aca="false">TRUNC(J693*G693,2)</f>
        <v>0</v>
      </c>
      <c r="N693" s="7" t="n">
        <f aca="false">SUM(O693:V693)-K693</f>
        <v>0</v>
      </c>
      <c r="O693" s="51"/>
      <c r="P693" s="51"/>
      <c r="Q693" s="51"/>
      <c r="R693" s="51"/>
      <c r="S693" s="51"/>
      <c r="T693" s="51"/>
      <c r="U693" s="51"/>
      <c r="V693" s="51"/>
      <c r="W693" s="83"/>
      <c r="X693" s="51" t="n">
        <f aca="false">K693</f>
        <v>0</v>
      </c>
      <c r="Y693" s="9"/>
      <c r="Z693" s="128"/>
      <c r="AA693" s="128"/>
      <c r="AB693" s="128"/>
      <c r="AC693" s="128"/>
      <c r="AD693" s="128"/>
      <c r="AE693" s="128"/>
      <c r="AF693" s="128"/>
      <c r="AG693" s="128"/>
    </row>
    <row r="694" s="80" customFormat="true" ht="14.15" hidden="false" customHeight="false" outlineLevel="1" collapsed="false">
      <c r="A694" s="73" t="s">
        <v>1296</v>
      </c>
      <c r="B694" s="75"/>
      <c r="C694" s="75"/>
      <c r="D694" s="75"/>
      <c r="E694" s="116" t="s">
        <v>1278</v>
      </c>
      <c r="F694" s="74"/>
      <c r="G694" s="94"/>
      <c r="H694" s="55"/>
      <c r="I694" s="78"/>
      <c r="J694" s="78"/>
      <c r="K694" s="77"/>
      <c r="L694" s="77"/>
      <c r="M694" s="78"/>
      <c r="N694" s="79" t="n">
        <f aca="false">SUM(O694:V694)-K694</f>
        <v>0</v>
      </c>
      <c r="O694" s="77"/>
      <c r="P694" s="77"/>
      <c r="Q694" s="77"/>
      <c r="R694" s="77"/>
      <c r="S694" s="77"/>
      <c r="T694" s="77"/>
      <c r="U694" s="77"/>
      <c r="V694" s="77"/>
      <c r="W694" s="79"/>
      <c r="X694" s="79"/>
      <c r="IM694" s="89"/>
      <c r="IN694" s="89"/>
    </row>
    <row r="695" s="9" customFormat="true" ht="23.85" hidden="false" customHeight="false" outlineLevel="1" collapsed="false">
      <c r="A695" s="49" t="s">
        <v>1297</v>
      </c>
      <c r="B695" s="50" t="s">
        <v>49</v>
      </c>
      <c r="C695" s="50" t="s">
        <v>1280</v>
      </c>
      <c r="D695" s="50" t="s">
        <v>80</v>
      </c>
      <c r="E695" s="45" t="s">
        <v>1281</v>
      </c>
      <c r="F695" s="7" t="s">
        <v>117</v>
      </c>
      <c r="G695" s="51" t="n">
        <v>3</v>
      </c>
      <c r="H695" s="52"/>
      <c r="I695" s="46" t="n">
        <f aca="false">$D$1116</f>
        <v>0</v>
      </c>
      <c r="J695" s="53" t="n">
        <f aca="false">TRUNC(H695*(1+I695),2)</f>
        <v>0</v>
      </c>
      <c r="K695" s="54" t="n">
        <f aca="false">TRUNC(J695*G695,2)</f>
        <v>0</v>
      </c>
      <c r="L695" s="51"/>
      <c r="M695" s="46"/>
      <c r="N695" s="7" t="n">
        <f aca="false">SUM(O695:V695)-K695</f>
        <v>0</v>
      </c>
      <c r="O695" s="51"/>
      <c r="P695" s="51"/>
      <c r="Q695" s="51"/>
      <c r="R695" s="51"/>
      <c r="S695" s="51"/>
      <c r="T695" s="51"/>
      <c r="U695" s="51"/>
      <c r="V695" s="51"/>
      <c r="W695" s="7"/>
      <c r="X695" s="51" t="n">
        <f aca="false">K695</f>
        <v>0</v>
      </c>
      <c r="IM695" s="10"/>
      <c r="IN695" s="10"/>
    </row>
    <row r="696" s="9" customFormat="true" ht="23.85" hidden="false" customHeight="false" outlineLevel="1" collapsed="false">
      <c r="A696" s="49" t="s">
        <v>1298</v>
      </c>
      <c r="B696" s="50" t="s">
        <v>49</v>
      </c>
      <c r="C696" s="50" t="s">
        <v>1283</v>
      </c>
      <c r="D696" s="50" t="s">
        <v>80</v>
      </c>
      <c r="E696" s="45" t="s">
        <v>1284</v>
      </c>
      <c r="F696" s="7" t="s">
        <v>117</v>
      </c>
      <c r="G696" s="51" t="n">
        <v>1</v>
      </c>
      <c r="H696" s="52"/>
      <c r="I696" s="46" t="n">
        <f aca="false">$D$1116</f>
        <v>0</v>
      </c>
      <c r="J696" s="53" t="n">
        <f aca="false">TRUNC(H696*(1+I696),2)</f>
        <v>0</v>
      </c>
      <c r="K696" s="54" t="n">
        <f aca="false">TRUNC(J696*G696,2)</f>
        <v>0</v>
      </c>
      <c r="L696" s="59"/>
      <c r="M696" s="46"/>
      <c r="N696" s="7" t="n">
        <f aca="false">SUM(O696:V696)-K696</f>
        <v>0</v>
      </c>
      <c r="O696" s="51"/>
      <c r="P696" s="51"/>
      <c r="Q696" s="51"/>
      <c r="R696" s="51"/>
      <c r="S696" s="51"/>
      <c r="T696" s="51"/>
      <c r="U696" s="51"/>
      <c r="V696" s="51"/>
      <c r="W696" s="7"/>
      <c r="X696" s="51" t="n">
        <f aca="false">K696</f>
        <v>0</v>
      </c>
      <c r="IM696" s="10"/>
      <c r="IN696" s="10"/>
    </row>
    <row r="697" s="9" customFormat="true" ht="23.85" hidden="false" customHeight="false" outlineLevel="1" collapsed="false">
      <c r="A697" s="49" t="s">
        <v>1299</v>
      </c>
      <c r="B697" s="50" t="s">
        <v>49</v>
      </c>
      <c r="C697" s="50" t="s">
        <v>1286</v>
      </c>
      <c r="D697" s="50" t="s">
        <v>80</v>
      </c>
      <c r="E697" s="45" t="s">
        <v>1287</v>
      </c>
      <c r="F697" s="7" t="s">
        <v>117</v>
      </c>
      <c r="G697" s="51" t="n">
        <v>1</v>
      </c>
      <c r="H697" s="52"/>
      <c r="I697" s="46" t="n">
        <f aca="false">$D$1116</f>
        <v>0</v>
      </c>
      <c r="J697" s="53" t="n">
        <f aca="false">TRUNC(H697*(1+I697),2)</f>
        <v>0</v>
      </c>
      <c r="K697" s="54" t="n">
        <f aca="false">TRUNC(J697*G697,2)</f>
        <v>0</v>
      </c>
      <c r="L697" s="59"/>
      <c r="M697" s="46"/>
      <c r="N697" s="7"/>
      <c r="O697" s="51"/>
      <c r="P697" s="51"/>
      <c r="Q697" s="51"/>
      <c r="R697" s="51"/>
      <c r="S697" s="51"/>
      <c r="T697" s="51"/>
      <c r="U697" s="51"/>
      <c r="V697" s="51"/>
      <c r="W697" s="7"/>
      <c r="X697" s="51" t="n">
        <f aca="false">K697</f>
        <v>0</v>
      </c>
      <c r="IM697" s="10"/>
      <c r="IN697" s="10"/>
    </row>
    <row r="698" s="49" customFormat="true" ht="23.85" hidden="false" customHeight="false" outlineLevel="1" collapsed="false">
      <c r="A698" s="49" t="s">
        <v>1300</v>
      </c>
      <c r="B698" s="50" t="s">
        <v>49</v>
      </c>
      <c r="C698" s="50" t="s">
        <v>1289</v>
      </c>
      <c r="D698" s="50" t="s">
        <v>80</v>
      </c>
      <c r="E698" s="45" t="s">
        <v>1290</v>
      </c>
      <c r="F698" s="7" t="s">
        <v>117</v>
      </c>
      <c r="G698" s="51" t="n">
        <v>1</v>
      </c>
      <c r="H698" s="52"/>
      <c r="I698" s="46" t="n">
        <f aca="false">$D$1116</f>
        <v>0</v>
      </c>
      <c r="J698" s="53" t="n">
        <f aca="false">TRUNC(H698*(1+I698),2)</f>
        <v>0</v>
      </c>
      <c r="K698" s="54" t="n">
        <f aca="false">TRUNC(J698*G698,2)</f>
        <v>0</v>
      </c>
      <c r="N698" s="7" t="n">
        <f aca="false">SUM(O698:V698)-K698</f>
        <v>0</v>
      </c>
      <c r="O698" s="51"/>
      <c r="P698" s="51"/>
      <c r="Q698" s="51"/>
      <c r="R698" s="51"/>
      <c r="S698" s="51"/>
      <c r="T698" s="51"/>
      <c r="U698" s="51"/>
      <c r="V698" s="51"/>
      <c r="W698" s="83"/>
      <c r="X698" s="51" t="n">
        <f aca="false">K698</f>
        <v>0</v>
      </c>
      <c r="Y698" s="9"/>
      <c r="Z698" s="128"/>
      <c r="AA698" s="128"/>
      <c r="AB698" s="128"/>
      <c r="AC698" s="128"/>
      <c r="AD698" s="128"/>
      <c r="AE698" s="128"/>
      <c r="AF698" s="128"/>
      <c r="AG698" s="128"/>
    </row>
    <row r="699" s="72" customFormat="true" ht="14.15" hidden="false" customHeight="false" outlineLevel="1" collapsed="false">
      <c r="A699" s="65" t="s">
        <v>1301</v>
      </c>
      <c r="B699" s="67"/>
      <c r="C699" s="67"/>
      <c r="D699" s="67"/>
      <c r="E699" s="68" t="s">
        <v>195</v>
      </c>
      <c r="F699" s="66"/>
      <c r="G699" s="66"/>
      <c r="H699" s="55"/>
      <c r="I699" s="66"/>
      <c r="J699" s="66"/>
      <c r="K699" s="84"/>
      <c r="L699" s="69"/>
      <c r="M699" s="70"/>
      <c r="N699" s="71" t="n">
        <f aca="false">SUM(O699:V699)-K699</f>
        <v>0</v>
      </c>
      <c r="O699" s="69"/>
      <c r="P699" s="69"/>
      <c r="Q699" s="69"/>
      <c r="R699" s="69"/>
      <c r="S699" s="69"/>
      <c r="T699" s="69"/>
      <c r="U699" s="69"/>
      <c r="V699" s="69"/>
      <c r="W699" s="71"/>
      <c r="X699" s="71"/>
      <c r="IM699" s="85"/>
      <c r="IN699" s="85"/>
    </row>
    <row r="700" s="80" customFormat="true" ht="14.15" hidden="false" customHeight="false" outlineLevel="1" collapsed="false">
      <c r="A700" s="73" t="s">
        <v>1302</v>
      </c>
      <c r="B700" s="75"/>
      <c r="C700" s="75"/>
      <c r="D700" s="75"/>
      <c r="E700" s="116" t="s">
        <v>1303</v>
      </c>
      <c r="F700" s="74"/>
      <c r="G700" s="94"/>
      <c r="H700" s="55"/>
      <c r="I700" s="78"/>
      <c r="J700" s="78"/>
      <c r="K700" s="77"/>
      <c r="L700" s="77"/>
      <c r="M700" s="78"/>
      <c r="N700" s="79" t="n">
        <f aca="false">SUM(O700:V700)-K700</f>
        <v>0</v>
      </c>
      <c r="O700" s="77"/>
      <c r="P700" s="77"/>
      <c r="Q700" s="77"/>
      <c r="R700" s="77"/>
      <c r="S700" s="77"/>
      <c r="T700" s="77"/>
      <c r="U700" s="77"/>
      <c r="V700" s="77"/>
      <c r="W700" s="79"/>
      <c r="X700" s="79"/>
      <c r="IM700" s="89"/>
      <c r="IN700" s="89"/>
    </row>
    <row r="701" s="9" customFormat="true" ht="35.05" hidden="false" customHeight="false" outlineLevel="1" collapsed="false">
      <c r="A701" s="49" t="s">
        <v>1304</v>
      </c>
      <c r="B701" s="50" t="s">
        <v>49</v>
      </c>
      <c r="C701" s="50" t="s">
        <v>1305</v>
      </c>
      <c r="D701" s="50" t="s">
        <v>80</v>
      </c>
      <c r="E701" s="45" t="s">
        <v>1306</v>
      </c>
      <c r="F701" s="7" t="s">
        <v>130</v>
      </c>
      <c r="G701" s="51" t="n">
        <v>9</v>
      </c>
      <c r="H701" s="52"/>
      <c r="I701" s="46" t="n">
        <f aca="false">$D$1116</f>
        <v>0</v>
      </c>
      <c r="J701" s="53" t="n">
        <f aca="false">TRUNC(H701*(1+I701),2)</f>
        <v>0</v>
      </c>
      <c r="K701" s="54" t="n">
        <f aca="false">TRUNC(J701*G701,2)</f>
        <v>0</v>
      </c>
      <c r="L701" s="51"/>
      <c r="M701" s="46"/>
      <c r="N701" s="7" t="n">
        <f aca="false">SUM(O701:V701)-K701</f>
        <v>0</v>
      </c>
      <c r="O701" s="51"/>
      <c r="P701" s="51"/>
      <c r="Q701" s="51" t="n">
        <f aca="false">K701</f>
        <v>0</v>
      </c>
      <c r="R701" s="51"/>
      <c r="S701" s="51"/>
      <c r="T701" s="51"/>
      <c r="U701" s="51"/>
      <c r="V701" s="51"/>
      <c r="W701" s="7"/>
      <c r="X701" s="7"/>
      <c r="IM701" s="10"/>
      <c r="IN701" s="10"/>
    </row>
    <row r="702" s="9" customFormat="true" ht="35.05" hidden="false" customHeight="false" outlineLevel="1" collapsed="false">
      <c r="A702" s="49" t="s">
        <v>1307</v>
      </c>
      <c r="B702" s="50" t="s">
        <v>49</v>
      </c>
      <c r="C702" s="50" t="s">
        <v>1308</v>
      </c>
      <c r="D702" s="50" t="s">
        <v>80</v>
      </c>
      <c r="E702" s="45" t="s">
        <v>1309</v>
      </c>
      <c r="F702" s="7" t="s">
        <v>130</v>
      </c>
      <c r="G702" s="51" t="n">
        <v>0.9</v>
      </c>
      <c r="H702" s="52"/>
      <c r="I702" s="46" t="n">
        <f aca="false">$D$1116</f>
        <v>0</v>
      </c>
      <c r="J702" s="53" t="n">
        <f aca="false">TRUNC(H702*(1+I702),2)</f>
        <v>0</v>
      </c>
      <c r="K702" s="54" t="n">
        <f aca="false">TRUNC(J702*G702,2)</f>
        <v>0</v>
      </c>
      <c r="L702" s="59"/>
      <c r="M702" s="46"/>
      <c r="N702" s="7" t="n">
        <f aca="false">SUM(O702:V702)-K702</f>
        <v>0</v>
      </c>
      <c r="O702" s="51"/>
      <c r="P702" s="51"/>
      <c r="Q702" s="51" t="n">
        <f aca="false">K702</f>
        <v>0</v>
      </c>
      <c r="R702" s="51"/>
      <c r="S702" s="51"/>
      <c r="T702" s="51"/>
      <c r="U702" s="51"/>
      <c r="V702" s="51"/>
      <c r="W702" s="7"/>
      <c r="X702" s="7"/>
      <c r="IM702" s="10"/>
      <c r="IN702" s="10"/>
    </row>
    <row r="703" s="72" customFormat="true" ht="14.15" hidden="false" customHeight="false" outlineLevel="1" collapsed="false">
      <c r="A703" s="65" t="s">
        <v>1310</v>
      </c>
      <c r="B703" s="67"/>
      <c r="C703" s="67"/>
      <c r="D703" s="67"/>
      <c r="E703" s="115" t="s">
        <v>1311</v>
      </c>
      <c r="F703" s="66"/>
      <c r="G703" s="66"/>
      <c r="H703" s="55"/>
      <c r="I703" s="66"/>
      <c r="J703" s="66"/>
      <c r="K703" s="84"/>
      <c r="L703" s="69"/>
      <c r="M703" s="70"/>
      <c r="N703" s="71" t="n">
        <f aca="false">SUM(O703:V703)-K703</f>
        <v>0</v>
      </c>
      <c r="O703" s="69"/>
      <c r="P703" s="69"/>
      <c r="Q703" s="69"/>
      <c r="R703" s="69"/>
      <c r="S703" s="69"/>
      <c r="T703" s="69"/>
      <c r="U703" s="69"/>
      <c r="V703" s="69"/>
      <c r="W703" s="71"/>
      <c r="X703" s="71"/>
      <c r="IM703" s="85"/>
      <c r="IN703" s="85"/>
    </row>
    <row r="704" s="9" customFormat="true" ht="23.85" hidden="false" customHeight="false" outlineLevel="1" collapsed="false">
      <c r="A704" s="49" t="s">
        <v>1312</v>
      </c>
      <c r="B704" s="50" t="s">
        <v>49</v>
      </c>
      <c r="C704" s="50" t="s">
        <v>1313</v>
      </c>
      <c r="D704" s="50" t="s">
        <v>80</v>
      </c>
      <c r="E704" s="45" t="s">
        <v>1314</v>
      </c>
      <c r="F704" s="7" t="s">
        <v>117</v>
      </c>
      <c r="G704" s="51" t="n">
        <v>1</v>
      </c>
      <c r="H704" s="52"/>
      <c r="I704" s="46" t="n">
        <f aca="false">$D$1116</f>
        <v>0</v>
      </c>
      <c r="J704" s="53" t="n">
        <f aca="false">TRUNC(H704*(1+I704),2)</f>
        <v>0</v>
      </c>
      <c r="K704" s="54" t="n">
        <f aca="false">TRUNC(J704*G704,2)</f>
        <v>0</v>
      </c>
      <c r="L704" s="51"/>
      <c r="M704" s="46"/>
      <c r="N704" s="7" t="n">
        <f aca="false">SUM(O704:V704)-K704</f>
        <v>0</v>
      </c>
      <c r="O704" s="51"/>
      <c r="P704" s="51"/>
      <c r="Q704" s="51"/>
      <c r="R704" s="51"/>
      <c r="S704" s="51"/>
      <c r="T704" s="51"/>
      <c r="U704" s="51"/>
      <c r="V704" s="51"/>
      <c r="W704" s="7"/>
      <c r="X704" s="51" t="n">
        <f aca="false">K704</f>
        <v>0</v>
      </c>
      <c r="IM704" s="10"/>
      <c r="IN704" s="10"/>
    </row>
    <row r="705" s="9" customFormat="true" ht="14.15" hidden="false" customHeight="false" outlineLevel="1" collapsed="false">
      <c r="A705" s="49" t="s">
        <v>1315</v>
      </c>
      <c r="B705" s="50" t="s">
        <v>49</v>
      </c>
      <c r="C705" s="50" t="s">
        <v>1316</v>
      </c>
      <c r="D705" s="50" t="s">
        <v>80</v>
      </c>
      <c r="E705" s="45" t="s">
        <v>1317</v>
      </c>
      <c r="F705" s="7" t="s">
        <v>117</v>
      </c>
      <c r="G705" s="51" t="n">
        <v>1</v>
      </c>
      <c r="H705" s="52"/>
      <c r="I705" s="46" t="n">
        <f aca="false">$D$1116</f>
        <v>0</v>
      </c>
      <c r="J705" s="53" t="n">
        <f aca="false">TRUNC(H705*(1+I705),2)</f>
        <v>0</v>
      </c>
      <c r="K705" s="54" t="n">
        <f aca="false">TRUNC(J705*G705,2)</f>
        <v>0</v>
      </c>
      <c r="L705" s="59"/>
      <c r="M705" s="46"/>
      <c r="N705" s="7" t="n">
        <f aca="false">SUM(O705:V705)-K705</f>
        <v>0</v>
      </c>
      <c r="O705" s="51"/>
      <c r="P705" s="51"/>
      <c r="Q705" s="51"/>
      <c r="R705" s="51"/>
      <c r="S705" s="51"/>
      <c r="T705" s="51"/>
      <c r="U705" s="51"/>
      <c r="V705" s="51"/>
      <c r="W705" s="7"/>
      <c r="X705" s="51" t="n">
        <f aca="false">K705</f>
        <v>0</v>
      </c>
      <c r="IM705" s="10"/>
      <c r="IN705" s="10"/>
    </row>
    <row r="706" s="9" customFormat="true" ht="12.8" hidden="false" customHeight="false" outlineLevel="1" collapsed="false">
      <c r="A706" s="49" t="s">
        <v>1318</v>
      </c>
      <c r="B706" s="50" t="s">
        <v>49</v>
      </c>
      <c r="C706" s="50" t="s">
        <v>1319</v>
      </c>
      <c r="D706" s="50" t="s">
        <v>80</v>
      </c>
      <c r="E706" s="45" t="s">
        <v>1320</v>
      </c>
      <c r="F706" s="7" t="s">
        <v>117</v>
      </c>
      <c r="G706" s="51" t="n">
        <v>1</v>
      </c>
      <c r="H706" s="52"/>
      <c r="I706" s="46" t="n">
        <f aca="false">$D$1116</f>
        <v>0</v>
      </c>
      <c r="J706" s="53" t="n">
        <f aca="false">TRUNC(H706*(1+I706),2)</f>
        <v>0</v>
      </c>
      <c r="K706" s="54" t="n">
        <f aca="false">TRUNC(J706*G706,2)</f>
        <v>0</v>
      </c>
      <c r="L706" s="59"/>
      <c r="M706" s="46"/>
      <c r="N706" s="7"/>
      <c r="O706" s="51"/>
      <c r="P706" s="51"/>
      <c r="Q706" s="51"/>
      <c r="R706" s="51"/>
      <c r="S706" s="51"/>
      <c r="T706" s="51"/>
      <c r="U706" s="51"/>
      <c r="V706" s="51"/>
      <c r="W706" s="7"/>
      <c r="X706" s="51" t="n">
        <f aca="false">K706</f>
        <v>0</v>
      </c>
      <c r="IM706" s="10"/>
      <c r="IN706" s="10"/>
    </row>
    <row r="707" s="49" customFormat="true" ht="14.15" hidden="false" customHeight="false" outlineLevel="1" collapsed="false">
      <c r="A707" s="49" t="s">
        <v>1321</v>
      </c>
      <c r="B707" s="50" t="s">
        <v>49</v>
      </c>
      <c r="C707" s="50" t="s">
        <v>1322</v>
      </c>
      <c r="D707" s="50" t="s">
        <v>80</v>
      </c>
      <c r="E707" s="45" t="s">
        <v>1323</v>
      </c>
      <c r="F707" s="7" t="s">
        <v>117</v>
      </c>
      <c r="G707" s="51" t="n">
        <v>1</v>
      </c>
      <c r="H707" s="52"/>
      <c r="I707" s="46" t="n">
        <f aca="false">$D$1116</f>
        <v>0</v>
      </c>
      <c r="J707" s="53" t="n">
        <f aca="false">TRUNC(H707*(1+I707),2)</f>
        <v>0</v>
      </c>
      <c r="K707" s="54" t="n">
        <f aca="false">TRUNC(J707*G707,2)</f>
        <v>0</v>
      </c>
      <c r="N707" s="7" t="n">
        <f aca="false">SUM(O707:V707)-K707</f>
        <v>0</v>
      </c>
      <c r="O707" s="51"/>
      <c r="P707" s="51"/>
      <c r="Q707" s="51"/>
      <c r="R707" s="51"/>
      <c r="S707" s="51"/>
      <c r="T707" s="51"/>
      <c r="U707" s="51"/>
      <c r="V707" s="51"/>
      <c r="W707" s="83"/>
      <c r="X707" s="51" t="n">
        <f aca="false">K707</f>
        <v>0</v>
      </c>
      <c r="Y707" s="9"/>
      <c r="Z707" s="128"/>
      <c r="AA707" s="128"/>
      <c r="AB707" s="128"/>
      <c r="AC707" s="128"/>
      <c r="AD707" s="128"/>
      <c r="AE707" s="128"/>
      <c r="AF707" s="128"/>
      <c r="AG707" s="128"/>
    </row>
    <row r="708" s="138" customFormat="true" ht="14.15" hidden="false" customHeight="false" outlineLevel="0" collapsed="false">
      <c r="A708" s="113" t="s">
        <v>1324</v>
      </c>
      <c r="B708" s="82"/>
      <c r="C708" s="82"/>
      <c r="D708" s="82"/>
      <c r="E708" s="36" t="s">
        <v>1325</v>
      </c>
      <c r="F708" s="37"/>
      <c r="G708" s="37"/>
      <c r="H708" s="52"/>
      <c r="I708" s="37"/>
      <c r="J708" s="37"/>
      <c r="K708" s="39"/>
      <c r="L708" s="40" t="n">
        <f aca="false">SUM(K711:K941)</f>
        <v>0</v>
      </c>
      <c r="M708" s="41" t="e">
        <f aca="false">(L708)/$L$1115</f>
        <v>#DIV/0!</v>
      </c>
      <c r="N708" s="42" t="n">
        <f aca="false">SUM(O708:V708)-K708</f>
        <v>0</v>
      </c>
      <c r="O708" s="40" t="str">
        <f aca="false">IF(SUM(O711:O941)&gt;0,SUM(O711:O941),"-")</f>
        <v>-</v>
      </c>
      <c r="P708" s="40" t="str">
        <f aca="false">IF(SUM(P711:P941)&gt;0,SUM(P711:P941),"-")</f>
        <v>-</v>
      </c>
      <c r="Q708" s="40" t="str">
        <f aca="false">IF(SUM(Q711:Q941)&gt;0,SUM(Q711:Q941),"-")</f>
        <v>-</v>
      </c>
      <c r="R708" s="40" t="str">
        <f aca="false">IF(SUM(R711:R941)&gt;0,SUM(R711:R941),"-")</f>
        <v>-</v>
      </c>
      <c r="S708" s="40" t="str">
        <f aca="false">IF(SUM(S711:S941)&gt;0,SUM(S711:S941),"-")</f>
        <v>-</v>
      </c>
      <c r="T708" s="40" t="str">
        <f aca="false">IF(SUM(T711:T941)&gt;0,SUM(T711:T941),"-")</f>
        <v>-</v>
      </c>
      <c r="U708" s="40" t="str">
        <f aca="false">IF(SUM(U711:U941)&gt;0,SUM(U711:U941),"-")</f>
        <v>-</v>
      </c>
      <c r="V708" s="40" t="str">
        <f aca="false">IF(SUM(V711:V941)&gt;0,SUM(V711:V941),"-")</f>
        <v>-</v>
      </c>
      <c r="W708" s="40" t="str">
        <f aca="false">IF(SUM(W711:W941)&gt;0,SUM(W711:W941),"-")</f>
        <v>-</v>
      </c>
      <c r="X708" s="40" t="str">
        <f aca="false">IF(SUM(X711:X941)&gt;0,SUM(X711:X941),"-")</f>
        <v>-</v>
      </c>
      <c r="Y708" s="43"/>
      <c r="IM708" s="139"/>
      <c r="IN708" s="139"/>
    </row>
    <row r="709" s="141" customFormat="true" ht="14.15" hidden="false" customHeight="false" outlineLevel="0" collapsed="false">
      <c r="A709" s="49"/>
      <c r="B709" s="83"/>
      <c r="C709" s="83"/>
      <c r="D709" s="83"/>
      <c r="E709" s="3"/>
      <c r="F709" s="7"/>
      <c r="G709" s="7"/>
      <c r="H709" s="52"/>
      <c r="I709" s="7"/>
      <c r="J709" s="7"/>
      <c r="K709" s="51"/>
      <c r="L709" s="140"/>
      <c r="M709" s="60"/>
      <c r="N709" s="46" t="n">
        <f aca="false">SUM(O709:V709)-K709</f>
        <v>0</v>
      </c>
      <c r="O709" s="46"/>
      <c r="P709" s="46"/>
      <c r="Q709" s="46"/>
      <c r="R709" s="46"/>
      <c r="S709" s="46"/>
      <c r="T709" s="46"/>
      <c r="U709" s="46"/>
      <c r="V709" s="46"/>
      <c r="W709" s="7"/>
      <c r="X709" s="7"/>
      <c r="Y709" s="9"/>
      <c r="IM709" s="21"/>
      <c r="IN709" s="21"/>
    </row>
    <row r="710" s="85" customFormat="true" ht="14.15" hidden="false" customHeight="false" outlineLevel="1" collapsed="false">
      <c r="A710" s="65" t="s">
        <v>1326</v>
      </c>
      <c r="B710" s="67"/>
      <c r="C710" s="67"/>
      <c r="D710" s="67"/>
      <c r="E710" s="115" t="s">
        <v>1327</v>
      </c>
      <c r="F710" s="142"/>
      <c r="G710" s="142"/>
      <c r="H710" s="143"/>
      <c r="I710" s="142"/>
      <c r="J710" s="142"/>
      <c r="K710" s="84"/>
      <c r="L710" s="69"/>
      <c r="M710" s="70"/>
      <c r="N710" s="71" t="n">
        <f aca="false">SUM(O710:V710)-K710</f>
        <v>0</v>
      </c>
      <c r="O710" s="69"/>
      <c r="P710" s="144"/>
      <c r="Q710" s="144"/>
      <c r="R710" s="144"/>
      <c r="S710" s="144"/>
      <c r="T710" s="144"/>
      <c r="U710" s="144"/>
      <c r="V710" s="144"/>
      <c r="W710" s="66"/>
      <c r="X710" s="66"/>
      <c r="IM710" s="145"/>
      <c r="IN710" s="145"/>
    </row>
    <row r="711" s="10" customFormat="true" ht="35.05" hidden="false" customHeight="false" outlineLevel="1" collapsed="false">
      <c r="A711" s="49" t="s">
        <v>1328</v>
      </c>
      <c r="B711" s="83" t="s">
        <v>49</v>
      </c>
      <c r="C711" s="50" t="s">
        <v>1329</v>
      </c>
      <c r="D711" s="50" t="s">
        <v>51</v>
      </c>
      <c r="E711" s="45" t="s">
        <v>1330</v>
      </c>
      <c r="F711" s="7" t="s">
        <v>117</v>
      </c>
      <c r="G711" s="51" t="n">
        <v>1</v>
      </c>
      <c r="H711" s="52"/>
      <c r="I711" s="46" t="n">
        <f aca="false">$D$1116</f>
        <v>0</v>
      </c>
      <c r="J711" s="53" t="n">
        <f aca="false">TRUNC(H711*(1+I711),2)</f>
        <v>0</v>
      </c>
      <c r="K711" s="54" t="n">
        <f aca="false">TRUNC(J711*G711,2)</f>
        <v>0</v>
      </c>
      <c r="L711" s="51"/>
      <c r="M711" s="46"/>
      <c r="N711" s="7" t="n">
        <f aca="false">SUM(O711:V711)-K711</f>
        <v>0</v>
      </c>
      <c r="O711" s="51"/>
      <c r="P711" s="51"/>
      <c r="Q711" s="51"/>
      <c r="R711" s="51"/>
      <c r="S711" s="51"/>
      <c r="T711" s="51"/>
      <c r="U711" s="51"/>
      <c r="V711" s="51" t="n">
        <f aca="false">K711</f>
        <v>0</v>
      </c>
      <c r="W711" s="50"/>
      <c r="X711" s="50"/>
      <c r="Y711" s="43"/>
      <c r="IM711" s="21"/>
      <c r="IN711" s="21"/>
    </row>
    <row r="712" s="10" customFormat="true" ht="23.85" hidden="false" customHeight="false" outlineLevel="1" collapsed="false">
      <c r="A712" s="49" t="s">
        <v>1331</v>
      </c>
      <c r="B712" s="83" t="s">
        <v>49</v>
      </c>
      <c r="C712" s="50" t="s">
        <v>1332</v>
      </c>
      <c r="D712" s="50" t="s">
        <v>51</v>
      </c>
      <c r="E712" s="45" t="s">
        <v>1333</v>
      </c>
      <c r="F712" s="7" t="s">
        <v>53</v>
      </c>
      <c r="G712" s="51" t="n">
        <v>16</v>
      </c>
      <c r="H712" s="52"/>
      <c r="I712" s="46" t="n">
        <f aca="false">$D$1116</f>
        <v>0</v>
      </c>
      <c r="J712" s="53" t="n">
        <f aca="false">TRUNC(H712*(1+I712),2)</f>
        <v>0</v>
      </c>
      <c r="K712" s="54" t="n">
        <f aca="false">TRUNC(J712*G712,2)</f>
        <v>0</v>
      </c>
      <c r="L712" s="51"/>
      <c r="M712" s="46"/>
      <c r="N712" s="7"/>
      <c r="O712" s="51"/>
      <c r="P712" s="51"/>
      <c r="Q712" s="51"/>
      <c r="R712" s="51"/>
      <c r="S712" s="51"/>
      <c r="T712" s="51"/>
      <c r="U712" s="51"/>
      <c r="V712" s="51" t="n">
        <f aca="false">K712</f>
        <v>0</v>
      </c>
      <c r="W712" s="50"/>
      <c r="X712" s="50"/>
      <c r="Y712" s="43"/>
      <c r="IM712" s="21"/>
      <c r="IN712" s="21"/>
    </row>
    <row r="713" s="10" customFormat="true" ht="23.85" hidden="false" customHeight="false" outlineLevel="1" collapsed="false">
      <c r="A713" s="49" t="s">
        <v>1334</v>
      </c>
      <c r="B713" s="83" t="s">
        <v>49</v>
      </c>
      <c r="C713" s="50" t="s">
        <v>1335</v>
      </c>
      <c r="D713" s="50" t="s">
        <v>51</v>
      </c>
      <c r="E713" s="45" t="s">
        <v>1336</v>
      </c>
      <c r="F713" s="7" t="s">
        <v>53</v>
      </c>
      <c r="G713" s="51" t="n">
        <v>16</v>
      </c>
      <c r="H713" s="52"/>
      <c r="I713" s="46" t="n">
        <f aca="false">$D$1116</f>
        <v>0</v>
      </c>
      <c r="J713" s="53" t="n">
        <f aca="false">TRUNC(H713*(1+I713),2)</f>
        <v>0</v>
      </c>
      <c r="K713" s="54" t="n">
        <f aca="false">TRUNC(J713*G713,2)</f>
        <v>0</v>
      </c>
      <c r="L713" s="51"/>
      <c r="M713" s="46"/>
      <c r="N713" s="7"/>
      <c r="O713" s="51"/>
      <c r="P713" s="51"/>
      <c r="Q713" s="51"/>
      <c r="R713" s="51"/>
      <c r="S713" s="51"/>
      <c r="T713" s="51"/>
      <c r="U713" s="51"/>
      <c r="V713" s="51" t="n">
        <f aca="false">K713</f>
        <v>0</v>
      </c>
      <c r="W713" s="50"/>
      <c r="X713" s="50"/>
      <c r="Y713" s="43"/>
      <c r="IM713" s="21"/>
      <c r="IN713" s="21"/>
    </row>
    <row r="714" s="10" customFormat="true" ht="23.85" hidden="false" customHeight="false" outlineLevel="1" collapsed="false">
      <c r="A714" s="49" t="s">
        <v>1337</v>
      </c>
      <c r="B714" s="83" t="s">
        <v>49</v>
      </c>
      <c r="C714" s="50" t="s">
        <v>1338</v>
      </c>
      <c r="D714" s="50" t="s">
        <v>51</v>
      </c>
      <c r="E714" s="45" t="s">
        <v>1339</v>
      </c>
      <c r="F714" s="7" t="s">
        <v>53</v>
      </c>
      <c r="G714" s="51" t="n">
        <v>8</v>
      </c>
      <c r="H714" s="52"/>
      <c r="I714" s="46" t="n">
        <f aca="false">$D$1116</f>
        <v>0</v>
      </c>
      <c r="J714" s="53" t="n">
        <f aca="false">TRUNC(H714*(1+I714),2)</f>
        <v>0</v>
      </c>
      <c r="K714" s="54" t="n">
        <f aca="false">TRUNC(J714*G714,2)</f>
        <v>0</v>
      </c>
      <c r="L714" s="51"/>
      <c r="M714" s="46"/>
      <c r="N714" s="7"/>
      <c r="O714" s="51"/>
      <c r="P714" s="51"/>
      <c r="Q714" s="51"/>
      <c r="R714" s="51"/>
      <c r="S714" s="51"/>
      <c r="T714" s="51"/>
      <c r="U714" s="51"/>
      <c r="V714" s="51" t="n">
        <f aca="false">K714</f>
        <v>0</v>
      </c>
      <c r="W714" s="50"/>
      <c r="X714" s="50"/>
      <c r="Y714" s="43"/>
      <c r="IM714" s="21"/>
      <c r="IN714" s="21"/>
    </row>
    <row r="715" s="85" customFormat="true" ht="14.15" hidden="false" customHeight="false" outlineLevel="1" collapsed="false">
      <c r="A715" s="65" t="s">
        <v>1340</v>
      </c>
      <c r="B715" s="67"/>
      <c r="C715" s="67"/>
      <c r="D715" s="67"/>
      <c r="E715" s="115" t="s">
        <v>1341</v>
      </c>
      <c r="F715" s="142"/>
      <c r="G715" s="142"/>
      <c r="H715" s="143"/>
      <c r="I715" s="142"/>
      <c r="J715" s="142"/>
      <c r="K715" s="84"/>
      <c r="L715" s="69"/>
      <c r="M715" s="70"/>
      <c r="N715" s="71" t="n">
        <f aca="false">SUM(O715:V715)-K715</f>
        <v>0</v>
      </c>
      <c r="O715" s="69"/>
      <c r="P715" s="144"/>
      <c r="Q715" s="144"/>
      <c r="R715" s="144"/>
      <c r="S715" s="144"/>
      <c r="T715" s="144"/>
      <c r="U715" s="144"/>
      <c r="V715" s="144"/>
      <c r="W715" s="66"/>
      <c r="X715" s="66"/>
      <c r="Y715" s="43"/>
      <c r="IM715" s="145"/>
      <c r="IN715" s="145"/>
    </row>
    <row r="716" s="89" customFormat="true" ht="12.8" hidden="false" customHeight="false" outlineLevel="1" collapsed="false">
      <c r="A716" s="73" t="s">
        <v>1342</v>
      </c>
      <c r="B716" s="75"/>
      <c r="C716" s="75"/>
      <c r="D716" s="75"/>
      <c r="E716" s="116" t="s">
        <v>86</v>
      </c>
      <c r="F716" s="146"/>
      <c r="G716" s="146"/>
      <c r="H716" s="143"/>
      <c r="I716" s="146"/>
      <c r="J716" s="146"/>
      <c r="K716" s="94"/>
      <c r="L716" s="77"/>
      <c r="M716" s="78"/>
      <c r="N716" s="79"/>
      <c r="O716" s="77"/>
      <c r="P716" s="108"/>
      <c r="Q716" s="108"/>
      <c r="R716" s="108"/>
      <c r="S716" s="108"/>
      <c r="T716" s="108"/>
      <c r="U716" s="108"/>
      <c r="V716" s="108"/>
      <c r="W716" s="74"/>
      <c r="X716" s="74"/>
      <c r="Y716" s="43"/>
      <c r="IM716" s="147"/>
      <c r="IN716" s="147"/>
    </row>
    <row r="717" s="125" customFormat="true" ht="12.8" hidden="false" customHeight="false" outlineLevel="1" collapsed="false">
      <c r="A717" s="117" t="s">
        <v>1343</v>
      </c>
      <c r="B717" s="118"/>
      <c r="C717" s="118"/>
      <c r="D717" s="118"/>
      <c r="E717" s="120" t="s">
        <v>1344</v>
      </c>
      <c r="F717" s="148"/>
      <c r="G717" s="148"/>
      <c r="H717" s="143"/>
      <c r="I717" s="148"/>
      <c r="J717" s="148"/>
      <c r="K717" s="121"/>
      <c r="L717" s="122"/>
      <c r="M717" s="123"/>
      <c r="N717" s="124"/>
      <c r="O717" s="122"/>
      <c r="P717" s="149"/>
      <c r="Q717" s="149"/>
      <c r="R717" s="149"/>
      <c r="S717" s="149"/>
      <c r="T717" s="149"/>
      <c r="U717" s="149"/>
      <c r="V717" s="149"/>
      <c r="W717" s="119"/>
      <c r="X717" s="119"/>
      <c r="Y717" s="43"/>
      <c r="IM717" s="150"/>
      <c r="IN717" s="150"/>
    </row>
    <row r="718" s="10" customFormat="true" ht="35.05" hidden="false" customHeight="false" outlineLevel="1" collapsed="false">
      <c r="A718" s="49" t="s">
        <v>1345</v>
      </c>
      <c r="B718" s="50" t="s">
        <v>49</v>
      </c>
      <c r="C718" s="50" t="s">
        <v>1346</v>
      </c>
      <c r="D718" s="50" t="s">
        <v>80</v>
      </c>
      <c r="E718" s="45" t="s">
        <v>1347</v>
      </c>
      <c r="F718" s="7" t="s">
        <v>117</v>
      </c>
      <c r="G718" s="51" t="n">
        <v>1</v>
      </c>
      <c r="H718" s="52"/>
      <c r="I718" s="46" t="n">
        <f aca="false">$D$1116</f>
        <v>0</v>
      </c>
      <c r="J718" s="53" t="n">
        <f aca="false">TRUNC(H718*(1+I718),2)</f>
        <v>0</v>
      </c>
      <c r="K718" s="54" t="n">
        <f aca="false">TRUNC(J718*G718,2)</f>
        <v>0</v>
      </c>
      <c r="L718" s="51"/>
      <c r="M718" s="151"/>
      <c r="N718" s="7" t="n">
        <f aca="false">SUM(O718:V718)-K718</f>
        <v>0</v>
      </c>
      <c r="O718" s="51"/>
      <c r="P718" s="51"/>
      <c r="Q718" s="51"/>
      <c r="R718" s="51"/>
      <c r="S718" s="51"/>
      <c r="T718" s="51"/>
      <c r="U718" s="51"/>
      <c r="V718" s="51" t="n">
        <f aca="false">K718</f>
        <v>0</v>
      </c>
      <c r="W718" s="50"/>
      <c r="X718" s="50"/>
      <c r="Y718" s="43"/>
      <c r="IM718" s="21"/>
      <c r="IN718" s="21"/>
    </row>
    <row r="719" s="10" customFormat="true" ht="23.85" hidden="false" customHeight="false" outlineLevel="1" collapsed="false">
      <c r="A719" s="49" t="s">
        <v>1348</v>
      </c>
      <c r="B719" s="50" t="s">
        <v>49</v>
      </c>
      <c r="C719" s="50" t="s">
        <v>1349</v>
      </c>
      <c r="D719" s="50" t="s">
        <v>80</v>
      </c>
      <c r="E719" s="45" t="s">
        <v>1350</v>
      </c>
      <c r="F719" s="7" t="s">
        <v>117</v>
      </c>
      <c r="G719" s="51" t="n">
        <v>1</v>
      </c>
      <c r="H719" s="52"/>
      <c r="I719" s="46" t="n">
        <f aca="false">$D$1116</f>
        <v>0</v>
      </c>
      <c r="J719" s="53" t="n">
        <f aca="false">TRUNC(H719*(1+I719),2)</f>
        <v>0</v>
      </c>
      <c r="K719" s="54" t="n">
        <f aca="false">TRUNC(J719*G719,2)</f>
        <v>0</v>
      </c>
      <c r="L719" s="51"/>
      <c r="M719" s="151"/>
      <c r="N719" s="7" t="n">
        <f aca="false">SUM(O719:V719)-K719</f>
        <v>0</v>
      </c>
      <c r="O719" s="51"/>
      <c r="P719" s="51"/>
      <c r="Q719" s="51"/>
      <c r="R719" s="51"/>
      <c r="S719" s="51"/>
      <c r="T719" s="51"/>
      <c r="U719" s="51"/>
      <c r="V719" s="51" t="n">
        <f aca="false">K719</f>
        <v>0</v>
      </c>
      <c r="W719" s="50"/>
      <c r="X719" s="50"/>
      <c r="Y719" s="43"/>
      <c r="IM719" s="21"/>
      <c r="IN719" s="21"/>
    </row>
    <row r="720" s="10" customFormat="true" ht="23.85" hidden="false" customHeight="false" outlineLevel="1" collapsed="false">
      <c r="A720" s="49" t="s">
        <v>1351</v>
      </c>
      <c r="B720" s="50" t="s">
        <v>49</v>
      </c>
      <c r="C720" s="50" t="s">
        <v>1352</v>
      </c>
      <c r="D720" s="50" t="s">
        <v>80</v>
      </c>
      <c r="E720" s="45" t="s">
        <v>1353</v>
      </c>
      <c r="F720" s="7" t="s">
        <v>117</v>
      </c>
      <c r="G720" s="51" t="n">
        <v>1</v>
      </c>
      <c r="H720" s="52"/>
      <c r="I720" s="46" t="n">
        <f aca="false">$D$1116</f>
        <v>0</v>
      </c>
      <c r="J720" s="53" t="n">
        <f aca="false">TRUNC(H720*(1+I720),2)</f>
        <v>0</v>
      </c>
      <c r="K720" s="54" t="n">
        <f aca="false">TRUNC(J720*G720,2)</f>
        <v>0</v>
      </c>
      <c r="L720" s="51"/>
      <c r="M720" s="151"/>
      <c r="N720" s="7" t="n">
        <f aca="false">SUM(O720:V720)-K720</f>
        <v>0</v>
      </c>
      <c r="O720" s="51"/>
      <c r="P720" s="51"/>
      <c r="Q720" s="51"/>
      <c r="R720" s="51"/>
      <c r="S720" s="51"/>
      <c r="T720" s="51"/>
      <c r="U720" s="51"/>
      <c r="V720" s="51" t="n">
        <f aca="false">K720</f>
        <v>0</v>
      </c>
      <c r="W720" s="50"/>
      <c r="X720" s="50"/>
      <c r="Y720" s="43"/>
      <c r="IM720" s="21"/>
      <c r="IN720" s="21"/>
    </row>
    <row r="721" s="10" customFormat="true" ht="23.85" hidden="false" customHeight="false" outlineLevel="1" collapsed="false">
      <c r="A721" s="49" t="s">
        <v>1354</v>
      </c>
      <c r="B721" s="50" t="s">
        <v>49</v>
      </c>
      <c r="C721" s="50" t="s">
        <v>1355</v>
      </c>
      <c r="D721" s="50" t="s">
        <v>80</v>
      </c>
      <c r="E721" s="45" t="s">
        <v>1356</v>
      </c>
      <c r="F721" s="7" t="s">
        <v>117</v>
      </c>
      <c r="G721" s="51" t="n">
        <v>1</v>
      </c>
      <c r="H721" s="52"/>
      <c r="I721" s="46" t="n">
        <f aca="false">$D$1116</f>
        <v>0</v>
      </c>
      <c r="J721" s="53" t="n">
        <f aca="false">TRUNC(H721*(1+I721),2)</f>
        <v>0</v>
      </c>
      <c r="K721" s="54" t="n">
        <f aca="false">TRUNC(J721*G721,2)</f>
        <v>0</v>
      </c>
      <c r="L721" s="51"/>
      <c r="M721" s="151"/>
      <c r="N721" s="7" t="n">
        <f aca="false">SUM(O721:V721)-K721</f>
        <v>0</v>
      </c>
      <c r="O721" s="51"/>
      <c r="P721" s="51"/>
      <c r="Q721" s="51"/>
      <c r="R721" s="51"/>
      <c r="S721" s="51"/>
      <c r="T721" s="51"/>
      <c r="U721" s="51"/>
      <c r="V721" s="51" t="n">
        <f aca="false">K721</f>
        <v>0</v>
      </c>
      <c r="W721" s="50"/>
      <c r="X721" s="50"/>
      <c r="Y721" s="43"/>
      <c r="IM721" s="21"/>
      <c r="IN721" s="21"/>
    </row>
    <row r="722" s="10" customFormat="true" ht="23.85" hidden="false" customHeight="false" outlineLevel="1" collapsed="false">
      <c r="A722" s="49" t="s">
        <v>1357</v>
      </c>
      <c r="B722" s="50" t="s">
        <v>49</v>
      </c>
      <c r="C722" s="50" t="s">
        <v>1358</v>
      </c>
      <c r="D722" s="50" t="s">
        <v>51</v>
      </c>
      <c r="E722" s="45" t="s">
        <v>1359</v>
      </c>
      <c r="F722" s="7" t="s">
        <v>117</v>
      </c>
      <c r="G722" s="51" t="n">
        <v>1</v>
      </c>
      <c r="H722" s="52"/>
      <c r="I722" s="46" t="n">
        <f aca="false">$D$1116</f>
        <v>0</v>
      </c>
      <c r="J722" s="53" t="n">
        <f aca="false">TRUNC(H722*(1+I722),2)</f>
        <v>0</v>
      </c>
      <c r="K722" s="54" t="n">
        <f aca="false">TRUNC(J722*G722,2)</f>
        <v>0</v>
      </c>
      <c r="L722" s="51"/>
      <c r="M722" s="151"/>
      <c r="N722" s="7" t="n">
        <f aca="false">SUM(O722:V722)-K722</f>
        <v>0</v>
      </c>
      <c r="O722" s="51"/>
      <c r="P722" s="51"/>
      <c r="Q722" s="51"/>
      <c r="R722" s="51"/>
      <c r="S722" s="51"/>
      <c r="T722" s="51"/>
      <c r="U722" s="51"/>
      <c r="V722" s="51" t="n">
        <f aca="false">K722</f>
        <v>0</v>
      </c>
      <c r="W722" s="50"/>
      <c r="X722" s="50"/>
      <c r="Y722" s="43"/>
      <c r="IM722" s="21"/>
      <c r="IN722" s="21"/>
    </row>
    <row r="723" s="10" customFormat="true" ht="23.85" hidden="false" customHeight="false" outlineLevel="1" collapsed="false">
      <c r="A723" s="49" t="s">
        <v>1360</v>
      </c>
      <c r="B723" s="50" t="s">
        <v>49</v>
      </c>
      <c r="C723" s="50" t="s">
        <v>1361</v>
      </c>
      <c r="D723" s="50" t="s">
        <v>80</v>
      </c>
      <c r="E723" s="45" t="s">
        <v>1362</v>
      </c>
      <c r="F723" s="7" t="s">
        <v>117</v>
      </c>
      <c r="G723" s="51" t="n">
        <v>1</v>
      </c>
      <c r="H723" s="52"/>
      <c r="I723" s="46" t="n">
        <f aca="false">$D$1116</f>
        <v>0</v>
      </c>
      <c r="J723" s="53" t="n">
        <f aca="false">TRUNC(H723*(1+I723),2)</f>
        <v>0</v>
      </c>
      <c r="K723" s="54" t="n">
        <f aca="false">TRUNC(J723*G723,2)</f>
        <v>0</v>
      </c>
      <c r="L723" s="51"/>
      <c r="M723" s="151"/>
      <c r="N723" s="7" t="n">
        <f aca="false">SUM(O723:V723)-K723</f>
        <v>0</v>
      </c>
      <c r="O723" s="51"/>
      <c r="P723" s="51"/>
      <c r="Q723" s="51"/>
      <c r="R723" s="51"/>
      <c r="S723" s="51"/>
      <c r="T723" s="51"/>
      <c r="U723" s="51"/>
      <c r="V723" s="51" t="n">
        <f aca="false">K723</f>
        <v>0</v>
      </c>
      <c r="W723" s="50"/>
      <c r="X723" s="50"/>
      <c r="Y723" s="43"/>
      <c r="IM723" s="21"/>
      <c r="IN723" s="21"/>
    </row>
    <row r="724" s="10" customFormat="true" ht="35.05" hidden="false" customHeight="false" outlineLevel="1" collapsed="false">
      <c r="A724" s="49" t="s">
        <v>1363</v>
      </c>
      <c r="B724" s="50" t="s">
        <v>49</v>
      </c>
      <c r="C724" s="50" t="s">
        <v>1364</v>
      </c>
      <c r="D724" s="50" t="s">
        <v>80</v>
      </c>
      <c r="E724" s="45" t="s">
        <v>1365</v>
      </c>
      <c r="F724" s="7" t="s">
        <v>117</v>
      </c>
      <c r="G724" s="51" t="n">
        <v>4</v>
      </c>
      <c r="H724" s="52"/>
      <c r="I724" s="46" t="n">
        <f aca="false">$D$1116</f>
        <v>0</v>
      </c>
      <c r="J724" s="53" t="n">
        <f aca="false">TRUNC(H724*(1+I724),2)</f>
        <v>0</v>
      </c>
      <c r="K724" s="54" t="n">
        <f aca="false">TRUNC(J724*G724,2)</f>
        <v>0</v>
      </c>
      <c r="L724" s="51"/>
      <c r="M724" s="151"/>
      <c r="N724" s="7" t="n">
        <f aca="false">SUM(O724:V724)-K724</f>
        <v>0</v>
      </c>
      <c r="O724" s="51"/>
      <c r="P724" s="51"/>
      <c r="Q724" s="51"/>
      <c r="R724" s="51"/>
      <c r="S724" s="51"/>
      <c r="T724" s="51"/>
      <c r="U724" s="51"/>
      <c r="V724" s="51" t="n">
        <f aca="false">K724</f>
        <v>0</v>
      </c>
      <c r="W724" s="50"/>
      <c r="X724" s="50"/>
      <c r="Y724" s="43"/>
      <c r="IM724" s="21"/>
      <c r="IN724" s="21"/>
    </row>
    <row r="725" s="10" customFormat="true" ht="23.85" hidden="false" customHeight="false" outlineLevel="1" collapsed="false">
      <c r="A725" s="49" t="s">
        <v>1366</v>
      </c>
      <c r="B725" s="50" t="s">
        <v>49</v>
      </c>
      <c r="C725" s="50" t="s">
        <v>1367</v>
      </c>
      <c r="D725" s="50" t="s">
        <v>51</v>
      </c>
      <c r="E725" s="45" t="s">
        <v>1368</v>
      </c>
      <c r="F725" s="7" t="s">
        <v>130</v>
      </c>
      <c r="G725" s="51" t="n">
        <v>9</v>
      </c>
      <c r="H725" s="52"/>
      <c r="I725" s="46" t="n">
        <f aca="false">$D$1116</f>
        <v>0</v>
      </c>
      <c r="J725" s="53" t="n">
        <f aca="false">TRUNC(H725*(1+I725),2)</f>
        <v>0</v>
      </c>
      <c r="K725" s="54" t="n">
        <f aca="false">TRUNC(J725*G725,2)</f>
        <v>0</v>
      </c>
      <c r="L725" s="51"/>
      <c r="M725" s="151"/>
      <c r="N725" s="7" t="n">
        <f aca="false">SUM(O725:V725)-K725</f>
        <v>0</v>
      </c>
      <c r="O725" s="51"/>
      <c r="P725" s="51"/>
      <c r="Q725" s="51"/>
      <c r="R725" s="51"/>
      <c r="S725" s="51"/>
      <c r="T725" s="51"/>
      <c r="U725" s="51"/>
      <c r="V725" s="51" t="n">
        <f aca="false">K725</f>
        <v>0</v>
      </c>
      <c r="W725" s="50"/>
      <c r="X725" s="50"/>
      <c r="Y725" s="43"/>
      <c r="IM725" s="21"/>
      <c r="IN725" s="21"/>
    </row>
    <row r="726" s="10" customFormat="true" ht="23.85" hidden="false" customHeight="false" outlineLevel="1" collapsed="false">
      <c r="A726" s="49" t="s">
        <v>1369</v>
      </c>
      <c r="B726" s="50" t="s">
        <v>49</v>
      </c>
      <c r="C726" s="50" t="s">
        <v>1370</v>
      </c>
      <c r="D726" s="50" t="s">
        <v>51</v>
      </c>
      <c r="E726" s="45" t="s">
        <v>1371</v>
      </c>
      <c r="F726" s="7" t="s">
        <v>130</v>
      </c>
      <c r="G726" s="51" t="n">
        <v>99</v>
      </c>
      <c r="H726" s="52"/>
      <c r="I726" s="46" t="n">
        <f aca="false">$D$1116</f>
        <v>0</v>
      </c>
      <c r="J726" s="53" t="n">
        <f aca="false">TRUNC(H726*(1+I726),2)</f>
        <v>0</v>
      </c>
      <c r="K726" s="54" t="n">
        <f aca="false">TRUNC(J726*G726,2)</f>
        <v>0</v>
      </c>
      <c r="L726" s="51"/>
      <c r="M726" s="151"/>
      <c r="N726" s="7" t="n">
        <f aca="false">SUM(O726:V726)-K726</f>
        <v>0</v>
      </c>
      <c r="O726" s="51"/>
      <c r="P726" s="51"/>
      <c r="Q726" s="51"/>
      <c r="R726" s="51"/>
      <c r="S726" s="51"/>
      <c r="T726" s="51"/>
      <c r="U726" s="51"/>
      <c r="V726" s="51" t="n">
        <f aca="false">K726</f>
        <v>0</v>
      </c>
      <c r="W726" s="51"/>
      <c r="X726" s="50"/>
      <c r="Y726" s="43"/>
      <c r="IM726" s="21"/>
      <c r="IN726" s="21"/>
    </row>
    <row r="727" s="10" customFormat="true" ht="23.85" hidden="false" customHeight="false" outlineLevel="1" collapsed="false">
      <c r="A727" s="49" t="s">
        <v>1372</v>
      </c>
      <c r="B727" s="50" t="s">
        <v>49</v>
      </c>
      <c r="C727" s="50" t="s">
        <v>1373</v>
      </c>
      <c r="D727" s="50" t="s">
        <v>51</v>
      </c>
      <c r="E727" s="45" t="s">
        <v>1374</v>
      </c>
      <c r="F727" s="7" t="s">
        <v>117</v>
      </c>
      <c r="G727" s="51" t="n">
        <v>4</v>
      </c>
      <c r="H727" s="52"/>
      <c r="I727" s="46" t="n">
        <f aca="false">$D$1116</f>
        <v>0</v>
      </c>
      <c r="J727" s="53" t="n">
        <f aca="false">TRUNC(H727*(1+I727),2)</f>
        <v>0</v>
      </c>
      <c r="K727" s="54" t="n">
        <f aca="false">TRUNC(J727*G727,2)</f>
        <v>0</v>
      </c>
      <c r="L727" s="51"/>
      <c r="M727" s="151"/>
      <c r="N727" s="7" t="n">
        <f aca="false">SUM(O727:V727)-K727</f>
        <v>0</v>
      </c>
      <c r="O727" s="51"/>
      <c r="P727" s="51"/>
      <c r="Q727" s="51"/>
      <c r="R727" s="51"/>
      <c r="S727" s="51"/>
      <c r="T727" s="51"/>
      <c r="U727" s="51"/>
      <c r="V727" s="51" t="n">
        <f aca="false">K727</f>
        <v>0</v>
      </c>
      <c r="W727" s="50"/>
      <c r="X727" s="50"/>
      <c r="Y727" s="43"/>
      <c r="IM727" s="21"/>
      <c r="IN727" s="21"/>
    </row>
    <row r="728" s="125" customFormat="true" ht="12.8" hidden="false" customHeight="false" outlineLevel="1" collapsed="false">
      <c r="A728" s="117" t="s">
        <v>1375</v>
      </c>
      <c r="B728" s="118"/>
      <c r="C728" s="118"/>
      <c r="D728" s="118"/>
      <c r="E728" s="120" t="s">
        <v>1376</v>
      </c>
      <c r="F728" s="148"/>
      <c r="G728" s="148"/>
      <c r="H728" s="143"/>
      <c r="I728" s="148"/>
      <c r="J728" s="148"/>
      <c r="K728" s="121"/>
      <c r="L728" s="122"/>
      <c r="M728" s="123"/>
      <c r="N728" s="124"/>
      <c r="O728" s="122"/>
      <c r="P728" s="149"/>
      <c r="Q728" s="149"/>
      <c r="R728" s="149"/>
      <c r="S728" s="149"/>
      <c r="T728" s="149"/>
      <c r="U728" s="149"/>
      <c r="V728" s="149"/>
      <c r="W728" s="119"/>
      <c r="X728" s="119"/>
      <c r="Y728" s="43"/>
      <c r="IM728" s="150"/>
      <c r="IN728" s="150"/>
    </row>
    <row r="729" s="141" customFormat="true" ht="23.85" hidden="false" customHeight="false" outlineLevel="1" collapsed="false">
      <c r="A729" s="49" t="s">
        <v>1377</v>
      </c>
      <c r="B729" s="50" t="s">
        <v>49</v>
      </c>
      <c r="C729" s="50" t="s">
        <v>1378</v>
      </c>
      <c r="D729" s="50" t="s">
        <v>80</v>
      </c>
      <c r="E729" s="45" t="s">
        <v>1379</v>
      </c>
      <c r="F729" s="7" t="s">
        <v>117</v>
      </c>
      <c r="G729" s="51" t="n">
        <v>1</v>
      </c>
      <c r="H729" s="52"/>
      <c r="I729" s="46" t="n">
        <f aca="false">$D$1116</f>
        <v>0</v>
      </c>
      <c r="J729" s="53" t="n">
        <f aca="false">TRUNC(H729*(1+I729),2)</f>
        <v>0</v>
      </c>
      <c r="K729" s="54" t="n">
        <f aca="false">TRUNC(J729*G729,2)</f>
        <v>0</v>
      </c>
      <c r="L729" s="152"/>
      <c r="M729" s="151"/>
      <c r="N729" s="7" t="n">
        <f aca="false">SUM(O729:V729)-K729</f>
        <v>0</v>
      </c>
      <c r="O729" s="51"/>
      <c r="P729" s="51"/>
      <c r="Q729" s="51"/>
      <c r="R729" s="51"/>
      <c r="S729" s="51"/>
      <c r="T729" s="51"/>
      <c r="U729" s="51"/>
      <c r="V729" s="51" t="n">
        <f aca="false">K729</f>
        <v>0</v>
      </c>
      <c r="W729" s="7"/>
      <c r="X729" s="7"/>
      <c r="Y729" s="43"/>
      <c r="IM729" s="21"/>
      <c r="IN729" s="21"/>
    </row>
    <row r="730" s="141" customFormat="true" ht="23.85" hidden="false" customHeight="false" outlineLevel="1" collapsed="false">
      <c r="A730" s="49" t="s">
        <v>1380</v>
      </c>
      <c r="B730" s="50" t="s">
        <v>49</v>
      </c>
      <c r="C730" s="50" t="s">
        <v>1381</v>
      </c>
      <c r="D730" s="50" t="s">
        <v>51</v>
      </c>
      <c r="E730" s="45" t="s">
        <v>1382</v>
      </c>
      <c r="F730" s="7" t="s">
        <v>117</v>
      </c>
      <c r="G730" s="51" t="n">
        <v>2</v>
      </c>
      <c r="H730" s="52"/>
      <c r="I730" s="46" t="n">
        <f aca="false">$D$1116</f>
        <v>0</v>
      </c>
      <c r="J730" s="53" t="n">
        <f aca="false">TRUNC(H730*(1+I730),2)</f>
        <v>0</v>
      </c>
      <c r="K730" s="54" t="n">
        <f aca="false">TRUNC(J730*G730,2)</f>
        <v>0</v>
      </c>
      <c r="L730" s="152"/>
      <c r="M730" s="151"/>
      <c r="N730" s="7" t="n">
        <f aca="false">SUM(O730:V730)-K730</f>
        <v>0</v>
      </c>
      <c r="O730" s="51"/>
      <c r="P730" s="51"/>
      <c r="Q730" s="51"/>
      <c r="R730" s="51"/>
      <c r="S730" s="51"/>
      <c r="T730" s="51"/>
      <c r="U730" s="51"/>
      <c r="V730" s="51" t="n">
        <f aca="false">K730</f>
        <v>0</v>
      </c>
      <c r="W730" s="7"/>
      <c r="X730" s="7"/>
      <c r="Y730" s="43"/>
      <c r="IM730" s="21"/>
      <c r="IN730" s="21"/>
    </row>
    <row r="731" s="141" customFormat="true" ht="23.85" hidden="false" customHeight="false" outlineLevel="1" collapsed="false">
      <c r="A731" s="49" t="s">
        <v>1383</v>
      </c>
      <c r="B731" s="50" t="s">
        <v>49</v>
      </c>
      <c r="C731" s="50" t="s">
        <v>1384</v>
      </c>
      <c r="D731" s="50" t="s">
        <v>51</v>
      </c>
      <c r="E731" s="45" t="s">
        <v>1385</v>
      </c>
      <c r="F731" s="7" t="s">
        <v>117</v>
      </c>
      <c r="G731" s="51" t="n">
        <v>14</v>
      </c>
      <c r="H731" s="52"/>
      <c r="I731" s="46" t="n">
        <f aca="false">$D$1116</f>
        <v>0</v>
      </c>
      <c r="J731" s="53" t="n">
        <f aca="false">TRUNC(H731*(1+I731),2)</f>
        <v>0</v>
      </c>
      <c r="K731" s="54" t="n">
        <f aca="false">TRUNC(J731*G731,2)</f>
        <v>0</v>
      </c>
      <c r="L731" s="51"/>
      <c r="M731" s="151"/>
      <c r="N731" s="7" t="n">
        <f aca="false">SUM(O731:V731)-K731</f>
        <v>0</v>
      </c>
      <c r="O731" s="51"/>
      <c r="P731" s="51"/>
      <c r="Q731" s="51"/>
      <c r="R731" s="51"/>
      <c r="S731" s="51"/>
      <c r="T731" s="51"/>
      <c r="U731" s="51"/>
      <c r="V731" s="51" t="n">
        <f aca="false">K731</f>
        <v>0</v>
      </c>
      <c r="W731" s="7"/>
      <c r="X731" s="7"/>
      <c r="Y731" s="43"/>
      <c r="IM731" s="21"/>
      <c r="IN731" s="21"/>
    </row>
    <row r="732" s="10" customFormat="true" ht="23.85" hidden="false" customHeight="false" outlineLevel="1" collapsed="false">
      <c r="A732" s="49" t="s">
        <v>1386</v>
      </c>
      <c r="B732" s="50" t="s">
        <v>49</v>
      </c>
      <c r="C732" s="50" t="s">
        <v>1355</v>
      </c>
      <c r="D732" s="50" t="s">
        <v>80</v>
      </c>
      <c r="E732" s="45" t="s">
        <v>1356</v>
      </c>
      <c r="F732" s="7" t="s">
        <v>117</v>
      </c>
      <c r="G732" s="51" t="n">
        <v>1</v>
      </c>
      <c r="H732" s="52"/>
      <c r="I732" s="46" t="n">
        <f aca="false">$D$1116</f>
        <v>0</v>
      </c>
      <c r="J732" s="53" t="n">
        <f aca="false">TRUNC(H732*(1+I732),2)</f>
        <v>0</v>
      </c>
      <c r="K732" s="54" t="n">
        <f aca="false">TRUNC(J732*G732,2)</f>
        <v>0</v>
      </c>
      <c r="L732" s="51"/>
      <c r="M732" s="151"/>
      <c r="N732" s="7" t="n">
        <f aca="false">SUM(O732:V732)-K732</f>
        <v>0</v>
      </c>
      <c r="O732" s="51"/>
      <c r="P732" s="51"/>
      <c r="Q732" s="51"/>
      <c r="R732" s="51"/>
      <c r="S732" s="51"/>
      <c r="T732" s="51"/>
      <c r="U732" s="51"/>
      <c r="V732" s="51" t="n">
        <f aca="false">K732</f>
        <v>0</v>
      </c>
      <c r="W732" s="50"/>
      <c r="X732" s="50"/>
      <c r="Y732" s="43"/>
      <c r="IM732" s="21"/>
      <c r="IN732" s="21"/>
    </row>
    <row r="733" s="141" customFormat="true" ht="23.85" hidden="false" customHeight="false" outlineLevel="1" collapsed="false">
      <c r="A733" s="49" t="s">
        <v>1387</v>
      </c>
      <c r="B733" s="50" t="s">
        <v>49</v>
      </c>
      <c r="C733" s="50" t="s">
        <v>1388</v>
      </c>
      <c r="D733" s="50" t="s">
        <v>80</v>
      </c>
      <c r="E733" s="45" t="s">
        <v>1389</v>
      </c>
      <c r="F733" s="7" t="s">
        <v>117</v>
      </c>
      <c r="G733" s="51" t="n">
        <v>4</v>
      </c>
      <c r="H733" s="52"/>
      <c r="I733" s="46" t="n">
        <f aca="false">$D$1116</f>
        <v>0</v>
      </c>
      <c r="J733" s="53" t="n">
        <f aca="false">TRUNC(H733*(1+I733),2)</f>
        <v>0</v>
      </c>
      <c r="K733" s="54" t="n">
        <f aca="false">TRUNC(J733*G733,2)</f>
        <v>0</v>
      </c>
      <c r="L733" s="152"/>
      <c r="M733" s="151"/>
      <c r="N733" s="7" t="n">
        <f aca="false">SUM(O733:V733)-K733</f>
        <v>0</v>
      </c>
      <c r="O733" s="51"/>
      <c r="P733" s="51"/>
      <c r="Q733" s="51"/>
      <c r="R733" s="51"/>
      <c r="S733" s="51"/>
      <c r="T733" s="51"/>
      <c r="U733" s="51"/>
      <c r="V733" s="51" t="n">
        <f aca="false">K733</f>
        <v>0</v>
      </c>
      <c r="W733" s="7"/>
      <c r="X733" s="7"/>
      <c r="Y733" s="43"/>
      <c r="IM733" s="21"/>
      <c r="IN733" s="21"/>
    </row>
    <row r="734" s="141" customFormat="true" ht="23.85" hidden="false" customHeight="false" outlineLevel="1" collapsed="false">
      <c r="A734" s="49" t="s">
        <v>1390</v>
      </c>
      <c r="B734" s="50" t="s">
        <v>49</v>
      </c>
      <c r="C734" s="50" t="s">
        <v>1391</v>
      </c>
      <c r="D734" s="50" t="s">
        <v>51</v>
      </c>
      <c r="E734" s="45" t="s">
        <v>1392</v>
      </c>
      <c r="F734" s="7" t="s">
        <v>117</v>
      </c>
      <c r="G734" s="51" t="n">
        <v>3</v>
      </c>
      <c r="H734" s="52"/>
      <c r="I734" s="46" t="n">
        <f aca="false">$D$1116</f>
        <v>0</v>
      </c>
      <c r="J734" s="53" t="n">
        <f aca="false">TRUNC(H734*(1+I734),2)</f>
        <v>0</v>
      </c>
      <c r="K734" s="54" t="n">
        <f aca="false">TRUNC(J734*G734,2)</f>
        <v>0</v>
      </c>
      <c r="L734" s="152"/>
      <c r="M734" s="151"/>
      <c r="N734" s="7" t="n">
        <f aca="false">SUM(O734:V734)-K734</f>
        <v>0</v>
      </c>
      <c r="O734" s="51"/>
      <c r="P734" s="51"/>
      <c r="Q734" s="51"/>
      <c r="R734" s="51"/>
      <c r="S734" s="51"/>
      <c r="T734" s="51"/>
      <c r="U734" s="51"/>
      <c r="V734" s="51" t="n">
        <f aca="false">K734</f>
        <v>0</v>
      </c>
      <c r="W734" s="7"/>
      <c r="X734" s="7"/>
      <c r="Y734" s="43"/>
      <c r="IM734" s="21"/>
      <c r="IN734" s="21"/>
    </row>
    <row r="735" s="141" customFormat="true" ht="23.85" hidden="false" customHeight="false" outlineLevel="1" collapsed="false">
      <c r="A735" s="49" t="s">
        <v>1393</v>
      </c>
      <c r="B735" s="50" t="s">
        <v>49</v>
      </c>
      <c r="C735" s="50" t="s">
        <v>1394</v>
      </c>
      <c r="D735" s="50" t="s">
        <v>51</v>
      </c>
      <c r="E735" s="45" t="s">
        <v>1395</v>
      </c>
      <c r="F735" s="7" t="s">
        <v>130</v>
      </c>
      <c r="G735" s="51" t="n">
        <v>92</v>
      </c>
      <c r="H735" s="52"/>
      <c r="I735" s="46" t="n">
        <f aca="false">$D$1116</f>
        <v>0</v>
      </c>
      <c r="J735" s="53" t="n">
        <f aca="false">TRUNC(H735*(1+I735),2)</f>
        <v>0</v>
      </c>
      <c r="K735" s="54" t="n">
        <f aca="false">TRUNC(J735*G735,2)</f>
        <v>0</v>
      </c>
      <c r="L735" s="152"/>
      <c r="M735" s="151"/>
      <c r="N735" s="7" t="n">
        <f aca="false">SUM(O735:V735)-K735</f>
        <v>0</v>
      </c>
      <c r="O735" s="51"/>
      <c r="P735" s="51"/>
      <c r="Q735" s="51"/>
      <c r="R735" s="51"/>
      <c r="S735" s="51"/>
      <c r="T735" s="51"/>
      <c r="U735" s="51"/>
      <c r="V735" s="51" t="n">
        <f aca="false">K735</f>
        <v>0</v>
      </c>
      <c r="W735" s="7"/>
      <c r="X735" s="7"/>
      <c r="Y735" s="43"/>
      <c r="IM735" s="21"/>
      <c r="IN735" s="21"/>
    </row>
    <row r="736" s="141" customFormat="true" ht="23.85" hidden="false" customHeight="false" outlineLevel="1" collapsed="false">
      <c r="A736" s="49" t="s">
        <v>1396</v>
      </c>
      <c r="B736" s="50" t="s">
        <v>49</v>
      </c>
      <c r="C736" s="50" t="s">
        <v>1397</v>
      </c>
      <c r="D736" s="50" t="s">
        <v>51</v>
      </c>
      <c r="E736" s="45" t="s">
        <v>1398</v>
      </c>
      <c r="F736" s="7" t="s">
        <v>130</v>
      </c>
      <c r="G736" s="51" t="n">
        <v>23</v>
      </c>
      <c r="H736" s="52"/>
      <c r="I736" s="46" t="n">
        <f aca="false">$D$1116</f>
        <v>0</v>
      </c>
      <c r="J736" s="53" t="n">
        <f aca="false">TRUNC(H736*(1+I736),2)</f>
        <v>0</v>
      </c>
      <c r="K736" s="54" t="n">
        <f aca="false">TRUNC(J736*G736,2)</f>
        <v>0</v>
      </c>
      <c r="L736" s="152"/>
      <c r="M736" s="151"/>
      <c r="N736" s="7" t="n">
        <f aca="false">SUM(O736:V736)-K736</f>
        <v>0</v>
      </c>
      <c r="O736" s="51"/>
      <c r="P736" s="51"/>
      <c r="Q736" s="51"/>
      <c r="R736" s="51"/>
      <c r="S736" s="51"/>
      <c r="T736" s="51"/>
      <c r="U736" s="51"/>
      <c r="V736" s="51" t="n">
        <f aca="false">K736</f>
        <v>0</v>
      </c>
      <c r="W736" s="7"/>
      <c r="X736" s="7"/>
      <c r="Y736" s="43"/>
      <c r="IM736" s="21"/>
      <c r="IN736" s="21"/>
    </row>
    <row r="737" s="10" customFormat="true" ht="23.85" hidden="false" customHeight="false" outlineLevel="1" collapsed="false">
      <c r="A737" s="49" t="s">
        <v>1399</v>
      </c>
      <c r="B737" s="50" t="s">
        <v>49</v>
      </c>
      <c r="C737" s="50" t="s">
        <v>1400</v>
      </c>
      <c r="D737" s="50" t="s">
        <v>51</v>
      </c>
      <c r="E737" s="45" t="s">
        <v>1401</v>
      </c>
      <c r="F737" s="7" t="s">
        <v>130</v>
      </c>
      <c r="G737" s="51" t="n">
        <v>0.1</v>
      </c>
      <c r="H737" s="52"/>
      <c r="I737" s="46" t="n">
        <f aca="false">$D$1116</f>
        <v>0</v>
      </c>
      <c r="J737" s="53" t="n">
        <f aca="false">TRUNC(H737*(1+I737),2)</f>
        <v>0</v>
      </c>
      <c r="K737" s="54" t="n">
        <f aca="false">TRUNC(J737*G737,2)</f>
        <v>0</v>
      </c>
      <c r="L737" s="51"/>
      <c r="M737" s="151"/>
      <c r="N737" s="7" t="n">
        <f aca="false">SUM(O737:V737)-K737</f>
        <v>0</v>
      </c>
      <c r="O737" s="51"/>
      <c r="P737" s="51"/>
      <c r="Q737" s="51"/>
      <c r="R737" s="51"/>
      <c r="S737" s="51"/>
      <c r="T737" s="51"/>
      <c r="U737" s="51"/>
      <c r="V737" s="51" t="n">
        <f aca="false">K737</f>
        <v>0</v>
      </c>
      <c r="W737" s="50"/>
      <c r="X737" s="50"/>
      <c r="Y737" s="43"/>
      <c r="IM737" s="21"/>
      <c r="IN737" s="21"/>
    </row>
    <row r="738" s="10" customFormat="true" ht="23.85" hidden="false" customHeight="false" outlineLevel="1" collapsed="false">
      <c r="A738" s="49" t="s">
        <v>1402</v>
      </c>
      <c r="B738" s="50" t="s">
        <v>49</v>
      </c>
      <c r="C738" s="50" t="s">
        <v>1403</v>
      </c>
      <c r="D738" s="50" t="s">
        <v>80</v>
      </c>
      <c r="E738" s="45" t="s">
        <v>1404</v>
      </c>
      <c r="F738" s="7" t="s">
        <v>117</v>
      </c>
      <c r="G738" s="51" t="n">
        <v>2</v>
      </c>
      <c r="H738" s="52"/>
      <c r="I738" s="46" t="n">
        <f aca="false">$D$1116</f>
        <v>0</v>
      </c>
      <c r="J738" s="53" t="n">
        <f aca="false">TRUNC(H738*(1+I738),2)</f>
        <v>0</v>
      </c>
      <c r="K738" s="54" t="n">
        <f aca="false">TRUNC(J738*G738,2)</f>
        <v>0</v>
      </c>
      <c r="L738" s="51"/>
      <c r="M738" s="151"/>
      <c r="N738" s="7" t="n">
        <f aca="false">SUM(O738:V738)-K738</f>
        <v>0</v>
      </c>
      <c r="O738" s="51"/>
      <c r="P738" s="51"/>
      <c r="Q738" s="51"/>
      <c r="R738" s="51"/>
      <c r="S738" s="51"/>
      <c r="T738" s="51"/>
      <c r="U738" s="51"/>
      <c r="V738" s="51" t="n">
        <f aca="false">K738</f>
        <v>0</v>
      </c>
      <c r="W738" s="50"/>
      <c r="X738" s="50"/>
      <c r="Y738" s="43"/>
      <c r="IM738" s="21"/>
      <c r="IN738" s="21"/>
    </row>
    <row r="739" s="10" customFormat="true" ht="23.85" hidden="false" customHeight="false" outlineLevel="1" collapsed="false">
      <c r="A739" s="49" t="s">
        <v>1405</v>
      </c>
      <c r="B739" s="50" t="s">
        <v>49</v>
      </c>
      <c r="C739" s="50" t="s">
        <v>1406</v>
      </c>
      <c r="D739" s="50" t="s">
        <v>51</v>
      </c>
      <c r="E739" s="45" t="s">
        <v>1407</v>
      </c>
      <c r="F739" s="7" t="s">
        <v>117</v>
      </c>
      <c r="G739" s="51" t="n">
        <v>5</v>
      </c>
      <c r="H739" s="52"/>
      <c r="I739" s="46" t="n">
        <f aca="false">$D$1116</f>
        <v>0</v>
      </c>
      <c r="J739" s="53" t="n">
        <f aca="false">TRUNC(H739*(1+I739),2)</f>
        <v>0</v>
      </c>
      <c r="K739" s="54" t="n">
        <f aca="false">TRUNC(J739*G739,2)</f>
        <v>0</v>
      </c>
      <c r="L739" s="51"/>
      <c r="M739" s="151"/>
      <c r="N739" s="7" t="n">
        <f aca="false">SUM(O739:V739)-K739</f>
        <v>0</v>
      </c>
      <c r="O739" s="51"/>
      <c r="P739" s="51"/>
      <c r="Q739" s="51"/>
      <c r="R739" s="51"/>
      <c r="S739" s="51"/>
      <c r="T739" s="51"/>
      <c r="U739" s="51"/>
      <c r="V739" s="51" t="n">
        <f aca="false">K739</f>
        <v>0</v>
      </c>
      <c r="W739" s="50"/>
      <c r="X739" s="50"/>
      <c r="Y739" s="43"/>
      <c r="IM739" s="21"/>
      <c r="IN739" s="21"/>
    </row>
    <row r="740" s="155" customFormat="true" ht="14.15" hidden="false" customHeight="false" outlineLevel="1" collapsed="false">
      <c r="A740" s="117" t="s">
        <v>1408</v>
      </c>
      <c r="B740" s="118"/>
      <c r="C740" s="118"/>
      <c r="D740" s="118"/>
      <c r="E740" s="120" t="s">
        <v>1409</v>
      </c>
      <c r="F740" s="148"/>
      <c r="G740" s="148"/>
      <c r="H740" s="143"/>
      <c r="I740" s="123"/>
      <c r="J740" s="123"/>
      <c r="K740" s="153"/>
      <c r="L740" s="122"/>
      <c r="M740" s="154"/>
      <c r="N740" s="124" t="n">
        <f aca="false">SUM(O740:V740)-K740</f>
        <v>0</v>
      </c>
      <c r="O740" s="122"/>
      <c r="P740" s="122"/>
      <c r="Q740" s="122"/>
      <c r="R740" s="122"/>
      <c r="S740" s="122"/>
      <c r="T740" s="122"/>
      <c r="U740" s="122"/>
      <c r="V740" s="122"/>
      <c r="W740" s="124"/>
      <c r="X740" s="124"/>
      <c r="Y740" s="43"/>
      <c r="IM740" s="150"/>
      <c r="IN740" s="150"/>
    </row>
    <row r="741" s="141" customFormat="true" ht="35.05" hidden="false" customHeight="false" outlineLevel="1" collapsed="false">
      <c r="A741" s="49" t="s">
        <v>1410</v>
      </c>
      <c r="B741" s="50" t="s">
        <v>49</v>
      </c>
      <c r="C741" s="50" t="s">
        <v>1411</v>
      </c>
      <c r="D741" s="50" t="s">
        <v>80</v>
      </c>
      <c r="E741" s="45" t="s">
        <v>1412</v>
      </c>
      <c r="F741" s="7" t="s">
        <v>117</v>
      </c>
      <c r="G741" s="51" t="n">
        <v>1</v>
      </c>
      <c r="H741" s="52"/>
      <c r="I741" s="46" t="n">
        <f aca="false">$D$1116</f>
        <v>0</v>
      </c>
      <c r="J741" s="53" t="n">
        <f aca="false">TRUNC(H741*(1+I741),2)</f>
        <v>0</v>
      </c>
      <c r="K741" s="54" t="n">
        <f aca="false">TRUNC(J741*G741,2)</f>
        <v>0</v>
      </c>
      <c r="L741" s="152"/>
      <c r="M741" s="151"/>
      <c r="N741" s="7" t="n">
        <f aca="false">SUM(O741:V741)-K741</f>
        <v>0</v>
      </c>
      <c r="O741" s="51"/>
      <c r="P741" s="51"/>
      <c r="Q741" s="51"/>
      <c r="R741" s="51"/>
      <c r="S741" s="51"/>
      <c r="T741" s="51"/>
      <c r="U741" s="51"/>
      <c r="V741" s="51" t="n">
        <f aca="false">K741</f>
        <v>0</v>
      </c>
      <c r="W741" s="7"/>
      <c r="X741" s="7"/>
      <c r="Y741" s="43"/>
      <c r="IM741" s="21"/>
      <c r="IN741" s="21"/>
    </row>
    <row r="742" s="10" customFormat="true" ht="23.85" hidden="false" customHeight="false" outlineLevel="1" collapsed="false">
      <c r="A742" s="49" t="s">
        <v>1413</v>
      </c>
      <c r="B742" s="50" t="s">
        <v>49</v>
      </c>
      <c r="C742" s="50" t="s">
        <v>1414</v>
      </c>
      <c r="D742" s="50" t="s">
        <v>51</v>
      </c>
      <c r="E742" s="45" t="s">
        <v>1415</v>
      </c>
      <c r="F742" s="7" t="s">
        <v>117</v>
      </c>
      <c r="G742" s="51" t="n">
        <v>15</v>
      </c>
      <c r="H742" s="52"/>
      <c r="I742" s="46" t="n">
        <f aca="false">$D$1116</f>
        <v>0</v>
      </c>
      <c r="J742" s="53" t="n">
        <f aca="false">TRUNC(H742*(1+I742),2)</f>
        <v>0</v>
      </c>
      <c r="K742" s="54" t="n">
        <f aca="false">TRUNC(J742*G742,2)</f>
        <v>0</v>
      </c>
      <c r="L742" s="51"/>
      <c r="M742" s="151"/>
      <c r="N742" s="7" t="n">
        <f aca="false">SUM(O742:V742)-K742</f>
        <v>0</v>
      </c>
      <c r="O742" s="51"/>
      <c r="P742" s="51"/>
      <c r="Q742" s="51"/>
      <c r="R742" s="51"/>
      <c r="S742" s="51"/>
      <c r="T742" s="51"/>
      <c r="U742" s="51"/>
      <c r="V742" s="51" t="n">
        <f aca="false">K742</f>
        <v>0</v>
      </c>
      <c r="W742" s="50"/>
      <c r="X742" s="50"/>
      <c r="Y742" s="43"/>
      <c r="IM742" s="21"/>
      <c r="IN742" s="21"/>
    </row>
    <row r="743" s="10" customFormat="true" ht="23.85" hidden="false" customHeight="false" outlineLevel="1" collapsed="false">
      <c r="A743" s="49" t="s">
        <v>1416</v>
      </c>
      <c r="B743" s="50" t="s">
        <v>49</v>
      </c>
      <c r="C743" s="50" t="s">
        <v>1417</v>
      </c>
      <c r="D743" s="50" t="s">
        <v>51</v>
      </c>
      <c r="E743" s="45" t="s">
        <v>1418</v>
      </c>
      <c r="F743" s="7" t="s">
        <v>117</v>
      </c>
      <c r="G743" s="51" t="n">
        <v>8</v>
      </c>
      <c r="H743" s="52"/>
      <c r="I743" s="46" t="n">
        <f aca="false">$D$1116</f>
        <v>0</v>
      </c>
      <c r="J743" s="53" t="n">
        <f aca="false">TRUNC(H743*(1+I743),2)</f>
        <v>0</v>
      </c>
      <c r="K743" s="54" t="n">
        <f aca="false">TRUNC(J743*G743,2)</f>
        <v>0</v>
      </c>
      <c r="L743" s="51"/>
      <c r="M743" s="151"/>
      <c r="N743" s="7" t="n">
        <f aca="false">SUM(O743:V743)-K743</f>
        <v>0</v>
      </c>
      <c r="O743" s="51"/>
      <c r="P743" s="51"/>
      <c r="Q743" s="51"/>
      <c r="R743" s="51"/>
      <c r="S743" s="51"/>
      <c r="T743" s="51"/>
      <c r="U743" s="51"/>
      <c r="V743" s="51" t="n">
        <f aca="false">K743</f>
        <v>0</v>
      </c>
      <c r="W743" s="50"/>
      <c r="X743" s="50"/>
      <c r="Y743" s="43"/>
      <c r="IM743" s="21"/>
      <c r="IN743" s="21"/>
    </row>
    <row r="744" s="10" customFormat="true" ht="23.85" hidden="false" customHeight="false" outlineLevel="1" collapsed="false">
      <c r="A744" s="49" t="s">
        <v>1419</v>
      </c>
      <c r="B744" s="50" t="s">
        <v>49</v>
      </c>
      <c r="C744" s="50" t="s">
        <v>1388</v>
      </c>
      <c r="D744" s="50" t="s">
        <v>80</v>
      </c>
      <c r="E744" s="45" t="s">
        <v>1389</v>
      </c>
      <c r="F744" s="7" t="s">
        <v>117</v>
      </c>
      <c r="G744" s="51" t="n">
        <v>4</v>
      </c>
      <c r="H744" s="52"/>
      <c r="I744" s="46" t="n">
        <f aca="false">$D$1116</f>
        <v>0</v>
      </c>
      <c r="J744" s="53" t="n">
        <f aca="false">TRUNC(H744*(1+I744),2)</f>
        <v>0</v>
      </c>
      <c r="K744" s="54" t="n">
        <f aca="false">TRUNC(J744*G744,2)</f>
        <v>0</v>
      </c>
      <c r="L744" s="51"/>
      <c r="M744" s="151"/>
      <c r="N744" s="7" t="n">
        <f aca="false">SUM(O744:V744)-K744</f>
        <v>0</v>
      </c>
      <c r="O744" s="51"/>
      <c r="P744" s="51"/>
      <c r="Q744" s="51"/>
      <c r="R744" s="51"/>
      <c r="S744" s="51"/>
      <c r="T744" s="51"/>
      <c r="U744" s="51"/>
      <c r="V744" s="51" t="n">
        <f aca="false">K744</f>
        <v>0</v>
      </c>
      <c r="W744" s="50"/>
      <c r="X744" s="50"/>
      <c r="Y744" s="43"/>
      <c r="IM744" s="21"/>
      <c r="IN744" s="21"/>
    </row>
    <row r="745" s="10" customFormat="true" ht="23.85" hidden="false" customHeight="false" outlineLevel="1" collapsed="false">
      <c r="A745" s="49" t="s">
        <v>1420</v>
      </c>
      <c r="B745" s="50" t="s">
        <v>49</v>
      </c>
      <c r="C745" s="50" t="s">
        <v>1391</v>
      </c>
      <c r="D745" s="50" t="s">
        <v>51</v>
      </c>
      <c r="E745" s="45" t="s">
        <v>1392</v>
      </c>
      <c r="F745" s="7" t="s">
        <v>117</v>
      </c>
      <c r="G745" s="51" t="n">
        <v>3</v>
      </c>
      <c r="H745" s="52"/>
      <c r="I745" s="46" t="n">
        <f aca="false">$D$1116</f>
        <v>0</v>
      </c>
      <c r="J745" s="53" t="n">
        <f aca="false">TRUNC(H745*(1+I745),2)</f>
        <v>0</v>
      </c>
      <c r="K745" s="54" t="n">
        <f aca="false">TRUNC(J745*G745,2)</f>
        <v>0</v>
      </c>
      <c r="L745" s="51"/>
      <c r="M745" s="151"/>
      <c r="N745" s="7" t="n">
        <f aca="false">SUM(O745:V745)-K745</f>
        <v>0</v>
      </c>
      <c r="O745" s="51"/>
      <c r="P745" s="51"/>
      <c r="Q745" s="51"/>
      <c r="R745" s="51"/>
      <c r="S745" s="51"/>
      <c r="T745" s="51"/>
      <c r="U745" s="51"/>
      <c r="V745" s="51" t="n">
        <f aca="false">K745</f>
        <v>0</v>
      </c>
      <c r="W745" s="50"/>
      <c r="X745" s="50"/>
      <c r="Y745" s="43"/>
      <c r="IM745" s="21"/>
      <c r="IN745" s="21"/>
    </row>
    <row r="746" s="10" customFormat="true" ht="23.85" hidden="false" customHeight="false" outlineLevel="1" collapsed="false">
      <c r="A746" s="49" t="s">
        <v>1421</v>
      </c>
      <c r="B746" s="50" t="s">
        <v>49</v>
      </c>
      <c r="C746" s="50" t="s">
        <v>1358</v>
      </c>
      <c r="D746" s="50" t="s">
        <v>51</v>
      </c>
      <c r="E746" s="45" t="s">
        <v>1422</v>
      </c>
      <c r="F746" s="7" t="s">
        <v>117</v>
      </c>
      <c r="G746" s="51" t="n">
        <v>1</v>
      </c>
      <c r="H746" s="52"/>
      <c r="I746" s="46" t="n">
        <f aca="false">$D$1116</f>
        <v>0</v>
      </c>
      <c r="J746" s="53" t="n">
        <f aca="false">TRUNC(H746*(1+I746),2)</f>
        <v>0</v>
      </c>
      <c r="K746" s="54" t="n">
        <f aca="false">TRUNC(J746*G746,2)</f>
        <v>0</v>
      </c>
      <c r="L746" s="51"/>
      <c r="M746" s="151"/>
      <c r="N746" s="7" t="n">
        <f aca="false">SUM(O746:V746)-K746</f>
        <v>0</v>
      </c>
      <c r="O746" s="51"/>
      <c r="P746" s="51"/>
      <c r="Q746" s="51"/>
      <c r="R746" s="51"/>
      <c r="S746" s="51"/>
      <c r="T746" s="51"/>
      <c r="U746" s="51"/>
      <c r="V746" s="51" t="n">
        <f aca="false">K746</f>
        <v>0</v>
      </c>
      <c r="W746" s="50"/>
      <c r="X746" s="50"/>
      <c r="Y746" s="43"/>
      <c r="IM746" s="21"/>
      <c r="IN746" s="21"/>
    </row>
    <row r="747" s="141" customFormat="true" ht="23.85" hidden="false" customHeight="false" outlineLevel="1" collapsed="false">
      <c r="A747" s="49" t="s">
        <v>1423</v>
      </c>
      <c r="B747" s="50" t="s">
        <v>49</v>
      </c>
      <c r="C747" s="50" t="s">
        <v>1424</v>
      </c>
      <c r="D747" s="50" t="s">
        <v>51</v>
      </c>
      <c r="E747" s="45" t="s">
        <v>1425</v>
      </c>
      <c r="F747" s="7" t="s">
        <v>130</v>
      </c>
      <c r="G747" s="51" t="n">
        <v>96</v>
      </c>
      <c r="H747" s="52"/>
      <c r="I747" s="46" t="n">
        <f aca="false">$D$1116</f>
        <v>0</v>
      </c>
      <c r="J747" s="53" t="n">
        <f aca="false">TRUNC(H747*(1+I747),2)</f>
        <v>0</v>
      </c>
      <c r="K747" s="54" t="n">
        <f aca="false">TRUNC(J747*G747,2)</f>
        <v>0</v>
      </c>
      <c r="L747" s="51"/>
      <c r="M747" s="151"/>
      <c r="N747" s="7" t="n">
        <f aca="false">SUM(O747:V747)-K747</f>
        <v>0</v>
      </c>
      <c r="O747" s="51"/>
      <c r="P747" s="51"/>
      <c r="Q747" s="51"/>
      <c r="R747" s="51"/>
      <c r="S747" s="51"/>
      <c r="T747" s="51"/>
      <c r="U747" s="51"/>
      <c r="V747" s="51" t="n">
        <f aca="false">K747</f>
        <v>0</v>
      </c>
      <c r="W747" s="7"/>
      <c r="X747" s="7"/>
      <c r="Y747" s="43"/>
      <c r="IM747" s="21"/>
      <c r="IN747" s="21"/>
    </row>
    <row r="748" s="10" customFormat="true" ht="23.85" hidden="false" customHeight="false" outlineLevel="1" collapsed="false">
      <c r="A748" s="49" t="s">
        <v>1426</v>
      </c>
      <c r="B748" s="50" t="s">
        <v>49</v>
      </c>
      <c r="C748" s="50" t="s">
        <v>1427</v>
      </c>
      <c r="D748" s="50" t="s">
        <v>51</v>
      </c>
      <c r="E748" s="45" t="s">
        <v>1428</v>
      </c>
      <c r="F748" s="7" t="s">
        <v>130</v>
      </c>
      <c r="G748" s="51" t="n">
        <v>24</v>
      </c>
      <c r="H748" s="52"/>
      <c r="I748" s="46" t="n">
        <f aca="false">$D$1116</f>
        <v>0</v>
      </c>
      <c r="J748" s="53" t="n">
        <f aca="false">TRUNC(H748*(1+I748),2)</f>
        <v>0</v>
      </c>
      <c r="K748" s="54" t="n">
        <f aca="false">TRUNC(J748*G748,2)</f>
        <v>0</v>
      </c>
      <c r="L748" s="51"/>
      <c r="M748" s="151"/>
      <c r="N748" s="7" t="n">
        <f aca="false">SUM(O748:V748)-K748</f>
        <v>0</v>
      </c>
      <c r="O748" s="51"/>
      <c r="P748" s="51"/>
      <c r="Q748" s="51"/>
      <c r="R748" s="51"/>
      <c r="S748" s="51"/>
      <c r="T748" s="51"/>
      <c r="U748" s="51"/>
      <c r="V748" s="51" t="n">
        <f aca="false">K748</f>
        <v>0</v>
      </c>
      <c r="W748" s="50"/>
      <c r="X748" s="50"/>
      <c r="Y748" s="43"/>
      <c r="IM748" s="21"/>
      <c r="IN748" s="21"/>
    </row>
    <row r="749" s="10" customFormat="true" ht="23.85" hidden="false" customHeight="false" outlineLevel="1" collapsed="false">
      <c r="A749" s="49" t="s">
        <v>1429</v>
      </c>
      <c r="B749" s="50" t="s">
        <v>49</v>
      </c>
      <c r="C749" s="50" t="s">
        <v>1430</v>
      </c>
      <c r="D749" s="50" t="s">
        <v>80</v>
      </c>
      <c r="E749" s="45" t="s">
        <v>1431</v>
      </c>
      <c r="F749" s="7" t="s">
        <v>117</v>
      </c>
      <c r="G749" s="51" t="n">
        <v>8</v>
      </c>
      <c r="H749" s="52"/>
      <c r="I749" s="46" t="n">
        <f aca="false">$D$1116</f>
        <v>0</v>
      </c>
      <c r="J749" s="53" t="n">
        <f aca="false">TRUNC(H749*(1+I749),2)</f>
        <v>0</v>
      </c>
      <c r="K749" s="54" t="n">
        <f aca="false">TRUNC(J749*G749,2)</f>
        <v>0</v>
      </c>
      <c r="L749" s="51"/>
      <c r="M749" s="151"/>
      <c r="N749" s="7" t="n">
        <f aca="false">SUM(O749:V749)-K749</f>
        <v>0</v>
      </c>
      <c r="O749" s="51"/>
      <c r="P749" s="51"/>
      <c r="Q749" s="51"/>
      <c r="R749" s="51"/>
      <c r="S749" s="51"/>
      <c r="T749" s="156"/>
      <c r="U749" s="51"/>
      <c r="V749" s="51" t="n">
        <f aca="false">K749</f>
        <v>0</v>
      </c>
      <c r="W749" s="50"/>
      <c r="X749" s="50"/>
      <c r="Y749" s="43"/>
      <c r="IM749" s="21"/>
      <c r="IN749" s="21"/>
    </row>
    <row r="750" s="141" customFormat="true" ht="23.85" hidden="false" customHeight="false" outlineLevel="1" collapsed="false">
      <c r="A750" s="49" t="s">
        <v>1432</v>
      </c>
      <c r="B750" s="50" t="s">
        <v>49</v>
      </c>
      <c r="C750" s="50" t="s">
        <v>1433</v>
      </c>
      <c r="D750" s="50" t="s">
        <v>80</v>
      </c>
      <c r="E750" s="45" t="s">
        <v>1434</v>
      </c>
      <c r="F750" s="7" t="s">
        <v>117</v>
      </c>
      <c r="G750" s="51" t="n">
        <v>2</v>
      </c>
      <c r="H750" s="52"/>
      <c r="I750" s="46" t="n">
        <f aca="false">$D$1116</f>
        <v>0</v>
      </c>
      <c r="J750" s="53" t="n">
        <f aca="false">TRUNC(H750*(1+I750),2)</f>
        <v>0</v>
      </c>
      <c r="K750" s="54" t="n">
        <f aca="false">TRUNC(J750*G750,2)</f>
        <v>0</v>
      </c>
      <c r="L750" s="51"/>
      <c r="M750" s="151"/>
      <c r="N750" s="7" t="n">
        <f aca="false">SUM(O750:V750)-K750</f>
        <v>0</v>
      </c>
      <c r="O750" s="51"/>
      <c r="P750" s="51"/>
      <c r="Q750" s="51"/>
      <c r="R750" s="51"/>
      <c r="S750" s="51"/>
      <c r="T750" s="51"/>
      <c r="U750" s="51"/>
      <c r="V750" s="51" t="n">
        <f aca="false">K750</f>
        <v>0</v>
      </c>
      <c r="W750" s="7"/>
      <c r="X750" s="7"/>
      <c r="Y750" s="43"/>
      <c r="IM750" s="21"/>
      <c r="IN750" s="21"/>
    </row>
    <row r="751" s="141" customFormat="true" ht="23.85" hidden="false" customHeight="false" outlineLevel="1" collapsed="false">
      <c r="A751" s="49" t="s">
        <v>1435</v>
      </c>
      <c r="B751" s="50" t="s">
        <v>49</v>
      </c>
      <c r="C751" s="50" t="s">
        <v>1367</v>
      </c>
      <c r="D751" s="50" t="s">
        <v>51</v>
      </c>
      <c r="E751" s="45" t="s">
        <v>1368</v>
      </c>
      <c r="F751" s="7" t="s">
        <v>130</v>
      </c>
      <c r="G751" s="51" t="n">
        <v>3</v>
      </c>
      <c r="H751" s="52"/>
      <c r="I751" s="46" t="n">
        <f aca="false">$D$1116</f>
        <v>0</v>
      </c>
      <c r="J751" s="53" t="n">
        <f aca="false">TRUNC(H751*(1+I751),2)</f>
        <v>0</v>
      </c>
      <c r="K751" s="54" t="n">
        <f aca="false">TRUNC(J751*G751,2)</f>
        <v>0</v>
      </c>
      <c r="L751" s="51"/>
      <c r="M751" s="151"/>
      <c r="N751" s="7" t="n">
        <f aca="false">SUM(O751:V751)-K751</f>
        <v>0</v>
      </c>
      <c r="O751" s="51"/>
      <c r="P751" s="51"/>
      <c r="Q751" s="51"/>
      <c r="R751" s="51"/>
      <c r="S751" s="51"/>
      <c r="T751" s="51"/>
      <c r="U751" s="51"/>
      <c r="V751" s="51" t="n">
        <f aca="false">K751</f>
        <v>0</v>
      </c>
      <c r="W751" s="7"/>
      <c r="X751" s="7"/>
      <c r="Y751" s="43"/>
      <c r="IM751" s="21"/>
      <c r="IN751" s="21"/>
    </row>
    <row r="752" s="141" customFormat="true" ht="23.85" hidden="false" customHeight="false" outlineLevel="1" collapsed="false">
      <c r="A752" s="49" t="s">
        <v>1436</v>
      </c>
      <c r="B752" s="50" t="s">
        <v>49</v>
      </c>
      <c r="C752" s="50" t="s">
        <v>1373</v>
      </c>
      <c r="D752" s="50" t="s">
        <v>51</v>
      </c>
      <c r="E752" s="45" t="s">
        <v>1374</v>
      </c>
      <c r="F752" s="7" t="s">
        <v>117</v>
      </c>
      <c r="G752" s="51" t="n">
        <v>2</v>
      </c>
      <c r="H752" s="52"/>
      <c r="I752" s="46" t="n">
        <f aca="false">$D$1116</f>
        <v>0</v>
      </c>
      <c r="J752" s="53" t="n">
        <f aca="false">TRUNC(H752*(1+I752),2)</f>
        <v>0</v>
      </c>
      <c r="K752" s="54" t="n">
        <f aca="false">TRUNC(J752*G752,2)</f>
        <v>0</v>
      </c>
      <c r="L752" s="51"/>
      <c r="M752" s="151"/>
      <c r="N752" s="7" t="n">
        <f aca="false">SUM(O752:V752)-K752</f>
        <v>0</v>
      </c>
      <c r="O752" s="51"/>
      <c r="P752" s="51"/>
      <c r="Q752" s="51"/>
      <c r="R752" s="51"/>
      <c r="S752" s="51"/>
      <c r="T752" s="51"/>
      <c r="U752" s="51"/>
      <c r="V752" s="51" t="n">
        <f aca="false">K752</f>
        <v>0</v>
      </c>
      <c r="W752" s="7"/>
      <c r="X752" s="7"/>
      <c r="Y752" s="43"/>
      <c r="IM752" s="21"/>
      <c r="IN752" s="21"/>
    </row>
    <row r="753" s="141" customFormat="true" ht="23.85" hidden="false" customHeight="false" outlineLevel="1" collapsed="false">
      <c r="A753" s="49" t="s">
        <v>1437</v>
      </c>
      <c r="B753" s="50" t="s">
        <v>49</v>
      </c>
      <c r="C753" s="50" t="s">
        <v>1406</v>
      </c>
      <c r="D753" s="50" t="s">
        <v>51</v>
      </c>
      <c r="E753" s="45" t="s">
        <v>1407</v>
      </c>
      <c r="F753" s="7" t="s">
        <v>117</v>
      </c>
      <c r="G753" s="51" t="n">
        <v>3</v>
      </c>
      <c r="H753" s="52"/>
      <c r="I753" s="46" t="n">
        <f aca="false">$D$1116</f>
        <v>0</v>
      </c>
      <c r="J753" s="53" t="n">
        <f aca="false">TRUNC(H753*(1+I753),2)</f>
        <v>0</v>
      </c>
      <c r="K753" s="54" t="n">
        <f aca="false">TRUNC(J753*G753,2)</f>
        <v>0</v>
      </c>
      <c r="L753" s="51"/>
      <c r="M753" s="151"/>
      <c r="N753" s="7" t="n">
        <f aca="false">SUM(O753:V753)-K753</f>
        <v>0</v>
      </c>
      <c r="O753" s="51"/>
      <c r="P753" s="51"/>
      <c r="Q753" s="51"/>
      <c r="R753" s="51"/>
      <c r="S753" s="51"/>
      <c r="T753" s="51"/>
      <c r="U753" s="51"/>
      <c r="V753" s="51" t="n">
        <f aca="false">K753</f>
        <v>0</v>
      </c>
      <c r="W753" s="7"/>
      <c r="X753" s="7"/>
      <c r="Y753" s="43"/>
      <c r="IM753" s="21"/>
      <c r="IN753" s="21"/>
    </row>
    <row r="754" s="155" customFormat="true" ht="14.15" hidden="false" customHeight="false" outlineLevel="1" collapsed="false">
      <c r="A754" s="117" t="s">
        <v>1408</v>
      </c>
      <c r="B754" s="118"/>
      <c r="C754" s="118"/>
      <c r="D754" s="118"/>
      <c r="E754" s="120" t="s">
        <v>1438</v>
      </c>
      <c r="F754" s="148"/>
      <c r="G754" s="148"/>
      <c r="H754" s="143"/>
      <c r="I754" s="123"/>
      <c r="J754" s="123"/>
      <c r="K754" s="153"/>
      <c r="L754" s="122"/>
      <c r="M754" s="154"/>
      <c r="N754" s="124" t="n">
        <f aca="false">SUM(O754:V754)-K754</f>
        <v>0</v>
      </c>
      <c r="O754" s="122"/>
      <c r="P754" s="122"/>
      <c r="Q754" s="122"/>
      <c r="R754" s="122"/>
      <c r="S754" s="122"/>
      <c r="T754" s="122"/>
      <c r="U754" s="122"/>
      <c r="V754" s="122"/>
      <c r="W754" s="124"/>
      <c r="X754" s="124"/>
      <c r="Y754" s="43"/>
      <c r="IM754" s="150"/>
      <c r="IN754" s="150"/>
    </row>
    <row r="755" s="141" customFormat="true" ht="23.85" hidden="false" customHeight="false" outlineLevel="1" collapsed="false">
      <c r="A755" s="49" t="s">
        <v>1410</v>
      </c>
      <c r="B755" s="50" t="s">
        <v>49</v>
      </c>
      <c r="C755" s="50" t="s">
        <v>1378</v>
      </c>
      <c r="D755" s="50" t="s">
        <v>80</v>
      </c>
      <c r="E755" s="45" t="s">
        <v>1379</v>
      </c>
      <c r="F755" s="7" t="s">
        <v>117</v>
      </c>
      <c r="G755" s="51" t="n">
        <v>1</v>
      </c>
      <c r="H755" s="52"/>
      <c r="I755" s="46" t="n">
        <f aca="false">$D$1116</f>
        <v>0</v>
      </c>
      <c r="J755" s="53" t="n">
        <f aca="false">TRUNC(H755*(1+I755),2)</f>
        <v>0</v>
      </c>
      <c r="K755" s="54" t="n">
        <f aca="false">TRUNC(J755*G755,2)</f>
        <v>0</v>
      </c>
      <c r="L755" s="152"/>
      <c r="M755" s="151"/>
      <c r="N755" s="7" t="n">
        <f aca="false">SUM(O755:V755)-K755</f>
        <v>0</v>
      </c>
      <c r="O755" s="51"/>
      <c r="P755" s="51"/>
      <c r="Q755" s="51"/>
      <c r="R755" s="51"/>
      <c r="S755" s="51"/>
      <c r="T755" s="60"/>
      <c r="U755" s="51"/>
      <c r="V755" s="51" t="n">
        <f aca="false">K755</f>
        <v>0</v>
      </c>
      <c r="W755" s="7"/>
      <c r="X755" s="7"/>
      <c r="Y755" s="43"/>
      <c r="IM755" s="21"/>
      <c r="IN755" s="21"/>
    </row>
    <row r="756" s="141" customFormat="true" ht="23.85" hidden="false" customHeight="false" outlineLevel="1" collapsed="false">
      <c r="A756" s="49" t="s">
        <v>1413</v>
      </c>
      <c r="B756" s="50" t="s">
        <v>49</v>
      </c>
      <c r="C756" s="50" t="s">
        <v>1352</v>
      </c>
      <c r="D756" s="50" t="s">
        <v>80</v>
      </c>
      <c r="E756" s="45" t="s">
        <v>1353</v>
      </c>
      <c r="F756" s="7" t="s">
        <v>117</v>
      </c>
      <c r="G756" s="51" t="n">
        <v>1</v>
      </c>
      <c r="H756" s="52"/>
      <c r="I756" s="46" t="n">
        <f aca="false">$D$1116</f>
        <v>0</v>
      </c>
      <c r="J756" s="53" t="n">
        <f aca="false">TRUNC(H756*(1+I756),2)</f>
        <v>0</v>
      </c>
      <c r="K756" s="54" t="n">
        <f aca="false">TRUNC(J756*G756,2)</f>
        <v>0</v>
      </c>
      <c r="L756" s="51"/>
      <c r="M756" s="151"/>
      <c r="N756" s="7" t="n">
        <f aca="false">SUM(O756:V756)-K756</f>
        <v>0</v>
      </c>
      <c r="O756" s="51"/>
      <c r="P756" s="51"/>
      <c r="Q756" s="51"/>
      <c r="R756" s="51"/>
      <c r="S756" s="51"/>
      <c r="T756" s="51"/>
      <c r="U756" s="51"/>
      <c r="V756" s="51" t="n">
        <f aca="false">K756</f>
        <v>0</v>
      </c>
      <c r="W756" s="7"/>
      <c r="X756" s="7"/>
      <c r="Y756" s="43"/>
      <c r="IM756" s="21"/>
      <c r="IN756" s="21"/>
    </row>
    <row r="757" s="10" customFormat="true" ht="23.85" hidden="false" customHeight="false" outlineLevel="1" collapsed="false">
      <c r="A757" s="49" t="s">
        <v>1416</v>
      </c>
      <c r="B757" s="50" t="s">
        <v>49</v>
      </c>
      <c r="C757" s="50" t="s">
        <v>1391</v>
      </c>
      <c r="D757" s="50" t="s">
        <v>51</v>
      </c>
      <c r="E757" s="45" t="s">
        <v>1392</v>
      </c>
      <c r="F757" s="7" t="s">
        <v>117</v>
      </c>
      <c r="G757" s="51" t="n">
        <v>3</v>
      </c>
      <c r="H757" s="52"/>
      <c r="I757" s="46" t="n">
        <f aca="false">$D$1116</f>
        <v>0</v>
      </c>
      <c r="J757" s="53" t="n">
        <f aca="false">TRUNC(H757*(1+I757),2)</f>
        <v>0</v>
      </c>
      <c r="K757" s="54" t="n">
        <f aca="false">TRUNC(J757*G757,2)</f>
        <v>0</v>
      </c>
      <c r="L757" s="51"/>
      <c r="M757" s="151"/>
      <c r="N757" s="7" t="n">
        <f aca="false">SUM(O757:V757)-K757</f>
        <v>0</v>
      </c>
      <c r="O757" s="51"/>
      <c r="P757" s="51"/>
      <c r="Q757" s="51"/>
      <c r="R757" s="51"/>
      <c r="S757" s="51"/>
      <c r="T757" s="51"/>
      <c r="U757" s="51"/>
      <c r="V757" s="51" t="n">
        <f aca="false">K757</f>
        <v>0</v>
      </c>
      <c r="W757" s="50"/>
      <c r="X757" s="50"/>
      <c r="Y757" s="43"/>
      <c r="IM757" s="21"/>
      <c r="IN757" s="21"/>
    </row>
    <row r="758" s="10" customFormat="true" ht="23.85" hidden="false" customHeight="false" outlineLevel="1" collapsed="false">
      <c r="A758" s="49" t="s">
        <v>1419</v>
      </c>
      <c r="B758" s="50" t="s">
        <v>49</v>
      </c>
      <c r="C758" s="50" t="s">
        <v>1384</v>
      </c>
      <c r="D758" s="50" t="s">
        <v>51</v>
      </c>
      <c r="E758" s="45" t="s">
        <v>1385</v>
      </c>
      <c r="F758" s="7" t="s">
        <v>117</v>
      </c>
      <c r="G758" s="51" t="n">
        <v>6</v>
      </c>
      <c r="H758" s="52"/>
      <c r="I758" s="46" t="n">
        <f aca="false">$D$1116</f>
        <v>0</v>
      </c>
      <c r="J758" s="53" t="n">
        <f aca="false">TRUNC(H758*(1+I758),2)</f>
        <v>0</v>
      </c>
      <c r="K758" s="54" t="n">
        <f aca="false">TRUNC(J758*G758,2)</f>
        <v>0</v>
      </c>
      <c r="L758" s="51"/>
      <c r="M758" s="151"/>
      <c r="N758" s="7" t="n">
        <f aca="false">SUM(O758:V758)-K758</f>
        <v>0</v>
      </c>
      <c r="O758" s="51"/>
      <c r="P758" s="51"/>
      <c r="Q758" s="51"/>
      <c r="R758" s="51"/>
      <c r="S758" s="51"/>
      <c r="T758" s="51"/>
      <c r="U758" s="51"/>
      <c r="V758" s="51" t="n">
        <f aca="false">K758</f>
        <v>0</v>
      </c>
      <c r="W758" s="50"/>
      <c r="X758" s="50"/>
      <c r="Y758" s="43"/>
      <c r="IM758" s="21"/>
      <c r="IN758" s="21"/>
    </row>
    <row r="759" s="10" customFormat="true" ht="23.85" hidden="false" customHeight="false" outlineLevel="1" collapsed="false">
      <c r="A759" s="49" t="s">
        <v>1420</v>
      </c>
      <c r="B759" s="50" t="s">
        <v>49</v>
      </c>
      <c r="C759" s="50" t="s">
        <v>1381</v>
      </c>
      <c r="D759" s="50" t="s">
        <v>51</v>
      </c>
      <c r="E759" s="45" t="s">
        <v>1382</v>
      </c>
      <c r="F759" s="7" t="s">
        <v>117</v>
      </c>
      <c r="G759" s="51" t="n">
        <v>5</v>
      </c>
      <c r="H759" s="52"/>
      <c r="I759" s="46" t="n">
        <f aca="false">$D$1116</f>
        <v>0</v>
      </c>
      <c r="J759" s="53" t="n">
        <f aca="false">TRUNC(H759*(1+I759),2)</f>
        <v>0</v>
      </c>
      <c r="K759" s="54" t="n">
        <f aca="false">TRUNC(J759*G759,2)</f>
        <v>0</v>
      </c>
      <c r="L759" s="51"/>
      <c r="M759" s="151"/>
      <c r="N759" s="7" t="n">
        <f aca="false">SUM(O759:V759)-K759</f>
        <v>0</v>
      </c>
      <c r="O759" s="51"/>
      <c r="P759" s="51"/>
      <c r="Q759" s="51"/>
      <c r="R759" s="51"/>
      <c r="S759" s="51"/>
      <c r="T759" s="51"/>
      <c r="U759" s="51"/>
      <c r="V759" s="51" t="n">
        <f aca="false">K759</f>
        <v>0</v>
      </c>
      <c r="W759" s="50"/>
      <c r="X759" s="50"/>
      <c r="Y759" s="43"/>
      <c r="IM759" s="21"/>
      <c r="IN759" s="21"/>
    </row>
    <row r="760" s="10" customFormat="true" ht="23.85" hidden="false" customHeight="false" outlineLevel="1" collapsed="false">
      <c r="A760" s="49" t="s">
        <v>1421</v>
      </c>
      <c r="B760" s="50" t="s">
        <v>49</v>
      </c>
      <c r="C760" s="50" t="s">
        <v>1439</v>
      </c>
      <c r="D760" s="50" t="s">
        <v>51</v>
      </c>
      <c r="E760" s="45" t="s">
        <v>1440</v>
      </c>
      <c r="F760" s="7" t="s">
        <v>117</v>
      </c>
      <c r="G760" s="51" t="n">
        <v>3</v>
      </c>
      <c r="H760" s="52"/>
      <c r="I760" s="46" t="n">
        <f aca="false">$D$1116</f>
        <v>0</v>
      </c>
      <c r="J760" s="53" t="n">
        <f aca="false">TRUNC(H760*(1+I760),2)</f>
        <v>0</v>
      </c>
      <c r="K760" s="54" t="n">
        <f aca="false">TRUNC(J760*G760,2)</f>
        <v>0</v>
      </c>
      <c r="L760" s="51"/>
      <c r="M760" s="151"/>
      <c r="N760" s="7" t="n">
        <f aca="false">SUM(O760:V760)-K760</f>
        <v>0</v>
      </c>
      <c r="O760" s="51"/>
      <c r="P760" s="51"/>
      <c r="Q760" s="51"/>
      <c r="R760" s="51"/>
      <c r="S760" s="51"/>
      <c r="T760" s="51"/>
      <c r="U760" s="51"/>
      <c r="V760" s="51" t="n">
        <f aca="false">K760</f>
        <v>0</v>
      </c>
      <c r="W760" s="50"/>
      <c r="X760" s="50"/>
      <c r="Y760" s="43"/>
      <c r="IM760" s="21"/>
      <c r="IN760" s="21"/>
    </row>
    <row r="761" s="10" customFormat="true" ht="23.85" hidden="false" customHeight="false" outlineLevel="1" collapsed="false">
      <c r="A761" s="49" t="s">
        <v>1423</v>
      </c>
      <c r="B761" s="50" t="s">
        <v>49</v>
      </c>
      <c r="C761" s="50" t="s">
        <v>1388</v>
      </c>
      <c r="D761" s="50" t="s">
        <v>80</v>
      </c>
      <c r="E761" s="45" t="s">
        <v>1389</v>
      </c>
      <c r="F761" s="7" t="s">
        <v>117</v>
      </c>
      <c r="G761" s="51" t="n">
        <v>4</v>
      </c>
      <c r="H761" s="52"/>
      <c r="I761" s="46" t="n">
        <f aca="false">$D$1116</f>
        <v>0</v>
      </c>
      <c r="J761" s="53" t="n">
        <f aca="false">TRUNC(H761*(1+I761),2)</f>
        <v>0</v>
      </c>
      <c r="K761" s="54" t="n">
        <f aca="false">TRUNC(J761*G761,2)</f>
        <v>0</v>
      </c>
      <c r="L761" s="51"/>
      <c r="M761" s="151"/>
      <c r="N761" s="7" t="n">
        <f aca="false">SUM(O761:V761)-K761</f>
        <v>0</v>
      </c>
      <c r="O761" s="51"/>
      <c r="P761" s="51"/>
      <c r="Q761" s="51"/>
      <c r="R761" s="51"/>
      <c r="S761" s="51"/>
      <c r="T761" s="51"/>
      <c r="U761" s="51"/>
      <c r="V761" s="51" t="n">
        <f aca="false">K761</f>
        <v>0</v>
      </c>
      <c r="W761" s="50"/>
      <c r="X761" s="50"/>
      <c r="Y761" s="43"/>
      <c r="IM761" s="21"/>
      <c r="IN761" s="21"/>
    </row>
    <row r="762" s="10" customFormat="true" ht="23.85" hidden="false" customHeight="false" outlineLevel="1" collapsed="false">
      <c r="A762" s="49" t="s">
        <v>1426</v>
      </c>
      <c r="B762" s="50" t="s">
        <v>49</v>
      </c>
      <c r="C762" s="50" t="s">
        <v>1441</v>
      </c>
      <c r="D762" s="50" t="s">
        <v>80</v>
      </c>
      <c r="E762" s="45" t="s">
        <v>1442</v>
      </c>
      <c r="F762" s="7" t="s">
        <v>117</v>
      </c>
      <c r="G762" s="51" t="n">
        <v>4</v>
      </c>
      <c r="H762" s="52"/>
      <c r="I762" s="46" t="n">
        <f aca="false">$D$1116</f>
        <v>0</v>
      </c>
      <c r="J762" s="53" t="n">
        <f aca="false">TRUNC(H762*(1+I762),2)</f>
        <v>0</v>
      </c>
      <c r="K762" s="54" t="n">
        <f aca="false">TRUNC(J762*G762,2)</f>
        <v>0</v>
      </c>
      <c r="L762" s="51"/>
      <c r="M762" s="151"/>
      <c r="N762" s="7" t="n">
        <f aca="false">SUM(O762:V762)-K762</f>
        <v>0</v>
      </c>
      <c r="O762" s="51"/>
      <c r="P762" s="51"/>
      <c r="Q762" s="51"/>
      <c r="R762" s="51"/>
      <c r="S762" s="51"/>
      <c r="T762" s="51"/>
      <c r="U762" s="51"/>
      <c r="V762" s="51" t="n">
        <f aca="false">K762</f>
        <v>0</v>
      </c>
      <c r="W762" s="50"/>
      <c r="X762" s="50"/>
      <c r="Y762" s="43"/>
      <c r="IM762" s="21"/>
      <c r="IN762" s="21"/>
    </row>
    <row r="763" s="10" customFormat="true" ht="23.85" hidden="false" customHeight="false" outlineLevel="1" collapsed="false">
      <c r="A763" s="49" t="s">
        <v>1429</v>
      </c>
      <c r="B763" s="50" t="s">
        <v>49</v>
      </c>
      <c r="C763" s="50" t="s">
        <v>1400</v>
      </c>
      <c r="D763" s="50" t="s">
        <v>51</v>
      </c>
      <c r="E763" s="45" t="s">
        <v>1401</v>
      </c>
      <c r="F763" s="7" t="s">
        <v>130</v>
      </c>
      <c r="G763" s="51" t="n">
        <v>3</v>
      </c>
      <c r="H763" s="52"/>
      <c r="I763" s="46" t="n">
        <f aca="false">$D$1116</f>
        <v>0</v>
      </c>
      <c r="J763" s="53" t="n">
        <f aca="false">TRUNC(H763*(1+I763),2)</f>
        <v>0</v>
      </c>
      <c r="K763" s="54" t="n">
        <f aca="false">TRUNC(J763*G763,2)</f>
        <v>0</v>
      </c>
      <c r="L763" s="51"/>
      <c r="M763" s="151"/>
      <c r="N763" s="7" t="n">
        <f aca="false">SUM(O763:V763)-K763</f>
        <v>0</v>
      </c>
      <c r="O763" s="51"/>
      <c r="P763" s="51"/>
      <c r="Q763" s="51"/>
      <c r="R763" s="51"/>
      <c r="S763" s="51"/>
      <c r="T763" s="156"/>
      <c r="U763" s="51"/>
      <c r="V763" s="51" t="n">
        <f aca="false">K763</f>
        <v>0</v>
      </c>
      <c r="W763" s="50"/>
      <c r="X763" s="50"/>
      <c r="Y763" s="43"/>
      <c r="IM763" s="21"/>
      <c r="IN763" s="21"/>
    </row>
    <row r="764" s="141" customFormat="true" ht="23.85" hidden="false" customHeight="false" outlineLevel="1" collapsed="false">
      <c r="A764" s="49" t="s">
        <v>1432</v>
      </c>
      <c r="B764" s="50" t="s">
        <v>49</v>
      </c>
      <c r="C764" s="50" t="s">
        <v>1443</v>
      </c>
      <c r="D764" s="50" t="s">
        <v>51</v>
      </c>
      <c r="E764" s="45" t="s">
        <v>1444</v>
      </c>
      <c r="F764" s="7" t="s">
        <v>130</v>
      </c>
      <c r="G764" s="51" t="n">
        <v>49</v>
      </c>
      <c r="H764" s="52"/>
      <c r="I764" s="46" t="n">
        <f aca="false">$D$1116</f>
        <v>0</v>
      </c>
      <c r="J764" s="53" t="n">
        <f aca="false">TRUNC(H764*(1+I764),2)</f>
        <v>0</v>
      </c>
      <c r="K764" s="54" t="n">
        <f aca="false">TRUNC(J764*G764,2)</f>
        <v>0</v>
      </c>
      <c r="L764" s="51"/>
      <c r="M764" s="151"/>
      <c r="N764" s="7" t="n">
        <f aca="false">SUM(O764:V764)-K764</f>
        <v>0</v>
      </c>
      <c r="O764" s="51"/>
      <c r="P764" s="51"/>
      <c r="Q764" s="51"/>
      <c r="R764" s="51"/>
      <c r="S764" s="51"/>
      <c r="T764" s="51"/>
      <c r="U764" s="51"/>
      <c r="V764" s="51" t="n">
        <f aca="false">K764</f>
        <v>0</v>
      </c>
      <c r="W764" s="7"/>
      <c r="X764" s="7"/>
      <c r="Y764" s="43"/>
      <c r="IM764" s="21"/>
      <c r="IN764" s="21"/>
    </row>
    <row r="765" s="141" customFormat="true" ht="23.85" hidden="false" customHeight="false" outlineLevel="1" collapsed="false">
      <c r="A765" s="49" t="s">
        <v>1435</v>
      </c>
      <c r="B765" s="50" t="s">
        <v>49</v>
      </c>
      <c r="C765" s="50" t="s">
        <v>1445</v>
      </c>
      <c r="D765" s="50" t="s">
        <v>80</v>
      </c>
      <c r="E765" s="45" t="s">
        <v>1446</v>
      </c>
      <c r="F765" s="7" t="s">
        <v>117</v>
      </c>
      <c r="G765" s="51" t="n">
        <v>10</v>
      </c>
      <c r="H765" s="52"/>
      <c r="I765" s="46" t="n">
        <f aca="false">$D$1116</f>
        <v>0</v>
      </c>
      <c r="J765" s="53" t="n">
        <f aca="false">TRUNC(H765*(1+I765),2)</f>
        <v>0</v>
      </c>
      <c r="K765" s="54" t="n">
        <f aca="false">TRUNC(J765*G765,2)</f>
        <v>0</v>
      </c>
      <c r="L765" s="51"/>
      <c r="M765" s="151"/>
      <c r="N765" s="7" t="n">
        <f aca="false">SUM(O765:V765)-K765</f>
        <v>0</v>
      </c>
      <c r="O765" s="51"/>
      <c r="P765" s="51"/>
      <c r="Q765" s="51"/>
      <c r="R765" s="51"/>
      <c r="S765" s="51"/>
      <c r="T765" s="51"/>
      <c r="U765" s="51"/>
      <c r="V765" s="51" t="n">
        <f aca="false">K765</f>
        <v>0</v>
      </c>
      <c r="W765" s="7"/>
      <c r="X765" s="7"/>
      <c r="Y765" s="43"/>
      <c r="IM765" s="21"/>
      <c r="IN765" s="21"/>
    </row>
    <row r="766" s="10" customFormat="true" ht="23.85" hidden="false" customHeight="false" outlineLevel="1" collapsed="false">
      <c r="A766" s="49" t="s">
        <v>1436</v>
      </c>
      <c r="B766" s="50" t="s">
        <v>49</v>
      </c>
      <c r="C766" s="50" t="s">
        <v>1406</v>
      </c>
      <c r="D766" s="50" t="s">
        <v>51</v>
      </c>
      <c r="E766" s="45" t="s">
        <v>1407</v>
      </c>
      <c r="F766" s="7" t="s">
        <v>117</v>
      </c>
      <c r="G766" s="51" t="n">
        <v>2</v>
      </c>
      <c r="H766" s="52"/>
      <c r="I766" s="46" t="n">
        <f aca="false">$D$1116</f>
        <v>0</v>
      </c>
      <c r="J766" s="53" t="n">
        <f aca="false">TRUNC(H766*(1+I766),2)</f>
        <v>0</v>
      </c>
      <c r="K766" s="54" t="n">
        <f aca="false">TRUNC(J766*G766,2)</f>
        <v>0</v>
      </c>
      <c r="L766" s="152"/>
      <c r="M766" s="151"/>
      <c r="N766" s="7" t="n">
        <f aca="false">SUM(O766:V766)-K766</f>
        <v>0</v>
      </c>
      <c r="O766" s="51"/>
      <c r="P766" s="51"/>
      <c r="Q766" s="51"/>
      <c r="R766" s="51"/>
      <c r="S766" s="51"/>
      <c r="T766" s="157"/>
      <c r="U766" s="51"/>
      <c r="V766" s="51" t="n">
        <f aca="false">K766</f>
        <v>0</v>
      </c>
      <c r="W766" s="50"/>
      <c r="X766" s="50"/>
      <c r="Y766" s="43"/>
      <c r="IM766" s="21"/>
      <c r="IN766" s="21"/>
    </row>
    <row r="767" s="10" customFormat="true" ht="35.05" hidden="false" customHeight="false" outlineLevel="1" collapsed="false">
      <c r="A767" s="49" t="s">
        <v>1437</v>
      </c>
      <c r="B767" s="50" t="s">
        <v>49</v>
      </c>
      <c r="C767" s="50" t="s">
        <v>1447</v>
      </c>
      <c r="D767" s="50" t="s">
        <v>51</v>
      </c>
      <c r="E767" s="45" t="s">
        <v>1448</v>
      </c>
      <c r="F767" s="7" t="s">
        <v>117</v>
      </c>
      <c r="G767" s="51" t="n">
        <v>3</v>
      </c>
      <c r="H767" s="52"/>
      <c r="I767" s="46" t="n">
        <f aca="false">$D$1116</f>
        <v>0</v>
      </c>
      <c r="J767" s="53" t="n">
        <f aca="false">TRUNC(H767*(1+I767),2)</f>
        <v>0</v>
      </c>
      <c r="K767" s="54" t="n">
        <f aca="false">TRUNC(J767*G767,2)</f>
        <v>0</v>
      </c>
      <c r="L767" s="51"/>
      <c r="M767" s="151"/>
      <c r="N767" s="7" t="n">
        <f aca="false">SUM(O767:V767)-K767</f>
        <v>0</v>
      </c>
      <c r="O767" s="51"/>
      <c r="P767" s="51"/>
      <c r="Q767" s="51"/>
      <c r="R767" s="51"/>
      <c r="S767" s="51"/>
      <c r="T767" s="51"/>
      <c r="U767" s="51"/>
      <c r="V767" s="51" t="n">
        <f aca="false">K767</f>
        <v>0</v>
      </c>
      <c r="W767" s="50"/>
      <c r="X767" s="50"/>
      <c r="Y767" s="43"/>
      <c r="IM767" s="21"/>
      <c r="IN767" s="21"/>
    </row>
    <row r="768" s="89" customFormat="true" ht="12.8" hidden="false" customHeight="false" outlineLevel="1" collapsed="false">
      <c r="A768" s="73" t="s">
        <v>1449</v>
      </c>
      <c r="B768" s="75"/>
      <c r="C768" s="75"/>
      <c r="D768" s="75"/>
      <c r="E768" s="116" t="s">
        <v>166</v>
      </c>
      <c r="F768" s="146"/>
      <c r="G768" s="146"/>
      <c r="H768" s="143"/>
      <c r="I768" s="146"/>
      <c r="J768" s="146"/>
      <c r="K768" s="94"/>
      <c r="L768" s="77"/>
      <c r="M768" s="78"/>
      <c r="N768" s="79"/>
      <c r="O768" s="77"/>
      <c r="P768" s="108"/>
      <c r="Q768" s="108"/>
      <c r="R768" s="108"/>
      <c r="S768" s="108"/>
      <c r="T768" s="108"/>
      <c r="U768" s="108"/>
      <c r="V768" s="108"/>
      <c r="W768" s="74"/>
      <c r="X768" s="74"/>
      <c r="Y768" s="43"/>
      <c r="IM768" s="147"/>
      <c r="IN768" s="147"/>
    </row>
    <row r="769" s="125" customFormat="true" ht="12.8" hidden="false" customHeight="false" outlineLevel="1" collapsed="false">
      <c r="A769" s="117" t="s">
        <v>1450</v>
      </c>
      <c r="B769" s="118"/>
      <c r="C769" s="118"/>
      <c r="D769" s="118"/>
      <c r="E769" s="120" t="s">
        <v>1451</v>
      </c>
      <c r="F769" s="148"/>
      <c r="G769" s="148"/>
      <c r="H769" s="143"/>
      <c r="I769" s="148"/>
      <c r="J769" s="148"/>
      <c r="K769" s="121"/>
      <c r="L769" s="122"/>
      <c r="M769" s="123"/>
      <c r="N769" s="124"/>
      <c r="O769" s="122"/>
      <c r="P769" s="149"/>
      <c r="Q769" s="149"/>
      <c r="R769" s="149"/>
      <c r="S769" s="149"/>
      <c r="T769" s="149"/>
      <c r="U769" s="149"/>
      <c r="V769" s="149"/>
      <c r="W769" s="119"/>
      <c r="X769" s="119"/>
      <c r="Y769" s="43"/>
      <c r="IM769" s="150"/>
      <c r="IN769" s="150"/>
    </row>
    <row r="770" s="141" customFormat="true" ht="35.05" hidden="false" customHeight="false" outlineLevel="1" collapsed="false">
      <c r="A770" s="49" t="s">
        <v>1452</v>
      </c>
      <c r="B770" s="50" t="s">
        <v>49</v>
      </c>
      <c r="C770" s="50" t="s">
        <v>1411</v>
      </c>
      <c r="D770" s="50" t="s">
        <v>80</v>
      </c>
      <c r="E770" s="45" t="s">
        <v>1412</v>
      </c>
      <c r="F770" s="7" t="s">
        <v>117</v>
      </c>
      <c r="G770" s="51" t="n">
        <v>1</v>
      </c>
      <c r="H770" s="52"/>
      <c r="I770" s="46" t="n">
        <f aca="false">$D$1116</f>
        <v>0</v>
      </c>
      <c r="J770" s="53" t="n">
        <f aca="false">TRUNC(H770*(1+I770),2)</f>
        <v>0</v>
      </c>
      <c r="K770" s="54" t="n">
        <f aca="false">TRUNC(J770*G770,2)</f>
        <v>0</v>
      </c>
      <c r="L770" s="51"/>
      <c r="M770" s="151"/>
      <c r="N770" s="7" t="n">
        <f aca="false">SUM(O770:V770)-K770</f>
        <v>0</v>
      </c>
      <c r="O770" s="51"/>
      <c r="P770" s="51"/>
      <c r="Q770" s="51"/>
      <c r="R770" s="51"/>
      <c r="S770" s="51"/>
      <c r="T770" s="51"/>
      <c r="U770" s="51"/>
      <c r="V770" s="51" t="n">
        <f aca="false">K770</f>
        <v>0</v>
      </c>
      <c r="W770" s="7"/>
      <c r="X770" s="7"/>
      <c r="Y770" s="43"/>
      <c r="IM770" s="21"/>
      <c r="IN770" s="21"/>
    </row>
    <row r="771" s="141" customFormat="true" ht="23.85" hidden="false" customHeight="false" outlineLevel="1" collapsed="false">
      <c r="A771" s="49" t="s">
        <v>1453</v>
      </c>
      <c r="B771" s="50" t="s">
        <v>49</v>
      </c>
      <c r="C771" s="50" t="s">
        <v>1352</v>
      </c>
      <c r="D771" s="50" t="s">
        <v>80</v>
      </c>
      <c r="E771" s="45" t="s">
        <v>1353</v>
      </c>
      <c r="F771" s="7" t="s">
        <v>117</v>
      </c>
      <c r="G771" s="51" t="n">
        <v>1</v>
      </c>
      <c r="H771" s="52"/>
      <c r="I771" s="46" t="n">
        <f aca="false">$D$1116</f>
        <v>0</v>
      </c>
      <c r="J771" s="53" t="n">
        <f aca="false">TRUNC(H771*(1+I771),2)</f>
        <v>0</v>
      </c>
      <c r="K771" s="54" t="n">
        <f aca="false">TRUNC(J771*G771,2)</f>
        <v>0</v>
      </c>
      <c r="L771" s="51"/>
      <c r="M771" s="151"/>
      <c r="N771" s="7" t="n">
        <f aca="false">SUM(O771:V771)-K771</f>
        <v>0</v>
      </c>
      <c r="O771" s="51"/>
      <c r="P771" s="51"/>
      <c r="Q771" s="51"/>
      <c r="R771" s="51"/>
      <c r="S771" s="51"/>
      <c r="T771" s="51"/>
      <c r="U771" s="51"/>
      <c r="V771" s="51" t="n">
        <f aca="false">K771</f>
        <v>0</v>
      </c>
      <c r="W771" s="7"/>
      <c r="X771" s="7"/>
      <c r="Y771" s="43"/>
      <c r="IM771" s="21"/>
      <c r="IN771" s="21"/>
    </row>
    <row r="772" s="141" customFormat="true" ht="23.85" hidden="false" customHeight="false" outlineLevel="1" collapsed="false">
      <c r="A772" s="49" t="s">
        <v>1454</v>
      </c>
      <c r="B772" s="50" t="s">
        <v>49</v>
      </c>
      <c r="C772" s="50" t="s">
        <v>1414</v>
      </c>
      <c r="D772" s="50" t="s">
        <v>51</v>
      </c>
      <c r="E772" s="45" t="s">
        <v>1415</v>
      </c>
      <c r="F772" s="7" t="s">
        <v>117</v>
      </c>
      <c r="G772" s="51" t="n">
        <v>3</v>
      </c>
      <c r="H772" s="52"/>
      <c r="I772" s="46" t="n">
        <f aca="false">$D$1116</f>
        <v>0</v>
      </c>
      <c r="J772" s="53" t="n">
        <f aca="false">TRUNC(H772*(1+I772),2)</f>
        <v>0</v>
      </c>
      <c r="K772" s="54" t="n">
        <f aca="false">TRUNC(J772*G772,2)</f>
        <v>0</v>
      </c>
      <c r="L772" s="51"/>
      <c r="M772" s="151"/>
      <c r="N772" s="7" t="n">
        <f aca="false">SUM(O772:V772)-K772</f>
        <v>0</v>
      </c>
      <c r="O772" s="51"/>
      <c r="P772" s="51"/>
      <c r="Q772" s="51"/>
      <c r="R772" s="51"/>
      <c r="S772" s="51"/>
      <c r="T772" s="51"/>
      <c r="U772" s="51"/>
      <c r="V772" s="51" t="n">
        <f aca="false">K772</f>
        <v>0</v>
      </c>
      <c r="W772" s="7"/>
      <c r="X772" s="7"/>
      <c r="Y772" s="43"/>
      <c r="IM772" s="21"/>
      <c r="IN772" s="21"/>
    </row>
    <row r="773" s="141" customFormat="true" ht="23.85" hidden="false" customHeight="false" outlineLevel="1" collapsed="false">
      <c r="A773" s="49" t="s">
        <v>1455</v>
      </c>
      <c r="B773" s="50" t="s">
        <v>49</v>
      </c>
      <c r="C773" s="50" t="s">
        <v>1417</v>
      </c>
      <c r="D773" s="50" t="s">
        <v>51</v>
      </c>
      <c r="E773" s="45" t="s">
        <v>1418</v>
      </c>
      <c r="F773" s="7" t="s">
        <v>117</v>
      </c>
      <c r="G773" s="51" t="n">
        <v>1</v>
      </c>
      <c r="H773" s="52"/>
      <c r="I773" s="46" t="n">
        <f aca="false">$D$1116</f>
        <v>0</v>
      </c>
      <c r="J773" s="53" t="n">
        <f aca="false">TRUNC(H773*(1+I773),2)</f>
        <v>0</v>
      </c>
      <c r="K773" s="54" t="n">
        <f aca="false">TRUNC(J773*G773,2)</f>
        <v>0</v>
      </c>
      <c r="L773" s="51"/>
      <c r="M773" s="151"/>
      <c r="N773" s="7" t="n">
        <f aca="false">SUM(O773:V773)-K773</f>
        <v>0</v>
      </c>
      <c r="O773" s="51"/>
      <c r="P773" s="51"/>
      <c r="Q773" s="51"/>
      <c r="R773" s="51"/>
      <c r="S773" s="51"/>
      <c r="T773" s="51"/>
      <c r="U773" s="51"/>
      <c r="V773" s="51" t="n">
        <f aca="false">K773</f>
        <v>0</v>
      </c>
      <c r="W773" s="7"/>
      <c r="X773" s="7"/>
      <c r="Y773" s="43"/>
      <c r="IM773" s="21"/>
      <c r="IN773" s="21"/>
    </row>
    <row r="774" s="141" customFormat="true" ht="23.85" hidden="false" customHeight="false" outlineLevel="1" collapsed="false">
      <c r="A774" s="49" t="s">
        <v>1456</v>
      </c>
      <c r="B774" s="50" t="s">
        <v>49</v>
      </c>
      <c r="C774" s="50" t="s">
        <v>1439</v>
      </c>
      <c r="D774" s="50" t="s">
        <v>51</v>
      </c>
      <c r="E774" s="45" t="s">
        <v>1440</v>
      </c>
      <c r="F774" s="7" t="s">
        <v>117</v>
      </c>
      <c r="G774" s="51" t="n">
        <v>3</v>
      </c>
      <c r="H774" s="52"/>
      <c r="I774" s="46" t="n">
        <f aca="false">$D$1116</f>
        <v>0</v>
      </c>
      <c r="J774" s="53" t="n">
        <f aca="false">TRUNC(H774*(1+I774),2)</f>
        <v>0</v>
      </c>
      <c r="K774" s="54" t="n">
        <f aca="false">TRUNC(J774*G774,2)</f>
        <v>0</v>
      </c>
      <c r="L774" s="51"/>
      <c r="M774" s="151"/>
      <c r="N774" s="7" t="n">
        <f aca="false">SUM(O774:V774)-K774</f>
        <v>0</v>
      </c>
      <c r="O774" s="51"/>
      <c r="P774" s="51"/>
      <c r="Q774" s="51"/>
      <c r="R774" s="51"/>
      <c r="S774" s="51"/>
      <c r="T774" s="51"/>
      <c r="U774" s="51"/>
      <c r="V774" s="51" t="n">
        <f aca="false">K774</f>
        <v>0</v>
      </c>
      <c r="W774" s="7"/>
      <c r="X774" s="7"/>
      <c r="Y774" s="43"/>
      <c r="IM774" s="21"/>
      <c r="IN774" s="21"/>
    </row>
    <row r="775" s="21" customFormat="true" ht="23.85" hidden="false" customHeight="false" outlineLevel="1" collapsed="false">
      <c r="A775" s="49" t="s">
        <v>1457</v>
      </c>
      <c r="B775" s="50" t="s">
        <v>49</v>
      </c>
      <c r="C775" s="50" t="s">
        <v>1381</v>
      </c>
      <c r="D775" s="50" t="s">
        <v>51</v>
      </c>
      <c r="E775" s="45" t="s">
        <v>1382</v>
      </c>
      <c r="F775" s="7" t="s">
        <v>117</v>
      </c>
      <c r="G775" s="51" t="n">
        <v>1</v>
      </c>
      <c r="H775" s="52"/>
      <c r="I775" s="46" t="n">
        <f aca="false">$D$1116</f>
        <v>0</v>
      </c>
      <c r="J775" s="53" t="n">
        <f aca="false">TRUNC(H775*(1+I775),2)</f>
        <v>0</v>
      </c>
      <c r="K775" s="54" t="n">
        <f aca="false">TRUNC(J775*G775,2)</f>
        <v>0</v>
      </c>
      <c r="L775" s="51"/>
      <c r="M775" s="151"/>
      <c r="N775" s="7" t="n">
        <f aca="false">SUM(O775:V775)-K775</f>
        <v>0</v>
      </c>
      <c r="O775" s="51"/>
      <c r="P775" s="51"/>
      <c r="Q775" s="51"/>
      <c r="R775" s="51"/>
      <c r="S775" s="51"/>
      <c r="T775" s="51"/>
      <c r="U775" s="50"/>
      <c r="V775" s="51" t="n">
        <f aca="false">K775</f>
        <v>0</v>
      </c>
      <c r="W775" s="158"/>
      <c r="X775" s="50"/>
      <c r="Y775" s="43"/>
    </row>
    <row r="776" s="10" customFormat="true" ht="23.85" hidden="false" customHeight="false" outlineLevel="1" collapsed="false">
      <c r="A776" s="49" t="s">
        <v>1458</v>
      </c>
      <c r="B776" s="50" t="s">
        <v>49</v>
      </c>
      <c r="C776" s="50" t="s">
        <v>1384</v>
      </c>
      <c r="D776" s="50" t="s">
        <v>51</v>
      </c>
      <c r="E776" s="45" t="s">
        <v>1385</v>
      </c>
      <c r="F776" s="7" t="s">
        <v>117</v>
      </c>
      <c r="G776" s="51" t="n">
        <v>7</v>
      </c>
      <c r="H776" s="52"/>
      <c r="I776" s="46" t="n">
        <f aca="false">$D$1116</f>
        <v>0</v>
      </c>
      <c r="J776" s="53" t="n">
        <f aca="false">TRUNC(H776*(1+I776),2)</f>
        <v>0</v>
      </c>
      <c r="K776" s="54" t="n">
        <f aca="false">TRUNC(J776*G776,2)</f>
        <v>0</v>
      </c>
      <c r="L776" s="51"/>
      <c r="M776" s="151"/>
      <c r="N776" s="7" t="n">
        <f aca="false">SUM(O776:V776)-K776</f>
        <v>0</v>
      </c>
      <c r="O776" s="51"/>
      <c r="P776" s="51"/>
      <c r="Q776" s="51"/>
      <c r="R776" s="51"/>
      <c r="S776" s="51"/>
      <c r="T776" s="51"/>
      <c r="U776" s="51"/>
      <c r="V776" s="51" t="n">
        <f aca="false">K776</f>
        <v>0</v>
      </c>
      <c r="W776" s="158"/>
      <c r="X776" s="50"/>
      <c r="Y776" s="43"/>
    </row>
    <row r="777" s="141" customFormat="true" ht="23.85" hidden="false" customHeight="false" outlineLevel="1" collapsed="false">
      <c r="A777" s="49" t="s">
        <v>1459</v>
      </c>
      <c r="B777" s="50" t="s">
        <v>49</v>
      </c>
      <c r="C777" s="50" t="s">
        <v>1441</v>
      </c>
      <c r="D777" s="50" t="s">
        <v>80</v>
      </c>
      <c r="E777" s="45" t="s">
        <v>1442</v>
      </c>
      <c r="F777" s="7" t="s">
        <v>117</v>
      </c>
      <c r="G777" s="51" t="n">
        <v>3</v>
      </c>
      <c r="H777" s="52"/>
      <c r="I777" s="46" t="n">
        <f aca="false">$D$1116</f>
        <v>0</v>
      </c>
      <c r="J777" s="53" t="n">
        <f aca="false">TRUNC(H777*(1+I777),2)</f>
        <v>0</v>
      </c>
      <c r="K777" s="54" t="n">
        <f aca="false">TRUNC(J777*G777,2)</f>
        <v>0</v>
      </c>
      <c r="L777" s="51"/>
      <c r="M777" s="151"/>
      <c r="N777" s="7" t="n">
        <f aca="false">SUM(O777:V777)-K777</f>
        <v>0</v>
      </c>
      <c r="O777" s="51"/>
      <c r="P777" s="51"/>
      <c r="Q777" s="51"/>
      <c r="R777" s="51"/>
      <c r="S777" s="51"/>
      <c r="T777" s="59"/>
      <c r="U777" s="159"/>
      <c r="V777" s="51" t="n">
        <f aca="false">K777</f>
        <v>0</v>
      </c>
      <c r="W777" s="7"/>
      <c r="X777" s="7"/>
      <c r="Y777" s="43"/>
      <c r="IM777" s="21"/>
      <c r="IN777" s="21"/>
    </row>
    <row r="778" s="10" customFormat="true" ht="23.85" hidden="false" customHeight="false" outlineLevel="1" collapsed="false">
      <c r="A778" s="49" t="s">
        <v>1460</v>
      </c>
      <c r="B778" s="50" t="s">
        <v>49</v>
      </c>
      <c r="C778" s="50" t="s">
        <v>1391</v>
      </c>
      <c r="D778" s="50" t="s">
        <v>51</v>
      </c>
      <c r="E778" s="45" t="s">
        <v>1392</v>
      </c>
      <c r="F778" s="7" t="s">
        <v>117</v>
      </c>
      <c r="G778" s="51" t="n">
        <v>3</v>
      </c>
      <c r="H778" s="52"/>
      <c r="I778" s="46" t="n">
        <f aca="false">$D$1116</f>
        <v>0</v>
      </c>
      <c r="J778" s="53" t="n">
        <f aca="false">TRUNC(H778*(1+I778),2)</f>
        <v>0</v>
      </c>
      <c r="K778" s="54" t="n">
        <f aca="false">TRUNC(J778*G778,2)</f>
        <v>0</v>
      </c>
      <c r="L778" s="51"/>
      <c r="M778" s="151"/>
      <c r="N778" s="7" t="n">
        <f aca="false">SUM(O778:V778)-K778</f>
        <v>0</v>
      </c>
      <c r="O778" s="51"/>
      <c r="P778" s="51"/>
      <c r="Q778" s="51"/>
      <c r="R778" s="51"/>
      <c r="S778" s="51"/>
      <c r="T778" s="156"/>
      <c r="U778" s="159"/>
      <c r="V778" s="51" t="n">
        <f aca="false">K778</f>
        <v>0</v>
      </c>
      <c r="W778" s="50"/>
      <c r="X778" s="50"/>
      <c r="Y778" s="43"/>
      <c r="IM778" s="21"/>
      <c r="IN778" s="21"/>
    </row>
    <row r="779" s="141" customFormat="true" ht="23.85" hidden="false" customHeight="false" outlineLevel="1" collapsed="false">
      <c r="A779" s="49" t="s">
        <v>1461</v>
      </c>
      <c r="B779" s="50" t="s">
        <v>49</v>
      </c>
      <c r="C779" s="50" t="s">
        <v>1388</v>
      </c>
      <c r="D779" s="50" t="s">
        <v>80</v>
      </c>
      <c r="E779" s="45" t="s">
        <v>1389</v>
      </c>
      <c r="F779" s="7" t="s">
        <v>117</v>
      </c>
      <c r="G779" s="51" t="n">
        <v>4</v>
      </c>
      <c r="H779" s="52"/>
      <c r="I779" s="46" t="n">
        <f aca="false">$D$1116</f>
        <v>0</v>
      </c>
      <c r="J779" s="53" t="n">
        <f aca="false">TRUNC(H779*(1+I779),2)</f>
        <v>0</v>
      </c>
      <c r="K779" s="54" t="n">
        <f aca="false">TRUNC(J779*G779,2)</f>
        <v>0</v>
      </c>
      <c r="L779" s="51"/>
      <c r="M779" s="151"/>
      <c r="N779" s="7" t="n">
        <f aca="false">SUM(O779:V779)-K779</f>
        <v>0</v>
      </c>
      <c r="O779" s="51"/>
      <c r="P779" s="51"/>
      <c r="Q779" s="51"/>
      <c r="R779" s="51"/>
      <c r="S779" s="51"/>
      <c r="T779" s="51"/>
      <c r="U779" s="159"/>
      <c r="V779" s="51" t="n">
        <f aca="false">K779</f>
        <v>0</v>
      </c>
      <c r="W779" s="50"/>
      <c r="X779" s="50"/>
      <c r="Y779" s="43"/>
      <c r="IM779" s="21"/>
      <c r="IN779" s="21"/>
    </row>
    <row r="780" s="141" customFormat="true" ht="23.85" hidden="false" customHeight="false" outlineLevel="1" collapsed="false">
      <c r="A780" s="49" t="s">
        <v>1462</v>
      </c>
      <c r="B780" s="50" t="s">
        <v>49</v>
      </c>
      <c r="C780" s="50" t="s">
        <v>1400</v>
      </c>
      <c r="D780" s="50" t="s">
        <v>51</v>
      </c>
      <c r="E780" s="45" t="s">
        <v>1401</v>
      </c>
      <c r="F780" s="7" t="s">
        <v>130</v>
      </c>
      <c r="G780" s="51" t="n">
        <v>26</v>
      </c>
      <c r="H780" s="52"/>
      <c r="I780" s="46" t="n">
        <f aca="false">$D$1116</f>
        <v>0</v>
      </c>
      <c r="J780" s="53" t="n">
        <f aca="false">TRUNC(H780*(1+I780),2)</f>
        <v>0</v>
      </c>
      <c r="K780" s="54" t="n">
        <f aca="false">TRUNC(J780*G780,2)</f>
        <v>0</v>
      </c>
      <c r="L780" s="51"/>
      <c r="M780" s="151"/>
      <c r="N780" s="7" t="n">
        <f aca="false">SUM(O780:V780)-K780</f>
        <v>0</v>
      </c>
      <c r="O780" s="51"/>
      <c r="P780" s="51"/>
      <c r="Q780" s="51"/>
      <c r="R780" s="51"/>
      <c r="S780" s="51"/>
      <c r="T780" s="51"/>
      <c r="U780" s="51"/>
      <c r="V780" s="51" t="n">
        <f aca="false">K780</f>
        <v>0</v>
      </c>
      <c r="W780" s="50"/>
      <c r="X780" s="50"/>
      <c r="Y780" s="43"/>
      <c r="IM780" s="21"/>
      <c r="IN780" s="21"/>
    </row>
    <row r="781" s="141" customFormat="true" ht="23.85" hidden="false" customHeight="false" outlineLevel="1" collapsed="false">
      <c r="A781" s="49" t="s">
        <v>1463</v>
      </c>
      <c r="B781" s="50" t="s">
        <v>49</v>
      </c>
      <c r="C781" s="50" t="s">
        <v>1397</v>
      </c>
      <c r="D781" s="50" t="s">
        <v>51</v>
      </c>
      <c r="E781" s="45" t="s">
        <v>1398</v>
      </c>
      <c r="F781" s="7" t="s">
        <v>130</v>
      </c>
      <c r="G781" s="51" t="n">
        <v>250</v>
      </c>
      <c r="H781" s="52"/>
      <c r="I781" s="46" t="n">
        <f aca="false">$D$1116</f>
        <v>0</v>
      </c>
      <c r="J781" s="53" t="n">
        <f aca="false">TRUNC(H781*(1+I781),2)</f>
        <v>0</v>
      </c>
      <c r="K781" s="54" t="n">
        <f aca="false">TRUNC(J781*G781,2)</f>
        <v>0</v>
      </c>
      <c r="L781" s="51"/>
      <c r="M781" s="151"/>
      <c r="N781" s="7" t="n">
        <f aca="false">SUM(O781:V781)-K781</f>
        <v>0</v>
      </c>
      <c r="O781" s="51"/>
      <c r="P781" s="51"/>
      <c r="Q781" s="51"/>
      <c r="R781" s="51"/>
      <c r="S781" s="51"/>
      <c r="T781" s="51"/>
      <c r="U781" s="51"/>
      <c r="V781" s="51" t="n">
        <f aca="false">K781</f>
        <v>0</v>
      </c>
      <c r="W781" s="50"/>
      <c r="X781" s="50"/>
      <c r="Y781" s="43"/>
      <c r="IM781" s="21"/>
      <c r="IN781" s="21"/>
    </row>
    <row r="782" s="141" customFormat="true" ht="23.85" hidden="false" customHeight="false" outlineLevel="1" collapsed="false">
      <c r="A782" s="49" t="s">
        <v>1464</v>
      </c>
      <c r="B782" s="50" t="s">
        <v>49</v>
      </c>
      <c r="C782" s="50" t="s">
        <v>1403</v>
      </c>
      <c r="D782" s="50" t="s">
        <v>80</v>
      </c>
      <c r="E782" s="45" t="s">
        <v>1404</v>
      </c>
      <c r="F782" s="7" t="s">
        <v>117</v>
      </c>
      <c r="G782" s="51" t="n">
        <v>10</v>
      </c>
      <c r="H782" s="52"/>
      <c r="I782" s="46" t="n">
        <f aca="false">$D$1116</f>
        <v>0</v>
      </c>
      <c r="J782" s="53" t="n">
        <f aca="false">TRUNC(H782*(1+I782),2)</f>
        <v>0</v>
      </c>
      <c r="K782" s="54" t="n">
        <f aca="false">TRUNC(J782*G782,2)</f>
        <v>0</v>
      </c>
      <c r="L782" s="51"/>
      <c r="M782" s="151"/>
      <c r="N782" s="7" t="n">
        <f aca="false">SUM(O782:V782)-K782</f>
        <v>0</v>
      </c>
      <c r="O782" s="51"/>
      <c r="P782" s="51"/>
      <c r="Q782" s="51"/>
      <c r="R782" s="51"/>
      <c r="S782" s="51"/>
      <c r="T782" s="51"/>
      <c r="U782" s="51"/>
      <c r="V782" s="51" t="n">
        <f aca="false">K782</f>
        <v>0</v>
      </c>
      <c r="W782" s="50"/>
      <c r="X782" s="50"/>
      <c r="Y782" s="43"/>
      <c r="IM782" s="21"/>
      <c r="IN782" s="21"/>
    </row>
    <row r="783" s="10" customFormat="true" ht="23.85" hidden="false" customHeight="false" outlineLevel="1" collapsed="false">
      <c r="A783" s="49" t="s">
        <v>1465</v>
      </c>
      <c r="B783" s="50" t="s">
        <v>49</v>
      </c>
      <c r="C783" s="50" t="s">
        <v>1406</v>
      </c>
      <c r="D783" s="50" t="s">
        <v>51</v>
      </c>
      <c r="E783" s="45" t="s">
        <v>1407</v>
      </c>
      <c r="F783" s="7" t="s">
        <v>117</v>
      </c>
      <c r="G783" s="51" t="n">
        <v>5</v>
      </c>
      <c r="H783" s="52"/>
      <c r="I783" s="46" t="n">
        <f aca="false">$D$1116</f>
        <v>0</v>
      </c>
      <c r="J783" s="53" t="n">
        <f aca="false">TRUNC(H783*(1+I783),2)</f>
        <v>0</v>
      </c>
      <c r="K783" s="54" t="n">
        <f aca="false">TRUNC(J783*G783,2)</f>
        <v>0</v>
      </c>
      <c r="L783" s="51"/>
      <c r="M783" s="151"/>
      <c r="N783" s="7" t="n">
        <f aca="false">SUM(O783:V783)-K783</f>
        <v>0</v>
      </c>
      <c r="O783" s="51"/>
      <c r="P783" s="51"/>
      <c r="Q783" s="51"/>
      <c r="R783" s="51"/>
      <c r="S783" s="51"/>
      <c r="T783" s="51"/>
      <c r="U783" s="51"/>
      <c r="V783" s="51" t="n">
        <f aca="false">K783</f>
        <v>0</v>
      </c>
      <c r="W783" s="50"/>
      <c r="X783" s="50"/>
      <c r="Y783" s="43"/>
      <c r="IM783" s="21"/>
      <c r="IN783" s="21"/>
    </row>
    <row r="784" s="85" customFormat="true" ht="14.15" hidden="false" customHeight="false" outlineLevel="1" collapsed="false">
      <c r="A784" s="65" t="s">
        <v>1466</v>
      </c>
      <c r="B784" s="67"/>
      <c r="C784" s="67"/>
      <c r="D784" s="67"/>
      <c r="E784" s="115" t="s">
        <v>1467</v>
      </c>
      <c r="F784" s="142"/>
      <c r="G784" s="142"/>
      <c r="H784" s="143"/>
      <c r="I784" s="142"/>
      <c r="J784" s="142"/>
      <c r="K784" s="84"/>
      <c r="L784" s="69"/>
      <c r="M784" s="70"/>
      <c r="N784" s="71" t="n">
        <f aca="false">SUM(O784:V784)-K784</f>
        <v>0</v>
      </c>
      <c r="O784" s="69"/>
      <c r="P784" s="144"/>
      <c r="Q784" s="144"/>
      <c r="R784" s="144"/>
      <c r="S784" s="144"/>
      <c r="T784" s="144"/>
      <c r="U784" s="144"/>
      <c r="V784" s="144"/>
      <c r="W784" s="66"/>
      <c r="X784" s="66"/>
      <c r="Y784" s="43"/>
      <c r="IM784" s="145"/>
      <c r="IN784" s="145"/>
    </row>
    <row r="785" s="89" customFormat="true" ht="12.8" hidden="false" customHeight="false" outlineLevel="1" collapsed="false">
      <c r="A785" s="73" t="s">
        <v>1449</v>
      </c>
      <c r="B785" s="75"/>
      <c r="C785" s="75"/>
      <c r="D785" s="75"/>
      <c r="E785" s="116" t="s">
        <v>86</v>
      </c>
      <c r="F785" s="146"/>
      <c r="G785" s="146"/>
      <c r="H785" s="143"/>
      <c r="I785" s="146"/>
      <c r="J785" s="146"/>
      <c r="K785" s="94"/>
      <c r="L785" s="77"/>
      <c r="M785" s="78"/>
      <c r="N785" s="79"/>
      <c r="O785" s="77"/>
      <c r="P785" s="108"/>
      <c r="Q785" s="108"/>
      <c r="R785" s="108"/>
      <c r="S785" s="108"/>
      <c r="T785" s="108"/>
      <c r="U785" s="108"/>
      <c r="V785" s="108"/>
      <c r="W785" s="74"/>
      <c r="X785" s="74"/>
      <c r="Y785" s="43"/>
      <c r="IM785" s="147"/>
      <c r="IN785" s="147"/>
    </row>
    <row r="786" s="10" customFormat="true" ht="35.05" hidden="false" customHeight="false" outlineLevel="1" collapsed="false">
      <c r="A786" s="49" t="s">
        <v>1450</v>
      </c>
      <c r="B786" s="50" t="s">
        <v>49</v>
      </c>
      <c r="C786" s="50" t="s">
        <v>1468</v>
      </c>
      <c r="D786" s="50" t="s">
        <v>80</v>
      </c>
      <c r="E786" s="45" t="s">
        <v>1469</v>
      </c>
      <c r="F786" s="7" t="s">
        <v>130</v>
      </c>
      <c r="G786" s="51" t="n">
        <v>18</v>
      </c>
      <c r="H786" s="52"/>
      <c r="I786" s="51" t="n">
        <f aca="false">$D$1116</f>
        <v>0</v>
      </c>
      <c r="J786" s="53" t="n">
        <f aca="false">TRUNC(H786*(1+I786),2)</f>
        <v>0</v>
      </c>
      <c r="K786" s="54" t="n">
        <f aca="false">TRUNC(J786*G786,2)</f>
        <v>0</v>
      </c>
      <c r="L786" s="51"/>
      <c r="M786" s="151"/>
      <c r="N786" s="7" t="n">
        <f aca="false">SUM(O786:V786)-K786</f>
        <v>0</v>
      </c>
      <c r="O786" s="51"/>
      <c r="P786" s="51"/>
      <c r="Q786" s="51"/>
      <c r="R786" s="51"/>
      <c r="S786" s="51" t="n">
        <f aca="false">K786</f>
        <v>0</v>
      </c>
      <c r="T786" s="51"/>
      <c r="U786" s="51"/>
      <c r="V786" s="51"/>
      <c r="W786" s="50"/>
      <c r="X786" s="50"/>
      <c r="Y786" s="43"/>
      <c r="IM786" s="21"/>
      <c r="IN786" s="21"/>
    </row>
    <row r="787" s="10" customFormat="true" ht="23.85" hidden="false" customHeight="false" outlineLevel="1" collapsed="false">
      <c r="A787" s="49" t="s">
        <v>1470</v>
      </c>
      <c r="B787" s="50" t="s">
        <v>49</v>
      </c>
      <c r="C787" s="50" t="s">
        <v>1468</v>
      </c>
      <c r="D787" s="50" t="s">
        <v>80</v>
      </c>
      <c r="E787" s="45" t="s">
        <v>1471</v>
      </c>
      <c r="F787" s="7" t="s">
        <v>130</v>
      </c>
      <c r="G787" s="51" t="n">
        <v>51</v>
      </c>
      <c r="H787" s="52"/>
      <c r="I787" s="51" t="n">
        <f aca="false">$D$1116</f>
        <v>0</v>
      </c>
      <c r="J787" s="53" t="n">
        <f aca="false">TRUNC(H787*(1+I787),2)</f>
        <v>0</v>
      </c>
      <c r="K787" s="54" t="n">
        <f aca="false">TRUNC(J787*G787,2)</f>
        <v>0</v>
      </c>
      <c r="L787" s="51"/>
      <c r="M787" s="151"/>
      <c r="N787" s="7" t="n">
        <f aca="false">SUM(O787:V787)-K787</f>
        <v>0</v>
      </c>
      <c r="O787" s="51"/>
      <c r="P787" s="51"/>
      <c r="Q787" s="51"/>
      <c r="R787" s="51"/>
      <c r="S787" s="51" t="n">
        <f aca="false">K787</f>
        <v>0</v>
      </c>
      <c r="T787" s="51"/>
      <c r="U787" s="51"/>
      <c r="V787" s="51"/>
      <c r="W787" s="50"/>
      <c r="X787" s="50"/>
      <c r="Y787" s="43"/>
      <c r="IM787" s="21"/>
      <c r="IN787" s="21"/>
    </row>
    <row r="788" s="10" customFormat="true" ht="23.85" hidden="false" customHeight="false" outlineLevel="1" collapsed="false">
      <c r="A788" s="49" t="s">
        <v>1472</v>
      </c>
      <c r="B788" s="50" t="s">
        <v>49</v>
      </c>
      <c r="C788" s="50" t="s">
        <v>1468</v>
      </c>
      <c r="D788" s="50" t="s">
        <v>80</v>
      </c>
      <c r="E788" s="45" t="s">
        <v>1473</v>
      </c>
      <c r="F788" s="7" t="s">
        <v>130</v>
      </c>
      <c r="G788" s="51" t="n">
        <v>26</v>
      </c>
      <c r="H788" s="52"/>
      <c r="I788" s="51" t="n">
        <f aca="false">$D$1116</f>
        <v>0</v>
      </c>
      <c r="J788" s="53" t="n">
        <f aca="false">TRUNC(H788*(1+I788),2)</f>
        <v>0</v>
      </c>
      <c r="K788" s="54" t="n">
        <f aca="false">TRUNC(J788*G788,2)</f>
        <v>0</v>
      </c>
      <c r="L788" s="51"/>
      <c r="M788" s="151"/>
      <c r="N788" s="7" t="n">
        <f aca="false">SUM(O788:V788)-K788</f>
        <v>0</v>
      </c>
      <c r="O788" s="51"/>
      <c r="P788" s="51"/>
      <c r="Q788" s="51"/>
      <c r="R788" s="51"/>
      <c r="S788" s="51" t="n">
        <f aca="false">K788</f>
        <v>0</v>
      </c>
      <c r="T788" s="51"/>
      <c r="U788" s="51"/>
      <c r="V788" s="51"/>
      <c r="W788" s="50"/>
      <c r="X788" s="50"/>
      <c r="Y788" s="43"/>
      <c r="IM788" s="21"/>
      <c r="IN788" s="21"/>
    </row>
    <row r="789" s="10" customFormat="true" ht="23.85" hidden="false" customHeight="false" outlineLevel="1" collapsed="false">
      <c r="A789" s="49" t="s">
        <v>1474</v>
      </c>
      <c r="B789" s="50" t="s">
        <v>49</v>
      </c>
      <c r="C789" s="50" t="s">
        <v>1475</v>
      </c>
      <c r="D789" s="50" t="s">
        <v>80</v>
      </c>
      <c r="E789" s="45" t="s">
        <v>1476</v>
      </c>
      <c r="F789" s="7" t="s">
        <v>117</v>
      </c>
      <c r="G789" s="51" t="n">
        <v>29</v>
      </c>
      <c r="H789" s="52"/>
      <c r="I789" s="51" t="n">
        <f aca="false">$D$1116</f>
        <v>0</v>
      </c>
      <c r="J789" s="53" t="n">
        <f aca="false">TRUNC(H789*(1+I789),2)</f>
        <v>0</v>
      </c>
      <c r="K789" s="54" t="n">
        <f aca="false">TRUNC(J789*G789,2)</f>
        <v>0</v>
      </c>
      <c r="L789" s="51"/>
      <c r="M789" s="151"/>
      <c r="N789" s="7" t="n">
        <f aca="false">SUM(O789:V789)-K789</f>
        <v>0</v>
      </c>
      <c r="O789" s="51"/>
      <c r="P789" s="51"/>
      <c r="Q789" s="51"/>
      <c r="R789" s="51"/>
      <c r="S789" s="51" t="n">
        <f aca="false">K789</f>
        <v>0</v>
      </c>
      <c r="T789" s="51"/>
      <c r="U789" s="159"/>
      <c r="V789" s="51"/>
      <c r="W789" s="50"/>
      <c r="X789" s="50"/>
      <c r="Y789" s="43"/>
      <c r="IM789" s="21"/>
      <c r="IN789" s="21"/>
    </row>
    <row r="790" s="10" customFormat="true" ht="23.85" hidden="false" customHeight="false" outlineLevel="1" collapsed="false">
      <c r="A790" s="49" t="s">
        <v>1477</v>
      </c>
      <c r="B790" s="50" t="s">
        <v>49</v>
      </c>
      <c r="C790" s="50" t="s">
        <v>1478</v>
      </c>
      <c r="D790" s="50" t="s">
        <v>80</v>
      </c>
      <c r="E790" s="45" t="s">
        <v>1479</v>
      </c>
      <c r="F790" s="7" t="s">
        <v>117</v>
      </c>
      <c r="G790" s="51" t="n">
        <v>6</v>
      </c>
      <c r="H790" s="52"/>
      <c r="I790" s="51" t="n">
        <f aca="false">$D$1116</f>
        <v>0</v>
      </c>
      <c r="J790" s="53" t="n">
        <f aca="false">TRUNC(H790*(1+I790),2)</f>
        <v>0</v>
      </c>
      <c r="K790" s="54" t="n">
        <f aca="false">TRUNC(J790*G790,2)</f>
        <v>0</v>
      </c>
      <c r="L790" s="51"/>
      <c r="M790" s="151"/>
      <c r="N790" s="7" t="n">
        <f aca="false">SUM(O790:V790)-K790</f>
        <v>0</v>
      </c>
      <c r="O790" s="51"/>
      <c r="P790" s="51"/>
      <c r="Q790" s="51"/>
      <c r="R790" s="51"/>
      <c r="S790" s="51" t="n">
        <f aca="false">K790</f>
        <v>0</v>
      </c>
      <c r="T790" s="51"/>
      <c r="U790" s="159"/>
      <c r="V790" s="51"/>
      <c r="W790" s="50"/>
      <c r="X790" s="50"/>
      <c r="Y790" s="43"/>
      <c r="IM790" s="21"/>
      <c r="IN790" s="21"/>
    </row>
    <row r="791" s="10" customFormat="true" ht="23.85" hidden="false" customHeight="false" outlineLevel="1" collapsed="false">
      <c r="A791" s="49" t="s">
        <v>1480</v>
      </c>
      <c r="B791" s="50" t="s">
        <v>49</v>
      </c>
      <c r="C791" s="50" t="s">
        <v>1481</v>
      </c>
      <c r="D791" s="50" t="s">
        <v>80</v>
      </c>
      <c r="E791" s="45" t="s">
        <v>1482</v>
      </c>
      <c r="F791" s="7" t="s">
        <v>117</v>
      </c>
      <c r="G791" s="51" t="n">
        <v>3</v>
      </c>
      <c r="H791" s="52"/>
      <c r="I791" s="51" t="n">
        <f aca="false">$D$1116</f>
        <v>0</v>
      </c>
      <c r="J791" s="53" t="n">
        <f aca="false">TRUNC(H791*(1+I791),2)</f>
        <v>0</v>
      </c>
      <c r="K791" s="54" t="n">
        <f aca="false">TRUNC(J791*G791,2)</f>
        <v>0</v>
      </c>
      <c r="L791" s="51"/>
      <c r="M791" s="151"/>
      <c r="N791" s="7" t="n">
        <f aca="false">SUM(O791:V791)-K791</f>
        <v>0</v>
      </c>
      <c r="O791" s="51"/>
      <c r="P791" s="51"/>
      <c r="Q791" s="51"/>
      <c r="R791" s="51"/>
      <c r="S791" s="51" t="n">
        <f aca="false">K791</f>
        <v>0</v>
      </c>
      <c r="T791" s="51"/>
      <c r="U791" s="159"/>
      <c r="V791" s="51"/>
      <c r="W791" s="50"/>
      <c r="X791" s="50"/>
      <c r="Y791" s="43"/>
      <c r="IM791" s="21"/>
      <c r="IN791" s="21"/>
    </row>
    <row r="792" s="10" customFormat="true" ht="23.85" hidden="false" customHeight="false" outlineLevel="1" collapsed="false">
      <c r="A792" s="49" t="s">
        <v>1483</v>
      </c>
      <c r="B792" s="50" t="s">
        <v>49</v>
      </c>
      <c r="C792" s="50" t="s">
        <v>1484</v>
      </c>
      <c r="D792" s="50" t="s">
        <v>80</v>
      </c>
      <c r="E792" s="45" t="s">
        <v>1485</v>
      </c>
      <c r="F792" s="7" t="s">
        <v>117</v>
      </c>
      <c r="G792" s="51" t="n">
        <v>1</v>
      </c>
      <c r="H792" s="52"/>
      <c r="I792" s="51" t="n">
        <f aca="false">$D$1116</f>
        <v>0</v>
      </c>
      <c r="J792" s="53" t="n">
        <f aca="false">TRUNC(H792*(1+I792),2)</f>
        <v>0</v>
      </c>
      <c r="K792" s="54" t="n">
        <f aca="false">TRUNC(J792*G792,2)</f>
        <v>0</v>
      </c>
      <c r="L792" s="51"/>
      <c r="M792" s="151"/>
      <c r="N792" s="7" t="n">
        <f aca="false">SUM(O792:V792)-K792</f>
        <v>0</v>
      </c>
      <c r="O792" s="51"/>
      <c r="P792" s="51"/>
      <c r="Q792" s="51"/>
      <c r="R792" s="51"/>
      <c r="S792" s="51" t="n">
        <f aca="false">K792</f>
        <v>0</v>
      </c>
      <c r="T792" s="51"/>
      <c r="U792" s="159"/>
      <c r="V792" s="51"/>
      <c r="W792" s="50"/>
      <c r="X792" s="50"/>
      <c r="Y792" s="43"/>
      <c r="IM792" s="21"/>
      <c r="IN792" s="21"/>
    </row>
    <row r="793" s="10" customFormat="true" ht="23.85" hidden="false" customHeight="false" outlineLevel="1" collapsed="false">
      <c r="A793" s="49" t="s">
        <v>1486</v>
      </c>
      <c r="B793" s="50" t="s">
        <v>49</v>
      </c>
      <c r="C793" s="50" t="s">
        <v>1487</v>
      </c>
      <c r="D793" s="50" t="s">
        <v>80</v>
      </c>
      <c r="E793" s="45" t="s">
        <v>1488</v>
      </c>
      <c r="F793" s="7" t="s">
        <v>117</v>
      </c>
      <c r="G793" s="51" t="n">
        <v>63</v>
      </c>
      <c r="H793" s="52"/>
      <c r="I793" s="51" t="n">
        <f aca="false">$D$1116</f>
        <v>0</v>
      </c>
      <c r="J793" s="53" t="n">
        <f aca="false">TRUNC(H793*(1+I793),2)</f>
        <v>0</v>
      </c>
      <c r="K793" s="54" t="n">
        <f aca="false">TRUNC(J793*G793,2)</f>
        <v>0</v>
      </c>
      <c r="L793" s="51"/>
      <c r="M793" s="151"/>
      <c r="N793" s="7" t="n">
        <f aca="false">SUM(O793:V793)-K793</f>
        <v>0</v>
      </c>
      <c r="O793" s="51"/>
      <c r="P793" s="51"/>
      <c r="Q793" s="51"/>
      <c r="R793" s="51"/>
      <c r="S793" s="51" t="n">
        <f aca="false">K793</f>
        <v>0</v>
      </c>
      <c r="T793" s="51"/>
      <c r="U793" s="159"/>
      <c r="V793" s="51"/>
      <c r="W793" s="50"/>
      <c r="X793" s="50"/>
      <c r="Y793" s="43"/>
      <c r="IM793" s="21"/>
      <c r="IN793" s="21"/>
    </row>
    <row r="794" s="10" customFormat="true" ht="35.05" hidden="false" customHeight="false" outlineLevel="1" collapsed="false">
      <c r="A794" s="49" t="s">
        <v>1489</v>
      </c>
      <c r="B794" s="50" t="s">
        <v>49</v>
      </c>
      <c r="C794" s="50" t="s">
        <v>1490</v>
      </c>
      <c r="D794" s="50" t="s">
        <v>80</v>
      </c>
      <c r="E794" s="45" t="s">
        <v>1491</v>
      </c>
      <c r="F794" s="7" t="s">
        <v>117</v>
      </c>
      <c r="G794" s="51" t="n">
        <v>63</v>
      </c>
      <c r="H794" s="52"/>
      <c r="I794" s="51" t="n">
        <f aca="false">$D$1116</f>
        <v>0</v>
      </c>
      <c r="J794" s="53" t="n">
        <f aca="false">TRUNC(H794*(1+I794),2)</f>
        <v>0</v>
      </c>
      <c r="K794" s="54" t="n">
        <f aca="false">TRUNC(J794*G794,2)</f>
        <v>0</v>
      </c>
      <c r="L794" s="51"/>
      <c r="M794" s="151"/>
      <c r="N794" s="7" t="n">
        <f aca="false">SUM(O794:V794)-K794</f>
        <v>0</v>
      </c>
      <c r="O794" s="51"/>
      <c r="P794" s="51"/>
      <c r="Q794" s="51"/>
      <c r="R794" s="51"/>
      <c r="S794" s="51" t="n">
        <f aca="false">K794</f>
        <v>0</v>
      </c>
      <c r="T794" s="51"/>
      <c r="U794" s="51"/>
      <c r="V794" s="51"/>
      <c r="W794" s="50"/>
      <c r="X794" s="50"/>
      <c r="Y794" s="43"/>
      <c r="IM794" s="21"/>
      <c r="IN794" s="21"/>
    </row>
    <row r="795" s="10" customFormat="true" ht="35.05" hidden="false" customHeight="false" outlineLevel="1" collapsed="false">
      <c r="A795" s="49" t="s">
        <v>1492</v>
      </c>
      <c r="B795" s="50" t="s">
        <v>49</v>
      </c>
      <c r="C795" s="50" t="s">
        <v>1493</v>
      </c>
      <c r="D795" s="50" t="s">
        <v>80</v>
      </c>
      <c r="E795" s="45" t="s">
        <v>1494</v>
      </c>
      <c r="F795" s="7" t="s">
        <v>117</v>
      </c>
      <c r="G795" s="51" t="n">
        <v>20</v>
      </c>
      <c r="H795" s="52"/>
      <c r="I795" s="51" t="n">
        <f aca="false">$D$1116</f>
        <v>0</v>
      </c>
      <c r="J795" s="53" t="n">
        <f aca="false">TRUNC(H795*(1+I795),2)</f>
        <v>0</v>
      </c>
      <c r="K795" s="54" t="n">
        <f aca="false">TRUNC(J795*G795,2)</f>
        <v>0</v>
      </c>
      <c r="L795" s="51"/>
      <c r="M795" s="151"/>
      <c r="N795" s="7" t="n">
        <f aca="false">SUM(O795:V795)-K795</f>
        <v>0</v>
      </c>
      <c r="O795" s="51"/>
      <c r="P795" s="51"/>
      <c r="Q795" s="51"/>
      <c r="R795" s="51"/>
      <c r="S795" s="51" t="n">
        <f aca="false">K795</f>
        <v>0</v>
      </c>
      <c r="T795" s="51"/>
      <c r="U795" s="159"/>
      <c r="V795" s="51"/>
      <c r="W795" s="50"/>
      <c r="X795" s="50"/>
      <c r="Y795" s="43"/>
      <c r="IM795" s="21"/>
      <c r="IN795" s="21"/>
    </row>
    <row r="796" s="10" customFormat="true" ht="23.85" hidden="false" customHeight="false" outlineLevel="1" collapsed="false">
      <c r="A796" s="49" t="s">
        <v>1495</v>
      </c>
      <c r="B796" s="50" t="s">
        <v>49</v>
      </c>
      <c r="C796" s="50" t="s">
        <v>1496</v>
      </c>
      <c r="D796" s="50" t="s">
        <v>80</v>
      </c>
      <c r="E796" s="45" t="s">
        <v>1497</v>
      </c>
      <c r="F796" s="7" t="s">
        <v>117</v>
      </c>
      <c r="G796" s="51" t="n">
        <v>2</v>
      </c>
      <c r="H796" s="52"/>
      <c r="I796" s="51" t="n">
        <f aca="false">$D$1116</f>
        <v>0</v>
      </c>
      <c r="J796" s="53" t="n">
        <f aca="false">TRUNC(H796*(1+I796),2)</f>
        <v>0</v>
      </c>
      <c r="K796" s="54" t="n">
        <f aca="false">TRUNC(J796*G796,2)</f>
        <v>0</v>
      </c>
      <c r="L796" s="51"/>
      <c r="M796" s="151"/>
      <c r="N796" s="7" t="n">
        <f aca="false">SUM(O796:V796)-K796</f>
        <v>0</v>
      </c>
      <c r="O796" s="51"/>
      <c r="P796" s="51"/>
      <c r="Q796" s="51"/>
      <c r="R796" s="51"/>
      <c r="S796" s="51" t="n">
        <f aca="false">K796</f>
        <v>0</v>
      </c>
      <c r="T796" s="51"/>
      <c r="U796" s="159"/>
      <c r="V796" s="51"/>
      <c r="W796" s="50"/>
      <c r="X796" s="50"/>
      <c r="Y796" s="43"/>
      <c r="IM796" s="21"/>
      <c r="IN796" s="21"/>
    </row>
    <row r="797" s="10" customFormat="true" ht="23.85" hidden="false" customHeight="false" outlineLevel="1" collapsed="false">
      <c r="A797" s="49" t="s">
        <v>1498</v>
      </c>
      <c r="B797" s="50" t="s">
        <v>49</v>
      </c>
      <c r="C797" s="50" t="s">
        <v>1499</v>
      </c>
      <c r="D797" s="50" t="s">
        <v>80</v>
      </c>
      <c r="E797" s="45" t="s">
        <v>1500</v>
      </c>
      <c r="F797" s="7" t="s">
        <v>117</v>
      </c>
      <c r="G797" s="51" t="n">
        <v>1</v>
      </c>
      <c r="H797" s="52"/>
      <c r="I797" s="51" t="n">
        <f aca="false">$D$1116</f>
        <v>0</v>
      </c>
      <c r="J797" s="53" t="n">
        <f aca="false">TRUNC(H797*(1+I797),2)</f>
        <v>0</v>
      </c>
      <c r="K797" s="54" t="n">
        <f aca="false">TRUNC(J797*G797,2)</f>
        <v>0</v>
      </c>
      <c r="L797" s="51"/>
      <c r="M797" s="151"/>
      <c r="N797" s="7" t="n">
        <f aca="false">SUM(O797:V797)-K797</f>
        <v>0</v>
      </c>
      <c r="O797" s="51"/>
      <c r="P797" s="51"/>
      <c r="Q797" s="51"/>
      <c r="R797" s="51"/>
      <c r="S797" s="51" t="n">
        <f aca="false">K797</f>
        <v>0</v>
      </c>
      <c r="T797" s="51"/>
      <c r="U797" s="159"/>
      <c r="V797" s="51"/>
      <c r="W797" s="50"/>
      <c r="X797" s="50"/>
      <c r="Y797" s="43"/>
      <c r="IM797" s="21"/>
      <c r="IN797" s="21"/>
    </row>
    <row r="798" s="10" customFormat="true" ht="14.15" hidden="false" customHeight="false" outlineLevel="1" collapsed="false">
      <c r="A798" s="49" t="s">
        <v>1501</v>
      </c>
      <c r="B798" s="50" t="s">
        <v>49</v>
      </c>
      <c r="C798" s="50" t="s">
        <v>1502</v>
      </c>
      <c r="D798" s="50" t="s">
        <v>80</v>
      </c>
      <c r="E798" s="45" t="s">
        <v>1503</v>
      </c>
      <c r="F798" s="7" t="s">
        <v>117</v>
      </c>
      <c r="G798" s="51" t="n">
        <v>3</v>
      </c>
      <c r="H798" s="52"/>
      <c r="I798" s="51" t="n">
        <f aca="false">$D$1116</f>
        <v>0</v>
      </c>
      <c r="J798" s="53" t="n">
        <f aca="false">TRUNC(H798*(1+I798),2)</f>
        <v>0</v>
      </c>
      <c r="K798" s="54" t="n">
        <f aca="false">TRUNC(J798*G798,2)</f>
        <v>0</v>
      </c>
      <c r="L798" s="51"/>
      <c r="M798" s="151"/>
      <c r="N798" s="7" t="n">
        <f aca="false">SUM(O798:V798)-K798</f>
        <v>0</v>
      </c>
      <c r="O798" s="51"/>
      <c r="P798" s="51"/>
      <c r="Q798" s="51"/>
      <c r="R798" s="51"/>
      <c r="S798" s="51" t="n">
        <f aca="false">K798</f>
        <v>0</v>
      </c>
      <c r="T798" s="51"/>
      <c r="U798" s="159"/>
      <c r="V798" s="51"/>
      <c r="W798" s="50"/>
      <c r="X798" s="50"/>
      <c r="Y798" s="43"/>
      <c r="IM798" s="21"/>
      <c r="IN798" s="21"/>
    </row>
    <row r="799" s="10" customFormat="true" ht="23.85" hidden="false" customHeight="false" outlineLevel="1" collapsed="false">
      <c r="A799" s="49" t="s">
        <v>1504</v>
      </c>
      <c r="B799" s="50" t="s">
        <v>49</v>
      </c>
      <c r="C799" s="50" t="s">
        <v>1505</v>
      </c>
      <c r="D799" s="50" t="s">
        <v>80</v>
      </c>
      <c r="E799" s="45" t="s">
        <v>1506</v>
      </c>
      <c r="F799" s="7" t="s">
        <v>117</v>
      </c>
      <c r="G799" s="51" t="n">
        <v>17</v>
      </c>
      <c r="H799" s="52"/>
      <c r="I799" s="51" t="n">
        <f aca="false">$D$1116</f>
        <v>0</v>
      </c>
      <c r="J799" s="53" t="n">
        <f aca="false">TRUNC(H799*(1+I799),2)</f>
        <v>0</v>
      </c>
      <c r="K799" s="54" t="n">
        <f aca="false">TRUNC(J799*G799,2)</f>
        <v>0</v>
      </c>
      <c r="L799" s="51"/>
      <c r="M799" s="151"/>
      <c r="N799" s="7" t="n">
        <f aca="false">SUM(O799:V799)-K799</f>
        <v>0</v>
      </c>
      <c r="O799" s="51"/>
      <c r="P799" s="51"/>
      <c r="Q799" s="51"/>
      <c r="R799" s="51"/>
      <c r="S799" s="51" t="n">
        <f aca="false">K799</f>
        <v>0</v>
      </c>
      <c r="T799" s="51"/>
      <c r="U799" s="159"/>
      <c r="V799" s="51"/>
      <c r="W799" s="50"/>
      <c r="X799" s="50"/>
      <c r="Y799" s="43"/>
      <c r="IM799" s="21"/>
      <c r="IN799" s="21"/>
    </row>
    <row r="800" s="10" customFormat="true" ht="35.05" hidden="false" customHeight="false" outlineLevel="1" collapsed="false">
      <c r="A800" s="49" t="s">
        <v>1507</v>
      </c>
      <c r="B800" s="50" t="s">
        <v>49</v>
      </c>
      <c r="C800" s="50" t="s">
        <v>1490</v>
      </c>
      <c r="D800" s="50" t="s">
        <v>80</v>
      </c>
      <c r="E800" s="45" t="s">
        <v>1508</v>
      </c>
      <c r="F800" s="7" t="s">
        <v>117</v>
      </c>
      <c r="G800" s="51" t="n">
        <v>35</v>
      </c>
      <c r="H800" s="52"/>
      <c r="I800" s="51" t="n">
        <f aca="false">$D$1116</f>
        <v>0</v>
      </c>
      <c r="J800" s="53" t="n">
        <f aca="false">TRUNC(H800*(1+I800),2)</f>
        <v>0</v>
      </c>
      <c r="K800" s="54" t="n">
        <f aca="false">TRUNC(J800*G800,2)</f>
        <v>0</v>
      </c>
      <c r="L800" s="51"/>
      <c r="M800" s="151"/>
      <c r="N800" s="7" t="n">
        <f aca="false">SUM(O800:V800)-K800</f>
        <v>0</v>
      </c>
      <c r="O800" s="51"/>
      <c r="P800" s="51"/>
      <c r="Q800" s="51"/>
      <c r="R800" s="51"/>
      <c r="S800" s="51" t="n">
        <f aca="false">K800</f>
        <v>0</v>
      </c>
      <c r="T800" s="51"/>
      <c r="U800" s="51"/>
      <c r="V800" s="51"/>
      <c r="W800" s="50"/>
      <c r="X800" s="50"/>
      <c r="Y800" s="43"/>
      <c r="IM800" s="21"/>
      <c r="IN800" s="21"/>
    </row>
    <row r="801" s="10" customFormat="true" ht="23.85" hidden="false" customHeight="false" outlineLevel="1" collapsed="false">
      <c r="A801" s="49" t="s">
        <v>1509</v>
      </c>
      <c r="B801" s="50" t="s">
        <v>49</v>
      </c>
      <c r="C801" s="50" t="s">
        <v>1510</v>
      </c>
      <c r="D801" s="50" t="s">
        <v>80</v>
      </c>
      <c r="E801" s="45" t="s">
        <v>1511</v>
      </c>
      <c r="F801" s="7" t="s">
        <v>117</v>
      </c>
      <c r="G801" s="51" t="n">
        <v>35</v>
      </c>
      <c r="H801" s="52"/>
      <c r="I801" s="51" t="n">
        <f aca="false">$D$1116</f>
        <v>0</v>
      </c>
      <c r="J801" s="53" t="n">
        <f aca="false">TRUNC(H801*(1+I801),2)</f>
        <v>0</v>
      </c>
      <c r="K801" s="54" t="n">
        <f aca="false">TRUNC(J801*G801,2)</f>
        <v>0</v>
      </c>
      <c r="L801" s="51"/>
      <c r="M801" s="151"/>
      <c r="N801" s="7" t="n">
        <f aca="false">SUM(O801:V801)-K801</f>
        <v>0</v>
      </c>
      <c r="O801" s="51"/>
      <c r="P801" s="51"/>
      <c r="Q801" s="51"/>
      <c r="R801" s="51"/>
      <c r="S801" s="51" t="n">
        <f aca="false">K801</f>
        <v>0</v>
      </c>
      <c r="T801" s="51"/>
      <c r="U801" s="51"/>
      <c r="V801" s="51"/>
      <c r="W801" s="50"/>
      <c r="X801" s="50"/>
      <c r="Y801" s="43"/>
      <c r="IM801" s="21"/>
      <c r="IN801" s="21"/>
    </row>
    <row r="802" s="10" customFormat="true" ht="23.85" hidden="false" customHeight="false" outlineLevel="1" collapsed="false">
      <c r="A802" s="49" t="s">
        <v>1512</v>
      </c>
      <c r="B802" s="50" t="s">
        <v>49</v>
      </c>
      <c r="C802" s="50" t="s">
        <v>1513</v>
      </c>
      <c r="D802" s="50" t="s">
        <v>80</v>
      </c>
      <c r="E802" s="45" t="s">
        <v>1514</v>
      </c>
      <c r="F802" s="7" t="s">
        <v>130</v>
      </c>
      <c r="G802" s="51" t="n">
        <v>50</v>
      </c>
      <c r="H802" s="52"/>
      <c r="I802" s="51" t="n">
        <f aca="false">$D$1116</f>
        <v>0</v>
      </c>
      <c r="J802" s="53" t="n">
        <f aca="false">TRUNC(H802*(1+I802),2)</f>
        <v>0</v>
      </c>
      <c r="K802" s="54" t="n">
        <f aca="false">TRUNC(J802*G802,2)</f>
        <v>0</v>
      </c>
      <c r="L802" s="51"/>
      <c r="M802" s="151"/>
      <c r="N802" s="7" t="n">
        <f aca="false">SUM(O802:V802)-K802</f>
        <v>0</v>
      </c>
      <c r="O802" s="51"/>
      <c r="P802" s="51"/>
      <c r="Q802" s="51"/>
      <c r="R802" s="51"/>
      <c r="S802" s="51" t="n">
        <f aca="false">K802</f>
        <v>0</v>
      </c>
      <c r="T802" s="51"/>
      <c r="U802" s="159"/>
      <c r="V802" s="51"/>
      <c r="W802" s="50"/>
      <c r="X802" s="50"/>
      <c r="Y802" s="43"/>
      <c r="IM802" s="21"/>
      <c r="IN802" s="21"/>
    </row>
    <row r="803" s="10" customFormat="true" ht="23.85" hidden="false" customHeight="false" outlineLevel="1" collapsed="false">
      <c r="A803" s="49" t="s">
        <v>1515</v>
      </c>
      <c r="B803" s="50" t="s">
        <v>49</v>
      </c>
      <c r="C803" s="50" t="s">
        <v>1516</v>
      </c>
      <c r="D803" s="50" t="s">
        <v>80</v>
      </c>
      <c r="E803" s="45" t="s">
        <v>1517</v>
      </c>
      <c r="F803" s="7" t="s">
        <v>117</v>
      </c>
      <c r="G803" s="51" t="n">
        <v>16</v>
      </c>
      <c r="H803" s="52"/>
      <c r="I803" s="51" t="n">
        <f aca="false">$D$1116</f>
        <v>0</v>
      </c>
      <c r="J803" s="53" t="n">
        <f aca="false">TRUNC(H803*(1+I803),2)</f>
        <v>0</v>
      </c>
      <c r="K803" s="54" t="n">
        <f aca="false">TRUNC(J803*G803,2)</f>
        <v>0</v>
      </c>
      <c r="L803" s="51"/>
      <c r="M803" s="151"/>
      <c r="N803" s="7" t="n">
        <f aca="false">SUM(O803:V803)-K803</f>
        <v>0</v>
      </c>
      <c r="O803" s="51"/>
      <c r="P803" s="51"/>
      <c r="Q803" s="51"/>
      <c r="R803" s="51"/>
      <c r="S803" s="51" t="n">
        <f aca="false">K803</f>
        <v>0</v>
      </c>
      <c r="T803" s="51"/>
      <c r="U803" s="159"/>
      <c r="V803" s="51"/>
      <c r="W803" s="50"/>
      <c r="X803" s="50"/>
      <c r="Y803" s="43"/>
      <c r="IM803" s="21"/>
      <c r="IN803" s="21"/>
    </row>
    <row r="804" s="10" customFormat="true" ht="23.85" hidden="false" customHeight="false" outlineLevel="1" collapsed="false">
      <c r="A804" s="49" t="s">
        <v>1518</v>
      </c>
      <c r="B804" s="50" t="s">
        <v>49</v>
      </c>
      <c r="C804" s="50" t="s">
        <v>1519</v>
      </c>
      <c r="D804" s="50" t="s">
        <v>80</v>
      </c>
      <c r="E804" s="45" t="s">
        <v>1520</v>
      </c>
      <c r="F804" s="7" t="s">
        <v>117</v>
      </c>
      <c r="G804" s="51" t="n">
        <v>33</v>
      </c>
      <c r="H804" s="52"/>
      <c r="I804" s="51" t="n">
        <f aca="false">$D$1116</f>
        <v>0</v>
      </c>
      <c r="J804" s="53" t="n">
        <f aca="false">TRUNC(H804*(1+I804),2)</f>
        <v>0</v>
      </c>
      <c r="K804" s="54" t="n">
        <f aca="false">TRUNC(J804*G804,2)</f>
        <v>0</v>
      </c>
      <c r="L804" s="51"/>
      <c r="M804" s="151"/>
      <c r="N804" s="7" t="n">
        <f aca="false">SUM(O804:V804)-K804</f>
        <v>0</v>
      </c>
      <c r="O804" s="51"/>
      <c r="P804" s="51"/>
      <c r="Q804" s="51"/>
      <c r="R804" s="51"/>
      <c r="S804" s="51" t="n">
        <f aca="false">K804</f>
        <v>0</v>
      </c>
      <c r="T804" s="51"/>
      <c r="U804" s="159"/>
      <c r="V804" s="51"/>
      <c r="W804" s="50"/>
      <c r="X804" s="50"/>
      <c r="Y804" s="43"/>
      <c r="IM804" s="21"/>
      <c r="IN804" s="21"/>
    </row>
    <row r="805" s="10" customFormat="true" ht="35.05" hidden="false" customHeight="false" outlineLevel="1" collapsed="false">
      <c r="A805" s="49" t="s">
        <v>1521</v>
      </c>
      <c r="B805" s="50" t="s">
        <v>49</v>
      </c>
      <c r="C805" s="50" t="s">
        <v>1490</v>
      </c>
      <c r="D805" s="50" t="s">
        <v>80</v>
      </c>
      <c r="E805" s="45" t="s">
        <v>1522</v>
      </c>
      <c r="F805" s="7" t="s">
        <v>117</v>
      </c>
      <c r="G805" s="51" t="n">
        <v>33</v>
      </c>
      <c r="H805" s="52"/>
      <c r="I805" s="51" t="n">
        <f aca="false">$D$1116</f>
        <v>0</v>
      </c>
      <c r="J805" s="53" t="n">
        <f aca="false">TRUNC(H805*(1+I805),2)</f>
        <v>0</v>
      </c>
      <c r="K805" s="54" t="n">
        <f aca="false">TRUNC(J805*G805,2)</f>
        <v>0</v>
      </c>
      <c r="L805" s="51"/>
      <c r="M805" s="151"/>
      <c r="N805" s="7" t="n">
        <f aca="false">SUM(O805:V805)-K805</f>
        <v>0</v>
      </c>
      <c r="O805" s="51"/>
      <c r="P805" s="51"/>
      <c r="Q805" s="51"/>
      <c r="R805" s="51"/>
      <c r="S805" s="51" t="n">
        <f aca="false">K805</f>
        <v>0</v>
      </c>
      <c r="T805" s="51"/>
      <c r="U805" s="159"/>
      <c r="V805" s="51"/>
      <c r="W805" s="50"/>
      <c r="X805" s="50"/>
      <c r="Y805" s="43"/>
      <c r="IM805" s="21"/>
      <c r="IN805" s="21"/>
    </row>
    <row r="806" s="10" customFormat="true" ht="23.85" hidden="false" customHeight="false" outlineLevel="1" collapsed="false">
      <c r="A806" s="49" t="s">
        <v>1523</v>
      </c>
      <c r="B806" s="50" t="s">
        <v>49</v>
      </c>
      <c r="C806" s="50" t="s">
        <v>1524</v>
      </c>
      <c r="D806" s="50" t="s">
        <v>80</v>
      </c>
      <c r="E806" s="45" t="s">
        <v>1525</v>
      </c>
      <c r="F806" s="7" t="s">
        <v>117</v>
      </c>
      <c r="G806" s="51" t="n">
        <v>4</v>
      </c>
      <c r="H806" s="52"/>
      <c r="I806" s="51" t="n">
        <f aca="false">$D$1116</f>
        <v>0</v>
      </c>
      <c r="J806" s="53" t="n">
        <f aca="false">TRUNC(H806*(1+I806),2)</f>
        <v>0</v>
      </c>
      <c r="K806" s="54" t="n">
        <f aca="false">TRUNC(J806*G806,2)</f>
        <v>0</v>
      </c>
      <c r="L806" s="51"/>
      <c r="M806" s="151"/>
      <c r="N806" s="7" t="n">
        <f aca="false">SUM(O806:V806)-K806</f>
        <v>0</v>
      </c>
      <c r="O806" s="51"/>
      <c r="P806" s="51"/>
      <c r="Q806" s="51"/>
      <c r="R806" s="51"/>
      <c r="S806" s="51" t="n">
        <f aca="false">K806</f>
        <v>0</v>
      </c>
      <c r="T806" s="51"/>
      <c r="U806" s="159"/>
      <c r="V806" s="51"/>
      <c r="W806" s="50"/>
      <c r="X806" s="50"/>
      <c r="Y806" s="43"/>
      <c r="IM806" s="21"/>
      <c r="IN806" s="21"/>
    </row>
    <row r="807" s="10" customFormat="true" ht="14.15" hidden="false" customHeight="false" outlineLevel="1" collapsed="false">
      <c r="A807" s="49" t="s">
        <v>1526</v>
      </c>
      <c r="B807" s="50" t="s">
        <v>49</v>
      </c>
      <c r="C807" s="50" t="s">
        <v>1527</v>
      </c>
      <c r="D807" s="50" t="s">
        <v>80</v>
      </c>
      <c r="E807" s="45" t="s">
        <v>1528</v>
      </c>
      <c r="F807" s="7" t="s">
        <v>130</v>
      </c>
      <c r="G807" s="51" t="n">
        <v>210</v>
      </c>
      <c r="H807" s="52"/>
      <c r="I807" s="51" t="n">
        <f aca="false">$D$1116</f>
        <v>0</v>
      </c>
      <c r="J807" s="53" t="n">
        <f aca="false">TRUNC(H807*(1+I807),2)</f>
        <v>0</v>
      </c>
      <c r="K807" s="54" t="n">
        <f aca="false">TRUNC(J807*G807,2)</f>
        <v>0</v>
      </c>
      <c r="L807" s="51"/>
      <c r="M807" s="151"/>
      <c r="N807" s="7" t="n">
        <f aca="false">SUM(O807:V807)-K807</f>
        <v>0</v>
      </c>
      <c r="O807" s="51"/>
      <c r="P807" s="51"/>
      <c r="Q807" s="51"/>
      <c r="R807" s="51"/>
      <c r="S807" s="51" t="n">
        <f aca="false">K807</f>
        <v>0</v>
      </c>
      <c r="T807" s="51"/>
      <c r="U807" s="159"/>
      <c r="V807" s="51"/>
      <c r="W807" s="50"/>
      <c r="X807" s="50"/>
      <c r="Y807" s="43"/>
      <c r="IM807" s="21"/>
      <c r="IN807" s="21"/>
    </row>
    <row r="808" s="10" customFormat="true" ht="14.15" hidden="false" customHeight="false" outlineLevel="1" collapsed="false">
      <c r="A808" s="49" t="s">
        <v>1529</v>
      </c>
      <c r="B808" s="50" t="s">
        <v>49</v>
      </c>
      <c r="C808" s="50" t="s">
        <v>1530</v>
      </c>
      <c r="D808" s="50" t="s">
        <v>80</v>
      </c>
      <c r="E808" s="45" t="s">
        <v>1531</v>
      </c>
      <c r="F808" s="7" t="s">
        <v>117</v>
      </c>
      <c r="G808" s="51" t="n">
        <v>139</v>
      </c>
      <c r="H808" s="52"/>
      <c r="I808" s="51" t="n">
        <f aca="false">$D$1116</f>
        <v>0</v>
      </c>
      <c r="J808" s="53" t="n">
        <f aca="false">TRUNC(H808*(1+I808),2)</f>
        <v>0</v>
      </c>
      <c r="K808" s="54" t="n">
        <f aca="false">TRUNC(J808*G808,2)</f>
        <v>0</v>
      </c>
      <c r="L808" s="51"/>
      <c r="M808" s="151"/>
      <c r="N808" s="7" t="n">
        <f aca="false">SUM(O808:V808)-K808</f>
        <v>0</v>
      </c>
      <c r="O808" s="51"/>
      <c r="P808" s="51"/>
      <c r="Q808" s="51"/>
      <c r="R808" s="51"/>
      <c r="S808" s="51" t="n">
        <f aca="false">K808</f>
        <v>0</v>
      </c>
      <c r="T808" s="51"/>
      <c r="U808" s="51"/>
      <c r="V808" s="51"/>
      <c r="W808" s="50"/>
      <c r="X808" s="50"/>
      <c r="Y808" s="43"/>
      <c r="IM808" s="21"/>
      <c r="IN808" s="21"/>
    </row>
    <row r="809" s="10" customFormat="true" ht="23.85" hidden="false" customHeight="false" outlineLevel="1" collapsed="false">
      <c r="A809" s="49" t="s">
        <v>1532</v>
      </c>
      <c r="B809" s="50" t="s">
        <v>49</v>
      </c>
      <c r="C809" s="50" t="s">
        <v>1490</v>
      </c>
      <c r="D809" s="50" t="s">
        <v>80</v>
      </c>
      <c r="E809" s="45" t="s">
        <v>1533</v>
      </c>
      <c r="F809" s="7" t="s">
        <v>117</v>
      </c>
      <c r="G809" s="51" t="n">
        <v>139</v>
      </c>
      <c r="H809" s="52"/>
      <c r="I809" s="51" t="n">
        <f aca="false">$D$1116</f>
        <v>0</v>
      </c>
      <c r="J809" s="53" t="n">
        <f aca="false">TRUNC(H809*(1+I809),2)</f>
        <v>0</v>
      </c>
      <c r="K809" s="54" t="n">
        <f aca="false">TRUNC(J809*G809,2)</f>
        <v>0</v>
      </c>
      <c r="L809" s="51"/>
      <c r="M809" s="151"/>
      <c r="N809" s="7" t="n">
        <f aca="false">SUM(O809:V809)-K809</f>
        <v>0</v>
      </c>
      <c r="O809" s="51"/>
      <c r="P809" s="51"/>
      <c r="Q809" s="51"/>
      <c r="R809" s="51"/>
      <c r="S809" s="51" t="n">
        <f aca="false">K809</f>
        <v>0</v>
      </c>
      <c r="T809" s="51"/>
      <c r="U809" s="51"/>
      <c r="V809" s="51"/>
      <c r="W809" s="50"/>
      <c r="X809" s="50"/>
      <c r="Y809" s="43"/>
      <c r="IM809" s="21"/>
      <c r="IN809" s="21"/>
    </row>
    <row r="810" s="10" customFormat="true" ht="23.85" hidden="false" customHeight="false" outlineLevel="1" collapsed="false">
      <c r="A810" s="49" t="s">
        <v>1534</v>
      </c>
      <c r="B810" s="50" t="s">
        <v>49</v>
      </c>
      <c r="C810" s="50" t="s">
        <v>1535</v>
      </c>
      <c r="D810" s="50" t="s">
        <v>80</v>
      </c>
      <c r="E810" s="45" t="s">
        <v>1536</v>
      </c>
      <c r="F810" s="7" t="s">
        <v>117</v>
      </c>
      <c r="G810" s="51" t="n">
        <v>14</v>
      </c>
      <c r="H810" s="52"/>
      <c r="I810" s="51" t="n">
        <f aca="false">$D$1116</f>
        <v>0</v>
      </c>
      <c r="J810" s="53" t="n">
        <f aca="false">TRUNC(H810*(1+I810),2)</f>
        <v>0</v>
      </c>
      <c r="K810" s="54" t="n">
        <f aca="false">TRUNC(J810*G810,2)</f>
        <v>0</v>
      </c>
      <c r="L810" s="51"/>
      <c r="M810" s="151"/>
      <c r="N810" s="7" t="n">
        <f aca="false">SUM(O810:V810)-K810</f>
        <v>0</v>
      </c>
      <c r="O810" s="51"/>
      <c r="P810" s="51"/>
      <c r="Q810" s="51"/>
      <c r="R810" s="51"/>
      <c r="S810" s="51" t="n">
        <f aca="false">K810</f>
        <v>0</v>
      </c>
      <c r="T810" s="51"/>
      <c r="U810" s="51"/>
      <c r="V810" s="51"/>
      <c r="W810" s="50"/>
      <c r="X810" s="50"/>
      <c r="Y810" s="43"/>
      <c r="IM810" s="21"/>
      <c r="IN810" s="21"/>
    </row>
    <row r="811" s="10" customFormat="true" ht="14.15" hidden="false" customHeight="false" outlineLevel="1" collapsed="false">
      <c r="A811" s="49" t="s">
        <v>1537</v>
      </c>
      <c r="B811" s="50" t="s">
        <v>49</v>
      </c>
      <c r="C811" s="50" t="s">
        <v>1538</v>
      </c>
      <c r="D811" s="50" t="s">
        <v>80</v>
      </c>
      <c r="E811" s="45" t="s">
        <v>1539</v>
      </c>
      <c r="F811" s="7" t="s">
        <v>117</v>
      </c>
      <c r="G811" s="51" t="n">
        <v>8</v>
      </c>
      <c r="H811" s="52"/>
      <c r="I811" s="51" t="n">
        <f aca="false">$D$1116</f>
        <v>0</v>
      </c>
      <c r="J811" s="53" t="n">
        <f aca="false">TRUNC(H811*(1+I811),2)</f>
        <v>0</v>
      </c>
      <c r="K811" s="54" t="n">
        <f aca="false">TRUNC(J811*G811,2)</f>
        <v>0</v>
      </c>
      <c r="L811" s="51"/>
      <c r="M811" s="151"/>
      <c r="N811" s="7" t="n">
        <f aca="false">SUM(O811:V811)-K811</f>
        <v>0</v>
      </c>
      <c r="O811" s="51"/>
      <c r="P811" s="51"/>
      <c r="Q811" s="51"/>
      <c r="R811" s="51"/>
      <c r="S811" s="51" t="n">
        <f aca="false">K811</f>
        <v>0</v>
      </c>
      <c r="T811" s="51"/>
      <c r="U811" s="51"/>
      <c r="V811" s="51"/>
      <c r="W811" s="50"/>
      <c r="X811" s="50"/>
      <c r="Y811" s="43"/>
      <c r="IM811" s="21"/>
      <c r="IN811" s="21"/>
    </row>
    <row r="812" s="10" customFormat="true" ht="23.85" hidden="false" customHeight="false" outlineLevel="1" collapsed="false">
      <c r="A812" s="49" t="s">
        <v>1540</v>
      </c>
      <c r="B812" s="50" t="s">
        <v>49</v>
      </c>
      <c r="C812" s="50" t="s">
        <v>1541</v>
      </c>
      <c r="D812" s="50" t="s">
        <v>80</v>
      </c>
      <c r="E812" s="45" t="s">
        <v>1542</v>
      </c>
      <c r="F812" s="7" t="s">
        <v>117</v>
      </c>
      <c r="G812" s="51" t="n">
        <v>32</v>
      </c>
      <c r="H812" s="52"/>
      <c r="I812" s="51" t="n">
        <f aca="false">$D$1116</f>
        <v>0</v>
      </c>
      <c r="J812" s="53" t="n">
        <f aca="false">TRUNC(H812*(1+I812),2)</f>
        <v>0</v>
      </c>
      <c r="K812" s="54" t="n">
        <f aca="false">TRUNC(J812*G812,2)</f>
        <v>0</v>
      </c>
      <c r="L812" s="51"/>
      <c r="M812" s="151"/>
      <c r="N812" s="7" t="n">
        <f aca="false">SUM(O812:V812)-K812</f>
        <v>0</v>
      </c>
      <c r="O812" s="51"/>
      <c r="P812" s="51"/>
      <c r="Q812" s="51"/>
      <c r="R812" s="51"/>
      <c r="S812" s="51" t="n">
        <f aca="false">K812</f>
        <v>0</v>
      </c>
      <c r="T812" s="51"/>
      <c r="U812" s="51"/>
      <c r="V812" s="51"/>
      <c r="W812" s="50"/>
      <c r="X812" s="50"/>
      <c r="Y812" s="43"/>
      <c r="IM812" s="21"/>
      <c r="IN812" s="21"/>
    </row>
    <row r="813" s="10" customFormat="true" ht="23.85" hidden="false" customHeight="false" outlineLevel="1" collapsed="false">
      <c r="A813" s="49" t="s">
        <v>1543</v>
      </c>
      <c r="B813" s="50" t="s">
        <v>49</v>
      </c>
      <c r="C813" s="50" t="s">
        <v>1544</v>
      </c>
      <c r="D813" s="50" t="s">
        <v>80</v>
      </c>
      <c r="E813" s="45" t="s">
        <v>1545</v>
      </c>
      <c r="F813" s="7" t="s">
        <v>117</v>
      </c>
      <c r="G813" s="51" t="n">
        <v>6</v>
      </c>
      <c r="H813" s="52"/>
      <c r="I813" s="51" t="n">
        <f aca="false">$D$1116</f>
        <v>0</v>
      </c>
      <c r="J813" s="53" t="n">
        <f aca="false">TRUNC(H813*(1+I813),2)</f>
        <v>0</v>
      </c>
      <c r="K813" s="54" t="n">
        <f aca="false">TRUNC(J813*G813,2)</f>
        <v>0</v>
      </c>
      <c r="L813" s="51"/>
      <c r="M813" s="151"/>
      <c r="N813" s="7" t="n">
        <f aca="false">SUM(O813:V813)-K813</f>
        <v>0</v>
      </c>
      <c r="O813" s="51"/>
      <c r="P813" s="51"/>
      <c r="Q813" s="51"/>
      <c r="R813" s="51"/>
      <c r="S813" s="51" t="n">
        <f aca="false">K813</f>
        <v>0</v>
      </c>
      <c r="T813" s="51"/>
      <c r="U813" s="51"/>
      <c r="V813" s="51"/>
      <c r="W813" s="50"/>
      <c r="X813" s="50"/>
      <c r="Y813" s="43"/>
      <c r="IM813" s="21"/>
      <c r="IN813" s="21"/>
    </row>
    <row r="814" s="10" customFormat="true" ht="23.85" hidden="false" customHeight="false" outlineLevel="1" collapsed="false">
      <c r="A814" s="49" t="s">
        <v>1546</v>
      </c>
      <c r="B814" s="50" t="s">
        <v>49</v>
      </c>
      <c r="C814" s="50" t="s">
        <v>1547</v>
      </c>
      <c r="D814" s="50" t="s">
        <v>80</v>
      </c>
      <c r="E814" s="45" t="s">
        <v>1548</v>
      </c>
      <c r="F814" s="7" t="s">
        <v>117</v>
      </c>
      <c r="G814" s="51" t="n">
        <v>82</v>
      </c>
      <c r="H814" s="52"/>
      <c r="I814" s="51" t="n">
        <f aca="false">$D$1116</f>
        <v>0</v>
      </c>
      <c r="J814" s="53" t="n">
        <f aca="false">TRUNC(H814*(1+I814),2)</f>
        <v>0</v>
      </c>
      <c r="K814" s="54" t="n">
        <f aca="false">TRUNC(J814*G814,2)</f>
        <v>0</v>
      </c>
      <c r="L814" s="51"/>
      <c r="M814" s="151"/>
      <c r="N814" s="7" t="n">
        <f aca="false">SUM(O814:V814)-K814</f>
        <v>0</v>
      </c>
      <c r="O814" s="51"/>
      <c r="P814" s="51"/>
      <c r="Q814" s="51"/>
      <c r="R814" s="51"/>
      <c r="S814" s="51" t="n">
        <f aca="false">K814</f>
        <v>0</v>
      </c>
      <c r="T814" s="51"/>
      <c r="U814" s="51"/>
      <c r="V814" s="51"/>
      <c r="W814" s="50"/>
      <c r="X814" s="50"/>
      <c r="Y814" s="43"/>
      <c r="IM814" s="21"/>
      <c r="IN814" s="21"/>
    </row>
    <row r="815" s="141" customFormat="true" ht="23.85" hidden="false" customHeight="false" outlineLevel="1" collapsed="false">
      <c r="A815" s="49" t="s">
        <v>1549</v>
      </c>
      <c r="B815" s="50" t="s">
        <v>49</v>
      </c>
      <c r="C815" s="50" t="s">
        <v>1550</v>
      </c>
      <c r="D815" s="50" t="s">
        <v>80</v>
      </c>
      <c r="E815" s="45" t="s">
        <v>1551</v>
      </c>
      <c r="F815" s="7" t="s">
        <v>117</v>
      </c>
      <c r="G815" s="51" t="n">
        <v>31</v>
      </c>
      <c r="H815" s="52"/>
      <c r="I815" s="51" t="n">
        <f aca="false">$D$1116</f>
        <v>0</v>
      </c>
      <c r="J815" s="53" t="n">
        <f aca="false">TRUNC(H815*(1+I815),2)</f>
        <v>0</v>
      </c>
      <c r="K815" s="54" t="n">
        <f aca="false">TRUNC(J815*G815,2)</f>
        <v>0</v>
      </c>
      <c r="L815" s="51"/>
      <c r="M815" s="151"/>
      <c r="N815" s="7" t="n">
        <f aca="false">SUM(O815:V815)-K815</f>
        <v>0</v>
      </c>
      <c r="O815" s="51"/>
      <c r="P815" s="51"/>
      <c r="Q815" s="51"/>
      <c r="R815" s="51"/>
      <c r="S815" s="51" t="n">
        <f aca="false">K815</f>
        <v>0</v>
      </c>
      <c r="T815" s="51"/>
      <c r="U815" s="51"/>
      <c r="V815" s="51"/>
      <c r="W815" s="50"/>
      <c r="X815" s="50"/>
      <c r="Y815" s="43"/>
      <c r="IM815" s="21"/>
      <c r="IN815" s="21"/>
    </row>
    <row r="816" s="141" customFormat="true" ht="23.85" hidden="false" customHeight="false" outlineLevel="1" collapsed="false">
      <c r="A816" s="49" t="s">
        <v>1552</v>
      </c>
      <c r="B816" s="50" t="s">
        <v>49</v>
      </c>
      <c r="C816" s="50" t="s">
        <v>1553</v>
      </c>
      <c r="D816" s="50" t="s">
        <v>80</v>
      </c>
      <c r="E816" s="45" t="s">
        <v>1554</v>
      </c>
      <c r="F816" s="7" t="s">
        <v>117</v>
      </c>
      <c r="G816" s="51" t="n">
        <v>2</v>
      </c>
      <c r="H816" s="52"/>
      <c r="I816" s="51" t="n">
        <f aca="false">$D$1116</f>
        <v>0</v>
      </c>
      <c r="J816" s="53" t="n">
        <f aca="false">TRUNC(H816*(1+I816),2)</f>
        <v>0</v>
      </c>
      <c r="K816" s="54" t="n">
        <f aca="false">TRUNC(J816*G816,2)</f>
        <v>0</v>
      </c>
      <c r="L816" s="51"/>
      <c r="M816" s="151"/>
      <c r="N816" s="7" t="n">
        <f aca="false">SUM(O816:V816)-K816</f>
        <v>0</v>
      </c>
      <c r="O816" s="51"/>
      <c r="P816" s="51"/>
      <c r="Q816" s="51"/>
      <c r="R816" s="51"/>
      <c r="S816" s="51" t="n">
        <f aca="false">K816</f>
        <v>0</v>
      </c>
      <c r="T816" s="51"/>
      <c r="U816" s="51"/>
      <c r="V816" s="51"/>
      <c r="W816" s="50"/>
      <c r="X816" s="50"/>
      <c r="Y816" s="43"/>
      <c r="IM816" s="21"/>
      <c r="IN816" s="21"/>
    </row>
    <row r="817" s="89" customFormat="true" ht="12.8" hidden="false" customHeight="false" outlineLevel="1" collapsed="false">
      <c r="A817" s="73" t="s">
        <v>1555</v>
      </c>
      <c r="B817" s="75"/>
      <c r="C817" s="75"/>
      <c r="D817" s="75"/>
      <c r="E817" s="116" t="s">
        <v>166</v>
      </c>
      <c r="F817" s="146"/>
      <c r="G817" s="146"/>
      <c r="H817" s="143"/>
      <c r="I817" s="146"/>
      <c r="J817" s="146"/>
      <c r="K817" s="94"/>
      <c r="L817" s="77"/>
      <c r="M817" s="78"/>
      <c r="N817" s="79"/>
      <c r="O817" s="77"/>
      <c r="P817" s="108"/>
      <c r="Q817" s="108"/>
      <c r="R817" s="108"/>
      <c r="S817" s="108"/>
      <c r="T817" s="108"/>
      <c r="U817" s="108"/>
      <c r="V817" s="108"/>
      <c r="W817" s="74"/>
      <c r="X817" s="74"/>
      <c r="Y817" s="43"/>
      <c r="IM817" s="147"/>
      <c r="IN817" s="147"/>
    </row>
    <row r="818" s="141" customFormat="true" ht="23.85" hidden="false" customHeight="false" outlineLevel="1" collapsed="false">
      <c r="A818" s="49" t="s">
        <v>1556</v>
      </c>
      <c r="B818" s="50" t="s">
        <v>49</v>
      </c>
      <c r="C818" s="50" t="s">
        <v>1513</v>
      </c>
      <c r="D818" s="50" t="s">
        <v>80</v>
      </c>
      <c r="E818" s="45" t="s">
        <v>1557</v>
      </c>
      <c r="F818" s="7" t="s">
        <v>130</v>
      </c>
      <c r="G818" s="51" t="n">
        <v>29</v>
      </c>
      <c r="H818" s="52"/>
      <c r="I818" s="51" t="n">
        <f aca="false">$D$1116</f>
        <v>0</v>
      </c>
      <c r="J818" s="53" t="n">
        <f aca="false">TRUNC(H818*(1+I818),2)</f>
        <v>0</v>
      </c>
      <c r="K818" s="54" t="n">
        <f aca="false">TRUNC(J818*G818,2)</f>
        <v>0</v>
      </c>
      <c r="L818" s="51"/>
      <c r="M818" s="151"/>
      <c r="N818" s="7" t="n">
        <f aca="false">SUM(O818:V818)-K818</f>
        <v>0</v>
      </c>
      <c r="O818" s="51"/>
      <c r="P818" s="51"/>
      <c r="Q818" s="51"/>
      <c r="R818" s="51"/>
      <c r="S818" s="51"/>
      <c r="T818" s="51"/>
      <c r="U818" s="51" t="n">
        <f aca="false">K818</f>
        <v>0</v>
      </c>
      <c r="V818" s="51"/>
      <c r="W818" s="50"/>
      <c r="X818" s="50"/>
      <c r="Y818" s="43"/>
      <c r="IM818" s="21"/>
      <c r="IN818" s="21"/>
    </row>
    <row r="819" s="141" customFormat="true" ht="23.85" hidden="false" customHeight="false" outlineLevel="1" collapsed="false">
      <c r="A819" s="49" t="s">
        <v>1558</v>
      </c>
      <c r="B819" s="50" t="s">
        <v>49</v>
      </c>
      <c r="C819" s="50" t="s">
        <v>1516</v>
      </c>
      <c r="D819" s="50" t="s">
        <v>80</v>
      </c>
      <c r="E819" s="45" t="s">
        <v>1517</v>
      </c>
      <c r="F819" s="7" t="s">
        <v>117</v>
      </c>
      <c r="G819" s="51" t="n">
        <v>9</v>
      </c>
      <c r="H819" s="52"/>
      <c r="I819" s="51" t="n">
        <f aca="false">$D$1116</f>
        <v>0</v>
      </c>
      <c r="J819" s="53" t="n">
        <f aca="false">TRUNC(H819*(1+I819),2)</f>
        <v>0</v>
      </c>
      <c r="K819" s="54" t="n">
        <f aca="false">TRUNC(J819*G819,2)</f>
        <v>0</v>
      </c>
      <c r="L819" s="51"/>
      <c r="M819" s="151"/>
      <c r="N819" s="7" t="n">
        <f aca="false">SUM(O819:V819)-K819</f>
        <v>0</v>
      </c>
      <c r="O819" s="51"/>
      <c r="P819" s="51"/>
      <c r="Q819" s="51"/>
      <c r="R819" s="51"/>
      <c r="S819" s="51"/>
      <c r="T819" s="51"/>
      <c r="U819" s="51" t="n">
        <f aca="false">K819</f>
        <v>0</v>
      </c>
      <c r="V819" s="51"/>
      <c r="W819" s="50"/>
      <c r="X819" s="50"/>
      <c r="Y819" s="43"/>
      <c r="IM819" s="21"/>
      <c r="IN819" s="21"/>
    </row>
    <row r="820" s="10" customFormat="true" ht="23.85" hidden="false" customHeight="false" outlineLevel="1" collapsed="false">
      <c r="A820" s="49" t="s">
        <v>1559</v>
      </c>
      <c r="B820" s="50" t="s">
        <v>49</v>
      </c>
      <c r="C820" s="50" t="s">
        <v>1519</v>
      </c>
      <c r="D820" s="50" t="s">
        <v>80</v>
      </c>
      <c r="E820" s="45" t="s">
        <v>1520</v>
      </c>
      <c r="F820" s="7" t="s">
        <v>117</v>
      </c>
      <c r="G820" s="51" t="n">
        <v>19</v>
      </c>
      <c r="H820" s="52"/>
      <c r="I820" s="51" t="n">
        <f aca="false">$D$1116</f>
        <v>0</v>
      </c>
      <c r="J820" s="53" t="n">
        <f aca="false">TRUNC(H820*(1+I820),2)</f>
        <v>0</v>
      </c>
      <c r="K820" s="54" t="n">
        <f aca="false">TRUNC(J820*G820,2)</f>
        <v>0</v>
      </c>
      <c r="L820" s="51"/>
      <c r="M820" s="151"/>
      <c r="N820" s="7" t="n">
        <f aca="false">SUM(O820:V820)-K820</f>
        <v>0</v>
      </c>
      <c r="O820" s="51"/>
      <c r="P820" s="51"/>
      <c r="Q820" s="51"/>
      <c r="R820" s="51"/>
      <c r="S820" s="51"/>
      <c r="T820" s="51"/>
      <c r="U820" s="51" t="n">
        <f aca="false">K820</f>
        <v>0</v>
      </c>
      <c r="V820" s="51"/>
      <c r="W820" s="50"/>
      <c r="X820" s="50"/>
      <c r="Y820" s="43"/>
      <c r="IM820" s="21"/>
      <c r="IN820" s="21"/>
    </row>
    <row r="821" s="10" customFormat="true" ht="23.85" hidden="false" customHeight="false" outlineLevel="1" collapsed="false">
      <c r="A821" s="49" t="s">
        <v>1560</v>
      </c>
      <c r="B821" s="50" t="s">
        <v>49</v>
      </c>
      <c r="C821" s="50" t="s">
        <v>1490</v>
      </c>
      <c r="D821" s="50" t="s">
        <v>80</v>
      </c>
      <c r="E821" s="45" t="s">
        <v>1533</v>
      </c>
      <c r="F821" s="7" t="s">
        <v>117</v>
      </c>
      <c r="G821" s="51" t="n">
        <v>19</v>
      </c>
      <c r="H821" s="52"/>
      <c r="I821" s="51" t="n">
        <f aca="false">$D$1116</f>
        <v>0</v>
      </c>
      <c r="J821" s="53" t="n">
        <f aca="false">TRUNC(H821*(1+I821),2)</f>
        <v>0</v>
      </c>
      <c r="K821" s="54" t="n">
        <f aca="false">TRUNC(J821*G821,2)</f>
        <v>0</v>
      </c>
      <c r="L821" s="51"/>
      <c r="M821" s="151"/>
      <c r="N821" s="7" t="n">
        <f aca="false">SUM(O821:V821)-K821</f>
        <v>0</v>
      </c>
      <c r="O821" s="51"/>
      <c r="P821" s="51"/>
      <c r="Q821" s="51"/>
      <c r="R821" s="51"/>
      <c r="S821" s="51"/>
      <c r="T821" s="51"/>
      <c r="U821" s="51" t="n">
        <f aca="false">K821</f>
        <v>0</v>
      </c>
      <c r="V821" s="51"/>
      <c r="W821" s="50"/>
      <c r="X821" s="50"/>
      <c r="Y821" s="43"/>
      <c r="IM821" s="21"/>
      <c r="IN821" s="21"/>
    </row>
    <row r="822" s="10" customFormat="true" ht="23.85" hidden="false" customHeight="false" outlineLevel="1" collapsed="false">
      <c r="A822" s="49" t="s">
        <v>1561</v>
      </c>
      <c r="B822" s="50" t="s">
        <v>49</v>
      </c>
      <c r="C822" s="50" t="s">
        <v>1524</v>
      </c>
      <c r="D822" s="50" t="s">
        <v>80</v>
      </c>
      <c r="E822" s="45" t="s">
        <v>1525</v>
      </c>
      <c r="F822" s="7" t="s">
        <v>117</v>
      </c>
      <c r="G822" s="51" t="n">
        <v>5</v>
      </c>
      <c r="H822" s="52"/>
      <c r="I822" s="51" t="n">
        <f aca="false">$D$1116</f>
        <v>0</v>
      </c>
      <c r="J822" s="53" t="n">
        <f aca="false">TRUNC(H822*(1+I822),2)</f>
        <v>0</v>
      </c>
      <c r="K822" s="54" t="n">
        <f aca="false">TRUNC(J822*G822,2)</f>
        <v>0</v>
      </c>
      <c r="L822" s="51"/>
      <c r="M822" s="151"/>
      <c r="N822" s="7" t="n">
        <f aca="false">SUM(O822:V822)-K822</f>
        <v>0</v>
      </c>
      <c r="O822" s="51"/>
      <c r="P822" s="51"/>
      <c r="Q822" s="51"/>
      <c r="R822" s="51"/>
      <c r="S822" s="51"/>
      <c r="T822" s="51"/>
      <c r="U822" s="51" t="n">
        <f aca="false">K822</f>
        <v>0</v>
      </c>
      <c r="V822" s="51"/>
      <c r="W822" s="50"/>
      <c r="X822" s="50"/>
      <c r="Y822" s="43"/>
      <c r="IM822" s="21"/>
      <c r="IN822" s="21"/>
    </row>
    <row r="823" s="10" customFormat="true" ht="23.85" hidden="false" customHeight="false" outlineLevel="1" collapsed="false">
      <c r="A823" s="49" t="s">
        <v>1562</v>
      </c>
      <c r="B823" s="50" t="s">
        <v>49</v>
      </c>
      <c r="C823" s="50" t="s">
        <v>1563</v>
      </c>
      <c r="D823" s="50" t="s">
        <v>80</v>
      </c>
      <c r="E823" s="45" t="s">
        <v>1564</v>
      </c>
      <c r="F823" s="7" t="s">
        <v>117</v>
      </c>
      <c r="G823" s="51" t="n">
        <v>1</v>
      </c>
      <c r="H823" s="52"/>
      <c r="I823" s="51" t="n">
        <f aca="false">$D$1116</f>
        <v>0</v>
      </c>
      <c r="J823" s="53" t="n">
        <f aca="false">TRUNC(H823*(1+I823),2)</f>
        <v>0</v>
      </c>
      <c r="K823" s="54" t="n">
        <f aca="false">TRUNC(J823*G823,2)</f>
        <v>0</v>
      </c>
      <c r="L823" s="51"/>
      <c r="M823" s="151"/>
      <c r="N823" s="7" t="n">
        <f aca="false">SUM(O823:V823)-K823</f>
        <v>0</v>
      </c>
      <c r="O823" s="51"/>
      <c r="P823" s="51"/>
      <c r="Q823" s="51"/>
      <c r="R823" s="51"/>
      <c r="S823" s="51"/>
      <c r="T823" s="51"/>
      <c r="U823" s="51" t="n">
        <f aca="false">K823</f>
        <v>0</v>
      </c>
      <c r="V823" s="51"/>
      <c r="W823" s="50"/>
      <c r="X823" s="50"/>
      <c r="Y823" s="43"/>
      <c r="IM823" s="21"/>
      <c r="IN823" s="21"/>
    </row>
    <row r="824" s="10" customFormat="true" ht="14.15" hidden="false" customHeight="false" outlineLevel="1" collapsed="false">
      <c r="A824" s="49" t="s">
        <v>1565</v>
      </c>
      <c r="B824" s="50" t="s">
        <v>49</v>
      </c>
      <c r="C824" s="50" t="s">
        <v>1527</v>
      </c>
      <c r="D824" s="50" t="s">
        <v>80</v>
      </c>
      <c r="E824" s="45" t="s">
        <v>1528</v>
      </c>
      <c r="F824" s="7" t="s">
        <v>130</v>
      </c>
      <c r="G824" s="51" t="n">
        <v>90</v>
      </c>
      <c r="H824" s="52"/>
      <c r="I824" s="51" t="n">
        <f aca="false">$D$1116</f>
        <v>0</v>
      </c>
      <c r="J824" s="53" t="n">
        <f aca="false">TRUNC(H824*(1+I824),2)</f>
        <v>0</v>
      </c>
      <c r="K824" s="54" t="n">
        <f aca="false">TRUNC(J824*G824,2)</f>
        <v>0</v>
      </c>
      <c r="L824" s="51"/>
      <c r="M824" s="151"/>
      <c r="N824" s="7" t="n">
        <f aca="false">SUM(O824:V824)-K824</f>
        <v>0</v>
      </c>
      <c r="O824" s="51"/>
      <c r="P824" s="51"/>
      <c r="Q824" s="51"/>
      <c r="R824" s="51"/>
      <c r="S824" s="51"/>
      <c r="T824" s="51"/>
      <c r="U824" s="114" t="n">
        <f aca="false">K824</f>
        <v>0</v>
      </c>
      <c r="V824" s="7"/>
      <c r="W824" s="50"/>
      <c r="X824" s="50"/>
      <c r="Y824" s="43"/>
      <c r="IM824" s="21"/>
      <c r="IN824" s="21"/>
    </row>
    <row r="825" s="10" customFormat="true" ht="14.15" hidden="false" customHeight="false" outlineLevel="1" collapsed="false">
      <c r="A825" s="49" t="s">
        <v>1566</v>
      </c>
      <c r="B825" s="50" t="s">
        <v>49</v>
      </c>
      <c r="C825" s="50" t="s">
        <v>1530</v>
      </c>
      <c r="D825" s="50" t="s">
        <v>80</v>
      </c>
      <c r="E825" s="45" t="s">
        <v>1531</v>
      </c>
      <c r="F825" s="7" t="s">
        <v>117</v>
      </c>
      <c r="G825" s="51" t="n">
        <v>60</v>
      </c>
      <c r="H825" s="52"/>
      <c r="I825" s="51" t="n">
        <f aca="false">$D$1116</f>
        <v>0</v>
      </c>
      <c r="J825" s="53" t="n">
        <f aca="false">TRUNC(H825*(1+I825),2)</f>
        <v>0</v>
      </c>
      <c r="K825" s="54" t="n">
        <f aca="false">TRUNC(J825*G825,2)</f>
        <v>0</v>
      </c>
      <c r="L825" s="51"/>
      <c r="M825" s="151"/>
      <c r="N825" s="7" t="n">
        <f aca="false">SUM(O825:V825)-K825</f>
        <v>0</v>
      </c>
      <c r="O825" s="51"/>
      <c r="P825" s="51"/>
      <c r="Q825" s="51"/>
      <c r="R825" s="51"/>
      <c r="S825" s="51"/>
      <c r="T825" s="51"/>
      <c r="U825" s="114" t="n">
        <f aca="false">K825</f>
        <v>0</v>
      </c>
      <c r="V825" s="51"/>
      <c r="W825" s="50"/>
      <c r="X825" s="50"/>
      <c r="Y825" s="43"/>
      <c r="IM825" s="21"/>
      <c r="IN825" s="21"/>
    </row>
    <row r="826" s="10" customFormat="true" ht="23.85" hidden="false" customHeight="false" outlineLevel="1" collapsed="false">
      <c r="A826" s="49" t="s">
        <v>1567</v>
      </c>
      <c r="B826" s="50" t="s">
        <v>49</v>
      </c>
      <c r="C826" s="50" t="s">
        <v>1490</v>
      </c>
      <c r="D826" s="50" t="s">
        <v>80</v>
      </c>
      <c r="E826" s="45" t="s">
        <v>1533</v>
      </c>
      <c r="F826" s="7" t="s">
        <v>117</v>
      </c>
      <c r="G826" s="51" t="n">
        <v>48</v>
      </c>
      <c r="H826" s="52"/>
      <c r="I826" s="51" t="n">
        <f aca="false">$D$1116</f>
        <v>0</v>
      </c>
      <c r="J826" s="53" t="n">
        <f aca="false">TRUNC(H826*(1+I826),2)</f>
        <v>0</v>
      </c>
      <c r="K826" s="54" t="n">
        <f aca="false">TRUNC(J826*G826,2)</f>
        <v>0</v>
      </c>
      <c r="L826" s="51"/>
      <c r="M826" s="151"/>
      <c r="N826" s="7" t="n">
        <f aca="false">SUM(O826:V826)-K826</f>
        <v>0</v>
      </c>
      <c r="O826" s="51"/>
      <c r="P826" s="51"/>
      <c r="Q826" s="51"/>
      <c r="R826" s="51"/>
      <c r="S826" s="51"/>
      <c r="T826" s="51"/>
      <c r="U826" s="51" t="n">
        <f aca="false">K826</f>
        <v>0</v>
      </c>
      <c r="V826" s="51"/>
      <c r="W826" s="50"/>
      <c r="X826" s="50"/>
      <c r="Y826" s="43"/>
      <c r="IM826" s="21"/>
      <c r="IN826" s="21"/>
    </row>
    <row r="827" s="10" customFormat="true" ht="23.85" hidden="false" customHeight="false" outlineLevel="1" collapsed="false">
      <c r="A827" s="49" t="s">
        <v>1568</v>
      </c>
      <c r="B827" s="50" t="s">
        <v>49</v>
      </c>
      <c r="C827" s="50" t="s">
        <v>1535</v>
      </c>
      <c r="D827" s="50" t="s">
        <v>80</v>
      </c>
      <c r="E827" s="45" t="s">
        <v>1536</v>
      </c>
      <c r="F827" s="7" t="s">
        <v>117</v>
      </c>
      <c r="G827" s="51" t="n">
        <v>14</v>
      </c>
      <c r="H827" s="52"/>
      <c r="I827" s="51" t="n">
        <f aca="false">$D$1116</f>
        <v>0</v>
      </c>
      <c r="J827" s="53" t="n">
        <f aca="false">TRUNC(H827*(1+I827),2)</f>
        <v>0</v>
      </c>
      <c r="K827" s="54" t="n">
        <f aca="false">TRUNC(J827*G827,2)</f>
        <v>0</v>
      </c>
      <c r="L827" s="51"/>
      <c r="M827" s="151"/>
      <c r="N827" s="7" t="n">
        <f aca="false">SUM(O827:V827)-K827</f>
        <v>0</v>
      </c>
      <c r="O827" s="51"/>
      <c r="P827" s="51"/>
      <c r="Q827" s="51"/>
      <c r="R827" s="51"/>
      <c r="S827" s="51"/>
      <c r="T827" s="51"/>
      <c r="U827" s="51" t="n">
        <f aca="false">K827</f>
        <v>0</v>
      </c>
      <c r="V827" s="51"/>
      <c r="W827" s="50"/>
      <c r="X827" s="50"/>
      <c r="Y827" s="43"/>
      <c r="IM827" s="21"/>
      <c r="IN827" s="21"/>
    </row>
    <row r="828" s="10" customFormat="true" ht="14.15" hidden="false" customHeight="false" outlineLevel="1" collapsed="false">
      <c r="A828" s="49" t="s">
        <v>1569</v>
      </c>
      <c r="B828" s="50" t="s">
        <v>49</v>
      </c>
      <c r="C828" s="50" t="s">
        <v>1538</v>
      </c>
      <c r="D828" s="50" t="s">
        <v>80</v>
      </c>
      <c r="E828" s="45" t="s">
        <v>1539</v>
      </c>
      <c r="F828" s="7" t="s">
        <v>117</v>
      </c>
      <c r="G828" s="51" t="n">
        <v>11</v>
      </c>
      <c r="H828" s="52"/>
      <c r="I828" s="51" t="n">
        <f aca="false">$D$1116</f>
        <v>0</v>
      </c>
      <c r="J828" s="53" t="n">
        <f aca="false">TRUNC(H828*(1+I828),2)</f>
        <v>0</v>
      </c>
      <c r="K828" s="54" t="n">
        <f aca="false">TRUNC(J828*G828,2)</f>
        <v>0</v>
      </c>
      <c r="L828" s="51"/>
      <c r="M828" s="151"/>
      <c r="N828" s="7" t="n">
        <f aca="false">SUM(O828:V828)-K828</f>
        <v>0</v>
      </c>
      <c r="O828" s="51"/>
      <c r="P828" s="51"/>
      <c r="Q828" s="51"/>
      <c r="R828" s="51"/>
      <c r="S828" s="51"/>
      <c r="T828" s="51"/>
      <c r="U828" s="51" t="n">
        <f aca="false">K828</f>
        <v>0</v>
      </c>
      <c r="V828" s="51"/>
      <c r="W828" s="50"/>
      <c r="X828" s="50"/>
      <c r="Y828" s="43"/>
      <c r="IM828" s="21"/>
      <c r="IN828" s="21"/>
    </row>
    <row r="829" s="10" customFormat="true" ht="23.85" hidden="false" customHeight="false" outlineLevel="1" collapsed="false">
      <c r="A829" s="49" t="s">
        <v>1570</v>
      </c>
      <c r="B829" s="50" t="s">
        <v>49</v>
      </c>
      <c r="C829" s="50" t="s">
        <v>1541</v>
      </c>
      <c r="D829" s="50" t="s">
        <v>80</v>
      </c>
      <c r="E829" s="45" t="s">
        <v>1542</v>
      </c>
      <c r="F829" s="7" t="s">
        <v>117</v>
      </c>
      <c r="G829" s="51" t="n">
        <v>12</v>
      </c>
      <c r="H829" s="52"/>
      <c r="I829" s="51" t="n">
        <f aca="false">$D$1116</f>
        <v>0</v>
      </c>
      <c r="J829" s="53" t="n">
        <f aca="false">TRUNC(H829*(1+I829),2)</f>
        <v>0</v>
      </c>
      <c r="K829" s="54" t="n">
        <f aca="false">TRUNC(J829*G829,2)</f>
        <v>0</v>
      </c>
      <c r="L829" s="51"/>
      <c r="M829" s="151"/>
      <c r="N829" s="7" t="n">
        <f aca="false">SUM(O829:V829)-K829</f>
        <v>0</v>
      </c>
      <c r="O829" s="51"/>
      <c r="P829" s="51"/>
      <c r="Q829" s="51"/>
      <c r="R829" s="51"/>
      <c r="S829" s="51"/>
      <c r="T829" s="51"/>
      <c r="U829" s="51" t="n">
        <f aca="false">K829</f>
        <v>0</v>
      </c>
      <c r="V829" s="51"/>
      <c r="W829" s="50"/>
      <c r="X829" s="50"/>
      <c r="Y829" s="43"/>
      <c r="IM829" s="21"/>
      <c r="IN829" s="21"/>
    </row>
    <row r="830" s="10" customFormat="true" ht="23.85" hidden="false" customHeight="false" outlineLevel="1" collapsed="false">
      <c r="A830" s="49" t="s">
        <v>1571</v>
      </c>
      <c r="B830" s="50" t="s">
        <v>49</v>
      </c>
      <c r="C830" s="50" t="s">
        <v>1547</v>
      </c>
      <c r="D830" s="50" t="s">
        <v>80</v>
      </c>
      <c r="E830" s="45" t="s">
        <v>1548</v>
      </c>
      <c r="F830" s="7" t="s">
        <v>117</v>
      </c>
      <c r="G830" s="51" t="n">
        <v>31</v>
      </c>
      <c r="H830" s="52"/>
      <c r="I830" s="51" t="n">
        <f aca="false">$D$1116</f>
        <v>0</v>
      </c>
      <c r="J830" s="53" t="n">
        <f aca="false">TRUNC(H830*(1+I830),2)</f>
        <v>0</v>
      </c>
      <c r="K830" s="54" t="n">
        <f aca="false">TRUNC(J830*G830,2)</f>
        <v>0</v>
      </c>
      <c r="L830" s="51"/>
      <c r="M830" s="151"/>
      <c r="N830" s="7" t="n">
        <f aca="false">SUM(O830:V830)-K830</f>
        <v>0</v>
      </c>
      <c r="O830" s="51"/>
      <c r="P830" s="51"/>
      <c r="Q830" s="51"/>
      <c r="R830" s="51"/>
      <c r="S830" s="51"/>
      <c r="T830" s="51"/>
      <c r="U830" s="51" t="n">
        <f aca="false">K830</f>
        <v>0</v>
      </c>
      <c r="V830" s="51"/>
      <c r="W830" s="50"/>
      <c r="X830" s="50"/>
      <c r="Y830" s="43"/>
      <c r="IM830" s="21"/>
      <c r="IN830" s="21"/>
    </row>
    <row r="831" s="10" customFormat="true" ht="23.85" hidden="false" customHeight="false" outlineLevel="1" collapsed="false">
      <c r="A831" s="49" t="s">
        <v>1572</v>
      </c>
      <c r="B831" s="50" t="s">
        <v>49</v>
      </c>
      <c r="C831" s="50" t="s">
        <v>1550</v>
      </c>
      <c r="D831" s="50" t="s">
        <v>80</v>
      </c>
      <c r="E831" s="45" t="s">
        <v>1551</v>
      </c>
      <c r="F831" s="7" t="s">
        <v>117</v>
      </c>
      <c r="G831" s="51" t="n">
        <v>2</v>
      </c>
      <c r="H831" s="52"/>
      <c r="I831" s="51" t="n">
        <f aca="false">$D$1116</f>
        <v>0</v>
      </c>
      <c r="J831" s="53" t="n">
        <f aca="false">TRUNC(H831*(1+I831),2)</f>
        <v>0</v>
      </c>
      <c r="K831" s="54" t="n">
        <f aca="false">TRUNC(J831*G831,2)</f>
        <v>0</v>
      </c>
      <c r="L831" s="51"/>
      <c r="M831" s="151"/>
      <c r="N831" s="7" t="n">
        <f aca="false">SUM(O831:V831)-K831</f>
        <v>0</v>
      </c>
      <c r="O831" s="51"/>
      <c r="P831" s="51"/>
      <c r="Q831" s="51"/>
      <c r="R831" s="51"/>
      <c r="S831" s="51"/>
      <c r="T831" s="51"/>
      <c r="U831" s="51" t="n">
        <f aca="false">K831</f>
        <v>0</v>
      </c>
      <c r="V831" s="51"/>
      <c r="W831" s="50"/>
      <c r="X831" s="50"/>
      <c r="Y831" s="43"/>
      <c r="IM831" s="21"/>
      <c r="IN831" s="21"/>
    </row>
    <row r="832" s="10" customFormat="true" ht="23.85" hidden="false" customHeight="false" outlineLevel="1" collapsed="false">
      <c r="A832" s="49" t="s">
        <v>1573</v>
      </c>
      <c r="B832" s="50" t="s">
        <v>49</v>
      </c>
      <c r="C832" s="50" t="s">
        <v>1550</v>
      </c>
      <c r="D832" s="50" t="s">
        <v>80</v>
      </c>
      <c r="E832" s="45" t="s">
        <v>1551</v>
      </c>
      <c r="F832" s="7" t="s">
        <v>117</v>
      </c>
      <c r="G832" s="51" t="n">
        <v>2</v>
      </c>
      <c r="H832" s="52"/>
      <c r="I832" s="51" t="n">
        <f aca="false">$D$1116</f>
        <v>0</v>
      </c>
      <c r="J832" s="53" t="n">
        <f aca="false">TRUNC(H832*(1+I832),2)</f>
        <v>0</v>
      </c>
      <c r="K832" s="54" t="n">
        <f aca="false">TRUNC(J832*G832,2)</f>
        <v>0</v>
      </c>
      <c r="L832" s="51"/>
      <c r="M832" s="151"/>
      <c r="N832" s="7" t="n">
        <f aca="false">SUM(O832:V832)-K832</f>
        <v>0</v>
      </c>
      <c r="O832" s="51"/>
      <c r="P832" s="51"/>
      <c r="Q832" s="51"/>
      <c r="R832" s="51"/>
      <c r="S832" s="51"/>
      <c r="T832" s="51"/>
      <c r="U832" s="51" t="n">
        <f aca="false">K832</f>
        <v>0</v>
      </c>
      <c r="V832" s="51"/>
      <c r="W832" s="50"/>
      <c r="X832" s="50"/>
      <c r="Y832" s="43"/>
      <c r="IM832" s="21"/>
      <c r="IN832" s="21"/>
    </row>
    <row r="833" s="85" customFormat="true" ht="14.15" hidden="false" customHeight="false" outlineLevel="1" collapsed="false">
      <c r="A833" s="65" t="s">
        <v>1574</v>
      </c>
      <c r="B833" s="67"/>
      <c r="C833" s="67"/>
      <c r="D833" s="67"/>
      <c r="E833" s="115" t="s">
        <v>1575</v>
      </c>
      <c r="F833" s="142"/>
      <c r="G833" s="142"/>
      <c r="H833" s="143"/>
      <c r="I833" s="142"/>
      <c r="J833" s="142"/>
      <c r="K833" s="84"/>
      <c r="L833" s="69"/>
      <c r="M833" s="70"/>
      <c r="N833" s="71" t="n">
        <f aca="false">SUM(O833:V833)-K833</f>
        <v>0</v>
      </c>
      <c r="O833" s="69"/>
      <c r="P833" s="144"/>
      <c r="Q833" s="144"/>
      <c r="R833" s="144"/>
      <c r="S833" s="144"/>
      <c r="T833" s="144"/>
      <c r="U833" s="144"/>
      <c r="V833" s="144"/>
      <c r="W833" s="66"/>
      <c r="X833" s="66"/>
      <c r="Y833" s="43"/>
      <c r="IM833" s="145"/>
      <c r="IN833" s="145"/>
    </row>
    <row r="834" s="89" customFormat="true" ht="12.8" hidden="false" customHeight="false" outlineLevel="1" collapsed="false">
      <c r="A834" s="73" t="s">
        <v>1576</v>
      </c>
      <c r="B834" s="75"/>
      <c r="C834" s="75"/>
      <c r="D834" s="75"/>
      <c r="E834" s="116" t="s">
        <v>86</v>
      </c>
      <c r="F834" s="146"/>
      <c r="G834" s="146"/>
      <c r="H834" s="143"/>
      <c r="I834" s="146"/>
      <c r="J834" s="146"/>
      <c r="K834" s="94"/>
      <c r="L834" s="77"/>
      <c r="M834" s="78"/>
      <c r="N834" s="79"/>
      <c r="O834" s="77"/>
      <c r="P834" s="108"/>
      <c r="Q834" s="108"/>
      <c r="R834" s="108"/>
      <c r="S834" s="108"/>
      <c r="T834" s="108"/>
      <c r="U834" s="108"/>
      <c r="V834" s="108"/>
      <c r="W834" s="74"/>
      <c r="X834" s="74"/>
      <c r="Y834" s="43"/>
      <c r="IM834" s="147"/>
      <c r="IN834" s="147"/>
    </row>
    <row r="835" s="141" customFormat="true" ht="79.85" hidden="false" customHeight="false" outlineLevel="1" collapsed="false">
      <c r="A835" s="49" t="s">
        <v>1577</v>
      </c>
      <c r="B835" s="50" t="s">
        <v>49</v>
      </c>
      <c r="C835" s="50" t="s">
        <v>1578</v>
      </c>
      <c r="D835" s="50" t="s">
        <v>80</v>
      </c>
      <c r="E835" s="45" t="s">
        <v>1579</v>
      </c>
      <c r="F835" s="7" t="s">
        <v>117</v>
      </c>
      <c r="G835" s="51" t="n">
        <v>79</v>
      </c>
      <c r="H835" s="52"/>
      <c r="I835" s="46" t="n">
        <f aca="false">$D$1116</f>
        <v>0</v>
      </c>
      <c r="J835" s="53" t="n">
        <f aca="false">TRUNC(H835*(1+I835),2)</f>
        <v>0</v>
      </c>
      <c r="K835" s="54" t="n">
        <f aca="false">TRUNC(J835*G835,2)</f>
        <v>0</v>
      </c>
      <c r="L835" s="51"/>
      <c r="M835" s="151"/>
      <c r="N835" s="7" t="n">
        <f aca="false">SUM(O835:V835)-K835</f>
        <v>0</v>
      </c>
      <c r="O835" s="51"/>
      <c r="P835" s="51"/>
      <c r="Q835" s="51"/>
      <c r="R835" s="51"/>
      <c r="S835" s="59"/>
      <c r="T835" s="59"/>
      <c r="U835" s="51"/>
      <c r="V835" s="51" t="n">
        <f aca="false">K835</f>
        <v>0</v>
      </c>
      <c r="W835" s="7"/>
      <c r="X835" s="7"/>
      <c r="Y835" s="43"/>
      <c r="IM835" s="21"/>
      <c r="IN835" s="21"/>
    </row>
    <row r="836" s="141" customFormat="true" ht="79.85" hidden="false" customHeight="false" outlineLevel="1" collapsed="false">
      <c r="A836" s="49" t="s">
        <v>1580</v>
      </c>
      <c r="B836" s="50" t="s">
        <v>49</v>
      </c>
      <c r="C836" s="50" t="s">
        <v>1581</v>
      </c>
      <c r="D836" s="50" t="s">
        <v>80</v>
      </c>
      <c r="E836" s="45" t="s">
        <v>1582</v>
      </c>
      <c r="F836" s="7" t="s">
        <v>117</v>
      </c>
      <c r="G836" s="51" t="n">
        <v>3</v>
      </c>
      <c r="H836" s="52"/>
      <c r="I836" s="46" t="n">
        <f aca="false">$D$1116</f>
        <v>0</v>
      </c>
      <c r="J836" s="53" t="n">
        <f aca="false">TRUNC(H836*(1+I836),2)</f>
        <v>0</v>
      </c>
      <c r="K836" s="54" t="n">
        <f aca="false">TRUNC(J836*G836,2)</f>
        <v>0</v>
      </c>
      <c r="L836" s="51"/>
      <c r="M836" s="151"/>
      <c r="N836" s="7" t="n">
        <f aca="false">SUM(O836:V836)-K836</f>
        <v>0</v>
      </c>
      <c r="O836" s="51"/>
      <c r="P836" s="51"/>
      <c r="Q836" s="51"/>
      <c r="R836" s="51"/>
      <c r="S836" s="59"/>
      <c r="T836" s="59"/>
      <c r="U836" s="156"/>
      <c r="V836" s="51" t="n">
        <f aca="false">K836</f>
        <v>0</v>
      </c>
      <c r="W836" s="7"/>
      <c r="X836" s="7"/>
      <c r="Y836" s="43"/>
      <c r="IM836" s="21"/>
      <c r="IN836" s="21"/>
    </row>
    <row r="837" s="141" customFormat="true" ht="68.65" hidden="false" customHeight="false" outlineLevel="1" collapsed="false">
      <c r="A837" s="49" t="s">
        <v>1583</v>
      </c>
      <c r="B837" s="50" t="s">
        <v>49</v>
      </c>
      <c r="C837" s="50" t="s">
        <v>1584</v>
      </c>
      <c r="D837" s="50" t="s">
        <v>80</v>
      </c>
      <c r="E837" s="45" t="s">
        <v>1585</v>
      </c>
      <c r="F837" s="7" t="s">
        <v>117</v>
      </c>
      <c r="G837" s="51" t="n">
        <v>4</v>
      </c>
      <c r="H837" s="52"/>
      <c r="I837" s="46" t="n">
        <f aca="false">$D$1116</f>
        <v>0</v>
      </c>
      <c r="J837" s="53" t="n">
        <f aca="false">TRUNC(H837*(1+I837),2)</f>
        <v>0</v>
      </c>
      <c r="K837" s="54" t="n">
        <f aca="false">TRUNC(J837*G837,2)</f>
        <v>0</v>
      </c>
      <c r="L837" s="51"/>
      <c r="M837" s="151"/>
      <c r="N837" s="7" t="n">
        <f aca="false">SUM(O837:V837)-K837</f>
        <v>0</v>
      </c>
      <c r="O837" s="51"/>
      <c r="P837" s="51"/>
      <c r="Q837" s="51"/>
      <c r="R837" s="51"/>
      <c r="S837" s="59"/>
      <c r="T837" s="59"/>
      <c r="U837" s="51"/>
      <c r="V837" s="51" t="n">
        <f aca="false">K837</f>
        <v>0</v>
      </c>
      <c r="W837" s="7"/>
      <c r="X837" s="7"/>
      <c r="Y837" s="43"/>
      <c r="IM837" s="21"/>
      <c r="IN837" s="21"/>
    </row>
    <row r="838" s="10" customFormat="true" ht="35.05" hidden="false" customHeight="false" outlineLevel="1" collapsed="false">
      <c r="A838" s="49" t="s">
        <v>1586</v>
      </c>
      <c r="B838" s="50" t="s">
        <v>49</v>
      </c>
      <c r="C838" s="50" t="s">
        <v>1587</v>
      </c>
      <c r="D838" s="50" t="s">
        <v>80</v>
      </c>
      <c r="E838" s="45" t="s">
        <v>1588</v>
      </c>
      <c r="F838" s="7" t="s">
        <v>117</v>
      </c>
      <c r="G838" s="51" t="n">
        <v>18</v>
      </c>
      <c r="H838" s="52"/>
      <c r="I838" s="46" t="n">
        <f aca="false">$D$1116</f>
        <v>0</v>
      </c>
      <c r="J838" s="53" t="n">
        <f aca="false">TRUNC(H838*(1+I838),2)</f>
        <v>0</v>
      </c>
      <c r="K838" s="54" t="n">
        <f aca="false">TRUNC(J838*G838,2)</f>
        <v>0</v>
      </c>
      <c r="L838" s="140"/>
      <c r="M838" s="60"/>
      <c r="N838" s="7" t="n">
        <f aca="false">SUM(O838:V838)-K838</f>
        <v>0</v>
      </c>
      <c r="O838" s="51"/>
      <c r="P838" s="51"/>
      <c r="Q838" s="51"/>
      <c r="R838" s="51"/>
      <c r="S838" s="51"/>
      <c r="T838" s="51"/>
      <c r="U838" s="51"/>
      <c r="V838" s="51" t="n">
        <f aca="false">K838</f>
        <v>0</v>
      </c>
      <c r="W838" s="50"/>
      <c r="X838" s="50"/>
      <c r="Y838" s="43"/>
      <c r="IM838" s="21"/>
      <c r="IN838" s="21"/>
    </row>
    <row r="839" s="10" customFormat="true" ht="35.05" hidden="false" customHeight="false" outlineLevel="1" collapsed="false">
      <c r="A839" s="49" t="s">
        <v>1589</v>
      </c>
      <c r="B839" s="50" t="s">
        <v>49</v>
      </c>
      <c r="C839" s="50" t="s">
        <v>1590</v>
      </c>
      <c r="D839" s="50" t="s">
        <v>80</v>
      </c>
      <c r="E839" s="45" t="s">
        <v>1591</v>
      </c>
      <c r="F839" s="7" t="s">
        <v>117</v>
      </c>
      <c r="G839" s="51" t="n">
        <v>4</v>
      </c>
      <c r="H839" s="52"/>
      <c r="I839" s="46" t="n">
        <f aca="false">$D$1116</f>
        <v>0</v>
      </c>
      <c r="J839" s="53" t="n">
        <f aca="false">TRUNC(H839*(1+I839),2)</f>
        <v>0</v>
      </c>
      <c r="K839" s="54" t="n">
        <f aca="false">TRUNC(J839*G839,2)</f>
        <v>0</v>
      </c>
      <c r="L839" s="140"/>
      <c r="M839" s="60"/>
      <c r="N839" s="7" t="n">
        <f aca="false">SUM(O839:V839)-K839</f>
        <v>0</v>
      </c>
      <c r="O839" s="51"/>
      <c r="P839" s="51"/>
      <c r="Q839" s="51"/>
      <c r="R839" s="51"/>
      <c r="S839" s="51"/>
      <c r="T839" s="51"/>
      <c r="U839" s="51"/>
      <c r="V839" s="51" t="n">
        <f aca="false">K839</f>
        <v>0</v>
      </c>
      <c r="W839" s="50"/>
      <c r="X839" s="50"/>
      <c r="Y839" s="43"/>
      <c r="IM839" s="21"/>
      <c r="IN839" s="21"/>
    </row>
    <row r="840" s="10" customFormat="true" ht="35.05" hidden="false" customHeight="false" outlineLevel="1" collapsed="false">
      <c r="A840" s="49" t="s">
        <v>1592</v>
      </c>
      <c r="B840" s="50" t="s">
        <v>49</v>
      </c>
      <c r="C840" s="50" t="s">
        <v>1593</v>
      </c>
      <c r="D840" s="50" t="s">
        <v>80</v>
      </c>
      <c r="E840" s="45" t="s">
        <v>1594</v>
      </c>
      <c r="F840" s="7" t="s">
        <v>117</v>
      </c>
      <c r="G840" s="51" t="n">
        <v>1</v>
      </c>
      <c r="H840" s="52"/>
      <c r="I840" s="46" t="n">
        <f aca="false">$D$1116</f>
        <v>0</v>
      </c>
      <c r="J840" s="53" t="n">
        <f aca="false">TRUNC(H840*(1+I840),2)</f>
        <v>0</v>
      </c>
      <c r="K840" s="54" t="n">
        <f aca="false">TRUNC(J840*G840,2)</f>
        <v>0</v>
      </c>
      <c r="L840" s="140"/>
      <c r="M840" s="60"/>
      <c r="N840" s="7" t="n">
        <f aca="false">SUM(O840:V840)-K840</f>
        <v>0</v>
      </c>
      <c r="O840" s="51"/>
      <c r="P840" s="51"/>
      <c r="Q840" s="51"/>
      <c r="R840" s="51"/>
      <c r="S840" s="51"/>
      <c r="T840" s="51"/>
      <c r="U840" s="51"/>
      <c r="V840" s="51" t="n">
        <f aca="false">K840</f>
        <v>0</v>
      </c>
      <c r="W840" s="50"/>
      <c r="X840" s="50"/>
      <c r="Y840" s="43"/>
      <c r="IM840" s="21"/>
      <c r="IN840" s="21"/>
    </row>
    <row r="841" s="10" customFormat="true" ht="23.85" hidden="false" customHeight="false" outlineLevel="1" collapsed="false">
      <c r="A841" s="49" t="s">
        <v>1595</v>
      </c>
      <c r="B841" s="50" t="s">
        <v>49</v>
      </c>
      <c r="C841" s="50" t="s">
        <v>1596</v>
      </c>
      <c r="D841" s="50" t="s">
        <v>80</v>
      </c>
      <c r="E841" s="45" t="s">
        <v>1597</v>
      </c>
      <c r="F841" s="7" t="s">
        <v>117</v>
      </c>
      <c r="G841" s="51" t="n">
        <v>4</v>
      </c>
      <c r="H841" s="52"/>
      <c r="I841" s="46" t="n">
        <f aca="false">$D$1116</f>
        <v>0</v>
      </c>
      <c r="J841" s="53" t="n">
        <f aca="false">TRUNC(H841*(1+I841),2)</f>
        <v>0</v>
      </c>
      <c r="K841" s="54" t="n">
        <f aca="false">TRUNC(J841*G841,2)</f>
        <v>0</v>
      </c>
      <c r="L841" s="140"/>
      <c r="M841" s="60"/>
      <c r="N841" s="7" t="n">
        <f aca="false">SUM(O841:V841)-K841</f>
        <v>0</v>
      </c>
      <c r="O841" s="51"/>
      <c r="P841" s="51"/>
      <c r="Q841" s="51"/>
      <c r="R841" s="51"/>
      <c r="S841" s="51"/>
      <c r="T841" s="51"/>
      <c r="U841" s="51"/>
      <c r="V841" s="51" t="n">
        <f aca="false">K841</f>
        <v>0</v>
      </c>
      <c r="W841" s="50"/>
      <c r="X841" s="50"/>
      <c r="Y841" s="43"/>
      <c r="IM841" s="21"/>
      <c r="IN841" s="21"/>
    </row>
    <row r="842" s="10" customFormat="true" ht="23.85" hidden="false" customHeight="false" outlineLevel="1" collapsed="false">
      <c r="A842" s="49" t="s">
        <v>1598</v>
      </c>
      <c r="B842" s="50" t="s">
        <v>49</v>
      </c>
      <c r="C842" s="50" t="s">
        <v>1599</v>
      </c>
      <c r="D842" s="50" t="s">
        <v>80</v>
      </c>
      <c r="E842" s="45" t="s">
        <v>1600</v>
      </c>
      <c r="F842" s="7" t="s">
        <v>117</v>
      </c>
      <c r="G842" s="51" t="n">
        <v>82</v>
      </c>
      <c r="H842" s="52"/>
      <c r="I842" s="46" t="n">
        <f aca="false">$D$1116</f>
        <v>0</v>
      </c>
      <c r="J842" s="53" t="n">
        <f aca="false">TRUNC(H842*(1+I842),2)</f>
        <v>0</v>
      </c>
      <c r="K842" s="54" t="n">
        <f aca="false">TRUNC(J842*G842,2)</f>
        <v>0</v>
      </c>
      <c r="L842" s="140"/>
      <c r="M842" s="60"/>
      <c r="N842" s="7" t="n">
        <f aca="false">SUM(O842:V842)-K842</f>
        <v>0</v>
      </c>
      <c r="O842" s="51"/>
      <c r="P842" s="51"/>
      <c r="Q842" s="51"/>
      <c r="R842" s="51"/>
      <c r="S842" s="51"/>
      <c r="T842" s="51"/>
      <c r="U842" s="51"/>
      <c r="V842" s="51" t="n">
        <f aca="false">K842</f>
        <v>0</v>
      </c>
      <c r="W842" s="50"/>
      <c r="X842" s="50"/>
      <c r="Y842" s="43"/>
      <c r="IM842" s="21"/>
      <c r="IN842" s="21"/>
    </row>
    <row r="843" s="11" customFormat="true" ht="23.85" hidden="false" customHeight="false" outlineLevel="1" collapsed="false">
      <c r="A843" s="49" t="s">
        <v>1601</v>
      </c>
      <c r="B843" s="50" t="s">
        <v>49</v>
      </c>
      <c r="C843" s="50" t="s">
        <v>1602</v>
      </c>
      <c r="D843" s="50" t="s">
        <v>80</v>
      </c>
      <c r="E843" s="45" t="s">
        <v>1603</v>
      </c>
      <c r="F843" s="7" t="s">
        <v>117</v>
      </c>
      <c r="G843" s="51" t="n">
        <v>4</v>
      </c>
      <c r="H843" s="52"/>
      <c r="I843" s="46" t="n">
        <f aca="false">$D$1116</f>
        <v>0</v>
      </c>
      <c r="J843" s="53" t="n">
        <f aca="false">TRUNC(H843*(1+I843),2)</f>
        <v>0</v>
      </c>
      <c r="K843" s="54" t="n">
        <f aca="false">TRUNC(J843*G843,2)</f>
        <v>0</v>
      </c>
      <c r="L843" s="140"/>
      <c r="M843" s="60"/>
      <c r="N843" s="7" t="n">
        <f aca="false">SUM(O843:V843)-K843</f>
        <v>0</v>
      </c>
      <c r="O843" s="51"/>
      <c r="P843" s="51"/>
      <c r="Q843" s="51"/>
      <c r="R843" s="51"/>
      <c r="S843" s="51"/>
      <c r="T843" s="51"/>
      <c r="U843" s="51"/>
      <c r="V843" s="51" t="n">
        <f aca="false">K843</f>
        <v>0</v>
      </c>
      <c r="W843" s="50"/>
      <c r="X843" s="50"/>
      <c r="Y843" s="43"/>
      <c r="Z843" s="21"/>
      <c r="AA843" s="21"/>
      <c r="AB843" s="21"/>
      <c r="AC843" s="21"/>
    </row>
    <row r="844" s="141" customFormat="true" ht="23.85" hidden="false" customHeight="false" outlineLevel="1" collapsed="false">
      <c r="A844" s="49" t="s">
        <v>1604</v>
      </c>
      <c r="B844" s="50" t="s">
        <v>49</v>
      </c>
      <c r="C844" s="50" t="s">
        <v>1605</v>
      </c>
      <c r="D844" s="50" t="s">
        <v>51</v>
      </c>
      <c r="E844" s="45" t="s">
        <v>1606</v>
      </c>
      <c r="F844" s="7" t="s">
        <v>130</v>
      </c>
      <c r="G844" s="51" t="n">
        <v>246</v>
      </c>
      <c r="H844" s="52"/>
      <c r="I844" s="46" t="n">
        <f aca="false">$D$1116</f>
        <v>0</v>
      </c>
      <c r="J844" s="53" t="n">
        <f aca="false">TRUNC(H844*(1+I844),2)</f>
        <v>0</v>
      </c>
      <c r="K844" s="54" t="n">
        <f aca="false">TRUNC(J844*G844,2)</f>
        <v>0</v>
      </c>
      <c r="L844" s="140"/>
      <c r="M844" s="60"/>
      <c r="N844" s="7" t="n">
        <f aca="false">SUM(O844:V844)-K844</f>
        <v>0</v>
      </c>
      <c r="O844" s="51"/>
      <c r="P844" s="51"/>
      <c r="Q844" s="51"/>
      <c r="R844" s="51"/>
      <c r="S844" s="51"/>
      <c r="T844" s="51"/>
      <c r="U844" s="51"/>
      <c r="V844" s="51" t="n">
        <f aca="false">K844</f>
        <v>0</v>
      </c>
      <c r="W844" s="50"/>
      <c r="X844" s="50"/>
      <c r="Y844" s="43"/>
      <c r="Z844" s="21"/>
      <c r="AA844" s="21"/>
      <c r="AB844" s="21"/>
      <c r="AC844" s="21"/>
      <c r="IM844" s="21"/>
      <c r="IN844" s="21"/>
    </row>
    <row r="845" s="89" customFormat="true" ht="12.8" hidden="false" customHeight="false" outlineLevel="1" collapsed="false">
      <c r="A845" s="73" t="s">
        <v>1607</v>
      </c>
      <c r="B845" s="75"/>
      <c r="C845" s="75"/>
      <c r="D845" s="75"/>
      <c r="E845" s="116" t="s">
        <v>166</v>
      </c>
      <c r="F845" s="146"/>
      <c r="G845" s="146"/>
      <c r="H845" s="143"/>
      <c r="I845" s="146"/>
      <c r="J845" s="146"/>
      <c r="K845" s="94"/>
      <c r="L845" s="77"/>
      <c r="M845" s="78"/>
      <c r="N845" s="79"/>
      <c r="O845" s="77"/>
      <c r="P845" s="108"/>
      <c r="Q845" s="108"/>
      <c r="R845" s="108"/>
      <c r="S845" s="108"/>
      <c r="T845" s="108"/>
      <c r="U845" s="108"/>
      <c r="V845" s="108"/>
      <c r="W845" s="74"/>
      <c r="X845" s="74"/>
      <c r="Y845" s="43"/>
      <c r="IM845" s="147"/>
      <c r="IN845" s="147"/>
    </row>
    <row r="846" s="141" customFormat="true" ht="79.85" hidden="false" customHeight="false" outlineLevel="1" collapsed="false">
      <c r="A846" s="49" t="s">
        <v>1608</v>
      </c>
      <c r="B846" s="50" t="s">
        <v>49</v>
      </c>
      <c r="C846" s="50" t="s">
        <v>1578</v>
      </c>
      <c r="D846" s="50" t="s">
        <v>80</v>
      </c>
      <c r="E846" s="45" t="s">
        <v>1579</v>
      </c>
      <c r="F846" s="7" t="s">
        <v>117</v>
      </c>
      <c r="G846" s="51" t="n">
        <v>23</v>
      </c>
      <c r="H846" s="52"/>
      <c r="I846" s="46" t="n">
        <f aca="false">$D$1116</f>
        <v>0</v>
      </c>
      <c r="J846" s="53" t="n">
        <f aca="false">TRUNC(H846*(1+I846),2)</f>
        <v>0</v>
      </c>
      <c r="K846" s="54" t="n">
        <f aca="false">TRUNC(J846*G846,2)</f>
        <v>0</v>
      </c>
      <c r="L846" s="140"/>
      <c r="M846" s="60"/>
      <c r="N846" s="7" t="n">
        <f aca="false">SUM(O846:V846)-K846</f>
        <v>0</v>
      </c>
      <c r="O846" s="51"/>
      <c r="P846" s="51"/>
      <c r="Q846" s="51"/>
      <c r="R846" s="51"/>
      <c r="S846" s="51"/>
      <c r="T846" s="51"/>
      <c r="U846" s="51"/>
      <c r="V846" s="51"/>
      <c r="W846" s="7"/>
      <c r="X846" s="51" t="n">
        <f aca="false">K846</f>
        <v>0</v>
      </c>
      <c r="Y846" s="43"/>
      <c r="IM846" s="21"/>
      <c r="IN846" s="21"/>
    </row>
    <row r="847" s="10" customFormat="true" ht="79.85" hidden="false" customHeight="false" outlineLevel="1" collapsed="false">
      <c r="A847" s="49" t="s">
        <v>1609</v>
      </c>
      <c r="B847" s="50" t="s">
        <v>49</v>
      </c>
      <c r="C847" s="50" t="s">
        <v>1581</v>
      </c>
      <c r="D847" s="50" t="s">
        <v>80</v>
      </c>
      <c r="E847" s="45" t="s">
        <v>1582</v>
      </c>
      <c r="F847" s="7" t="s">
        <v>117</v>
      </c>
      <c r="G847" s="51" t="n">
        <v>7</v>
      </c>
      <c r="H847" s="52"/>
      <c r="I847" s="46" t="n">
        <f aca="false">$D$1116</f>
        <v>0</v>
      </c>
      <c r="J847" s="53" t="n">
        <f aca="false">TRUNC(H847*(1+I847),2)</f>
        <v>0</v>
      </c>
      <c r="K847" s="54" t="n">
        <f aca="false">TRUNC(J847*G847,2)</f>
        <v>0</v>
      </c>
      <c r="L847" s="140"/>
      <c r="M847" s="60"/>
      <c r="N847" s="7" t="n">
        <f aca="false">SUM(O847:V847)-K847</f>
        <v>0</v>
      </c>
      <c r="O847" s="51"/>
      <c r="P847" s="51"/>
      <c r="Q847" s="51"/>
      <c r="R847" s="51"/>
      <c r="S847" s="51"/>
      <c r="T847" s="51"/>
      <c r="U847" s="156"/>
      <c r="V847" s="51"/>
      <c r="W847" s="50"/>
      <c r="X847" s="114" t="n">
        <f aca="false">K847</f>
        <v>0</v>
      </c>
      <c r="Y847" s="43"/>
      <c r="IM847" s="21"/>
      <c r="IN847" s="21"/>
    </row>
    <row r="848" s="141" customFormat="true" ht="68.65" hidden="false" customHeight="false" outlineLevel="1" collapsed="false">
      <c r="A848" s="49" t="s">
        <v>1610</v>
      </c>
      <c r="B848" s="50" t="s">
        <v>49</v>
      </c>
      <c r="C848" s="50" t="s">
        <v>1584</v>
      </c>
      <c r="D848" s="50" t="s">
        <v>80</v>
      </c>
      <c r="E848" s="45" t="s">
        <v>1585</v>
      </c>
      <c r="F848" s="7" t="s">
        <v>117</v>
      </c>
      <c r="G848" s="51" t="n">
        <v>7</v>
      </c>
      <c r="H848" s="52"/>
      <c r="I848" s="46" t="n">
        <f aca="false">$D$1116</f>
        <v>0</v>
      </c>
      <c r="J848" s="53" t="n">
        <f aca="false">TRUNC(H848*(1+I848),2)</f>
        <v>0</v>
      </c>
      <c r="K848" s="54" t="n">
        <f aca="false">TRUNC(J848*G848,2)</f>
        <v>0</v>
      </c>
      <c r="L848" s="140"/>
      <c r="M848" s="60"/>
      <c r="N848" s="7" t="n">
        <f aca="false">SUM(O848:V848)-K848</f>
        <v>0</v>
      </c>
      <c r="O848" s="51"/>
      <c r="P848" s="51"/>
      <c r="Q848" s="51"/>
      <c r="R848" s="51"/>
      <c r="S848" s="51"/>
      <c r="T848" s="51"/>
      <c r="U848" s="51"/>
      <c r="V848" s="51"/>
      <c r="W848" s="7"/>
      <c r="X848" s="114" t="n">
        <f aca="false">K848</f>
        <v>0</v>
      </c>
      <c r="Y848" s="43"/>
      <c r="IM848" s="21"/>
      <c r="IN848" s="21"/>
    </row>
    <row r="849" s="141" customFormat="true" ht="35.05" hidden="false" customHeight="false" outlineLevel="1" collapsed="false">
      <c r="A849" s="49" t="s">
        <v>1611</v>
      </c>
      <c r="B849" s="50" t="s">
        <v>49</v>
      </c>
      <c r="C849" s="50" t="s">
        <v>1612</v>
      </c>
      <c r="D849" s="50" t="s">
        <v>80</v>
      </c>
      <c r="E849" s="45" t="s">
        <v>1613</v>
      </c>
      <c r="F849" s="7" t="s">
        <v>117</v>
      </c>
      <c r="G849" s="51" t="n">
        <v>1</v>
      </c>
      <c r="H849" s="52"/>
      <c r="I849" s="46" t="n">
        <f aca="false">$D$1116</f>
        <v>0</v>
      </c>
      <c r="J849" s="53" t="n">
        <f aca="false">TRUNC(H849*(1+I849),2)</f>
        <v>0</v>
      </c>
      <c r="K849" s="54" t="n">
        <f aca="false">TRUNC(J849*G849,2)</f>
        <v>0</v>
      </c>
      <c r="L849" s="140"/>
      <c r="M849" s="46"/>
      <c r="N849" s="7" t="n">
        <f aca="false">SUM(O849:V849)-K849</f>
        <v>0</v>
      </c>
      <c r="O849" s="51"/>
      <c r="P849" s="51"/>
      <c r="Q849" s="51"/>
      <c r="R849" s="51"/>
      <c r="S849" s="51"/>
      <c r="T849" s="51"/>
      <c r="U849" s="156"/>
      <c r="V849" s="51"/>
      <c r="W849" s="51" t="n">
        <f aca="false">K849</f>
        <v>0</v>
      </c>
      <c r="X849" s="7"/>
      <c r="Y849" s="43"/>
      <c r="IM849" s="21"/>
      <c r="IN849" s="21"/>
    </row>
    <row r="850" s="10" customFormat="true" ht="35.05" hidden="false" customHeight="false" outlineLevel="1" collapsed="false">
      <c r="A850" s="49" t="s">
        <v>1614</v>
      </c>
      <c r="B850" s="50" t="s">
        <v>49</v>
      </c>
      <c r="C850" s="50" t="s">
        <v>1587</v>
      </c>
      <c r="D850" s="50" t="s">
        <v>80</v>
      </c>
      <c r="E850" s="45" t="s">
        <v>1588</v>
      </c>
      <c r="F850" s="7" t="s">
        <v>117</v>
      </c>
      <c r="G850" s="51" t="n">
        <v>5</v>
      </c>
      <c r="H850" s="52"/>
      <c r="I850" s="46" t="n">
        <f aca="false">$D$1116</f>
        <v>0</v>
      </c>
      <c r="J850" s="53" t="n">
        <f aca="false">TRUNC(H850*(1+I850),2)</f>
        <v>0</v>
      </c>
      <c r="K850" s="54" t="n">
        <f aca="false">TRUNC(J850*G850,2)</f>
        <v>0</v>
      </c>
      <c r="L850" s="140"/>
      <c r="M850" s="60"/>
      <c r="N850" s="7" t="n">
        <f aca="false">SUM(O850:V850)-K850</f>
        <v>0</v>
      </c>
      <c r="O850" s="51"/>
      <c r="P850" s="51"/>
      <c r="Q850" s="51"/>
      <c r="R850" s="51"/>
      <c r="S850" s="51"/>
      <c r="T850" s="51"/>
      <c r="U850" s="51"/>
      <c r="V850" s="51"/>
      <c r="W850" s="114" t="n">
        <f aca="false">K850</f>
        <v>0</v>
      </c>
      <c r="X850" s="50"/>
      <c r="Y850" s="43"/>
      <c r="IM850" s="21"/>
      <c r="IN850" s="21"/>
    </row>
    <row r="851" s="10" customFormat="true" ht="35.05" hidden="false" customHeight="false" outlineLevel="1" collapsed="false">
      <c r="A851" s="49" t="s">
        <v>1615</v>
      </c>
      <c r="B851" s="50" t="s">
        <v>49</v>
      </c>
      <c r="C851" s="50" t="s">
        <v>1616</v>
      </c>
      <c r="D851" s="50" t="s">
        <v>80</v>
      </c>
      <c r="E851" s="45" t="s">
        <v>1617</v>
      </c>
      <c r="F851" s="7" t="s">
        <v>117</v>
      </c>
      <c r="G851" s="51" t="n">
        <v>3</v>
      </c>
      <c r="H851" s="52"/>
      <c r="I851" s="46" t="n">
        <f aca="false">$D$1116</f>
        <v>0</v>
      </c>
      <c r="J851" s="53" t="n">
        <f aca="false">TRUNC(H851*(1+I851),2)</f>
        <v>0</v>
      </c>
      <c r="K851" s="54" t="n">
        <f aca="false">TRUNC(J851*G851,2)</f>
        <v>0</v>
      </c>
      <c r="L851" s="140"/>
      <c r="M851" s="60"/>
      <c r="N851" s="7" t="n">
        <f aca="false">SUM(O851:V851)-K851</f>
        <v>0</v>
      </c>
      <c r="O851" s="51"/>
      <c r="P851" s="51"/>
      <c r="Q851" s="51"/>
      <c r="R851" s="51"/>
      <c r="S851" s="51"/>
      <c r="T851" s="51"/>
      <c r="U851" s="51"/>
      <c r="V851" s="51"/>
      <c r="W851" s="114" t="n">
        <f aca="false">K851</f>
        <v>0</v>
      </c>
      <c r="X851" s="50"/>
      <c r="Y851" s="43"/>
      <c r="IM851" s="21"/>
      <c r="IN851" s="21"/>
    </row>
    <row r="852" s="141" customFormat="true" ht="35.05" hidden="false" customHeight="false" outlineLevel="1" collapsed="false">
      <c r="A852" s="49" t="s">
        <v>1618</v>
      </c>
      <c r="B852" s="50" t="s">
        <v>49</v>
      </c>
      <c r="C852" s="50" t="s">
        <v>1590</v>
      </c>
      <c r="D852" s="50" t="s">
        <v>80</v>
      </c>
      <c r="E852" s="45" t="s">
        <v>1591</v>
      </c>
      <c r="F852" s="7" t="s">
        <v>117</v>
      </c>
      <c r="G852" s="51" t="n">
        <v>2</v>
      </c>
      <c r="H852" s="52"/>
      <c r="I852" s="46" t="n">
        <f aca="false">$D$1116</f>
        <v>0</v>
      </c>
      <c r="J852" s="53" t="n">
        <f aca="false">TRUNC(H852*(1+I852),2)</f>
        <v>0</v>
      </c>
      <c r="K852" s="54" t="n">
        <f aca="false">TRUNC(J852*G852,2)</f>
        <v>0</v>
      </c>
      <c r="L852" s="140"/>
      <c r="M852" s="60"/>
      <c r="N852" s="7" t="n">
        <f aca="false">SUM(O852:V852)-K852</f>
        <v>0</v>
      </c>
      <c r="O852" s="51"/>
      <c r="P852" s="51"/>
      <c r="Q852" s="157"/>
      <c r="R852" s="157"/>
      <c r="S852" s="157"/>
      <c r="T852" s="51"/>
      <c r="U852" s="51"/>
      <c r="V852" s="51"/>
      <c r="W852" s="114" t="n">
        <f aca="false">K852</f>
        <v>0</v>
      </c>
      <c r="X852" s="7"/>
      <c r="Y852" s="43"/>
      <c r="IM852" s="21"/>
      <c r="IN852" s="21"/>
    </row>
    <row r="853" s="141" customFormat="true" ht="23.85" hidden="false" customHeight="false" outlineLevel="1" collapsed="false">
      <c r="A853" s="49" t="s">
        <v>1619</v>
      </c>
      <c r="B853" s="50" t="s">
        <v>49</v>
      </c>
      <c r="C853" s="50" t="s">
        <v>1596</v>
      </c>
      <c r="D853" s="50" t="s">
        <v>80</v>
      </c>
      <c r="E853" s="45" t="s">
        <v>1597</v>
      </c>
      <c r="F853" s="7" t="s">
        <v>117</v>
      </c>
      <c r="G853" s="51" t="n">
        <v>5</v>
      </c>
      <c r="H853" s="52"/>
      <c r="I853" s="46" t="n">
        <f aca="false">$D$1116</f>
        <v>0</v>
      </c>
      <c r="J853" s="53" t="n">
        <f aca="false">TRUNC(H853*(1+I853),2)</f>
        <v>0</v>
      </c>
      <c r="K853" s="54" t="n">
        <f aca="false">TRUNC(J853*G853,2)</f>
        <v>0</v>
      </c>
      <c r="L853" s="140"/>
      <c r="M853" s="60"/>
      <c r="N853" s="7" t="n">
        <f aca="false">SUM(O853:V853)-K853</f>
        <v>0</v>
      </c>
      <c r="O853" s="51"/>
      <c r="P853" s="51"/>
      <c r="Q853" s="51"/>
      <c r="R853" s="51"/>
      <c r="S853" s="51"/>
      <c r="T853" s="51"/>
      <c r="U853" s="51"/>
      <c r="V853" s="51"/>
      <c r="W853" s="114" t="n">
        <f aca="false">K853</f>
        <v>0</v>
      </c>
      <c r="X853" s="7"/>
      <c r="Y853" s="43"/>
      <c r="IM853" s="21"/>
      <c r="IN853" s="21"/>
    </row>
    <row r="854" s="10" customFormat="true" ht="23.85" hidden="false" customHeight="false" outlineLevel="1" collapsed="false">
      <c r="A854" s="49" t="s">
        <v>1620</v>
      </c>
      <c r="B854" s="50" t="s">
        <v>49</v>
      </c>
      <c r="C854" s="50" t="s">
        <v>1599</v>
      </c>
      <c r="D854" s="50" t="s">
        <v>80</v>
      </c>
      <c r="E854" s="45" t="s">
        <v>1600</v>
      </c>
      <c r="F854" s="7" t="s">
        <v>117</v>
      </c>
      <c r="G854" s="51" t="n">
        <v>30</v>
      </c>
      <c r="H854" s="52"/>
      <c r="I854" s="46" t="n">
        <f aca="false">$D$1116</f>
        <v>0</v>
      </c>
      <c r="J854" s="53" t="n">
        <f aca="false">TRUNC(H854*(1+I854),2)</f>
        <v>0</v>
      </c>
      <c r="K854" s="54" t="n">
        <f aca="false">TRUNC(J854*G854,2)</f>
        <v>0</v>
      </c>
      <c r="L854" s="140"/>
      <c r="M854" s="60"/>
      <c r="N854" s="7" t="n">
        <f aca="false">SUM(O854:V854)-K854</f>
        <v>0</v>
      </c>
      <c r="O854" s="51"/>
      <c r="P854" s="51"/>
      <c r="Q854" s="51"/>
      <c r="R854" s="51"/>
      <c r="S854" s="51"/>
      <c r="T854" s="51"/>
      <c r="U854" s="51"/>
      <c r="V854" s="51"/>
      <c r="W854" s="114" t="n">
        <f aca="false">K854</f>
        <v>0</v>
      </c>
      <c r="X854" s="50"/>
      <c r="Y854" s="43"/>
      <c r="IM854" s="21"/>
      <c r="IN854" s="21"/>
    </row>
    <row r="855" s="10" customFormat="true" ht="23.85" hidden="false" customHeight="false" outlineLevel="1" collapsed="false">
      <c r="A855" s="49" t="s">
        <v>1621</v>
      </c>
      <c r="B855" s="50" t="s">
        <v>49</v>
      </c>
      <c r="C855" s="50" t="s">
        <v>1602</v>
      </c>
      <c r="D855" s="50" t="s">
        <v>80</v>
      </c>
      <c r="E855" s="45" t="s">
        <v>1603</v>
      </c>
      <c r="F855" s="7" t="s">
        <v>117</v>
      </c>
      <c r="G855" s="51" t="n">
        <v>1</v>
      </c>
      <c r="H855" s="52"/>
      <c r="I855" s="46" t="n">
        <f aca="false">$D$1116</f>
        <v>0</v>
      </c>
      <c r="J855" s="53" t="n">
        <f aca="false">TRUNC(H855*(1+I855),2)</f>
        <v>0</v>
      </c>
      <c r="K855" s="54" t="n">
        <f aca="false">TRUNC(J855*G855,2)</f>
        <v>0</v>
      </c>
      <c r="L855" s="140"/>
      <c r="M855" s="60"/>
      <c r="N855" s="7" t="n">
        <f aca="false">SUM(O855:V855)-K855</f>
        <v>0</v>
      </c>
      <c r="O855" s="51"/>
      <c r="P855" s="51"/>
      <c r="Q855" s="51"/>
      <c r="R855" s="51"/>
      <c r="S855" s="51"/>
      <c r="T855" s="51"/>
      <c r="U855" s="51"/>
      <c r="V855" s="51"/>
      <c r="W855" s="114" t="n">
        <f aca="false">K855</f>
        <v>0</v>
      </c>
      <c r="X855" s="50"/>
      <c r="Y855" s="43"/>
      <c r="IM855" s="21"/>
      <c r="IN855" s="21"/>
    </row>
    <row r="856" s="85" customFormat="true" ht="14.15" hidden="false" customHeight="false" outlineLevel="1" collapsed="false">
      <c r="A856" s="65" t="s">
        <v>1622</v>
      </c>
      <c r="B856" s="67"/>
      <c r="C856" s="67"/>
      <c r="D856" s="67"/>
      <c r="E856" s="115" t="s">
        <v>1623</v>
      </c>
      <c r="F856" s="142"/>
      <c r="G856" s="142"/>
      <c r="H856" s="143"/>
      <c r="I856" s="142"/>
      <c r="J856" s="142"/>
      <c r="K856" s="84"/>
      <c r="L856" s="69"/>
      <c r="M856" s="70"/>
      <c r="N856" s="71" t="n">
        <f aca="false">SUM(O856:V856)-K856</f>
        <v>0</v>
      </c>
      <c r="O856" s="69"/>
      <c r="P856" s="144"/>
      <c r="Q856" s="144"/>
      <c r="R856" s="144"/>
      <c r="S856" s="144"/>
      <c r="T856" s="144"/>
      <c r="U856" s="144"/>
      <c r="V856" s="144"/>
      <c r="W856" s="66"/>
      <c r="X856" s="66"/>
      <c r="Y856" s="43"/>
      <c r="IM856" s="145"/>
      <c r="IN856" s="145"/>
    </row>
    <row r="857" s="89" customFormat="true" ht="12.8" hidden="false" customHeight="false" outlineLevel="1" collapsed="false">
      <c r="A857" s="73" t="s">
        <v>1624</v>
      </c>
      <c r="B857" s="75"/>
      <c r="C857" s="75"/>
      <c r="D857" s="75"/>
      <c r="E857" s="116" t="s">
        <v>86</v>
      </c>
      <c r="F857" s="146"/>
      <c r="G857" s="146"/>
      <c r="H857" s="143"/>
      <c r="I857" s="146"/>
      <c r="J857" s="146"/>
      <c r="K857" s="94"/>
      <c r="L857" s="77"/>
      <c r="M857" s="78"/>
      <c r="N857" s="79"/>
      <c r="O857" s="77"/>
      <c r="P857" s="108"/>
      <c r="Q857" s="108"/>
      <c r="R857" s="108"/>
      <c r="S857" s="108"/>
      <c r="T857" s="108"/>
      <c r="U857" s="108"/>
      <c r="V857" s="108"/>
      <c r="W857" s="74"/>
      <c r="X857" s="74"/>
      <c r="Y857" s="43"/>
      <c r="IM857" s="147"/>
      <c r="IN857" s="147"/>
    </row>
    <row r="858" s="10" customFormat="true" ht="23.85" hidden="false" customHeight="false" outlineLevel="1" collapsed="false">
      <c r="A858" s="49" t="s">
        <v>1625</v>
      </c>
      <c r="B858" s="50" t="s">
        <v>49</v>
      </c>
      <c r="C858" s="50" t="s">
        <v>1626</v>
      </c>
      <c r="D858" s="50" t="s">
        <v>80</v>
      </c>
      <c r="E858" s="45" t="s">
        <v>1627</v>
      </c>
      <c r="F858" s="7" t="s">
        <v>117</v>
      </c>
      <c r="G858" s="51" t="n">
        <v>6</v>
      </c>
      <c r="H858" s="52"/>
      <c r="I858" s="46" t="n">
        <f aca="false">$D$1116</f>
        <v>0</v>
      </c>
      <c r="J858" s="53" t="n">
        <f aca="false">TRUNC(H858*(1+I858),2)</f>
        <v>0</v>
      </c>
      <c r="K858" s="54" t="n">
        <f aca="false">TRUNC(J858*G858,2)</f>
        <v>0</v>
      </c>
      <c r="L858" s="140"/>
      <c r="M858" s="60"/>
      <c r="N858" s="7" t="n">
        <f aca="false">SUM(O858:V858)-K858</f>
        <v>0</v>
      </c>
      <c r="O858" s="51"/>
      <c r="P858" s="51"/>
      <c r="Q858" s="51"/>
      <c r="R858" s="51"/>
      <c r="S858" s="51"/>
      <c r="T858" s="51"/>
      <c r="U858" s="51"/>
      <c r="V858" s="51"/>
      <c r="W858" s="50"/>
      <c r="X858" s="109" t="n">
        <f aca="false">K858</f>
        <v>0</v>
      </c>
      <c r="Y858" s="43"/>
      <c r="IM858" s="21"/>
      <c r="IN858" s="21"/>
    </row>
    <row r="859" s="141" customFormat="true" ht="23.85" hidden="false" customHeight="false" outlineLevel="1" collapsed="false">
      <c r="A859" s="49" t="s">
        <v>1628</v>
      </c>
      <c r="B859" s="50" t="s">
        <v>49</v>
      </c>
      <c r="C859" s="50" t="s">
        <v>1629</v>
      </c>
      <c r="D859" s="50" t="s">
        <v>80</v>
      </c>
      <c r="E859" s="45" t="s">
        <v>1630</v>
      </c>
      <c r="F859" s="7" t="s">
        <v>117</v>
      </c>
      <c r="G859" s="51" t="n">
        <v>6</v>
      </c>
      <c r="H859" s="52"/>
      <c r="I859" s="46" t="n">
        <f aca="false">$D$1116</f>
        <v>0</v>
      </c>
      <c r="J859" s="53" t="n">
        <f aca="false">TRUNC(H859*(1+I859),2)</f>
        <v>0</v>
      </c>
      <c r="K859" s="54" t="n">
        <f aca="false">TRUNC(J859*G859,2)</f>
        <v>0</v>
      </c>
      <c r="L859" s="140"/>
      <c r="M859" s="60"/>
      <c r="N859" s="7" t="n">
        <f aca="false">SUM(O859:V859)-K859</f>
        <v>0</v>
      </c>
      <c r="O859" s="51"/>
      <c r="P859" s="51"/>
      <c r="Q859" s="51"/>
      <c r="R859" s="51"/>
      <c r="S859" s="51"/>
      <c r="T859" s="51"/>
      <c r="U859" s="51"/>
      <c r="V859" s="160"/>
      <c r="W859" s="7"/>
      <c r="X859" s="109" t="n">
        <f aca="false">K859</f>
        <v>0</v>
      </c>
      <c r="Y859" s="43"/>
      <c r="IM859" s="21"/>
      <c r="IN859" s="21"/>
    </row>
    <row r="860" s="141" customFormat="true" ht="35.05" hidden="false" customHeight="false" outlineLevel="1" collapsed="false">
      <c r="A860" s="49" t="s">
        <v>1631</v>
      </c>
      <c r="B860" s="50" t="s">
        <v>49</v>
      </c>
      <c r="C860" s="50" t="s">
        <v>1632</v>
      </c>
      <c r="D860" s="50" t="s">
        <v>80</v>
      </c>
      <c r="E860" s="45" t="s">
        <v>1633</v>
      </c>
      <c r="F860" s="7" t="s">
        <v>117</v>
      </c>
      <c r="G860" s="51" t="n">
        <v>9</v>
      </c>
      <c r="H860" s="52"/>
      <c r="I860" s="46" t="n">
        <f aca="false">$D$1116</f>
        <v>0</v>
      </c>
      <c r="J860" s="53" t="n">
        <f aca="false">TRUNC(H860*(1+I860),2)</f>
        <v>0</v>
      </c>
      <c r="K860" s="54" t="n">
        <f aca="false">TRUNC(J860*G860,2)</f>
        <v>0</v>
      </c>
      <c r="L860" s="140"/>
      <c r="M860" s="51"/>
      <c r="N860" s="7" t="n">
        <f aca="false">SUM(O860:V860)-K860</f>
        <v>0</v>
      </c>
      <c r="O860" s="51"/>
      <c r="P860" s="51"/>
      <c r="Q860" s="51"/>
      <c r="R860" s="51"/>
      <c r="S860" s="51"/>
      <c r="T860" s="51"/>
      <c r="U860" s="51"/>
      <c r="V860" s="51"/>
      <c r="W860" s="51" t="n">
        <f aca="false">K860</f>
        <v>0</v>
      </c>
      <c r="X860" s="109"/>
      <c r="Y860" s="43"/>
      <c r="IM860" s="21"/>
      <c r="IN860" s="21"/>
    </row>
    <row r="861" s="10" customFormat="true" ht="35.05" hidden="false" customHeight="false" outlineLevel="1" collapsed="false">
      <c r="A861" s="49" t="s">
        <v>1634</v>
      </c>
      <c r="B861" s="50" t="s">
        <v>49</v>
      </c>
      <c r="C861" s="50" t="s">
        <v>1635</v>
      </c>
      <c r="D861" s="50" t="s">
        <v>80</v>
      </c>
      <c r="E861" s="45" t="s">
        <v>1636</v>
      </c>
      <c r="F861" s="7" t="s">
        <v>117</v>
      </c>
      <c r="G861" s="51" t="n">
        <v>1</v>
      </c>
      <c r="H861" s="52"/>
      <c r="I861" s="46" t="n">
        <f aca="false">$D$1116</f>
        <v>0</v>
      </c>
      <c r="J861" s="53" t="n">
        <f aca="false">TRUNC(H861*(1+I861),2)</f>
        <v>0</v>
      </c>
      <c r="K861" s="54" t="n">
        <f aca="false">TRUNC(J861*G861,2)</f>
        <v>0</v>
      </c>
      <c r="L861" s="140"/>
      <c r="M861" s="51"/>
      <c r="N861" s="7" t="n">
        <f aca="false">SUM(O861:V861)-K861</f>
        <v>0</v>
      </c>
      <c r="O861" s="51"/>
      <c r="P861" s="51"/>
      <c r="Q861" s="51"/>
      <c r="R861" s="51"/>
      <c r="S861" s="51"/>
      <c r="T861" s="51"/>
      <c r="U861" s="51"/>
      <c r="V861" s="51"/>
      <c r="W861" s="51" t="n">
        <f aca="false">K861</f>
        <v>0</v>
      </c>
      <c r="X861" s="50"/>
      <c r="Y861" s="43"/>
      <c r="IM861" s="21"/>
      <c r="IN861" s="21"/>
    </row>
    <row r="862" s="9" customFormat="true" ht="23.85" hidden="false" customHeight="false" outlineLevel="1" collapsed="false">
      <c r="A862" s="49" t="s">
        <v>1637</v>
      </c>
      <c r="B862" s="50" t="s">
        <v>49</v>
      </c>
      <c r="C862" s="50" t="s">
        <v>1638</v>
      </c>
      <c r="D862" s="50" t="s">
        <v>51</v>
      </c>
      <c r="E862" s="45" t="s">
        <v>1639</v>
      </c>
      <c r="F862" s="7" t="s">
        <v>117</v>
      </c>
      <c r="G862" s="51" t="n">
        <v>13</v>
      </c>
      <c r="H862" s="52"/>
      <c r="I862" s="46" t="n">
        <f aca="false">$D$1116</f>
        <v>0</v>
      </c>
      <c r="J862" s="53" t="n">
        <f aca="false">TRUNC(H862*(1+I862),2)</f>
        <v>0</v>
      </c>
      <c r="K862" s="54" t="n">
        <f aca="false">TRUNC(J862*G862,2)</f>
        <v>0</v>
      </c>
      <c r="L862" s="140"/>
      <c r="M862" s="51"/>
      <c r="N862" s="7" t="n">
        <f aca="false">SUM(O862:V862)-K862</f>
        <v>0</v>
      </c>
      <c r="O862" s="51"/>
      <c r="P862" s="51"/>
      <c r="Q862" s="51"/>
      <c r="R862" s="51"/>
      <c r="S862" s="51"/>
      <c r="T862" s="51"/>
      <c r="U862" s="51"/>
      <c r="V862" s="51"/>
      <c r="W862" s="51" t="n">
        <f aca="false">K862</f>
        <v>0</v>
      </c>
      <c r="X862" s="7"/>
      <c r="Y862" s="43"/>
      <c r="IM862" s="10"/>
      <c r="IN862" s="10"/>
    </row>
    <row r="863" s="141" customFormat="true" ht="23.85" hidden="false" customHeight="false" outlineLevel="1" collapsed="false">
      <c r="A863" s="49" t="s">
        <v>1640</v>
      </c>
      <c r="B863" s="50" t="s">
        <v>49</v>
      </c>
      <c r="C863" s="50" t="s">
        <v>1641</v>
      </c>
      <c r="D863" s="50" t="s">
        <v>51</v>
      </c>
      <c r="E863" s="45" t="s">
        <v>1642</v>
      </c>
      <c r="F863" s="7" t="s">
        <v>117</v>
      </c>
      <c r="G863" s="51" t="n">
        <v>2</v>
      </c>
      <c r="H863" s="52"/>
      <c r="I863" s="46" t="n">
        <f aca="false">$D$1116</f>
        <v>0</v>
      </c>
      <c r="J863" s="53" t="n">
        <f aca="false">TRUNC(H863*(1+I863),2)</f>
        <v>0</v>
      </c>
      <c r="K863" s="54" t="n">
        <f aca="false">TRUNC(J863*G863,2)</f>
        <v>0</v>
      </c>
      <c r="L863" s="140"/>
      <c r="M863" s="51"/>
      <c r="N863" s="7" t="n">
        <f aca="false">SUM(O863:V863)-K863</f>
        <v>0</v>
      </c>
      <c r="O863" s="51"/>
      <c r="P863" s="51"/>
      <c r="Q863" s="51"/>
      <c r="R863" s="51"/>
      <c r="S863" s="51"/>
      <c r="T863" s="51"/>
      <c r="U863" s="51"/>
      <c r="V863" s="51"/>
      <c r="W863" s="7"/>
      <c r="X863" s="51" t="n">
        <f aca="false">K863</f>
        <v>0</v>
      </c>
      <c r="Y863" s="43"/>
      <c r="IM863" s="21"/>
      <c r="IN863" s="21"/>
    </row>
    <row r="864" s="10" customFormat="true" ht="14.15" hidden="false" customHeight="false" outlineLevel="1" collapsed="false">
      <c r="A864" s="49" t="s">
        <v>1643</v>
      </c>
      <c r="B864" s="50" t="s">
        <v>49</v>
      </c>
      <c r="C864" s="50" t="s">
        <v>1644</v>
      </c>
      <c r="D864" s="50" t="s">
        <v>51</v>
      </c>
      <c r="E864" s="45" t="s">
        <v>1645</v>
      </c>
      <c r="F864" s="7" t="s">
        <v>117</v>
      </c>
      <c r="G864" s="51" t="n">
        <v>2</v>
      </c>
      <c r="H864" s="52"/>
      <c r="I864" s="46" t="n">
        <f aca="false">$D$1116</f>
        <v>0</v>
      </c>
      <c r="J864" s="53" t="n">
        <f aca="false">TRUNC(H864*(1+I864),2)</f>
        <v>0</v>
      </c>
      <c r="K864" s="54" t="n">
        <f aca="false">TRUNC(J864*G864,2)</f>
        <v>0</v>
      </c>
      <c r="L864" s="140"/>
      <c r="M864" s="51"/>
      <c r="N864" s="7" t="n">
        <f aca="false">SUM(O864:V864)-K864</f>
        <v>0</v>
      </c>
      <c r="O864" s="51"/>
      <c r="P864" s="51"/>
      <c r="Q864" s="51"/>
      <c r="R864" s="51"/>
      <c r="S864" s="51"/>
      <c r="T864" s="51"/>
      <c r="U864" s="51"/>
      <c r="V864" s="51"/>
      <c r="W864" s="109" t="n">
        <f aca="false">K864</f>
        <v>0</v>
      </c>
      <c r="X864" s="50"/>
      <c r="Y864" s="43"/>
      <c r="IM864" s="21"/>
      <c r="IN864" s="21"/>
    </row>
    <row r="865" s="10" customFormat="true" ht="23.85" hidden="false" customHeight="false" outlineLevel="1" collapsed="false">
      <c r="A865" s="49" t="s">
        <v>1646</v>
      </c>
      <c r="B865" s="50" t="s">
        <v>49</v>
      </c>
      <c r="C865" s="50" t="s">
        <v>214</v>
      </c>
      <c r="D865" s="50" t="s">
        <v>51</v>
      </c>
      <c r="E865" s="45" t="s">
        <v>873</v>
      </c>
      <c r="F865" s="7" t="s">
        <v>121</v>
      </c>
      <c r="G865" s="51" t="n">
        <v>2.3</v>
      </c>
      <c r="H865" s="52"/>
      <c r="I865" s="46" t="n">
        <f aca="false">$D$1116</f>
        <v>0</v>
      </c>
      <c r="J865" s="53" t="n">
        <f aca="false">TRUNC(H865*(1+I865),2)</f>
        <v>0</v>
      </c>
      <c r="K865" s="54" t="n">
        <f aca="false">TRUNC(J865*G865,2)</f>
        <v>0</v>
      </c>
      <c r="L865" s="140"/>
      <c r="M865" s="51"/>
      <c r="N865" s="7" t="n">
        <f aca="false">SUM(O865:V865)-K865</f>
        <v>0</v>
      </c>
      <c r="O865" s="51"/>
      <c r="P865" s="51"/>
      <c r="Q865" s="51"/>
      <c r="R865" s="51"/>
      <c r="S865" s="51"/>
      <c r="T865" s="51"/>
      <c r="U865" s="51"/>
      <c r="V865" s="51"/>
      <c r="W865" s="109" t="n">
        <f aca="false">K865</f>
        <v>0</v>
      </c>
      <c r="X865" s="50"/>
      <c r="Y865" s="43"/>
      <c r="IM865" s="21"/>
      <c r="IN865" s="21"/>
    </row>
    <row r="866" s="10" customFormat="true" ht="14.15" hidden="false" customHeight="false" outlineLevel="1" collapsed="false">
      <c r="A866" s="49" t="s">
        <v>1647</v>
      </c>
      <c r="B866" s="50" t="s">
        <v>49</v>
      </c>
      <c r="C866" s="50" t="s">
        <v>875</v>
      </c>
      <c r="D866" s="50" t="s">
        <v>51</v>
      </c>
      <c r="E866" s="45" t="s">
        <v>876</v>
      </c>
      <c r="F866" s="7" t="s">
        <v>121</v>
      </c>
      <c r="G866" s="51" t="n">
        <v>2.3</v>
      </c>
      <c r="H866" s="52"/>
      <c r="I866" s="46" t="n">
        <f aca="false">$D$1116</f>
        <v>0</v>
      </c>
      <c r="J866" s="53" t="n">
        <f aca="false">TRUNC(H866*(1+I866),2)</f>
        <v>0</v>
      </c>
      <c r="K866" s="54" t="n">
        <f aca="false">TRUNC(J866*G866,2)</f>
        <v>0</v>
      </c>
      <c r="L866" s="140"/>
      <c r="M866" s="51"/>
      <c r="N866" s="7" t="n">
        <f aca="false">SUM(O866:V866)-K866</f>
        <v>0</v>
      </c>
      <c r="O866" s="51"/>
      <c r="P866" s="51"/>
      <c r="Q866" s="51"/>
      <c r="R866" s="51"/>
      <c r="S866" s="51"/>
      <c r="T866" s="51"/>
      <c r="U866" s="51"/>
      <c r="V866" s="51"/>
      <c r="W866" s="109" t="n">
        <f aca="false">K866</f>
        <v>0</v>
      </c>
      <c r="X866" s="50"/>
      <c r="Y866" s="43"/>
      <c r="IM866" s="21"/>
      <c r="IN866" s="21"/>
    </row>
    <row r="867" s="10" customFormat="true" ht="23.85" hidden="false" customHeight="false" outlineLevel="1" collapsed="false">
      <c r="A867" s="49" t="s">
        <v>1648</v>
      </c>
      <c r="B867" s="50" t="s">
        <v>49</v>
      </c>
      <c r="C867" s="50" t="s">
        <v>1649</v>
      </c>
      <c r="D867" s="50" t="s">
        <v>51</v>
      </c>
      <c r="E867" s="45" t="s">
        <v>1650</v>
      </c>
      <c r="F867" s="7" t="s">
        <v>130</v>
      </c>
      <c r="G867" s="51" t="n">
        <v>23</v>
      </c>
      <c r="H867" s="52"/>
      <c r="I867" s="46" t="n">
        <f aca="false">$D$1116</f>
        <v>0</v>
      </c>
      <c r="J867" s="53" t="n">
        <f aca="false">TRUNC(H867*(1+I867),2)</f>
        <v>0</v>
      </c>
      <c r="K867" s="54" t="n">
        <f aca="false">TRUNC(J867*G867,2)</f>
        <v>0</v>
      </c>
      <c r="L867" s="140"/>
      <c r="M867" s="51"/>
      <c r="N867" s="7" t="n">
        <f aca="false">SUM(O867:V867)-K867</f>
        <v>0</v>
      </c>
      <c r="O867" s="51"/>
      <c r="P867" s="51"/>
      <c r="Q867" s="51"/>
      <c r="R867" s="51"/>
      <c r="S867" s="51"/>
      <c r="T867" s="51"/>
      <c r="U867" s="51"/>
      <c r="V867" s="51"/>
      <c r="W867" s="109" t="n">
        <f aca="false">K867</f>
        <v>0</v>
      </c>
      <c r="X867" s="50"/>
      <c r="Y867" s="43"/>
      <c r="IM867" s="21"/>
      <c r="IN867" s="21"/>
    </row>
    <row r="868" s="89" customFormat="true" ht="12.8" hidden="false" customHeight="false" outlineLevel="1" collapsed="false">
      <c r="A868" s="73" t="s">
        <v>1624</v>
      </c>
      <c r="B868" s="75"/>
      <c r="C868" s="75"/>
      <c r="D868" s="75"/>
      <c r="E868" s="116" t="s">
        <v>166</v>
      </c>
      <c r="F868" s="146"/>
      <c r="G868" s="146"/>
      <c r="H868" s="143"/>
      <c r="I868" s="146"/>
      <c r="J868" s="146"/>
      <c r="K868" s="94"/>
      <c r="L868" s="77"/>
      <c r="M868" s="78"/>
      <c r="N868" s="79"/>
      <c r="O868" s="77"/>
      <c r="P868" s="108"/>
      <c r="Q868" s="108"/>
      <c r="R868" s="108"/>
      <c r="S868" s="108"/>
      <c r="T868" s="108"/>
      <c r="U868" s="108"/>
      <c r="V868" s="108"/>
      <c r="W868" s="74"/>
      <c r="X868" s="74"/>
      <c r="Y868" s="43"/>
      <c r="IM868" s="147"/>
      <c r="IN868" s="147"/>
    </row>
    <row r="869" s="10" customFormat="true" ht="23.85" hidden="false" customHeight="false" outlineLevel="1" collapsed="false">
      <c r="A869" s="49" t="s">
        <v>1625</v>
      </c>
      <c r="B869" s="50" t="s">
        <v>49</v>
      </c>
      <c r="C869" s="50" t="s">
        <v>1626</v>
      </c>
      <c r="D869" s="50" t="s">
        <v>80</v>
      </c>
      <c r="E869" s="45" t="s">
        <v>1627</v>
      </c>
      <c r="F869" s="7" t="s">
        <v>117</v>
      </c>
      <c r="G869" s="51" t="n">
        <v>3</v>
      </c>
      <c r="H869" s="52"/>
      <c r="I869" s="46" t="n">
        <f aca="false">$D$1116</f>
        <v>0</v>
      </c>
      <c r="J869" s="53" t="n">
        <f aca="false">TRUNC(H869*(1+I869),2)</f>
        <v>0</v>
      </c>
      <c r="K869" s="54" t="n">
        <f aca="false">TRUNC(J869*G869,2)</f>
        <v>0</v>
      </c>
      <c r="L869" s="140"/>
      <c r="M869" s="51"/>
      <c r="N869" s="7" t="n">
        <f aca="false">SUM(O869:V869)-K869</f>
        <v>0</v>
      </c>
      <c r="O869" s="51"/>
      <c r="P869" s="51"/>
      <c r="Q869" s="51"/>
      <c r="R869" s="51"/>
      <c r="S869" s="51"/>
      <c r="T869" s="51"/>
      <c r="U869" s="51"/>
      <c r="V869" s="51"/>
      <c r="W869" s="50"/>
      <c r="X869" s="109" t="n">
        <f aca="false">K869</f>
        <v>0</v>
      </c>
      <c r="Y869" s="43"/>
      <c r="IM869" s="21"/>
      <c r="IN869" s="21"/>
    </row>
    <row r="870" s="10" customFormat="true" ht="35.05" hidden="false" customHeight="false" outlineLevel="1" collapsed="false">
      <c r="A870" s="49" t="s">
        <v>1628</v>
      </c>
      <c r="B870" s="50" t="s">
        <v>49</v>
      </c>
      <c r="C870" s="50" t="s">
        <v>1632</v>
      </c>
      <c r="D870" s="50" t="s">
        <v>80</v>
      </c>
      <c r="E870" s="45" t="s">
        <v>1633</v>
      </c>
      <c r="F870" s="7" t="s">
        <v>117</v>
      </c>
      <c r="G870" s="51" t="n">
        <v>3</v>
      </c>
      <c r="H870" s="52"/>
      <c r="I870" s="46" t="n">
        <f aca="false">$D$1116</f>
        <v>0</v>
      </c>
      <c r="J870" s="53" t="n">
        <f aca="false">TRUNC(H870*(1+I870),2)</f>
        <v>0</v>
      </c>
      <c r="K870" s="54" t="n">
        <f aca="false">TRUNC(J870*G870,2)</f>
        <v>0</v>
      </c>
      <c r="L870" s="140"/>
      <c r="M870" s="51"/>
      <c r="N870" s="7" t="n">
        <f aca="false">SUM(O870:V870)-K870</f>
        <v>0</v>
      </c>
      <c r="O870" s="51"/>
      <c r="P870" s="51"/>
      <c r="Q870" s="51"/>
      <c r="R870" s="51"/>
      <c r="S870" s="51"/>
      <c r="T870" s="51"/>
      <c r="U870" s="51"/>
      <c r="V870" s="51"/>
      <c r="W870" s="109" t="n">
        <f aca="false">K870</f>
        <v>0</v>
      </c>
      <c r="X870" s="50"/>
      <c r="Y870" s="43"/>
      <c r="IM870" s="21"/>
      <c r="IN870" s="21"/>
    </row>
    <row r="871" s="10" customFormat="true" ht="23.85" hidden="false" customHeight="false" outlineLevel="1" collapsed="false">
      <c r="A871" s="49" t="s">
        <v>1631</v>
      </c>
      <c r="B871" s="50" t="s">
        <v>49</v>
      </c>
      <c r="C871" s="50" t="s">
        <v>1638</v>
      </c>
      <c r="D871" s="50" t="s">
        <v>51</v>
      </c>
      <c r="E871" s="45" t="s">
        <v>1639</v>
      </c>
      <c r="F871" s="7" t="s">
        <v>117</v>
      </c>
      <c r="G871" s="51" t="n">
        <v>3</v>
      </c>
      <c r="H871" s="52"/>
      <c r="I871" s="46" t="n">
        <f aca="false">$D$1116</f>
        <v>0</v>
      </c>
      <c r="J871" s="53" t="n">
        <f aca="false">TRUNC(H871*(1+I871),2)</f>
        <v>0</v>
      </c>
      <c r="K871" s="54" t="n">
        <f aca="false">TRUNC(J871*G871,2)</f>
        <v>0</v>
      </c>
      <c r="L871" s="140"/>
      <c r="M871" s="51"/>
      <c r="N871" s="7" t="n">
        <f aca="false">SUM(O871:V871)-K871</f>
        <v>0</v>
      </c>
      <c r="O871" s="51"/>
      <c r="P871" s="51"/>
      <c r="Q871" s="51"/>
      <c r="R871" s="51"/>
      <c r="S871" s="51"/>
      <c r="T871" s="51"/>
      <c r="U871" s="51"/>
      <c r="V871" s="51"/>
      <c r="W871" s="109" t="n">
        <f aca="false">K871</f>
        <v>0</v>
      </c>
      <c r="X871" s="50"/>
      <c r="Y871" s="43"/>
      <c r="IM871" s="21"/>
      <c r="IN871" s="21"/>
    </row>
    <row r="872" s="10" customFormat="true" ht="23.85" hidden="false" customHeight="false" outlineLevel="1" collapsed="false">
      <c r="A872" s="49" t="s">
        <v>1634</v>
      </c>
      <c r="B872" s="50" t="s">
        <v>49</v>
      </c>
      <c r="C872" s="50" t="s">
        <v>1641</v>
      </c>
      <c r="D872" s="50" t="s">
        <v>51</v>
      </c>
      <c r="E872" s="45" t="s">
        <v>1642</v>
      </c>
      <c r="F872" s="7" t="s">
        <v>117</v>
      </c>
      <c r="G872" s="51" t="n">
        <v>1</v>
      </c>
      <c r="H872" s="52"/>
      <c r="I872" s="46" t="n">
        <f aca="false">$D$1116</f>
        <v>0</v>
      </c>
      <c r="J872" s="53" t="n">
        <f aca="false">TRUNC(H872*(1+I872),2)</f>
        <v>0</v>
      </c>
      <c r="K872" s="54" t="n">
        <f aca="false">TRUNC(J872*G872,2)</f>
        <v>0</v>
      </c>
      <c r="L872" s="140"/>
      <c r="M872" s="51"/>
      <c r="N872" s="7" t="n">
        <f aca="false">SUM(O872:V872)-K872</f>
        <v>0</v>
      </c>
      <c r="O872" s="51"/>
      <c r="P872" s="51"/>
      <c r="Q872" s="51"/>
      <c r="R872" s="51"/>
      <c r="S872" s="51"/>
      <c r="T872" s="51"/>
      <c r="U872" s="156"/>
      <c r="V872" s="7"/>
      <c r="W872" s="50"/>
      <c r="X872" s="109" t="n">
        <f aca="false">K872</f>
        <v>0</v>
      </c>
      <c r="Y872" s="43"/>
      <c r="IM872" s="21"/>
      <c r="IN872" s="21"/>
    </row>
    <row r="873" s="85" customFormat="true" ht="14.15" hidden="false" customHeight="false" outlineLevel="1" collapsed="false">
      <c r="A873" s="65" t="s">
        <v>1651</v>
      </c>
      <c r="B873" s="67"/>
      <c r="C873" s="67"/>
      <c r="D873" s="67"/>
      <c r="E873" s="115" t="s">
        <v>1652</v>
      </c>
      <c r="F873" s="142"/>
      <c r="G873" s="142"/>
      <c r="H873" s="143"/>
      <c r="I873" s="142"/>
      <c r="J873" s="142"/>
      <c r="K873" s="84"/>
      <c r="L873" s="69"/>
      <c r="M873" s="70"/>
      <c r="N873" s="71" t="n">
        <f aca="false">SUM(O873:V873)-K873</f>
        <v>0</v>
      </c>
      <c r="O873" s="69"/>
      <c r="P873" s="144"/>
      <c r="Q873" s="144"/>
      <c r="R873" s="144"/>
      <c r="S873" s="144"/>
      <c r="T873" s="144"/>
      <c r="U873" s="144"/>
      <c r="V873" s="144"/>
      <c r="W873" s="66"/>
      <c r="X873" s="66"/>
      <c r="Y873" s="43"/>
      <c r="IM873" s="145"/>
      <c r="IN873" s="145"/>
    </row>
    <row r="874" s="89" customFormat="true" ht="12.8" hidden="false" customHeight="false" outlineLevel="1" collapsed="false">
      <c r="A874" s="73" t="s">
        <v>1653</v>
      </c>
      <c r="B874" s="75"/>
      <c r="C874" s="75"/>
      <c r="D874" s="75"/>
      <c r="E874" s="116" t="s">
        <v>86</v>
      </c>
      <c r="F874" s="146"/>
      <c r="G874" s="146"/>
      <c r="H874" s="143"/>
      <c r="I874" s="146"/>
      <c r="J874" s="146"/>
      <c r="K874" s="94"/>
      <c r="L874" s="77"/>
      <c r="M874" s="78"/>
      <c r="N874" s="79"/>
      <c r="O874" s="77"/>
      <c r="P874" s="108"/>
      <c r="Q874" s="108"/>
      <c r="R874" s="108"/>
      <c r="S874" s="108"/>
      <c r="T874" s="108"/>
      <c r="U874" s="108"/>
      <c r="V874" s="108"/>
      <c r="W874" s="74"/>
      <c r="X874" s="74"/>
      <c r="Y874" s="43"/>
      <c r="IM874" s="147"/>
      <c r="IN874" s="147"/>
    </row>
    <row r="875" s="10" customFormat="true" ht="35.05" hidden="false" customHeight="false" outlineLevel="1" collapsed="false">
      <c r="A875" s="49" t="s">
        <v>1654</v>
      </c>
      <c r="B875" s="50" t="s">
        <v>49</v>
      </c>
      <c r="C875" s="50" t="s">
        <v>1655</v>
      </c>
      <c r="D875" s="50" t="s">
        <v>80</v>
      </c>
      <c r="E875" s="45" t="s">
        <v>1656</v>
      </c>
      <c r="F875" s="7" t="s">
        <v>117</v>
      </c>
      <c r="G875" s="51" t="n">
        <v>4</v>
      </c>
      <c r="H875" s="52"/>
      <c r="I875" s="46" t="n">
        <f aca="false">$D$1116</f>
        <v>0</v>
      </c>
      <c r="J875" s="53" t="n">
        <f aca="false">TRUNC(H875*(1+I875),2)</f>
        <v>0</v>
      </c>
      <c r="K875" s="54" t="n">
        <f aca="false">TRUNC(J875*G875,2)</f>
        <v>0</v>
      </c>
      <c r="L875" s="140"/>
      <c r="M875" s="51"/>
      <c r="N875" s="7" t="n">
        <f aca="false">SUM(O875:V875)-K875</f>
        <v>0</v>
      </c>
      <c r="O875" s="51"/>
      <c r="P875" s="51"/>
      <c r="Q875" s="51"/>
      <c r="R875" s="51"/>
      <c r="S875" s="51"/>
      <c r="T875" s="51" t="n">
        <f aca="false">K875</f>
        <v>0</v>
      </c>
      <c r="U875" s="51"/>
      <c r="V875" s="51"/>
      <c r="W875" s="50"/>
      <c r="X875" s="50"/>
      <c r="Y875" s="43"/>
      <c r="IM875" s="161"/>
      <c r="IN875" s="161"/>
    </row>
    <row r="876" s="10" customFormat="true" ht="35.05" hidden="false" customHeight="false" outlineLevel="1" collapsed="false">
      <c r="A876" s="49" t="s">
        <v>1657</v>
      </c>
      <c r="B876" s="50" t="s">
        <v>49</v>
      </c>
      <c r="C876" s="50" t="s">
        <v>1658</v>
      </c>
      <c r="D876" s="50" t="s">
        <v>80</v>
      </c>
      <c r="E876" s="45" t="s">
        <v>1659</v>
      </c>
      <c r="F876" s="7" t="s">
        <v>117</v>
      </c>
      <c r="G876" s="51" t="n">
        <v>58</v>
      </c>
      <c r="H876" s="52"/>
      <c r="I876" s="46" t="n">
        <f aca="false">$D$1116</f>
        <v>0</v>
      </c>
      <c r="J876" s="53" t="n">
        <f aca="false">TRUNC(H876*(1+I876),2)</f>
        <v>0</v>
      </c>
      <c r="K876" s="54" t="n">
        <f aca="false">TRUNC(J876*G876,2)</f>
        <v>0</v>
      </c>
      <c r="L876" s="140"/>
      <c r="M876" s="51"/>
      <c r="N876" s="7" t="n">
        <f aca="false">SUM(O876:V876)-K876</f>
        <v>0</v>
      </c>
      <c r="O876" s="51"/>
      <c r="P876" s="51"/>
      <c r="Q876" s="51"/>
      <c r="R876" s="51"/>
      <c r="S876" s="51"/>
      <c r="T876" s="51"/>
      <c r="U876" s="51"/>
      <c r="V876" s="51"/>
      <c r="W876" s="109" t="n">
        <f aca="false">K876</f>
        <v>0</v>
      </c>
      <c r="X876" s="50"/>
      <c r="Y876" s="43"/>
      <c r="IM876" s="161"/>
      <c r="IN876" s="161"/>
    </row>
    <row r="877" s="10" customFormat="true" ht="23.85" hidden="false" customHeight="false" outlineLevel="1" collapsed="false">
      <c r="A877" s="49" t="s">
        <v>1660</v>
      </c>
      <c r="B877" s="50" t="s">
        <v>49</v>
      </c>
      <c r="C877" s="50" t="s">
        <v>1661</v>
      </c>
      <c r="D877" s="50" t="s">
        <v>80</v>
      </c>
      <c r="E877" s="45" t="s">
        <v>1662</v>
      </c>
      <c r="F877" s="7" t="s">
        <v>117</v>
      </c>
      <c r="G877" s="51" t="n">
        <v>1</v>
      </c>
      <c r="H877" s="52"/>
      <c r="I877" s="46" t="n">
        <f aca="false">$D$1116</f>
        <v>0</v>
      </c>
      <c r="J877" s="53" t="n">
        <f aca="false">TRUNC(H877*(1+I877),2)</f>
        <v>0</v>
      </c>
      <c r="K877" s="54" t="n">
        <f aca="false">TRUNC(J877*G877,2)</f>
        <v>0</v>
      </c>
      <c r="L877" s="140"/>
      <c r="M877" s="51"/>
      <c r="N877" s="7" t="n">
        <f aca="false">SUM(O877:V877)-K877</f>
        <v>0</v>
      </c>
      <c r="O877" s="51"/>
      <c r="P877" s="51"/>
      <c r="Q877" s="51"/>
      <c r="R877" s="51"/>
      <c r="S877" s="51"/>
      <c r="T877" s="51"/>
      <c r="U877" s="51"/>
      <c r="V877" s="51"/>
      <c r="W877" s="109" t="n">
        <f aca="false">K877</f>
        <v>0</v>
      </c>
      <c r="X877" s="50"/>
      <c r="Y877" s="43"/>
      <c r="IM877" s="161"/>
      <c r="IN877" s="161"/>
    </row>
    <row r="878" s="10" customFormat="true" ht="23.85" hidden="false" customHeight="false" outlineLevel="1" collapsed="false">
      <c r="A878" s="49" t="s">
        <v>1663</v>
      </c>
      <c r="B878" s="50" t="s">
        <v>49</v>
      </c>
      <c r="C878" s="50" t="s">
        <v>1605</v>
      </c>
      <c r="D878" s="50" t="s">
        <v>51</v>
      </c>
      <c r="E878" s="45" t="s">
        <v>1606</v>
      </c>
      <c r="F878" s="7" t="s">
        <v>130</v>
      </c>
      <c r="G878" s="51" t="n">
        <v>938</v>
      </c>
      <c r="H878" s="52"/>
      <c r="I878" s="46" t="n">
        <f aca="false">$D$1116</f>
        <v>0</v>
      </c>
      <c r="J878" s="53" t="n">
        <f aca="false">TRUNC(H878*(1+I878),2)</f>
        <v>0</v>
      </c>
      <c r="K878" s="54" t="n">
        <f aca="false">TRUNC(J878*G878,2)</f>
        <v>0</v>
      </c>
      <c r="L878" s="140"/>
      <c r="M878" s="51"/>
      <c r="N878" s="7" t="n">
        <f aca="false">SUM(O878:V878)-K878</f>
        <v>0</v>
      </c>
      <c r="O878" s="51"/>
      <c r="P878" s="51"/>
      <c r="Q878" s="51"/>
      <c r="R878" s="51"/>
      <c r="S878" s="51"/>
      <c r="T878" s="51"/>
      <c r="U878" s="51"/>
      <c r="V878" s="51"/>
      <c r="W878" s="109" t="n">
        <f aca="false">K878</f>
        <v>0</v>
      </c>
      <c r="X878" s="50"/>
      <c r="Y878" s="43"/>
      <c r="IM878" s="161"/>
      <c r="IN878" s="161"/>
    </row>
    <row r="879" s="10" customFormat="true" ht="23.85" hidden="false" customHeight="false" outlineLevel="1" collapsed="false">
      <c r="A879" s="49" t="s">
        <v>1664</v>
      </c>
      <c r="B879" s="50" t="s">
        <v>49</v>
      </c>
      <c r="C879" s="50" t="s">
        <v>1638</v>
      </c>
      <c r="D879" s="50" t="s">
        <v>51</v>
      </c>
      <c r="E879" s="45" t="s">
        <v>1639</v>
      </c>
      <c r="F879" s="7" t="s">
        <v>117</v>
      </c>
      <c r="G879" s="51" t="n">
        <v>21</v>
      </c>
      <c r="H879" s="52"/>
      <c r="I879" s="46" t="n">
        <f aca="false">$D$1116</f>
        <v>0</v>
      </c>
      <c r="J879" s="53" t="n">
        <f aca="false">TRUNC(H879*(1+I879),2)</f>
        <v>0</v>
      </c>
      <c r="K879" s="54" t="n">
        <f aca="false">TRUNC(J879*G879,2)</f>
        <v>0</v>
      </c>
      <c r="L879" s="140"/>
      <c r="M879" s="51"/>
      <c r="N879" s="7" t="n">
        <f aca="false">SUM(O879:V879)-K879</f>
        <v>0</v>
      </c>
      <c r="O879" s="51"/>
      <c r="P879" s="51"/>
      <c r="Q879" s="51"/>
      <c r="R879" s="51"/>
      <c r="S879" s="51"/>
      <c r="T879" s="51"/>
      <c r="U879" s="51"/>
      <c r="V879" s="51"/>
      <c r="W879" s="109" t="n">
        <f aca="false">K879</f>
        <v>0</v>
      </c>
      <c r="X879" s="50"/>
      <c r="Y879" s="43"/>
      <c r="IM879" s="161"/>
      <c r="IN879" s="161"/>
    </row>
    <row r="880" s="10" customFormat="true" ht="23.85" hidden="false" customHeight="false" outlineLevel="1" collapsed="false">
      <c r="A880" s="49" t="s">
        <v>1665</v>
      </c>
      <c r="B880" s="50" t="s">
        <v>49</v>
      </c>
      <c r="C880" s="50" t="s">
        <v>1666</v>
      </c>
      <c r="D880" s="50" t="s">
        <v>80</v>
      </c>
      <c r="E880" s="45" t="s">
        <v>1667</v>
      </c>
      <c r="F880" s="7" t="s">
        <v>117</v>
      </c>
      <c r="G880" s="51" t="n">
        <v>28</v>
      </c>
      <c r="H880" s="52"/>
      <c r="I880" s="46" t="n">
        <f aca="false">$D$1116</f>
        <v>0</v>
      </c>
      <c r="J880" s="53" t="n">
        <f aca="false">TRUNC(H880*(1+I880),2)</f>
        <v>0</v>
      </c>
      <c r="K880" s="54" t="n">
        <f aca="false">TRUNC(J880*G880,2)</f>
        <v>0</v>
      </c>
      <c r="L880" s="140"/>
      <c r="M880" s="51"/>
      <c r="N880" s="7" t="n">
        <f aca="false">SUM(O880:V880)-K880</f>
        <v>0</v>
      </c>
      <c r="O880" s="51"/>
      <c r="P880" s="51"/>
      <c r="Q880" s="51"/>
      <c r="R880" s="51"/>
      <c r="S880" s="51"/>
      <c r="T880" s="51"/>
      <c r="U880" s="51"/>
      <c r="V880" s="51"/>
      <c r="W880" s="109" t="n">
        <f aca="false">K880</f>
        <v>0</v>
      </c>
      <c r="X880" s="50"/>
      <c r="Y880" s="43"/>
      <c r="IM880" s="161"/>
      <c r="IN880" s="161"/>
    </row>
    <row r="881" s="89" customFormat="true" ht="12.8" hidden="false" customHeight="false" outlineLevel="1" collapsed="false">
      <c r="A881" s="73" t="s">
        <v>1653</v>
      </c>
      <c r="B881" s="75"/>
      <c r="C881" s="75"/>
      <c r="D881" s="75"/>
      <c r="E881" s="116" t="s">
        <v>166</v>
      </c>
      <c r="F881" s="146"/>
      <c r="G881" s="146"/>
      <c r="H881" s="143"/>
      <c r="I881" s="146"/>
      <c r="J881" s="146"/>
      <c r="K881" s="94"/>
      <c r="L881" s="77"/>
      <c r="M881" s="78"/>
      <c r="N881" s="79"/>
      <c r="O881" s="77"/>
      <c r="P881" s="108"/>
      <c r="Q881" s="108"/>
      <c r="R881" s="108"/>
      <c r="S881" s="108"/>
      <c r="T881" s="108"/>
      <c r="U881" s="108"/>
      <c r="V881" s="108"/>
      <c r="W881" s="74"/>
      <c r="X881" s="74"/>
      <c r="Y881" s="43"/>
      <c r="IM881" s="147"/>
      <c r="IN881" s="147"/>
    </row>
    <row r="882" s="10" customFormat="true" ht="35.05" hidden="false" customHeight="false" outlineLevel="1" collapsed="false">
      <c r="A882" s="49" t="s">
        <v>1654</v>
      </c>
      <c r="B882" s="50" t="s">
        <v>49</v>
      </c>
      <c r="C882" s="50" t="s">
        <v>1655</v>
      </c>
      <c r="D882" s="50" t="s">
        <v>80</v>
      </c>
      <c r="E882" s="45" t="s">
        <v>1656</v>
      </c>
      <c r="F882" s="7" t="s">
        <v>117</v>
      </c>
      <c r="G882" s="51" t="n">
        <v>7</v>
      </c>
      <c r="H882" s="52"/>
      <c r="I882" s="46" t="n">
        <f aca="false">$D$1116</f>
        <v>0</v>
      </c>
      <c r="J882" s="53" t="n">
        <f aca="false">TRUNC(H882*(1+I882),2)</f>
        <v>0</v>
      </c>
      <c r="K882" s="54" t="n">
        <f aca="false">TRUNC(J882*G882,2)</f>
        <v>0</v>
      </c>
      <c r="L882" s="140"/>
      <c r="M882" s="51"/>
      <c r="N882" s="7" t="n">
        <f aca="false">SUM(O882:V882)-K882</f>
        <v>0</v>
      </c>
      <c r="O882" s="51"/>
      <c r="P882" s="51"/>
      <c r="Q882" s="51"/>
      <c r="R882" s="51"/>
      <c r="S882" s="51"/>
      <c r="T882" s="51"/>
      <c r="U882" s="51"/>
      <c r="V882" s="51"/>
      <c r="W882" s="50"/>
      <c r="X882" s="109" t="n">
        <f aca="false">K882</f>
        <v>0</v>
      </c>
      <c r="Y882" s="43"/>
      <c r="IM882" s="161"/>
      <c r="IN882" s="161"/>
    </row>
    <row r="883" s="10" customFormat="true" ht="35.05" hidden="false" customHeight="false" outlineLevel="1" collapsed="false">
      <c r="A883" s="49" t="s">
        <v>1657</v>
      </c>
      <c r="B883" s="50" t="s">
        <v>49</v>
      </c>
      <c r="C883" s="50" t="s">
        <v>1658</v>
      </c>
      <c r="D883" s="50" t="s">
        <v>80</v>
      </c>
      <c r="E883" s="45" t="s">
        <v>1659</v>
      </c>
      <c r="F883" s="7" t="s">
        <v>117</v>
      </c>
      <c r="G883" s="51" t="n">
        <v>24</v>
      </c>
      <c r="H883" s="52"/>
      <c r="I883" s="46" t="n">
        <f aca="false">$D$1116</f>
        <v>0</v>
      </c>
      <c r="J883" s="53" t="n">
        <f aca="false">TRUNC(H883*(1+I883),2)</f>
        <v>0</v>
      </c>
      <c r="K883" s="54" t="n">
        <f aca="false">TRUNC(J883*G883,2)</f>
        <v>0</v>
      </c>
      <c r="L883" s="140"/>
      <c r="M883" s="51"/>
      <c r="N883" s="7" t="n">
        <f aca="false">SUM(O883:V883)-K883</f>
        <v>0</v>
      </c>
      <c r="O883" s="51"/>
      <c r="P883" s="51"/>
      <c r="Q883" s="51"/>
      <c r="R883" s="51"/>
      <c r="S883" s="51"/>
      <c r="T883" s="51"/>
      <c r="U883" s="51"/>
      <c r="V883" s="51"/>
      <c r="W883" s="50"/>
      <c r="X883" s="111" t="n">
        <f aca="false">K883</f>
        <v>0</v>
      </c>
      <c r="Y883" s="43"/>
      <c r="IM883" s="161"/>
      <c r="IN883" s="161"/>
    </row>
    <row r="884" s="10" customFormat="true" ht="23.85" hidden="false" customHeight="false" outlineLevel="1" collapsed="false">
      <c r="A884" s="49" t="s">
        <v>1660</v>
      </c>
      <c r="B884" s="50" t="s">
        <v>49</v>
      </c>
      <c r="C884" s="50" t="s">
        <v>1605</v>
      </c>
      <c r="D884" s="50" t="s">
        <v>51</v>
      </c>
      <c r="E884" s="45" t="s">
        <v>1606</v>
      </c>
      <c r="F884" s="7" t="s">
        <v>130</v>
      </c>
      <c r="G884" s="51" t="n">
        <v>156</v>
      </c>
      <c r="H884" s="52"/>
      <c r="I884" s="46" t="n">
        <f aca="false">$D$1116</f>
        <v>0</v>
      </c>
      <c r="J884" s="53" t="n">
        <f aca="false">TRUNC(H884*(1+I884),2)</f>
        <v>0</v>
      </c>
      <c r="K884" s="54" t="n">
        <f aca="false">TRUNC(J884*G884,2)</f>
        <v>0</v>
      </c>
      <c r="L884" s="140"/>
      <c r="M884" s="51"/>
      <c r="N884" s="7" t="n">
        <f aca="false">SUM(O884:V884)-K884</f>
        <v>0</v>
      </c>
      <c r="O884" s="51"/>
      <c r="P884" s="51"/>
      <c r="Q884" s="51"/>
      <c r="R884" s="51"/>
      <c r="S884" s="51"/>
      <c r="T884" s="51"/>
      <c r="U884" s="51"/>
      <c r="V884" s="51"/>
      <c r="W884" s="50"/>
      <c r="X884" s="111" t="n">
        <f aca="false">K884</f>
        <v>0</v>
      </c>
      <c r="Y884" s="43"/>
      <c r="IM884" s="161"/>
      <c r="IN884" s="161"/>
    </row>
    <row r="885" s="10" customFormat="true" ht="23.85" hidden="false" customHeight="false" outlineLevel="1" collapsed="false">
      <c r="A885" s="49" t="s">
        <v>1663</v>
      </c>
      <c r="B885" s="50" t="s">
        <v>49</v>
      </c>
      <c r="C885" s="50" t="s">
        <v>1638</v>
      </c>
      <c r="D885" s="50" t="s">
        <v>51</v>
      </c>
      <c r="E885" s="45" t="s">
        <v>1639</v>
      </c>
      <c r="F885" s="7" t="s">
        <v>117</v>
      </c>
      <c r="G885" s="51" t="n">
        <v>10</v>
      </c>
      <c r="H885" s="52"/>
      <c r="I885" s="46" t="n">
        <f aca="false">$D$1116</f>
        <v>0</v>
      </c>
      <c r="J885" s="53" t="n">
        <f aca="false">TRUNC(H885*(1+I885),2)</f>
        <v>0</v>
      </c>
      <c r="K885" s="54" t="n">
        <f aca="false">TRUNC(J885*G885,2)</f>
        <v>0</v>
      </c>
      <c r="L885" s="140"/>
      <c r="M885" s="51"/>
      <c r="N885" s="7" t="n">
        <f aca="false">SUM(O885:V885)-K885</f>
        <v>0</v>
      </c>
      <c r="O885" s="51"/>
      <c r="P885" s="51"/>
      <c r="Q885" s="51"/>
      <c r="R885" s="51"/>
      <c r="S885" s="51"/>
      <c r="T885" s="51"/>
      <c r="U885" s="51"/>
      <c r="V885" s="51"/>
      <c r="W885" s="50"/>
      <c r="X885" s="111" t="n">
        <f aca="false">K885</f>
        <v>0</v>
      </c>
      <c r="Y885" s="43"/>
      <c r="IM885" s="161"/>
      <c r="IN885" s="161"/>
    </row>
    <row r="886" s="10" customFormat="true" ht="23.85" hidden="false" customHeight="false" outlineLevel="1" collapsed="false">
      <c r="A886" s="49" t="s">
        <v>1664</v>
      </c>
      <c r="B886" s="50" t="s">
        <v>49</v>
      </c>
      <c r="C886" s="50" t="s">
        <v>1666</v>
      </c>
      <c r="D886" s="50" t="s">
        <v>80</v>
      </c>
      <c r="E886" s="45" t="s">
        <v>1667</v>
      </c>
      <c r="F886" s="7" t="s">
        <v>117</v>
      </c>
      <c r="G886" s="51" t="n">
        <v>12</v>
      </c>
      <c r="H886" s="52"/>
      <c r="I886" s="46" t="n">
        <f aca="false">$D$1116</f>
        <v>0</v>
      </c>
      <c r="J886" s="53" t="n">
        <f aca="false">TRUNC(H886*(1+I886),2)</f>
        <v>0</v>
      </c>
      <c r="K886" s="54" t="n">
        <f aca="false">TRUNC(J886*G886,2)</f>
        <v>0</v>
      </c>
      <c r="L886" s="140"/>
      <c r="M886" s="51"/>
      <c r="N886" s="7" t="n">
        <f aca="false">SUM(O886:V886)-K886</f>
        <v>0</v>
      </c>
      <c r="O886" s="51"/>
      <c r="P886" s="51"/>
      <c r="Q886" s="51"/>
      <c r="R886" s="51"/>
      <c r="S886" s="51"/>
      <c r="T886" s="51"/>
      <c r="U886" s="51"/>
      <c r="V886" s="51"/>
      <c r="W886" s="50"/>
      <c r="X886" s="111" t="n">
        <f aca="false">K886</f>
        <v>0</v>
      </c>
      <c r="Y886" s="43"/>
      <c r="IM886" s="161"/>
      <c r="IN886" s="161"/>
    </row>
    <row r="887" s="85" customFormat="true" ht="14.15" hidden="false" customHeight="false" outlineLevel="1" collapsed="false">
      <c r="A887" s="65" t="s">
        <v>1668</v>
      </c>
      <c r="B887" s="67"/>
      <c r="C887" s="67"/>
      <c r="D887" s="67"/>
      <c r="E887" s="115" t="s">
        <v>1669</v>
      </c>
      <c r="F887" s="142"/>
      <c r="G887" s="142"/>
      <c r="H887" s="143"/>
      <c r="I887" s="142"/>
      <c r="J887" s="142"/>
      <c r="K887" s="84"/>
      <c r="L887" s="69"/>
      <c r="M887" s="70"/>
      <c r="N887" s="71" t="n">
        <f aca="false">SUM(O887:V887)-K887</f>
        <v>0</v>
      </c>
      <c r="O887" s="69"/>
      <c r="P887" s="144"/>
      <c r="Q887" s="144"/>
      <c r="R887" s="144"/>
      <c r="S887" s="144"/>
      <c r="T887" s="144"/>
      <c r="U887" s="144"/>
      <c r="V887" s="144"/>
      <c r="W887" s="66"/>
      <c r="X887" s="66"/>
      <c r="Y887" s="43"/>
      <c r="IM887" s="145"/>
      <c r="IN887" s="145"/>
    </row>
    <row r="888" s="89" customFormat="true" ht="12.8" hidden="false" customHeight="false" outlineLevel="1" collapsed="false">
      <c r="A888" s="73" t="s">
        <v>1670</v>
      </c>
      <c r="B888" s="75"/>
      <c r="C888" s="75"/>
      <c r="D888" s="75"/>
      <c r="E888" s="116" t="s">
        <v>86</v>
      </c>
      <c r="F888" s="146"/>
      <c r="G888" s="146"/>
      <c r="H888" s="143"/>
      <c r="I888" s="146"/>
      <c r="J888" s="146"/>
      <c r="K888" s="94"/>
      <c r="L888" s="77"/>
      <c r="M888" s="78"/>
      <c r="N888" s="79"/>
      <c r="O888" s="77"/>
      <c r="P888" s="108"/>
      <c r="Q888" s="108"/>
      <c r="R888" s="108"/>
      <c r="S888" s="108"/>
      <c r="T888" s="108"/>
      <c r="U888" s="108"/>
      <c r="V888" s="108"/>
      <c r="W888" s="74"/>
      <c r="X888" s="74"/>
      <c r="Y888" s="43"/>
      <c r="IM888" s="147"/>
      <c r="IN888" s="147"/>
    </row>
    <row r="889" s="10" customFormat="true" ht="35.05" hidden="false" customHeight="false" outlineLevel="1" collapsed="false">
      <c r="A889" s="49" t="s">
        <v>1671</v>
      </c>
      <c r="B889" s="50" t="s">
        <v>49</v>
      </c>
      <c r="C889" s="50" t="s">
        <v>1658</v>
      </c>
      <c r="D889" s="50" t="s">
        <v>80</v>
      </c>
      <c r="E889" s="45" t="s">
        <v>1659</v>
      </c>
      <c r="F889" s="7" t="s">
        <v>117</v>
      </c>
      <c r="G889" s="51" t="n">
        <v>65</v>
      </c>
      <c r="H889" s="52"/>
      <c r="I889" s="46" t="n">
        <f aca="false">$D$1116</f>
        <v>0</v>
      </c>
      <c r="J889" s="53" t="n">
        <f aca="false">TRUNC(H889*(1+I889),2)</f>
        <v>0</v>
      </c>
      <c r="K889" s="54" t="n">
        <f aca="false">TRUNC(J889*G889,2)</f>
        <v>0</v>
      </c>
      <c r="L889" s="140"/>
      <c r="M889" s="51"/>
      <c r="N889" s="7" t="n">
        <f aca="false">SUM(O889:V889)-K889</f>
        <v>0</v>
      </c>
      <c r="O889" s="51"/>
      <c r="P889" s="51"/>
      <c r="Q889" s="51"/>
      <c r="R889" s="51"/>
      <c r="S889" s="51"/>
      <c r="T889" s="51"/>
      <c r="U889" s="51"/>
      <c r="V889" s="51"/>
      <c r="W889" s="51" t="n">
        <f aca="false">K889</f>
        <v>0</v>
      </c>
      <c r="X889" s="51"/>
      <c r="Y889" s="43"/>
      <c r="IM889" s="161"/>
      <c r="IN889" s="161"/>
    </row>
    <row r="890" s="10" customFormat="true" ht="35.05" hidden="false" customHeight="false" outlineLevel="1" collapsed="false">
      <c r="A890" s="49" t="s">
        <v>1672</v>
      </c>
      <c r="B890" s="50" t="s">
        <v>49</v>
      </c>
      <c r="C890" s="50" t="s">
        <v>1673</v>
      </c>
      <c r="D890" s="50" t="s">
        <v>80</v>
      </c>
      <c r="E890" s="45" t="s">
        <v>1674</v>
      </c>
      <c r="F890" s="7" t="s">
        <v>117</v>
      </c>
      <c r="G890" s="51" t="n">
        <v>2</v>
      </c>
      <c r="H890" s="52"/>
      <c r="I890" s="46" t="n">
        <f aca="false">$D$1116</f>
        <v>0</v>
      </c>
      <c r="J890" s="53" t="n">
        <f aca="false">TRUNC(H890*(1+I890),2)</f>
        <v>0</v>
      </c>
      <c r="K890" s="54" t="n">
        <f aca="false">TRUNC(J890*G890,2)</f>
        <v>0</v>
      </c>
      <c r="L890" s="140"/>
      <c r="M890" s="51"/>
      <c r="N890" s="7" t="n">
        <f aca="false">SUM(O890:V890)-K890</f>
        <v>0</v>
      </c>
      <c r="O890" s="51"/>
      <c r="P890" s="51"/>
      <c r="Q890" s="51"/>
      <c r="R890" s="51"/>
      <c r="S890" s="51"/>
      <c r="T890" s="51"/>
      <c r="U890" s="51"/>
      <c r="V890" s="51"/>
      <c r="W890" s="51" t="n">
        <f aca="false">K890</f>
        <v>0</v>
      </c>
      <c r="X890" s="51"/>
      <c r="Y890" s="43"/>
      <c r="IM890" s="161"/>
      <c r="IN890" s="161"/>
    </row>
    <row r="891" s="10" customFormat="true" ht="35.05" hidden="false" customHeight="false" outlineLevel="1" collapsed="false">
      <c r="A891" s="49" t="s">
        <v>1675</v>
      </c>
      <c r="B891" s="50" t="s">
        <v>49</v>
      </c>
      <c r="C891" s="50" t="s">
        <v>1676</v>
      </c>
      <c r="D891" s="50" t="s">
        <v>80</v>
      </c>
      <c r="E891" s="45" t="s">
        <v>1677</v>
      </c>
      <c r="F891" s="7" t="s">
        <v>117</v>
      </c>
      <c r="G891" s="51" t="n">
        <v>6</v>
      </c>
      <c r="H891" s="52"/>
      <c r="I891" s="46" t="n">
        <f aca="false">$D$1116</f>
        <v>0</v>
      </c>
      <c r="J891" s="53" t="n">
        <f aca="false">TRUNC(H891*(1+I891),2)</f>
        <v>0</v>
      </c>
      <c r="K891" s="54" t="n">
        <f aca="false">TRUNC(J891*G891,2)</f>
        <v>0</v>
      </c>
      <c r="L891" s="140"/>
      <c r="M891" s="51"/>
      <c r="N891" s="7" t="n">
        <f aca="false">SUM(O891:V891)-K891</f>
        <v>0</v>
      </c>
      <c r="O891" s="51"/>
      <c r="P891" s="51"/>
      <c r="Q891" s="51"/>
      <c r="R891" s="51"/>
      <c r="S891" s="51"/>
      <c r="T891" s="51"/>
      <c r="U891" s="51"/>
      <c r="V891" s="51"/>
      <c r="W891" s="51" t="n">
        <f aca="false">K891</f>
        <v>0</v>
      </c>
      <c r="X891" s="51"/>
      <c r="Y891" s="43"/>
      <c r="IM891" s="161"/>
      <c r="IN891" s="161"/>
    </row>
    <row r="892" s="10" customFormat="true" ht="46.25" hidden="false" customHeight="false" outlineLevel="1" collapsed="false">
      <c r="A892" s="49" t="s">
        <v>1678</v>
      </c>
      <c r="B892" s="50" t="s">
        <v>49</v>
      </c>
      <c r="C892" s="50" t="s">
        <v>1679</v>
      </c>
      <c r="D892" s="50" t="s">
        <v>80</v>
      </c>
      <c r="E892" s="45" t="s">
        <v>1680</v>
      </c>
      <c r="F892" s="7" t="s">
        <v>117</v>
      </c>
      <c r="G892" s="51" t="n">
        <v>30</v>
      </c>
      <c r="H892" s="52"/>
      <c r="I892" s="46" t="n">
        <f aca="false">$D$1116</f>
        <v>0</v>
      </c>
      <c r="J892" s="53" t="n">
        <f aca="false">TRUNC(H892*(1+I892),2)</f>
        <v>0</v>
      </c>
      <c r="K892" s="54" t="n">
        <f aca="false">TRUNC(J892*G892,2)</f>
        <v>0</v>
      </c>
      <c r="L892" s="140"/>
      <c r="M892" s="51"/>
      <c r="N892" s="7" t="n">
        <f aca="false">SUM(O892:V892)-K892</f>
        <v>0</v>
      </c>
      <c r="O892" s="51"/>
      <c r="P892" s="51"/>
      <c r="Q892" s="51"/>
      <c r="R892" s="51"/>
      <c r="S892" s="51"/>
      <c r="T892" s="51"/>
      <c r="U892" s="51"/>
      <c r="V892" s="51"/>
      <c r="W892" s="51"/>
      <c r="X892" s="51" t="n">
        <f aca="false">K892</f>
        <v>0</v>
      </c>
      <c r="Y892" s="43"/>
      <c r="IM892" s="161"/>
      <c r="IN892" s="161"/>
    </row>
    <row r="893" s="10" customFormat="true" ht="23.85" hidden="false" customHeight="false" outlineLevel="1" collapsed="false">
      <c r="A893" s="49" t="s">
        <v>1681</v>
      </c>
      <c r="B893" s="50" t="s">
        <v>49</v>
      </c>
      <c r="C893" s="50" t="s">
        <v>1638</v>
      </c>
      <c r="D893" s="50" t="s">
        <v>51</v>
      </c>
      <c r="E893" s="45" t="s">
        <v>1639</v>
      </c>
      <c r="F893" s="7" t="s">
        <v>117</v>
      </c>
      <c r="G893" s="51" t="n">
        <v>29</v>
      </c>
      <c r="H893" s="52"/>
      <c r="I893" s="46" t="n">
        <f aca="false">$D$1116</f>
        <v>0</v>
      </c>
      <c r="J893" s="53" t="n">
        <f aca="false">TRUNC(H893*(1+I893),2)</f>
        <v>0</v>
      </c>
      <c r="K893" s="54" t="n">
        <f aca="false">TRUNC(J893*G893,2)</f>
        <v>0</v>
      </c>
      <c r="L893" s="140"/>
      <c r="M893" s="51"/>
      <c r="N893" s="7" t="n">
        <f aca="false">SUM(O893:V893)-K893</f>
        <v>0</v>
      </c>
      <c r="O893" s="51"/>
      <c r="P893" s="51"/>
      <c r="Q893" s="51"/>
      <c r="R893" s="51"/>
      <c r="S893" s="51"/>
      <c r="T893" s="51"/>
      <c r="U893" s="51"/>
      <c r="V893" s="51"/>
      <c r="W893" s="51" t="n">
        <f aca="false">K893</f>
        <v>0</v>
      </c>
      <c r="X893" s="51"/>
      <c r="Y893" s="43"/>
      <c r="IM893" s="161"/>
      <c r="IN893" s="161"/>
    </row>
    <row r="894" s="10" customFormat="true" ht="23.85" hidden="false" customHeight="false" outlineLevel="1" collapsed="false">
      <c r="A894" s="49" t="s">
        <v>1682</v>
      </c>
      <c r="B894" s="50" t="s">
        <v>49</v>
      </c>
      <c r="C894" s="50" t="s">
        <v>1683</v>
      </c>
      <c r="D894" s="50" t="s">
        <v>51</v>
      </c>
      <c r="E894" s="45" t="s">
        <v>1684</v>
      </c>
      <c r="F894" s="7" t="s">
        <v>130</v>
      </c>
      <c r="G894" s="51" t="n">
        <v>211</v>
      </c>
      <c r="H894" s="52"/>
      <c r="I894" s="46" t="n">
        <f aca="false">$D$1116</f>
        <v>0</v>
      </c>
      <c r="J894" s="53" t="n">
        <f aca="false">TRUNC(H894*(1+I894),2)</f>
        <v>0</v>
      </c>
      <c r="K894" s="54" t="n">
        <f aca="false">TRUNC(J894*G894,2)</f>
        <v>0</v>
      </c>
      <c r="L894" s="140"/>
      <c r="M894" s="51"/>
      <c r="N894" s="7" t="n">
        <f aca="false">SUM(O894:V894)-K894</f>
        <v>0</v>
      </c>
      <c r="O894" s="51"/>
      <c r="P894" s="51"/>
      <c r="Q894" s="51"/>
      <c r="R894" s="51"/>
      <c r="S894" s="51"/>
      <c r="T894" s="51"/>
      <c r="U894" s="51"/>
      <c r="V894" s="51"/>
      <c r="W894" s="51" t="n">
        <f aca="false">K894</f>
        <v>0</v>
      </c>
      <c r="X894" s="51"/>
      <c r="Y894" s="43"/>
      <c r="IM894" s="161"/>
      <c r="IN894" s="161"/>
    </row>
    <row r="895" s="10" customFormat="true" ht="23.85" hidden="false" customHeight="false" outlineLevel="1" collapsed="false">
      <c r="A895" s="49" t="s">
        <v>1685</v>
      </c>
      <c r="B895" s="50" t="s">
        <v>49</v>
      </c>
      <c r="C895" s="50" t="s">
        <v>1605</v>
      </c>
      <c r="D895" s="50" t="s">
        <v>51</v>
      </c>
      <c r="E895" s="45" t="s">
        <v>1606</v>
      </c>
      <c r="F895" s="7" t="s">
        <v>130</v>
      </c>
      <c r="G895" s="51" t="n">
        <v>340</v>
      </c>
      <c r="H895" s="52"/>
      <c r="I895" s="46" t="n">
        <f aca="false">$D$1116</f>
        <v>0</v>
      </c>
      <c r="J895" s="53" t="n">
        <f aca="false">TRUNC(H895*(1+I895),2)</f>
        <v>0</v>
      </c>
      <c r="K895" s="54" t="n">
        <f aca="false">TRUNC(J895*G895,2)</f>
        <v>0</v>
      </c>
      <c r="L895" s="140"/>
      <c r="M895" s="51"/>
      <c r="N895" s="7" t="n">
        <f aca="false">SUM(O895:V895)-K895</f>
        <v>0</v>
      </c>
      <c r="O895" s="51"/>
      <c r="P895" s="51"/>
      <c r="Q895" s="51"/>
      <c r="R895" s="51"/>
      <c r="S895" s="51"/>
      <c r="T895" s="51"/>
      <c r="U895" s="51"/>
      <c r="V895" s="51"/>
      <c r="W895" s="51" t="n">
        <f aca="false">K895</f>
        <v>0</v>
      </c>
      <c r="X895" s="51"/>
      <c r="Y895" s="43"/>
      <c r="IM895" s="161"/>
      <c r="IN895" s="161"/>
    </row>
    <row r="896" s="89" customFormat="true" ht="12.8" hidden="false" customHeight="false" outlineLevel="1" collapsed="false">
      <c r="A896" s="73" t="s">
        <v>1686</v>
      </c>
      <c r="B896" s="75"/>
      <c r="C896" s="75"/>
      <c r="D896" s="75"/>
      <c r="E896" s="116" t="s">
        <v>166</v>
      </c>
      <c r="F896" s="146"/>
      <c r="G896" s="146"/>
      <c r="H896" s="143"/>
      <c r="I896" s="146"/>
      <c r="J896" s="146"/>
      <c r="K896" s="94"/>
      <c r="L896" s="77"/>
      <c r="M896" s="78"/>
      <c r="N896" s="79"/>
      <c r="O896" s="77"/>
      <c r="P896" s="108"/>
      <c r="Q896" s="108"/>
      <c r="R896" s="108"/>
      <c r="S896" s="108"/>
      <c r="T896" s="108"/>
      <c r="U896" s="108"/>
      <c r="V896" s="108"/>
      <c r="W896" s="74"/>
      <c r="X896" s="74"/>
      <c r="Y896" s="43"/>
      <c r="IM896" s="147"/>
      <c r="IN896" s="147"/>
    </row>
    <row r="897" s="10" customFormat="true" ht="35.05" hidden="false" customHeight="false" outlineLevel="1" collapsed="false">
      <c r="A897" s="49" t="s">
        <v>1671</v>
      </c>
      <c r="B897" s="50" t="s">
        <v>49</v>
      </c>
      <c r="C897" s="50" t="s">
        <v>1658</v>
      </c>
      <c r="D897" s="50" t="s">
        <v>80</v>
      </c>
      <c r="E897" s="45" t="s">
        <v>1659</v>
      </c>
      <c r="F897" s="7" t="s">
        <v>117</v>
      </c>
      <c r="G897" s="51" t="n">
        <v>25</v>
      </c>
      <c r="H897" s="52"/>
      <c r="I897" s="46" t="n">
        <f aca="false">$D$1116</f>
        <v>0</v>
      </c>
      <c r="J897" s="53" t="n">
        <f aca="false">TRUNC(H897*(1+I897),2)</f>
        <v>0</v>
      </c>
      <c r="K897" s="54" t="n">
        <f aca="false">TRUNC(J897*G897,2)</f>
        <v>0</v>
      </c>
      <c r="L897" s="140"/>
      <c r="M897" s="51"/>
      <c r="N897" s="7" t="n">
        <f aca="false">SUM(O897:V897)-K897</f>
        <v>0</v>
      </c>
      <c r="O897" s="51"/>
      <c r="P897" s="51"/>
      <c r="Q897" s="51"/>
      <c r="R897" s="51"/>
      <c r="S897" s="51"/>
      <c r="T897" s="51"/>
      <c r="U897" s="51"/>
      <c r="V897" s="51"/>
      <c r="W897" s="50"/>
      <c r="X897" s="109" t="n">
        <f aca="false">K897</f>
        <v>0</v>
      </c>
      <c r="Y897" s="43"/>
      <c r="IM897" s="161"/>
      <c r="IN897" s="161"/>
    </row>
    <row r="898" s="10" customFormat="true" ht="23.85" hidden="false" customHeight="false" outlineLevel="1" collapsed="false">
      <c r="A898" s="49" t="s">
        <v>1671</v>
      </c>
      <c r="B898" s="50" t="s">
        <v>49</v>
      </c>
      <c r="C898" s="50" t="s">
        <v>1638</v>
      </c>
      <c r="D898" s="50" t="s">
        <v>51</v>
      </c>
      <c r="E898" s="45" t="s">
        <v>1639</v>
      </c>
      <c r="F898" s="7" t="s">
        <v>117</v>
      </c>
      <c r="G898" s="51" t="n">
        <v>9</v>
      </c>
      <c r="H898" s="52"/>
      <c r="I898" s="46" t="n">
        <f aca="false">$D$1116</f>
        <v>0</v>
      </c>
      <c r="J898" s="53" t="n">
        <f aca="false">TRUNC(H898*(1+I898),2)</f>
        <v>0</v>
      </c>
      <c r="K898" s="54" t="n">
        <f aca="false">TRUNC(J898*G898,2)</f>
        <v>0</v>
      </c>
      <c r="L898" s="140"/>
      <c r="M898" s="51"/>
      <c r="N898" s="7" t="n">
        <f aca="false">SUM(O898:V898)-K898</f>
        <v>0</v>
      </c>
      <c r="O898" s="51"/>
      <c r="P898" s="51"/>
      <c r="Q898" s="51"/>
      <c r="R898" s="51"/>
      <c r="S898" s="51"/>
      <c r="T898" s="51"/>
      <c r="U898" s="51"/>
      <c r="V898" s="51"/>
      <c r="W898" s="50"/>
      <c r="X898" s="111" t="n">
        <f aca="false">K898</f>
        <v>0</v>
      </c>
      <c r="Y898" s="43"/>
      <c r="IM898" s="161"/>
      <c r="IN898" s="161"/>
    </row>
    <row r="899" s="85" customFormat="true" ht="14.15" hidden="false" customHeight="false" outlineLevel="1" collapsed="false">
      <c r="A899" s="65" t="s">
        <v>1687</v>
      </c>
      <c r="B899" s="67"/>
      <c r="C899" s="67"/>
      <c r="D899" s="67"/>
      <c r="E899" s="115" t="s">
        <v>1688</v>
      </c>
      <c r="F899" s="142"/>
      <c r="G899" s="142"/>
      <c r="H899" s="143"/>
      <c r="I899" s="142"/>
      <c r="J899" s="142"/>
      <c r="K899" s="84"/>
      <c r="L899" s="69"/>
      <c r="M899" s="70"/>
      <c r="N899" s="71" t="n">
        <f aca="false">SUM(O899:V899)-K899</f>
        <v>0</v>
      </c>
      <c r="O899" s="69"/>
      <c r="P899" s="144"/>
      <c r="Q899" s="144"/>
      <c r="R899" s="144"/>
      <c r="S899" s="144"/>
      <c r="T899" s="144"/>
      <c r="U899" s="144"/>
      <c r="V899" s="144"/>
      <c r="W899" s="66"/>
      <c r="X899" s="66"/>
      <c r="Y899" s="43"/>
      <c r="IM899" s="145"/>
      <c r="IN899" s="145"/>
    </row>
    <row r="900" s="89" customFormat="true" ht="12.8" hidden="false" customHeight="false" outlineLevel="1" collapsed="false">
      <c r="A900" s="73" t="s">
        <v>1689</v>
      </c>
      <c r="B900" s="75"/>
      <c r="C900" s="75"/>
      <c r="D900" s="75"/>
      <c r="E900" s="116" t="s">
        <v>86</v>
      </c>
      <c r="F900" s="146"/>
      <c r="G900" s="146"/>
      <c r="H900" s="143"/>
      <c r="I900" s="146"/>
      <c r="J900" s="146"/>
      <c r="K900" s="94"/>
      <c r="L900" s="77"/>
      <c r="M900" s="78"/>
      <c r="N900" s="79"/>
      <c r="O900" s="77"/>
      <c r="P900" s="108"/>
      <c r="Q900" s="108"/>
      <c r="R900" s="108"/>
      <c r="S900" s="108"/>
      <c r="T900" s="108"/>
      <c r="U900" s="108"/>
      <c r="V900" s="108"/>
      <c r="W900" s="74"/>
      <c r="X900" s="74"/>
      <c r="Y900" s="43"/>
      <c r="IM900" s="147"/>
      <c r="IN900" s="147"/>
    </row>
    <row r="901" s="10" customFormat="true" ht="23.85" hidden="false" customHeight="false" outlineLevel="1" collapsed="false">
      <c r="A901" s="49" t="s">
        <v>1690</v>
      </c>
      <c r="B901" s="50" t="s">
        <v>49</v>
      </c>
      <c r="C901" s="50" t="s">
        <v>1691</v>
      </c>
      <c r="D901" s="50" t="s">
        <v>51</v>
      </c>
      <c r="E901" s="45" t="s">
        <v>1692</v>
      </c>
      <c r="F901" s="7" t="s">
        <v>130</v>
      </c>
      <c r="G901" s="51" t="n">
        <v>80</v>
      </c>
      <c r="H901" s="52"/>
      <c r="I901" s="46" t="n">
        <f aca="false">$D$1116</f>
        <v>0</v>
      </c>
      <c r="J901" s="53" t="n">
        <f aca="false">TRUNC(H901*(1+I901),2)</f>
        <v>0</v>
      </c>
      <c r="K901" s="54" t="n">
        <f aca="false">TRUNC(J901*G901,2)</f>
        <v>0</v>
      </c>
      <c r="L901" s="140"/>
      <c r="M901" s="51"/>
      <c r="N901" s="7" t="n">
        <f aca="false">SUM(O901:V901)-K901</f>
        <v>0</v>
      </c>
      <c r="O901" s="51"/>
      <c r="P901" s="51"/>
      <c r="Q901" s="51"/>
      <c r="R901" s="51"/>
      <c r="S901" s="51"/>
      <c r="T901" s="51"/>
      <c r="U901" s="51"/>
      <c r="V901" s="51"/>
      <c r="W901" s="51" t="n">
        <f aca="false">K901</f>
        <v>0</v>
      </c>
      <c r="X901" s="50"/>
      <c r="Y901" s="43"/>
      <c r="IM901" s="161"/>
      <c r="IN901" s="161"/>
    </row>
    <row r="902" s="10" customFormat="true" ht="35.05" hidden="false" customHeight="false" outlineLevel="1" collapsed="false">
      <c r="A902" s="49" t="s">
        <v>1693</v>
      </c>
      <c r="B902" s="50" t="s">
        <v>49</v>
      </c>
      <c r="C902" s="50" t="s">
        <v>1694</v>
      </c>
      <c r="D902" s="50" t="s">
        <v>51</v>
      </c>
      <c r="E902" s="45" t="s">
        <v>1695</v>
      </c>
      <c r="F902" s="7" t="s">
        <v>117</v>
      </c>
      <c r="G902" s="51" t="n">
        <v>24</v>
      </c>
      <c r="H902" s="52"/>
      <c r="I902" s="46" t="n">
        <f aca="false">$D$1116</f>
        <v>0</v>
      </c>
      <c r="J902" s="53" t="n">
        <f aca="false">TRUNC(H902*(1+I902),2)</f>
        <v>0</v>
      </c>
      <c r="K902" s="54" t="n">
        <f aca="false">TRUNC(J902*G902,2)</f>
        <v>0</v>
      </c>
      <c r="L902" s="140"/>
      <c r="M902" s="51"/>
      <c r="N902" s="7" t="n">
        <f aca="false">SUM(O902:V902)-K902</f>
        <v>0</v>
      </c>
      <c r="O902" s="51"/>
      <c r="P902" s="51"/>
      <c r="Q902" s="51"/>
      <c r="R902" s="51"/>
      <c r="S902" s="51"/>
      <c r="T902" s="51"/>
      <c r="U902" s="51"/>
      <c r="V902" s="51"/>
      <c r="W902" s="51" t="n">
        <f aca="false">K902</f>
        <v>0</v>
      </c>
      <c r="X902" s="50"/>
      <c r="Y902" s="43"/>
      <c r="IM902" s="161"/>
      <c r="IN902" s="161"/>
    </row>
    <row r="903" s="10" customFormat="true" ht="35.05" hidden="false" customHeight="false" outlineLevel="1" collapsed="false">
      <c r="A903" s="49" t="s">
        <v>1696</v>
      </c>
      <c r="B903" s="50" t="s">
        <v>49</v>
      </c>
      <c r="C903" s="50" t="s">
        <v>1697</v>
      </c>
      <c r="D903" s="50" t="s">
        <v>80</v>
      </c>
      <c r="E903" s="45" t="s">
        <v>1698</v>
      </c>
      <c r="F903" s="7" t="s">
        <v>130</v>
      </c>
      <c r="G903" s="51" t="n">
        <v>16</v>
      </c>
      <c r="H903" s="52"/>
      <c r="I903" s="46" t="n">
        <f aca="false">$D$1116</f>
        <v>0</v>
      </c>
      <c r="J903" s="53" t="n">
        <f aca="false">TRUNC(H903*(1+I903),2)</f>
        <v>0</v>
      </c>
      <c r="K903" s="54" t="n">
        <f aca="false">TRUNC(J903*G903,2)</f>
        <v>0</v>
      </c>
      <c r="L903" s="140"/>
      <c r="M903" s="51"/>
      <c r="N903" s="7" t="n">
        <f aca="false">SUM(O903:V903)-K903</f>
        <v>0</v>
      </c>
      <c r="O903" s="51"/>
      <c r="P903" s="51"/>
      <c r="Q903" s="51"/>
      <c r="R903" s="51"/>
      <c r="S903" s="51"/>
      <c r="T903" s="51"/>
      <c r="U903" s="51"/>
      <c r="V903" s="51"/>
      <c r="W903" s="51" t="n">
        <f aca="false">K903</f>
        <v>0</v>
      </c>
      <c r="X903" s="50"/>
      <c r="Y903" s="43"/>
      <c r="IM903" s="161"/>
      <c r="IN903" s="161"/>
    </row>
    <row r="904" s="10" customFormat="true" ht="23.85" hidden="false" customHeight="false" outlineLevel="1" collapsed="false">
      <c r="A904" s="49" t="s">
        <v>1699</v>
      </c>
      <c r="B904" s="50" t="s">
        <v>49</v>
      </c>
      <c r="C904" s="50" t="s">
        <v>1638</v>
      </c>
      <c r="D904" s="50" t="s">
        <v>51</v>
      </c>
      <c r="E904" s="45" t="s">
        <v>1639</v>
      </c>
      <c r="F904" s="7" t="s">
        <v>117</v>
      </c>
      <c r="G904" s="51" t="n">
        <v>15</v>
      </c>
      <c r="H904" s="52"/>
      <c r="I904" s="46" t="n">
        <f aca="false">$D$1116</f>
        <v>0</v>
      </c>
      <c r="J904" s="53" t="n">
        <f aca="false">TRUNC(H904*(1+I904),2)</f>
        <v>0</v>
      </c>
      <c r="K904" s="54" t="n">
        <f aca="false">TRUNC(J904*G904,2)</f>
        <v>0</v>
      </c>
      <c r="L904" s="140"/>
      <c r="M904" s="51"/>
      <c r="N904" s="7" t="n">
        <f aca="false">SUM(O904:V904)-K904</f>
        <v>0</v>
      </c>
      <c r="O904" s="51"/>
      <c r="P904" s="51"/>
      <c r="Q904" s="51"/>
      <c r="R904" s="51"/>
      <c r="S904" s="51"/>
      <c r="T904" s="51"/>
      <c r="U904" s="51"/>
      <c r="V904" s="51"/>
      <c r="W904" s="51" t="n">
        <f aca="false">K904</f>
        <v>0</v>
      </c>
      <c r="X904" s="50"/>
      <c r="Y904" s="43"/>
      <c r="IM904" s="161"/>
      <c r="IN904" s="161"/>
    </row>
    <row r="905" s="10" customFormat="true" ht="23.85" hidden="false" customHeight="false" outlineLevel="1" collapsed="false">
      <c r="A905" s="49" t="s">
        <v>1700</v>
      </c>
      <c r="B905" s="50" t="s">
        <v>49</v>
      </c>
      <c r="C905" s="50" t="s">
        <v>1701</v>
      </c>
      <c r="D905" s="50" t="s">
        <v>51</v>
      </c>
      <c r="E905" s="45" t="s">
        <v>1702</v>
      </c>
      <c r="F905" s="7" t="s">
        <v>117</v>
      </c>
      <c r="G905" s="51" t="n">
        <v>15</v>
      </c>
      <c r="H905" s="52"/>
      <c r="I905" s="46" t="n">
        <f aca="false">$D$1116</f>
        <v>0</v>
      </c>
      <c r="J905" s="53" t="n">
        <f aca="false">TRUNC(H905*(1+I905),2)</f>
        <v>0</v>
      </c>
      <c r="K905" s="54" t="n">
        <f aca="false">TRUNC(J905*G905,2)</f>
        <v>0</v>
      </c>
      <c r="L905" s="140"/>
      <c r="M905" s="51"/>
      <c r="N905" s="7" t="n">
        <f aca="false">SUM(O905:V905)-K905</f>
        <v>0</v>
      </c>
      <c r="O905" s="51"/>
      <c r="P905" s="51"/>
      <c r="Q905" s="51"/>
      <c r="R905" s="51"/>
      <c r="S905" s="51"/>
      <c r="T905" s="51"/>
      <c r="U905" s="51"/>
      <c r="V905" s="51"/>
      <c r="W905" s="51" t="n">
        <f aca="false">K905</f>
        <v>0</v>
      </c>
      <c r="X905" s="50"/>
      <c r="Y905" s="43"/>
      <c r="IM905" s="161"/>
      <c r="IN905" s="161"/>
    </row>
    <row r="906" s="10" customFormat="true" ht="23.85" hidden="false" customHeight="false" outlineLevel="1" collapsed="false">
      <c r="A906" s="49" t="s">
        <v>1703</v>
      </c>
      <c r="B906" s="50" t="s">
        <v>49</v>
      </c>
      <c r="C906" s="50" t="s">
        <v>1704</v>
      </c>
      <c r="D906" s="50" t="s">
        <v>51</v>
      </c>
      <c r="E906" s="45" t="s">
        <v>1705</v>
      </c>
      <c r="F906" s="7" t="s">
        <v>117</v>
      </c>
      <c r="G906" s="51" t="n">
        <v>16</v>
      </c>
      <c r="H906" s="52"/>
      <c r="I906" s="46" t="n">
        <f aca="false">$D$1116</f>
        <v>0</v>
      </c>
      <c r="J906" s="53" t="n">
        <f aca="false">TRUNC(H906*(1+I906),2)</f>
        <v>0</v>
      </c>
      <c r="K906" s="54" t="n">
        <f aca="false">TRUNC(J906*G906,2)</f>
        <v>0</v>
      </c>
      <c r="L906" s="140"/>
      <c r="M906" s="51"/>
      <c r="N906" s="7" t="n">
        <f aca="false">SUM(O906:V906)-K906</f>
        <v>0</v>
      </c>
      <c r="O906" s="51"/>
      <c r="P906" s="51"/>
      <c r="Q906" s="51"/>
      <c r="R906" s="51"/>
      <c r="S906" s="51"/>
      <c r="T906" s="51"/>
      <c r="U906" s="51"/>
      <c r="V906" s="51"/>
      <c r="W906" s="51" t="n">
        <f aca="false">K906</f>
        <v>0</v>
      </c>
      <c r="X906" s="50"/>
      <c r="Y906" s="43"/>
      <c r="IM906" s="161"/>
      <c r="IN906" s="161"/>
    </row>
    <row r="907" s="10" customFormat="true" ht="23.85" hidden="false" customHeight="false" outlineLevel="1" collapsed="false">
      <c r="A907" s="49" t="s">
        <v>1706</v>
      </c>
      <c r="B907" s="50" t="s">
        <v>49</v>
      </c>
      <c r="C907" s="50" t="s">
        <v>1683</v>
      </c>
      <c r="D907" s="50" t="s">
        <v>51</v>
      </c>
      <c r="E907" s="45" t="s">
        <v>1684</v>
      </c>
      <c r="F907" s="7" t="s">
        <v>130</v>
      </c>
      <c r="G907" s="51" t="n">
        <v>1890</v>
      </c>
      <c r="H907" s="52"/>
      <c r="I907" s="46" t="n">
        <f aca="false">$D$1116</f>
        <v>0</v>
      </c>
      <c r="J907" s="53" t="n">
        <f aca="false">TRUNC(H907*(1+I907),2)</f>
        <v>0</v>
      </c>
      <c r="K907" s="54" t="n">
        <f aca="false">TRUNC(J907*G907,2)</f>
        <v>0</v>
      </c>
      <c r="L907" s="140"/>
      <c r="M907" s="51"/>
      <c r="N907" s="7" t="n">
        <f aca="false">SUM(O907:V907)-K907</f>
        <v>0</v>
      </c>
      <c r="O907" s="51"/>
      <c r="P907" s="51"/>
      <c r="Q907" s="51"/>
      <c r="R907" s="51"/>
      <c r="S907" s="51"/>
      <c r="T907" s="51"/>
      <c r="U907" s="51"/>
      <c r="V907" s="51"/>
      <c r="W907" s="51" t="n">
        <f aca="false">K907</f>
        <v>0</v>
      </c>
      <c r="X907" s="50"/>
      <c r="Y907" s="43"/>
      <c r="IM907" s="161"/>
      <c r="IN907" s="161"/>
    </row>
    <row r="908" s="10" customFormat="true" ht="14.15" hidden="false" customHeight="false" outlineLevel="1" collapsed="false">
      <c r="A908" s="49" t="s">
        <v>1707</v>
      </c>
      <c r="B908" s="50" t="s">
        <v>49</v>
      </c>
      <c r="C908" s="50" t="s">
        <v>1708</v>
      </c>
      <c r="D908" s="50" t="s">
        <v>80</v>
      </c>
      <c r="E908" s="45" t="s">
        <v>1709</v>
      </c>
      <c r="F908" s="7" t="s">
        <v>117</v>
      </c>
      <c r="G908" s="51" t="n">
        <v>24</v>
      </c>
      <c r="H908" s="52"/>
      <c r="I908" s="46" t="n">
        <f aca="false">$D$1116</f>
        <v>0</v>
      </c>
      <c r="J908" s="53" t="n">
        <f aca="false">TRUNC(H908*(1+I908),2)</f>
        <v>0</v>
      </c>
      <c r="K908" s="54" t="n">
        <f aca="false">TRUNC(J908*G908,2)</f>
        <v>0</v>
      </c>
      <c r="L908" s="140"/>
      <c r="M908" s="51"/>
      <c r="N908" s="7" t="n">
        <f aca="false">SUM(O908:V908)-K908</f>
        <v>0</v>
      </c>
      <c r="O908" s="51"/>
      <c r="P908" s="51"/>
      <c r="Q908" s="51"/>
      <c r="R908" s="51"/>
      <c r="S908" s="51"/>
      <c r="T908" s="51"/>
      <c r="U908" s="51"/>
      <c r="V908" s="51"/>
      <c r="W908" s="51" t="n">
        <f aca="false">K908</f>
        <v>0</v>
      </c>
      <c r="X908" s="50"/>
      <c r="Y908" s="43"/>
      <c r="IM908" s="161"/>
      <c r="IN908" s="161"/>
    </row>
    <row r="909" s="89" customFormat="true" ht="12.8" hidden="false" customHeight="false" outlineLevel="1" collapsed="false">
      <c r="A909" s="73" t="s">
        <v>1710</v>
      </c>
      <c r="B909" s="75"/>
      <c r="C909" s="75"/>
      <c r="D909" s="75"/>
      <c r="E909" s="116" t="s">
        <v>166</v>
      </c>
      <c r="F909" s="146"/>
      <c r="G909" s="146"/>
      <c r="H909" s="143"/>
      <c r="I909" s="146"/>
      <c r="J909" s="146"/>
      <c r="K909" s="94"/>
      <c r="L909" s="77"/>
      <c r="M909" s="78"/>
      <c r="N909" s="79"/>
      <c r="O909" s="77"/>
      <c r="P909" s="108"/>
      <c r="Q909" s="108"/>
      <c r="R909" s="108"/>
      <c r="S909" s="108"/>
      <c r="T909" s="108"/>
      <c r="U909" s="108"/>
      <c r="V909" s="108"/>
      <c r="W909" s="74"/>
      <c r="X909" s="74"/>
      <c r="Y909" s="43"/>
      <c r="IM909" s="147"/>
      <c r="IN909" s="147"/>
    </row>
    <row r="910" s="10" customFormat="true" ht="23.85" hidden="false" customHeight="false" outlineLevel="1" collapsed="false">
      <c r="A910" s="49" t="s">
        <v>1690</v>
      </c>
      <c r="B910" s="50" t="s">
        <v>49</v>
      </c>
      <c r="C910" s="50" t="s">
        <v>1691</v>
      </c>
      <c r="D910" s="50" t="s">
        <v>51</v>
      </c>
      <c r="E910" s="45" t="s">
        <v>1692</v>
      </c>
      <c r="F910" s="7" t="s">
        <v>130</v>
      </c>
      <c r="G910" s="51" t="n">
        <v>6</v>
      </c>
      <c r="H910" s="52"/>
      <c r="I910" s="46" t="n">
        <f aca="false">$D$1116</f>
        <v>0</v>
      </c>
      <c r="J910" s="53" t="n">
        <f aca="false">TRUNC(H910*(1+I910),2)</f>
        <v>0</v>
      </c>
      <c r="K910" s="54" t="n">
        <f aca="false">TRUNC(J910*G910,2)</f>
        <v>0</v>
      </c>
      <c r="L910" s="140"/>
      <c r="M910" s="51"/>
      <c r="N910" s="7" t="n">
        <f aca="false">SUM(O910:V910)-K910</f>
        <v>0</v>
      </c>
      <c r="O910" s="51"/>
      <c r="P910" s="51"/>
      <c r="Q910" s="51"/>
      <c r="R910" s="51"/>
      <c r="S910" s="51"/>
      <c r="T910" s="51"/>
      <c r="U910" s="51"/>
      <c r="V910" s="51"/>
      <c r="W910" s="109" t="n">
        <f aca="false">K910</f>
        <v>0</v>
      </c>
      <c r="X910" s="50"/>
      <c r="Y910" s="43"/>
      <c r="IM910" s="161"/>
      <c r="IN910" s="161"/>
    </row>
    <row r="911" s="10" customFormat="true" ht="35.05" hidden="false" customHeight="false" outlineLevel="1" collapsed="false">
      <c r="A911" s="49" t="s">
        <v>1693</v>
      </c>
      <c r="B911" s="50" t="s">
        <v>49</v>
      </c>
      <c r="C911" s="50" t="s">
        <v>1694</v>
      </c>
      <c r="D911" s="50" t="s">
        <v>51</v>
      </c>
      <c r="E911" s="45" t="s">
        <v>1695</v>
      </c>
      <c r="F911" s="7" t="s">
        <v>117</v>
      </c>
      <c r="G911" s="51" t="n">
        <v>5</v>
      </c>
      <c r="H911" s="52"/>
      <c r="I911" s="46" t="n">
        <f aca="false">$D$1116</f>
        <v>0</v>
      </c>
      <c r="J911" s="53" t="n">
        <f aca="false">TRUNC(H911*(1+I911),2)</f>
        <v>0</v>
      </c>
      <c r="K911" s="54" t="n">
        <f aca="false">TRUNC(J911*G911,2)</f>
        <v>0</v>
      </c>
      <c r="L911" s="140"/>
      <c r="M911" s="51"/>
      <c r="N911" s="7" t="n">
        <f aca="false">SUM(O911:V911)-K911</f>
        <v>0</v>
      </c>
      <c r="O911" s="51"/>
      <c r="P911" s="51"/>
      <c r="Q911" s="51"/>
      <c r="R911" s="51"/>
      <c r="S911" s="51"/>
      <c r="T911" s="51"/>
      <c r="U911" s="51"/>
      <c r="V911" s="51"/>
      <c r="W911" s="111" t="n">
        <f aca="false">K911</f>
        <v>0</v>
      </c>
      <c r="X911" s="50"/>
      <c r="Y911" s="43"/>
      <c r="IM911" s="161"/>
      <c r="IN911" s="161"/>
    </row>
    <row r="912" s="10" customFormat="true" ht="23.85" hidden="false" customHeight="false" outlineLevel="1" collapsed="false">
      <c r="A912" s="49" t="s">
        <v>1696</v>
      </c>
      <c r="B912" s="50" t="s">
        <v>49</v>
      </c>
      <c r="C912" s="50" t="s">
        <v>1638</v>
      </c>
      <c r="D912" s="50" t="s">
        <v>51</v>
      </c>
      <c r="E912" s="45" t="s">
        <v>1639</v>
      </c>
      <c r="F912" s="7" t="s">
        <v>117</v>
      </c>
      <c r="G912" s="51" t="n">
        <v>4</v>
      </c>
      <c r="H912" s="52"/>
      <c r="I912" s="46" t="n">
        <f aca="false">$D$1116</f>
        <v>0</v>
      </c>
      <c r="J912" s="53" t="n">
        <f aca="false">TRUNC(H912*(1+I912),2)</f>
        <v>0</v>
      </c>
      <c r="K912" s="54" t="n">
        <f aca="false">TRUNC(J912*G912,2)</f>
        <v>0</v>
      </c>
      <c r="L912" s="140"/>
      <c r="M912" s="51"/>
      <c r="N912" s="7" t="n">
        <f aca="false">SUM(O912:V912)-K912</f>
        <v>0</v>
      </c>
      <c r="O912" s="51"/>
      <c r="P912" s="51"/>
      <c r="Q912" s="51"/>
      <c r="R912" s="51"/>
      <c r="S912" s="51"/>
      <c r="T912" s="51"/>
      <c r="U912" s="51"/>
      <c r="V912" s="51"/>
      <c r="W912" s="111" t="n">
        <f aca="false">K912</f>
        <v>0</v>
      </c>
      <c r="X912" s="50"/>
      <c r="Y912" s="43"/>
      <c r="IM912" s="161"/>
      <c r="IN912" s="161"/>
    </row>
    <row r="913" s="10" customFormat="true" ht="23.85" hidden="false" customHeight="false" outlineLevel="1" collapsed="false">
      <c r="A913" s="49" t="s">
        <v>1699</v>
      </c>
      <c r="B913" s="50" t="s">
        <v>49</v>
      </c>
      <c r="C913" s="50" t="s">
        <v>1701</v>
      </c>
      <c r="D913" s="50" t="s">
        <v>51</v>
      </c>
      <c r="E913" s="45" t="s">
        <v>1702</v>
      </c>
      <c r="F913" s="7" t="s">
        <v>117</v>
      </c>
      <c r="G913" s="51" t="n">
        <v>4</v>
      </c>
      <c r="H913" s="52"/>
      <c r="I913" s="46" t="n">
        <f aca="false">$D$1116</f>
        <v>0</v>
      </c>
      <c r="J913" s="53" t="n">
        <f aca="false">TRUNC(H913*(1+I913),2)</f>
        <v>0</v>
      </c>
      <c r="K913" s="54" t="n">
        <f aca="false">TRUNC(J913*G913,2)</f>
        <v>0</v>
      </c>
      <c r="L913" s="140"/>
      <c r="M913" s="51"/>
      <c r="N913" s="7" t="n">
        <f aca="false">SUM(O913:V913)-K913</f>
        <v>0</v>
      </c>
      <c r="O913" s="51"/>
      <c r="P913" s="51"/>
      <c r="Q913" s="51"/>
      <c r="R913" s="51"/>
      <c r="S913" s="51"/>
      <c r="T913" s="51"/>
      <c r="U913" s="51"/>
      <c r="V913" s="51"/>
      <c r="W913" s="111" t="n">
        <f aca="false">K913</f>
        <v>0</v>
      </c>
      <c r="X913" s="50"/>
      <c r="Y913" s="43"/>
      <c r="IM913" s="161"/>
      <c r="IN913" s="161"/>
    </row>
    <row r="914" s="10" customFormat="true" ht="23.85" hidden="false" customHeight="false" outlineLevel="1" collapsed="false">
      <c r="A914" s="49" t="s">
        <v>1700</v>
      </c>
      <c r="B914" s="50" t="s">
        <v>49</v>
      </c>
      <c r="C914" s="50" t="s">
        <v>1683</v>
      </c>
      <c r="D914" s="50" t="s">
        <v>51</v>
      </c>
      <c r="E914" s="45" t="s">
        <v>1684</v>
      </c>
      <c r="F914" s="7" t="s">
        <v>130</v>
      </c>
      <c r="G914" s="51" t="n">
        <v>170</v>
      </c>
      <c r="H914" s="52"/>
      <c r="I914" s="46" t="n">
        <f aca="false">$D$1116</f>
        <v>0</v>
      </c>
      <c r="J914" s="53" t="n">
        <f aca="false">TRUNC(H914*(1+I914),2)</f>
        <v>0</v>
      </c>
      <c r="K914" s="54" t="n">
        <f aca="false">TRUNC(J914*G914,2)</f>
        <v>0</v>
      </c>
      <c r="L914" s="140"/>
      <c r="M914" s="51"/>
      <c r="N914" s="7" t="n">
        <f aca="false">SUM(O914:V914)-K914</f>
        <v>0</v>
      </c>
      <c r="O914" s="51"/>
      <c r="P914" s="51"/>
      <c r="Q914" s="51"/>
      <c r="R914" s="51"/>
      <c r="S914" s="51"/>
      <c r="T914" s="51"/>
      <c r="U914" s="51"/>
      <c r="V914" s="51"/>
      <c r="W914" s="111" t="n">
        <f aca="false">K914</f>
        <v>0</v>
      </c>
      <c r="X914" s="50"/>
      <c r="Y914" s="43"/>
      <c r="IM914" s="161"/>
      <c r="IN914" s="161"/>
    </row>
    <row r="915" s="85" customFormat="true" ht="14.15" hidden="false" customHeight="false" outlineLevel="1" collapsed="false">
      <c r="A915" s="65" t="s">
        <v>1711</v>
      </c>
      <c r="B915" s="67"/>
      <c r="C915" s="67"/>
      <c r="D915" s="67"/>
      <c r="E915" s="115" t="s">
        <v>1712</v>
      </c>
      <c r="F915" s="142"/>
      <c r="G915" s="142"/>
      <c r="H915" s="143"/>
      <c r="I915" s="142"/>
      <c r="J915" s="142"/>
      <c r="K915" s="84"/>
      <c r="L915" s="69"/>
      <c r="M915" s="70"/>
      <c r="N915" s="71" t="n">
        <f aca="false">SUM(O915:V915)-K915</f>
        <v>0</v>
      </c>
      <c r="O915" s="69"/>
      <c r="P915" s="144"/>
      <c r="Q915" s="144"/>
      <c r="R915" s="144"/>
      <c r="S915" s="144"/>
      <c r="T915" s="144"/>
      <c r="U915" s="144"/>
      <c r="V915" s="144"/>
      <c r="W915" s="66"/>
      <c r="X915" s="66"/>
      <c r="Y915" s="43"/>
      <c r="IM915" s="145"/>
      <c r="IN915" s="145"/>
    </row>
    <row r="916" s="89" customFormat="true" ht="12.8" hidden="false" customHeight="false" outlineLevel="1" collapsed="false">
      <c r="A916" s="73" t="s">
        <v>1713</v>
      </c>
      <c r="B916" s="75"/>
      <c r="C916" s="75"/>
      <c r="D916" s="75"/>
      <c r="E916" s="116" t="s">
        <v>86</v>
      </c>
      <c r="F916" s="146"/>
      <c r="G916" s="146"/>
      <c r="H916" s="143"/>
      <c r="I916" s="146"/>
      <c r="J916" s="146"/>
      <c r="K916" s="94"/>
      <c r="L916" s="77"/>
      <c r="M916" s="78"/>
      <c r="N916" s="79"/>
      <c r="O916" s="77"/>
      <c r="P916" s="108"/>
      <c r="Q916" s="108"/>
      <c r="R916" s="108"/>
      <c r="S916" s="108"/>
      <c r="T916" s="108"/>
      <c r="U916" s="108"/>
      <c r="V916" s="108"/>
      <c r="W916" s="74"/>
      <c r="X916" s="74"/>
      <c r="Y916" s="43"/>
      <c r="IM916" s="147"/>
      <c r="IN916" s="147"/>
    </row>
    <row r="917" s="10" customFormat="true" ht="23.85" hidden="false" customHeight="false" outlineLevel="1" collapsed="false">
      <c r="A917" s="49" t="s">
        <v>1714</v>
      </c>
      <c r="B917" s="50" t="s">
        <v>49</v>
      </c>
      <c r="C917" s="50" t="s">
        <v>1638</v>
      </c>
      <c r="D917" s="50" t="s">
        <v>51</v>
      </c>
      <c r="E917" s="45" t="s">
        <v>1639</v>
      </c>
      <c r="F917" s="7" t="s">
        <v>117</v>
      </c>
      <c r="G917" s="51" t="n">
        <v>9</v>
      </c>
      <c r="H917" s="52"/>
      <c r="I917" s="46" t="n">
        <f aca="false">$D$1116</f>
        <v>0</v>
      </c>
      <c r="J917" s="53" t="n">
        <f aca="false">TRUNC(H917*(1+I917),2)</f>
        <v>0</v>
      </c>
      <c r="K917" s="54" t="n">
        <f aca="false">TRUNC(J917*G917,2)</f>
        <v>0</v>
      </c>
      <c r="L917" s="140"/>
      <c r="M917" s="51"/>
      <c r="N917" s="7" t="n">
        <f aca="false">SUM(O917:V917)-K917</f>
        <v>0</v>
      </c>
      <c r="O917" s="51"/>
      <c r="P917" s="51"/>
      <c r="Q917" s="51"/>
      <c r="R917" s="51"/>
      <c r="S917" s="51"/>
      <c r="T917" s="51"/>
      <c r="U917" s="51"/>
      <c r="V917" s="51"/>
      <c r="W917" s="51" t="n">
        <f aca="false">K917</f>
        <v>0</v>
      </c>
      <c r="X917" s="50"/>
      <c r="Y917" s="43"/>
      <c r="IM917" s="161"/>
      <c r="IN917" s="161"/>
    </row>
    <row r="918" s="10" customFormat="true" ht="23.85" hidden="false" customHeight="false" outlineLevel="1" collapsed="false">
      <c r="A918" s="49" t="s">
        <v>1715</v>
      </c>
      <c r="B918" s="50" t="s">
        <v>49</v>
      </c>
      <c r="C918" s="50" t="s">
        <v>1716</v>
      </c>
      <c r="D918" s="50" t="s">
        <v>51</v>
      </c>
      <c r="E918" s="45" t="s">
        <v>1717</v>
      </c>
      <c r="F918" s="7" t="s">
        <v>117</v>
      </c>
      <c r="G918" s="51" t="n">
        <v>8</v>
      </c>
      <c r="H918" s="52"/>
      <c r="I918" s="46" t="n">
        <f aca="false">$D$1116</f>
        <v>0</v>
      </c>
      <c r="J918" s="53" t="n">
        <f aca="false">TRUNC(H918*(1+I918),2)</f>
        <v>0</v>
      </c>
      <c r="K918" s="54" t="n">
        <f aca="false">TRUNC(J918*G918,2)</f>
        <v>0</v>
      </c>
      <c r="L918" s="140"/>
      <c r="M918" s="51"/>
      <c r="N918" s="7" t="n">
        <f aca="false">SUM(O918:V918)-K918</f>
        <v>0</v>
      </c>
      <c r="O918" s="51"/>
      <c r="P918" s="51"/>
      <c r="Q918" s="51"/>
      <c r="R918" s="51"/>
      <c r="S918" s="51"/>
      <c r="T918" s="51"/>
      <c r="U918" s="51"/>
      <c r="V918" s="51"/>
      <c r="W918" s="51" t="n">
        <f aca="false">K918</f>
        <v>0</v>
      </c>
      <c r="X918" s="50"/>
      <c r="Y918" s="43"/>
      <c r="IM918" s="161"/>
      <c r="IN918" s="161"/>
    </row>
    <row r="919" s="10" customFormat="true" ht="23.85" hidden="false" customHeight="false" outlineLevel="1" collapsed="false">
      <c r="A919" s="49" t="s">
        <v>1718</v>
      </c>
      <c r="B919" s="50" t="s">
        <v>49</v>
      </c>
      <c r="C919" s="50" t="s">
        <v>1719</v>
      </c>
      <c r="D919" s="50" t="s">
        <v>51</v>
      </c>
      <c r="E919" s="45" t="s">
        <v>1720</v>
      </c>
      <c r="F919" s="7" t="s">
        <v>117</v>
      </c>
      <c r="G919" s="51" t="n">
        <v>6</v>
      </c>
      <c r="H919" s="52"/>
      <c r="I919" s="46" t="n">
        <f aca="false">$D$1116</f>
        <v>0</v>
      </c>
      <c r="J919" s="53" t="n">
        <f aca="false">TRUNC(H919*(1+I919),2)</f>
        <v>0</v>
      </c>
      <c r="K919" s="54" t="n">
        <f aca="false">TRUNC(J919*G919,2)</f>
        <v>0</v>
      </c>
      <c r="L919" s="140"/>
      <c r="M919" s="51"/>
      <c r="N919" s="7" t="n">
        <f aca="false">SUM(O919:V919)-K919</f>
        <v>0</v>
      </c>
      <c r="O919" s="51"/>
      <c r="P919" s="51"/>
      <c r="Q919" s="51"/>
      <c r="R919" s="51"/>
      <c r="S919" s="51"/>
      <c r="T919" s="51"/>
      <c r="U919" s="51"/>
      <c r="V919" s="51"/>
      <c r="W919" s="51" t="n">
        <f aca="false">K919</f>
        <v>0</v>
      </c>
      <c r="X919" s="50"/>
      <c r="Y919" s="43"/>
      <c r="IM919" s="161"/>
      <c r="IN919" s="161"/>
    </row>
    <row r="920" s="10" customFormat="true" ht="23.85" hidden="false" customHeight="false" outlineLevel="1" collapsed="false">
      <c r="A920" s="49" t="s">
        <v>1721</v>
      </c>
      <c r="B920" s="50" t="s">
        <v>49</v>
      </c>
      <c r="C920" s="50" t="s">
        <v>1722</v>
      </c>
      <c r="D920" s="50" t="s">
        <v>51</v>
      </c>
      <c r="E920" s="45" t="s">
        <v>1723</v>
      </c>
      <c r="F920" s="7" t="s">
        <v>117</v>
      </c>
      <c r="G920" s="51" t="n">
        <v>9</v>
      </c>
      <c r="H920" s="52"/>
      <c r="I920" s="46" t="n">
        <f aca="false">$D$1116</f>
        <v>0</v>
      </c>
      <c r="J920" s="53" t="n">
        <f aca="false">TRUNC(H920*(1+I920),2)</f>
        <v>0</v>
      </c>
      <c r="K920" s="54" t="n">
        <f aca="false">TRUNC(J920*G920,2)</f>
        <v>0</v>
      </c>
      <c r="L920" s="140"/>
      <c r="M920" s="51"/>
      <c r="N920" s="7" t="n">
        <f aca="false">SUM(O920:V920)-K920</f>
        <v>0</v>
      </c>
      <c r="O920" s="51"/>
      <c r="P920" s="51"/>
      <c r="Q920" s="51"/>
      <c r="R920" s="51"/>
      <c r="S920" s="51"/>
      <c r="T920" s="51"/>
      <c r="U920" s="51"/>
      <c r="V920" s="51"/>
      <c r="W920" s="51" t="n">
        <f aca="false">K920</f>
        <v>0</v>
      </c>
      <c r="X920" s="50"/>
      <c r="Y920" s="43"/>
      <c r="IM920" s="161"/>
      <c r="IN920" s="161"/>
    </row>
    <row r="921" s="10" customFormat="true" ht="23.85" hidden="false" customHeight="false" outlineLevel="1" collapsed="false">
      <c r="A921" s="49" t="s">
        <v>1724</v>
      </c>
      <c r="B921" s="50" t="s">
        <v>49</v>
      </c>
      <c r="C921" s="50" t="s">
        <v>1691</v>
      </c>
      <c r="D921" s="50" t="s">
        <v>51</v>
      </c>
      <c r="E921" s="45" t="s">
        <v>1692</v>
      </c>
      <c r="F921" s="7" t="s">
        <v>130</v>
      </c>
      <c r="G921" s="51" t="n">
        <v>80.4</v>
      </c>
      <c r="H921" s="52"/>
      <c r="I921" s="46" t="n">
        <f aca="false">$D$1116</f>
        <v>0</v>
      </c>
      <c r="J921" s="53" t="n">
        <f aca="false">TRUNC(H921*(1+I921),2)</f>
        <v>0</v>
      </c>
      <c r="K921" s="54" t="n">
        <f aca="false">TRUNC(J921*G921,2)</f>
        <v>0</v>
      </c>
      <c r="L921" s="140"/>
      <c r="M921" s="51"/>
      <c r="N921" s="7" t="n">
        <f aca="false">SUM(O921:V921)-K921</f>
        <v>0</v>
      </c>
      <c r="O921" s="51"/>
      <c r="P921" s="51"/>
      <c r="Q921" s="51"/>
      <c r="R921" s="51"/>
      <c r="S921" s="51"/>
      <c r="T921" s="51"/>
      <c r="U921" s="51"/>
      <c r="V921" s="51"/>
      <c r="W921" s="51" t="n">
        <f aca="false">K921</f>
        <v>0</v>
      </c>
      <c r="X921" s="50"/>
      <c r="Y921" s="43"/>
      <c r="IM921" s="161"/>
      <c r="IN921" s="161"/>
    </row>
    <row r="922" s="10" customFormat="true" ht="23.85" hidden="false" customHeight="false" outlineLevel="1" collapsed="false">
      <c r="A922" s="49" t="s">
        <v>1725</v>
      </c>
      <c r="B922" s="50" t="s">
        <v>49</v>
      </c>
      <c r="C922" s="50" t="s">
        <v>1605</v>
      </c>
      <c r="D922" s="50" t="s">
        <v>51</v>
      </c>
      <c r="E922" s="45" t="s">
        <v>1606</v>
      </c>
      <c r="F922" s="7" t="s">
        <v>130</v>
      </c>
      <c r="G922" s="51" t="n">
        <v>242</v>
      </c>
      <c r="H922" s="52"/>
      <c r="I922" s="46" t="n">
        <f aca="false">$D$1116</f>
        <v>0</v>
      </c>
      <c r="J922" s="53" t="n">
        <f aca="false">TRUNC(H922*(1+I922),2)</f>
        <v>0</v>
      </c>
      <c r="K922" s="54" t="n">
        <f aca="false">TRUNC(J922*G922,2)</f>
        <v>0</v>
      </c>
      <c r="L922" s="140"/>
      <c r="M922" s="51"/>
      <c r="N922" s="7" t="n">
        <f aca="false">SUM(O922:V922)-K922</f>
        <v>0</v>
      </c>
      <c r="O922" s="51"/>
      <c r="P922" s="51"/>
      <c r="Q922" s="51"/>
      <c r="R922" s="51"/>
      <c r="S922" s="51"/>
      <c r="T922" s="51"/>
      <c r="U922" s="51"/>
      <c r="V922" s="51"/>
      <c r="W922" s="51" t="n">
        <f aca="false">K922</f>
        <v>0</v>
      </c>
      <c r="X922" s="50"/>
      <c r="Y922" s="43"/>
      <c r="IM922" s="161"/>
      <c r="IN922" s="161"/>
    </row>
    <row r="923" s="89" customFormat="true" ht="12.8" hidden="false" customHeight="false" outlineLevel="1" collapsed="false">
      <c r="A923" s="73" t="s">
        <v>1726</v>
      </c>
      <c r="B923" s="75"/>
      <c r="C923" s="75"/>
      <c r="D923" s="75"/>
      <c r="E923" s="116" t="s">
        <v>166</v>
      </c>
      <c r="F923" s="146"/>
      <c r="G923" s="146"/>
      <c r="H923" s="143"/>
      <c r="I923" s="146"/>
      <c r="J923" s="146"/>
      <c r="K923" s="94"/>
      <c r="L923" s="77"/>
      <c r="M923" s="78"/>
      <c r="N923" s="79"/>
      <c r="O923" s="77"/>
      <c r="P923" s="108"/>
      <c r="Q923" s="108"/>
      <c r="R923" s="108"/>
      <c r="S923" s="108"/>
      <c r="T923" s="108"/>
      <c r="U923" s="108"/>
      <c r="V923" s="108"/>
      <c r="W923" s="108"/>
      <c r="X923" s="74"/>
      <c r="Y923" s="43"/>
      <c r="IM923" s="147"/>
      <c r="IN923" s="147"/>
    </row>
    <row r="924" s="10" customFormat="true" ht="23.85" hidden="false" customHeight="false" outlineLevel="1" collapsed="false">
      <c r="A924" s="49" t="s">
        <v>1727</v>
      </c>
      <c r="B924" s="50" t="s">
        <v>49</v>
      </c>
      <c r="C924" s="50" t="s">
        <v>1638</v>
      </c>
      <c r="D924" s="50" t="s">
        <v>51</v>
      </c>
      <c r="E924" s="45" t="s">
        <v>1639</v>
      </c>
      <c r="F924" s="7" t="s">
        <v>117</v>
      </c>
      <c r="G924" s="51" t="n">
        <v>3</v>
      </c>
      <c r="H924" s="52"/>
      <c r="I924" s="46" t="n">
        <f aca="false">$D$1116</f>
        <v>0</v>
      </c>
      <c r="J924" s="53" t="n">
        <f aca="false">TRUNC(H924*(1+I924),2)</f>
        <v>0</v>
      </c>
      <c r="K924" s="54" t="n">
        <f aca="false">TRUNC(J924*G924,2)</f>
        <v>0</v>
      </c>
      <c r="L924" s="140"/>
      <c r="M924" s="51"/>
      <c r="N924" s="7" t="n">
        <f aca="false">SUM(O924:V924)-K924</f>
        <v>0</v>
      </c>
      <c r="O924" s="51"/>
      <c r="P924" s="51"/>
      <c r="Q924" s="51"/>
      <c r="R924" s="51"/>
      <c r="S924" s="51"/>
      <c r="T924" s="51"/>
      <c r="U924" s="51"/>
      <c r="V924" s="51"/>
      <c r="W924" s="109"/>
      <c r="X924" s="109" t="n">
        <f aca="false">K924</f>
        <v>0</v>
      </c>
      <c r="Y924" s="43"/>
      <c r="IM924" s="161"/>
      <c r="IN924" s="161"/>
    </row>
    <row r="925" s="10" customFormat="true" ht="23.85" hidden="false" customHeight="false" outlineLevel="1" collapsed="false">
      <c r="A925" s="49" t="s">
        <v>1728</v>
      </c>
      <c r="B925" s="50" t="s">
        <v>49</v>
      </c>
      <c r="C925" s="50" t="s">
        <v>1716</v>
      </c>
      <c r="D925" s="50" t="s">
        <v>51</v>
      </c>
      <c r="E925" s="45" t="s">
        <v>1717</v>
      </c>
      <c r="F925" s="7" t="s">
        <v>117</v>
      </c>
      <c r="G925" s="51" t="n">
        <v>2</v>
      </c>
      <c r="H925" s="52"/>
      <c r="I925" s="46" t="n">
        <f aca="false">$D$1116</f>
        <v>0</v>
      </c>
      <c r="J925" s="53" t="n">
        <f aca="false">TRUNC(H925*(1+I925),2)</f>
        <v>0</v>
      </c>
      <c r="K925" s="54" t="n">
        <f aca="false">TRUNC(J925*G925,2)</f>
        <v>0</v>
      </c>
      <c r="L925" s="140"/>
      <c r="M925" s="51"/>
      <c r="N925" s="7" t="n">
        <f aca="false">SUM(O925:V925)-K925</f>
        <v>0</v>
      </c>
      <c r="O925" s="51"/>
      <c r="P925" s="51"/>
      <c r="Q925" s="51"/>
      <c r="R925" s="51"/>
      <c r="S925" s="51"/>
      <c r="T925" s="51"/>
      <c r="U925" s="51"/>
      <c r="V925" s="51"/>
      <c r="W925" s="111"/>
      <c r="X925" s="111" t="n">
        <f aca="false">K925</f>
        <v>0</v>
      </c>
      <c r="Y925" s="43"/>
      <c r="IM925" s="161"/>
      <c r="IN925" s="161"/>
    </row>
    <row r="926" s="10" customFormat="true" ht="23.85" hidden="false" customHeight="false" outlineLevel="1" collapsed="false">
      <c r="A926" s="49" t="s">
        <v>1729</v>
      </c>
      <c r="B926" s="50" t="s">
        <v>49</v>
      </c>
      <c r="C926" s="50" t="s">
        <v>1719</v>
      </c>
      <c r="D926" s="50" t="s">
        <v>51</v>
      </c>
      <c r="E926" s="45" t="s">
        <v>1720</v>
      </c>
      <c r="F926" s="7" t="s">
        <v>117</v>
      </c>
      <c r="G926" s="51" t="n">
        <v>4</v>
      </c>
      <c r="H926" s="52"/>
      <c r="I926" s="46" t="n">
        <f aca="false">$D$1116</f>
        <v>0</v>
      </c>
      <c r="J926" s="53" t="n">
        <f aca="false">TRUNC(H926*(1+I926),2)</f>
        <v>0</v>
      </c>
      <c r="K926" s="54" t="n">
        <f aca="false">TRUNC(J926*G926,2)</f>
        <v>0</v>
      </c>
      <c r="L926" s="140"/>
      <c r="M926" s="51"/>
      <c r="N926" s="7" t="n">
        <f aca="false">SUM(O926:V926)-K926</f>
        <v>0</v>
      </c>
      <c r="O926" s="51"/>
      <c r="P926" s="51"/>
      <c r="Q926" s="51"/>
      <c r="R926" s="51"/>
      <c r="S926" s="51"/>
      <c r="T926" s="51"/>
      <c r="U926" s="51"/>
      <c r="V926" s="51"/>
      <c r="W926" s="111"/>
      <c r="X926" s="111" t="n">
        <f aca="false">K926</f>
        <v>0</v>
      </c>
      <c r="Y926" s="43"/>
      <c r="IM926" s="161"/>
      <c r="IN926" s="161"/>
    </row>
    <row r="927" s="10" customFormat="true" ht="23.85" hidden="false" customHeight="false" outlineLevel="1" collapsed="false">
      <c r="A927" s="49" t="s">
        <v>1730</v>
      </c>
      <c r="B927" s="50" t="s">
        <v>49</v>
      </c>
      <c r="C927" s="50" t="s">
        <v>1722</v>
      </c>
      <c r="D927" s="50" t="s">
        <v>51</v>
      </c>
      <c r="E927" s="45" t="s">
        <v>1723</v>
      </c>
      <c r="F927" s="7" t="s">
        <v>117</v>
      </c>
      <c r="G927" s="51" t="n">
        <v>3</v>
      </c>
      <c r="H927" s="52"/>
      <c r="I927" s="46" t="n">
        <f aca="false">$D$1116</f>
        <v>0</v>
      </c>
      <c r="J927" s="53" t="n">
        <f aca="false">TRUNC(H927*(1+I927),2)</f>
        <v>0</v>
      </c>
      <c r="K927" s="54" t="n">
        <f aca="false">TRUNC(J927*G927,2)</f>
        <v>0</v>
      </c>
      <c r="L927" s="140"/>
      <c r="M927" s="51"/>
      <c r="N927" s="7" t="n">
        <f aca="false">SUM(O927:V927)-K927</f>
        <v>0</v>
      </c>
      <c r="O927" s="51"/>
      <c r="P927" s="51"/>
      <c r="Q927" s="51"/>
      <c r="R927" s="51"/>
      <c r="S927" s="51"/>
      <c r="T927" s="51"/>
      <c r="U927" s="51"/>
      <c r="V927" s="51"/>
      <c r="W927" s="111"/>
      <c r="X927" s="111" t="n">
        <f aca="false">K927</f>
        <v>0</v>
      </c>
      <c r="Y927" s="43"/>
      <c r="IM927" s="161"/>
      <c r="IN927" s="161"/>
    </row>
    <row r="928" s="10" customFormat="true" ht="23.85" hidden="false" customHeight="false" outlineLevel="1" collapsed="false">
      <c r="A928" s="49" t="s">
        <v>1731</v>
      </c>
      <c r="B928" s="50" t="s">
        <v>49</v>
      </c>
      <c r="C928" s="50" t="s">
        <v>1691</v>
      </c>
      <c r="D928" s="50" t="s">
        <v>51</v>
      </c>
      <c r="E928" s="45" t="s">
        <v>1692</v>
      </c>
      <c r="F928" s="7" t="s">
        <v>130</v>
      </c>
      <c r="G928" s="51" t="n">
        <v>26</v>
      </c>
      <c r="H928" s="52"/>
      <c r="I928" s="46" t="n">
        <f aca="false">$D$1116</f>
        <v>0</v>
      </c>
      <c r="J928" s="53" t="n">
        <f aca="false">TRUNC(H928*(1+I928),2)</f>
        <v>0</v>
      </c>
      <c r="K928" s="54" t="n">
        <f aca="false">TRUNC(J928*G928,2)</f>
        <v>0</v>
      </c>
      <c r="L928" s="140"/>
      <c r="M928" s="51"/>
      <c r="N928" s="7" t="n">
        <f aca="false">SUM(O928:V928)-K928</f>
        <v>0</v>
      </c>
      <c r="O928" s="51"/>
      <c r="P928" s="51"/>
      <c r="Q928" s="51"/>
      <c r="R928" s="51"/>
      <c r="S928" s="51"/>
      <c r="T928" s="51"/>
      <c r="U928" s="51"/>
      <c r="V928" s="51"/>
      <c r="W928" s="111"/>
      <c r="X928" s="111" t="n">
        <f aca="false">K928</f>
        <v>0</v>
      </c>
      <c r="Y928" s="43"/>
      <c r="IM928" s="161"/>
      <c r="IN928" s="161"/>
    </row>
    <row r="929" s="10" customFormat="true" ht="23.85" hidden="false" customHeight="false" outlineLevel="1" collapsed="false">
      <c r="A929" s="49" t="s">
        <v>1732</v>
      </c>
      <c r="B929" s="50" t="s">
        <v>49</v>
      </c>
      <c r="C929" s="50" t="s">
        <v>1605</v>
      </c>
      <c r="D929" s="50" t="s">
        <v>51</v>
      </c>
      <c r="E929" s="45" t="s">
        <v>1606</v>
      </c>
      <c r="F929" s="7" t="s">
        <v>130</v>
      </c>
      <c r="G929" s="51" t="n">
        <v>80</v>
      </c>
      <c r="H929" s="52"/>
      <c r="I929" s="46" t="n">
        <f aca="false">$D$1116</f>
        <v>0</v>
      </c>
      <c r="J929" s="53" t="n">
        <f aca="false">TRUNC(H929*(1+I929),2)</f>
        <v>0</v>
      </c>
      <c r="K929" s="54" t="n">
        <f aca="false">TRUNC(J929*G929,2)</f>
        <v>0</v>
      </c>
      <c r="L929" s="140"/>
      <c r="M929" s="51"/>
      <c r="N929" s="7" t="n">
        <f aca="false">SUM(O929:V929)-K929</f>
        <v>0</v>
      </c>
      <c r="O929" s="51"/>
      <c r="P929" s="51"/>
      <c r="Q929" s="51"/>
      <c r="R929" s="51"/>
      <c r="S929" s="51"/>
      <c r="T929" s="51"/>
      <c r="U929" s="51"/>
      <c r="V929" s="51"/>
      <c r="W929" s="111"/>
      <c r="X929" s="111" t="n">
        <f aca="false">K929</f>
        <v>0</v>
      </c>
      <c r="Y929" s="43"/>
      <c r="IM929" s="161"/>
      <c r="IN929" s="161"/>
    </row>
    <row r="930" s="85" customFormat="true" ht="14.15" hidden="false" customHeight="false" outlineLevel="1" collapsed="false">
      <c r="A930" s="65" t="s">
        <v>1733</v>
      </c>
      <c r="B930" s="67"/>
      <c r="C930" s="67"/>
      <c r="D930" s="67"/>
      <c r="E930" s="115" t="s">
        <v>1734</v>
      </c>
      <c r="F930" s="142"/>
      <c r="G930" s="142"/>
      <c r="H930" s="143"/>
      <c r="I930" s="142"/>
      <c r="J930" s="142"/>
      <c r="K930" s="84"/>
      <c r="L930" s="69"/>
      <c r="M930" s="70"/>
      <c r="N930" s="71" t="n">
        <f aca="false">SUM(O930:V930)-K930</f>
        <v>0</v>
      </c>
      <c r="O930" s="69"/>
      <c r="P930" s="144"/>
      <c r="Q930" s="144"/>
      <c r="R930" s="144"/>
      <c r="S930" s="144"/>
      <c r="T930" s="144"/>
      <c r="U930" s="144"/>
      <c r="V930" s="144"/>
      <c r="W930" s="66"/>
      <c r="X930" s="66"/>
      <c r="Y930" s="43"/>
      <c r="IM930" s="145"/>
      <c r="IN930" s="145"/>
    </row>
    <row r="931" s="10" customFormat="true" ht="23.85" hidden="false" customHeight="false" outlineLevel="1" collapsed="false">
      <c r="A931" s="49" t="s">
        <v>1735</v>
      </c>
      <c r="B931" s="50" t="s">
        <v>49</v>
      </c>
      <c r="C931" s="50" t="s">
        <v>1736</v>
      </c>
      <c r="D931" s="50" t="s">
        <v>80</v>
      </c>
      <c r="E931" s="45" t="s">
        <v>1737</v>
      </c>
      <c r="F931" s="7" t="s">
        <v>117</v>
      </c>
      <c r="G931" s="51" t="n">
        <v>1</v>
      </c>
      <c r="H931" s="52"/>
      <c r="I931" s="46" t="n">
        <f aca="false">$D$1116</f>
        <v>0</v>
      </c>
      <c r="J931" s="53" t="n">
        <f aca="false">TRUNC(H931*(1+I931),2)</f>
        <v>0</v>
      </c>
      <c r="K931" s="54" t="n">
        <f aca="false">TRUNC(J931*G931,2)</f>
        <v>0</v>
      </c>
      <c r="L931" s="140"/>
      <c r="M931" s="51"/>
      <c r="N931" s="7"/>
      <c r="O931" s="51"/>
      <c r="P931" s="51"/>
      <c r="Q931" s="51"/>
      <c r="R931" s="51"/>
      <c r="S931" s="51"/>
      <c r="T931" s="51"/>
      <c r="U931" s="51"/>
      <c r="V931" s="51" t="n">
        <f aca="false">K931</f>
        <v>0</v>
      </c>
      <c r="W931" s="50"/>
      <c r="X931" s="50"/>
      <c r="Y931" s="43"/>
      <c r="IM931" s="161"/>
      <c r="IN931" s="161"/>
    </row>
    <row r="932" s="10" customFormat="true" ht="23.85" hidden="false" customHeight="false" outlineLevel="1" collapsed="false">
      <c r="A932" s="49" t="s">
        <v>1738</v>
      </c>
      <c r="B932" s="50" t="s">
        <v>49</v>
      </c>
      <c r="C932" s="50" t="s">
        <v>1430</v>
      </c>
      <c r="D932" s="50" t="s">
        <v>80</v>
      </c>
      <c r="E932" s="45" t="s">
        <v>1431</v>
      </c>
      <c r="F932" s="7" t="s">
        <v>117</v>
      </c>
      <c r="G932" s="51" t="n">
        <v>2</v>
      </c>
      <c r="H932" s="52"/>
      <c r="I932" s="46" t="n">
        <f aca="false">$D$1116</f>
        <v>0</v>
      </c>
      <c r="J932" s="53" t="n">
        <f aca="false">TRUNC(H932*(1+I932),2)</f>
        <v>0</v>
      </c>
      <c r="K932" s="54" t="n">
        <f aca="false">TRUNC(J932*G932,2)</f>
        <v>0</v>
      </c>
      <c r="L932" s="140"/>
      <c r="M932" s="51"/>
      <c r="N932" s="7"/>
      <c r="O932" s="51"/>
      <c r="P932" s="51"/>
      <c r="Q932" s="51"/>
      <c r="R932" s="51"/>
      <c r="S932" s="51"/>
      <c r="T932" s="51"/>
      <c r="U932" s="51"/>
      <c r="V932" s="51" t="n">
        <f aca="false">K932</f>
        <v>0</v>
      </c>
      <c r="W932" s="50"/>
      <c r="X932" s="50"/>
      <c r="Y932" s="43"/>
      <c r="IM932" s="161"/>
      <c r="IN932" s="161"/>
    </row>
    <row r="933" s="10" customFormat="true" ht="14.15" hidden="false" customHeight="false" outlineLevel="1" collapsed="false">
      <c r="A933" s="49" t="s">
        <v>1739</v>
      </c>
      <c r="B933" s="50" t="s">
        <v>49</v>
      </c>
      <c r="C933" s="50" t="s">
        <v>1644</v>
      </c>
      <c r="D933" s="50" t="s">
        <v>51</v>
      </c>
      <c r="E933" s="45" t="s">
        <v>1645</v>
      </c>
      <c r="F933" s="7" t="s">
        <v>117</v>
      </c>
      <c r="G933" s="51" t="n">
        <v>8</v>
      </c>
      <c r="H933" s="52"/>
      <c r="I933" s="46" t="n">
        <f aca="false">$D$1116</f>
        <v>0</v>
      </c>
      <c r="J933" s="53" t="n">
        <f aca="false">TRUNC(H933*(1+I933),2)</f>
        <v>0</v>
      </c>
      <c r="K933" s="54" t="n">
        <f aca="false">TRUNC(J933*G933,2)</f>
        <v>0</v>
      </c>
      <c r="L933" s="140"/>
      <c r="M933" s="51"/>
      <c r="N933" s="7"/>
      <c r="O933" s="51"/>
      <c r="P933" s="51"/>
      <c r="Q933" s="51"/>
      <c r="R933" s="51"/>
      <c r="S933" s="51"/>
      <c r="T933" s="51"/>
      <c r="U933" s="51"/>
      <c r="V933" s="51" t="n">
        <f aca="false">K933</f>
        <v>0</v>
      </c>
      <c r="W933" s="50"/>
      <c r="X933" s="50"/>
      <c r="Y933" s="43"/>
      <c r="IM933" s="161"/>
      <c r="IN933" s="161"/>
    </row>
    <row r="934" s="10" customFormat="true" ht="23.85" hidden="false" customHeight="false" outlineLevel="1" collapsed="false">
      <c r="A934" s="49" t="s">
        <v>1740</v>
      </c>
      <c r="B934" s="50" t="s">
        <v>49</v>
      </c>
      <c r="C934" s="50" t="s">
        <v>1741</v>
      </c>
      <c r="D934" s="50" t="s">
        <v>51</v>
      </c>
      <c r="E934" s="45" t="s">
        <v>1742</v>
      </c>
      <c r="F934" s="7" t="s">
        <v>117</v>
      </c>
      <c r="G934" s="51" t="n">
        <v>8</v>
      </c>
      <c r="H934" s="52"/>
      <c r="I934" s="46" t="n">
        <f aca="false">$D$1116</f>
        <v>0</v>
      </c>
      <c r="J934" s="53" t="n">
        <f aca="false">TRUNC(H934*(1+I934),2)</f>
        <v>0</v>
      </c>
      <c r="K934" s="54" t="n">
        <f aca="false">TRUNC(J934*G934,2)</f>
        <v>0</v>
      </c>
      <c r="L934" s="140"/>
      <c r="M934" s="51"/>
      <c r="N934" s="7"/>
      <c r="O934" s="51"/>
      <c r="P934" s="51"/>
      <c r="Q934" s="51"/>
      <c r="R934" s="51"/>
      <c r="S934" s="51" t="n">
        <f aca="false">K934</f>
        <v>0</v>
      </c>
      <c r="T934" s="51"/>
      <c r="U934" s="51"/>
      <c r="V934" s="51"/>
      <c r="W934" s="50"/>
      <c r="X934" s="50"/>
      <c r="Y934" s="43"/>
      <c r="IM934" s="161"/>
      <c r="IN934" s="161"/>
    </row>
    <row r="935" s="10" customFormat="true" ht="23.85" hidden="false" customHeight="false" outlineLevel="1" collapsed="false">
      <c r="A935" s="49" t="s">
        <v>1743</v>
      </c>
      <c r="B935" s="50" t="s">
        <v>49</v>
      </c>
      <c r="C935" s="50" t="s">
        <v>1744</v>
      </c>
      <c r="D935" s="50" t="s">
        <v>51</v>
      </c>
      <c r="E935" s="45" t="s">
        <v>1745</v>
      </c>
      <c r="F935" s="7" t="s">
        <v>130</v>
      </c>
      <c r="G935" s="51" t="n">
        <v>50</v>
      </c>
      <c r="H935" s="52"/>
      <c r="I935" s="46" t="n">
        <f aca="false">$D$1116</f>
        <v>0</v>
      </c>
      <c r="J935" s="53" t="n">
        <f aca="false">TRUNC(H935*(1+I935),2)</f>
        <v>0</v>
      </c>
      <c r="K935" s="54" t="n">
        <f aca="false">TRUNC(J935*G935,2)</f>
        <v>0</v>
      </c>
      <c r="L935" s="140"/>
      <c r="M935" s="51"/>
      <c r="N935" s="7"/>
      <c r="O935" s="51"/>
      <c r="P935" s="51"/>
      <c r="Q935" s="51"/>
      <c r="R935" s="51"/>
      <c r="S935" s="51" t="n">
        <f aca="false">K935</f>
        <v>0</v>
      </c>
      <c r="T935" s="51"/>
      <c r="U935" s="51"/>
      <c r="V935" s="51"/>
      <c r="W935" s="50"/>
      <c r="X935" s="50"/>
      <c r="Y935" s="43"/>
      <c r="IM935" s="161"/>
      <c r="IN935" s="161"/>
    </row>
    <row r="936" s="10" customFormat="true" ht="23.85" hidden="false" customHeight="false" outlineLevel="1" collapsed="false">
      <c r="A936" s="49" t="s">
        <v>1746</v>
      </c>
      <c r="B936" s="50" t="s">
        <v>49</v>
      </c>
      <c r="C936" s="50" t="s">
        <v>214</v>
      </c>
      <c r="D936" s="50" t="s">
        <v>51</v>
      </c>
      <c r="E936" s="45" t="s">
        <v>873</v>
      </c>
      <c r="F936" s="7" t="s">
        <v>121</v>
      </c>
      <c r="G936" s="51" t="n">
        <v>5.28</v>
      </c>
      <c r="H936" s="52"/>
      <c r="I936" s="46" t="n">
        <f aca="false">$D$1116</f>
        <v>0</v>
      </c>
      <c r="J936" s="53" t="n">
        <f aca="false">TRUNC(H936*(1+I936),2)</f>
        <v>0</v>
      </c>
      <c r="K936" s="54" t="n">
        <f aca="false">TRUNC(J936*G936,2)</f>
        <v>0</v>
      </c>
      <c r="L936" s="140"/>
      <c r="M936" s="51"/>
      <c r="N936" s="7"/>
      <c r="O936" s="51"/>
      <c r="P936" s="51"/>
      <c r="Q936" s="51"/>
      <c r="R936" s="51"/>
      <c r="S936" s="51" t="n">
        <f aca="false">K936</f>
        <v>0</v>
      </c>
      <c r="T936" s="51"/>
      <c r="U936" s="51"/>
      <c r="V936" s="51"/>
      <c r="W936" s="50"/>
      <c r="X936" s="50"/>
      <c r="Y936" s="43"/>
      <c r="IM936" s="161"/>
      <c r="IN936" s="161"/>
    </row>
    <row r="937" s="10" customFormat="true" ht="14.15" hidden="false" customHeight="false" outlineLevel="1" collapsed="false">
      <c r="A937" s="49" t="s">
        <v>1747</v>
      </c>
      <c r="B937" s="50" t="s">
        <v>49</v>
      </c>
      <c r="C937" s="50" t="s">
        <v>875</v>
      </c>
      <c r="D937" s="50" t="s">
        <v>51</v>
      </c>
      <c r="E937" s="45" t="s">
        <v>876</v>
      </c>
      <c r="F937" s="7" t="s">
        <v>121</v>
      </c>
      <c r="G937" s="51" t="n">
        <v>5.28</v>
      </c>
      <c r="H937" s="52"/>
      <c r="I937" s="46" t="n">
        <f aca="false">$D$1116</f>
        <v>0</v>
      </c>
      <c r="J937" s="53" t="n">
        <f aca="false">TRUNC(H937*(1+I937),2)</f>
        <v>0</v>
      </c>
      <c r="K937" s="54" t="n">
        <f aca="false">TRUNC(J937*G937,2)</f>
        <v>0</v>
      </c>
      <c r="L937" s="140"/>
      <c r="M937" s="51"/>
      <c r="N937" s="7"/>
      <c r="O937" s="51"/>
      <c r="P937" s="51"/>
      <c r="Q937" s="51"/>
      <c r="R937" s="51"/>
      <c r="S937" s="51" t="n">
        <f aca="false">K937</f>
        <v>0</v>
      </c>
      <c r="T937" s="51"/>
      <c r="U937" s="51"/>
      <c r="V937" s="51"/>
      <c r="W937" s="50"/>
      <c r="X937" s="50"/>
      <c r="Y937" s="43"/>
      <c r="IM937" s="161"/>
      <c r="IN937" s="161"/>
    </row>
    <row r="938" s="10" customFormat="true" ht="23.85" hidden="false" customHeight="false" outlineLevel="1" collapsed="false">
      <c r="A938" s="49" t="s">
        <v>1748</v>
      </c>
      <c r="B938" s="50" t="s">
        <v>49</v>
      </c>
      <c r="C938" s="50" t="s">
        <v>1749</v>
      </c>
      <c r="D938" s="50" t="s">
        <v>51</v>
      </c>
      <c r="E938" s="45" t="s">
        <v>1750</v>
      </c>
      <c r="F938" s="7" t="s">
        <v>130</v>
      </c>
      <c r="G938" s="51" t="n">
        <v>4</v>
      </c>
      <c r="H938" s="52"/>
      <c r="I938" s="46" t="n">
        <f aca="false">$D$1116</f>
        <v>0</v>
      </c>
      <c r="J938" s="53" t="n">
        <f aca="false">TRUNC(H938*(1+I938),2)</f>
        <v>0</v>
      </c>
      <c r="K938" s="54" t="n">
        <f aca="false">TRUNC(J938*G938,2)</f>
        <v>0</v>
      </c>
      <c r="L938" s="140"/>
      <c r="M938" s="51"/>
      <c r="N938" s="7"/>
      <c r="O938" s="51"/>
      <c r="P938" s="51"/>
      <c r="Q938" s="51"/>
      <c r="R938" s="51"/>
      <c r="S938" s="51" t="n">
        <f aca="false">K938</f>
        <v>0</v>
      </c>
      <c r="T938" s="51"/>
      <c r="U938" s="51"/>
      <c r="V938" s="51"/>
      <c r="W938" s="50"/>
      <c r="X938" s="50"/>
      <c r="Y938" s="43"/>
      <c r="IM938" s="161"/>
      <c r="IN938" s="161"/>
    </row>
    <row r="939" s="10" customFormat="true" ht="46.25" hidden="false" customHeight="false" outlineLevel="1" collapsed="false">
      <c r="A939" s="49" t="s">
        <v>1751</v>
      </c>
      <c r="B939" s="50" t="s">
        <v>49</v>
      </c>
      <c r="C939" s="50" t="s">
        <v>1752</v>
      </c>
      <c r="D939" s="50" t="s">
        <v>51</v>
      </c>
      <c r="E939" s="45" t="s">
        <v>1753</v>
      </c>
      <c r="F939" s="7" t="s">
        <v>130</v>
      </c>
      <c r="G939" s="51" t="n">
        <v>4</v>
      </c>
      <c r="H939" s="52"/>
      <c r="I939" s="46" t="n">
        <f aca="false">$D$1116</f>
        <v>0</v>
      </c>
      <c r="J939" s="53" t="n">
        <f aca="false">TRUNC(H939*(1+I939),2)</f>
        <v>0</v>
      </c>
      <c r="K939" s="54" t="n">
        <f aca="false">TRUNC(J939*G939,2)</f>
        <v>0</v>
      </c>
      <c r="L939" s="140"/>
      <c r="M939" s="51"/>
      <c r="N939" s="7"/>
      <c r="O939" s="51"/>
      <c r="P939" s="51"/>
      <c r="Q939" s="51"/>
      <c r="R939" s="51"/>
      <c r="S939" s="51" t="n">
        <f aca="false">K939</f>
        <v>0</v>
      </c>
      <c r="T939" s="51"/>
      <c r="U939" s="51"/>
      <c r="V939" s="51"/>
      <c r="W939" s="50"/>
      <c r="X939" s="50"/>
      <c r="Y939" s="43"/>
      <c r="IM939" s="161"/>
      <c r="IN939" s="161"/>
    </row>
    <row r="940" s="10" customFormat="true" ht="14.15" hidden="false" customHeight="false" outlineLevel="1" collapsed="false">
      <c r="A940" s="49" t="s">
        <v>1754</v>
      </c>
      <c r="B940" s="50" t="s">
        <v>49</v>
      </c>
      <c r="C940" s="50" t="s">
        <v>1755</v>
      </c>
      <c r="D940" s="50" t="s">
        <v>51</v>
      </c>
      <c r="E940" s="45" t="s">
        <v>1756</v>
      </c>
      <c r="F940" s="7" t="s">
        <v>117</v>
      </c>
      <c r="G940" s="51" t="n">
        <v>2</v>
      </c>
      <c r="H940" s="52"/>
      <c r="I940" s="46" t="n">
        <f aca="false">$D$1116</f>
        <v>0</v>
      </c>
      <c r="J940" s="53" t="n">
        <f aca="false">TRUNC(H940*(1+I940),2)</f>
        <v>0</v>
      </c>
      <c r="K940" s="54" t="n">
        <f aca="false">TRUNC(J940*G940,2)</f>
        <v>0</v>
      </c>
      <c r="L940" s="140"/>
      <c r="M940" s="51"/>
      <c r="N940" s="7"/>
      <c r="O940" s="51"/>
      <c r="P940" s="51"/>
      <c r="Q940" s="51"/>
      <c r="R940" s="51"/>
      <c r="S940" s="51" t="n">
        <f aca="false">K940</f>
        <v>0</v>
      </c>
      <c r="T940" s="51"/>
      <c r="U940" s="51"/>
      <c r="V940" s="51"/>
      <c r="W940" s="50"/>
      <c r="X940" s="50"/>
      <c r="Y940" s="43"/>
      <c r="IM940" s="161"/>
      <c r="IN940" s="161"/>
    </row>
    <row r="941" s="10" customFormat="true" ht="35.05" hidden="false" customHeight="false" outlineLevel="1" collapsed="false">
      <c r="A941" s="49" t="s">
        <v>1757</v>
      </c>
      <c r="B941" s="50" t="s">
        <v>49</v>
      </c>
      <c r="C941" s="50" t="s">
        <v>1447</v>
      </c>
      <c r="D941" s="50" t="s">
        <v>51</v>
      </c>
      <c r="E941" s="45" t="s">
        <v>1448</v>
      </c>
      <c r="F941" s="7" t="s">
        <v>117</v>
      </c>
      <c r="G941" s="51" t="n">
        <v>2</v>
      </c>
      <c r="H941" s="52"/>
      <c r="I941" s="46" t="n">
        <f aca="false">$D$1116</f>
        <v>0</v>
      </c>
      <c r="J941" s="53" t="n">
        <f aca="false">TRUNC(H941*(1+I941),2)</f>
        <v>0</v>
      </c>
      <c r="K941" s="54" t="n">
        <f aca="false">TRUNC(J941*G941,2)</f>
        <v>0</v>
      </c>
      <c r="L941" s="140"/>
      <c r="M941" s="51"/>
      <c r="N941" s="7"/>
      <c r="O941" s="51"/>
      <c r="P941" s="51"/>
      <c r="Q941" s="51"/>
      <c r="R941" s="51"/>
      <c r="S941" s="51" t="n">
        <f aca="false">K941</f>
        <v>0</v>
      </c>
      <c r="T941" s="51"/>
      <c r="U941" s="51"/>
      <c r="V941" s="51"/>
      <c r="W941" s="50"/>
      <c r="X941" s="50"/>
      <c r="Y941" s="43"/>
      <c r="IM941" s="161"/>
      <c r="IN941" s="161"/>
    </row>
    <row r="942" s="138" customFormat="true" ht="14.15" hidden="false" customHeight="false" outlineLevel="0" collapsed="false">
      <c r="A942" s="113" t="s">
        <v>1758</v>
      </c>
      <c r="B942" s="82"/>
      <c r="C942" s="82"/>
      <c r="D942" s="82"/>
      <c r="E942" s="36" t="s">
        <v>1759</v>
      </c>
      <c r="F942" s="37"/>
      <c r="G942" s="37"/>
      <c r="H942" s="52"/>
      <c r="I942" s="37"/>
      <c r="J942" s="37"/>
      <c r="K942" s="39"/>
      <c r="L942" s="40" t="n">
        <f aca="false">SUM(K945:K965)</f>
        <v>0</v>
      </c>
      <c r="M942" s="41" t="e">
        <f aca="false">(L942)/$L$1115</f>
        <v>#DIV/0!</v>
      </c>
      <c r="N942" s="42" t="n">
        <f aca="false">SUM(O942:V942)-K942</f>
        <v>0</v>
      </c>
      <c r="O942" s="40" t="str">
        <f aca="false">IF(SUM(O945:O965)&gt;0,SUM(O945:O965),"-")</f>
        <v>-</v>
      </c>
      <c r="P942" s="40" t="str">
        <f aca="false">IF(SUM(P945:P965)&gt;0,SUM(P945:P965),"-")</f>
        <v>-</v>
      </c>
      <c r="Q942" s="40" t="str">
        <f aca="false">IF(SUM(Q945:Q965)&gt;0,SUM(Q945:Q965),"-")</f>
        <v>-</v>
      </c>
      <c r="R942" s="40" t="str">
        <f aca="false">IF(SUM(R945:R965)&gt;0,SUM(R945:R965),"-")</f>
        <v>-</v>
      </c>
      <c r="S942" s="40" t="str">
        <f aca="false">IF(SUM(S945:S965)&gt;0,SUM(S945:S965),"-")</f>
        <v>-</v>
      </c>
      <c r="T942" s="40" t="str">
        <f aca="false">IF(SUM(T945:T965)&gt;0,SUM(T945:T965),"-")</f>
        <v>-</v>
      </c>
      <c r="U942" s="40" t="str">
        <f aca="false">IF(SUM(U945:U965)&gt;0,SUM(U945:U965),"-")</f>
        <v>-</v>
      </c>
      <c r="V942" s="40" t="str">
        <f aca="false">IF(SUM(V945:V965)&gt;0,SUM(V945:V965),"-")</f>
        <v>-</v>
      </c>
      <c r="W942" s="40" t="str">
        <f aca="false">IF(SUM(W945:W965)&gt;0,SUM(W945:W965),"-")</f>
        <v>-</v>
      </c>
      <c r="X942" s="40" t="str">
        <f aca="false">IF(SUM(X945:X965)&gt;0,SUM(X945:X965),"-")</f>
        <v>-</v>
      </c>
      <c r="Y942" s="43"/>
      <c r="IM942" s="139"/>
      <c r="IN942" s="139"/>
    </row>
    <row r="943" s="10" customFormat="true" ht="14.15" hidden="false" customHeight="false" outlineLevel="0" collapsed="false">
      <c r="A943" s="49"/>
      <c r="B943" s="83"/>
      <c r="C943" s="83"/>
      <c r="D943" s="83"/>
      <c r="E943" s="3"/>
      <c r="F943" s="7"/>
      <c r="G943" s="7"/>
      <c r="H943" s="52"/>
      <c r="I943" s="7"/>
      <c r="J943" s="7"/>
      <c r="K943" s="51"/>
      <c r="L943" s="140"/>
      <c r="M943" s="60"/>
      <c r="N943" s="46" t="n">
        <f aca="false">SUM(O943:V943)-K943</f>
        <v>0</v>
      </c>
      <c r="O943" s="7"/>
      <c r="P943" s="7"/>
      <c r="Q943" s="46"/>
      <c r="R943" s="46"/>
      <c r="S943" s="46"/>
      <c r="T943" s="46"/>
      <c r="U943" s="46"/>
      <c r="V943" s="46"/>
      <c r="W943" s="50"/>
      <c r="X943" s="50"/>
      <c r="IM943" s="21"/>
      <c r="IN943" s="21"/>
    </row>
    <row r="944" s="166" customFormat="true" ht="14.15" hidden="false" customHeight="false" outlineLevel="1" collapsed="false">
      <c r="A944" s="65" t="s">
        <v>1760</v>
      </c>
      <c r="B944" s="66"/>
      <c r="C944" s="66"/>
      <c r="D944" s="66"/>
      <c r="E944" s="36" t="s">
        <v>1761</v>
      </c>
      <c r="F944" s="71"/>
      <c r="G944" s="69"/>
      <c r="H944" s="52"/>
      <c r="I944" s="70"/>
      <c r="J944" s="162"/>
      <c r="K944" s="163"/>
      <c r="L944" s="164"/>
      <c r="M944" s="165"/>
      <c r="N944" s="71" t="n">
        <f aca="false">SUM(O944:V944)-K944</f>
        <v>0</v>
      </c>
      <c r="O944" s="69"/>
      <c r="P944" s="69"/>
      <c r="Q944" s="69"/>
      <c r="R944" s="69"/>
      <c r="S944" s="69"/>
      <c r="T944" s="69"/>
      <c r="U944" s="69"/>
      <c r="V944" s="69"/>
      <c r="W944" s="71"/>
      <c r="X944" s="71"/>
      <c r="Y944" s="72"/>
      <c r="IM944" s="145"/>
      <c r="IN944" s="145"/>
    </row>
    <row r="945" s="141" customFormat="true" ht="14.15" hidden="false" customHeight="false" outlineLevel="1" collapsed="false">
      <c r="A945" s="49" t="s">
        <v>1762</v>
      </c>
      <c r="B945" s="50" t="s">
        <v>49</v>
      </c>
      <c r="C945" s="50" t="s">
        <v>1763</v>
      </c>
      <c r="D945" s="50" t="s">
        <v>80</v>
      </c>
      <c r="E945" s="45" t="s">
        <v>1764</v>
      </c>
      <c r="F945" s="7" t="s">
        <v>117</v>
      </c>
      <c r="G945" s="51" t="n">
        <v>40</v>
      </c>
      <c r="H945" s="52"/>
      <c r="I945" s="46" t="n">
        <f aca="false">$D$1116</f>
        <v>0</v>
      </c>
      <c r="J945" s="53" t="n">
        <f aca="false">TRUNC(H945*(1+I945),2)</f>
        <v>0</v>
      </c>
      <c r="K945" s="54" t="n">
        <f aca="false">TRUNC(J945*G945,2)</f>
        <v>0</v>
      </c>
      <c r="L945" s="140"/>
      <c r="M945" s="60"/>
      <c r="N945" s="7" t="n">
        <f aca="false">SUM(O945:V945)-K945</f>
        <v>0</v>
      </c>
      <c r="O945" s="51" t="n">
        <f aca="false">K945</f>
        <v>0</v>
      </c>
      <c r="P945" s="51"/>
      <c r="Q945" s="51"/>
      <c r="R945" s="51"/>
      <c r="S945" s="51"/>
      <c r="T945" s="51"/>
      <c r="U945" s="51"/>
      <c r="V945" s="51"/>
      <c r="W945" s="7"/>
      <c r="X945" s="7"/>
      <c r="Y945" s="9"/>
      <c r="IM945" s="21"/>
      <c r="IN945" s="21"/>
    </row>
    <row r="946" s="10" customFormat="true" ht="14.15" hidden="false" customHeight="false" outlineLevel="1" collapsed="false">
      <c r="A946" s="49" t="s">
        <v>1765</v>
      </c>
      <c r="B946" s="50" t="s">
        <v>49</v>
      </c>
      <c r="C946" s="50" t="s">
        <v>1766</v>
      </c>
      <c r="D946" s="50" t="s">
        <v>80</v>
      </c>
      <c r="E946" s="45" t="s">
        <v>1767</v>
      </c>
      <c r="F946" s="7" t="s">
        <v>117</v>
      </c>
      <c r="G946" s="51" t="n">
        <v>1</v>
      </c>
      <c r="H946" s="52"/>
      <c r="I946" s="46" t="n">
        <f aca="false">$D$1116</f>
        <v>0</v>
      </c>
      <c r="J946" s="53" t="n">
        <f aca="false">TRUNC(H946*(1+I946),2)</f>
        <v>0</v>
      </c>
      <c r="K946" s="54" t="n">
        <f aca="false">TRUNC(J946*G946,2)</f>
        <v>0</v>
      </c>
      <c r="L946" s="140"/>
      <c r="M946" s="60"/>
      <c r="N946" s="7" t="n">
        <f aca="false">SUM(O946:V946)-K946</f>
        <v>0</v>
      </c>
      <c r="O946" s="51"/>
      <c r="P946" s="51"/>
      <c r="Q946" s="51"/>
      <c r="R946" s="51"/>
      <c r="S946" s="51"/>
      <c r="T946" s="51"/>
      <c r="U946" s="51"/>
      <c r="V946" s="51"/>
      <c r="W946" s="51" t="n">
        <f aca="false">K946</f>
        <v>0</v>
      </c>
      <c r="X946" s="51"/>
      <c r="IM946" s="21"/>
      <c r="IN946" s="21"/>
    </row>
    <row r="947" s="10" customFormat="true" ht="14.15" hidden="false" customHeight="false" outlineLevel="1" collapsed="false">
      <c r="A947" s="49" t="s">
        <v>1768</v>
      </c>
      <c r="B947" s="50" t="s">
        <v>49</v>
      </c>
      <c r="C947" s="50" t="s">
        <v>1769</v>
      </c>
      <c r="D947" s="50" t="s">
        <v>80</v>
      </c>
      <c r="E947" s="45" t="s">
        <v>1770</v>
      </c>
      <c r="F947" s="7" t="s">
        <v>117</v>
      </c>
      <c r="G947" s="51" t="n">
        <v>1</v>
      </c>
      <c r="H947" s="52"/>
      <c r="I947" s="46" t="n">
        <f aca="false">$D$1116</f>
        <v>0</v>
      </c>
      <c r="J947" s="53" t="n">
        <f aca="false">TRUNC(H947*(1+I947),2)</f>
        <v>0</v>
      </c>
      <c r="K947" s="54" t="n">
        <f aca="false">TRUNC(J947*G947,2)</f>
        <v>0</v>
      </c>
      <c r="L947" s="140"/>
      <c r="M947" s="60"/>
      <c r="N947" s="7" t="n">
        <f aca="false">SUM(O947:V947)-K947</f>
        <v>0</v>
      </c>
      <c r="O947" s="51"/>
      <c r="P947" s="51"/>
      <c r="Q947" s="51"/>
      <c r="R947" s="51"/>
      <c r="S947" s="51" t="n">
        <f aca="false">K947</f>
        <v>0</v>
      </c>
      <c r="T947" s="51"/>
      <c r="U947" s="51"/>
      <c r="V947" s="51"/>
      <c r="W947" s="51"/>
      <c r="X947" s="51"/>
      <c r="IM947" s="21"/>
      <c r="IN947" s="21"/>
    </row>
    <row r="948" s="10" customFormat="true" ht="14.15" hidden="false" customHeight="false" outlineLevel="1" collapsed="false">
      <c r="A948" s="49" t="s">
        <v>1771</v>
      </c>
      <c r="B948" s="50" t="s">
        <v>49</v>
      </c>
      <c r="C948" s="50" t="s">
        <v>1772</v>
      </c>
      <c r="D948" s="50" t="s">
        <v>80</v>
      </c>
      <c r="E948" s="45" t="s">
        <v>1773</v>
      </c>
      <c r="F948" s="7" t="s">
        <v>117</v>
      </c>
      <c r="G948" s="51" t="n">
        <v>1</v>
      </c>
      <c r="H948" s="52"/>
      <c r="I948" s="46" t="n">
        <f aca="false">$D$1116</f>
        <v>0</v>
      </c>
      <c r="J948" s="53" t="n">
        <f aca="false">TRUNC(H948*(1+I948),2)</f>
        <v>0</v>
      </c>
      <c r="K948" s="54" t="n">
        <f aca="false">TRUNC(J948*G948,2)</f>
        <v>0</v>
      </c>
      <c r="L948" s="140"/>
      <c r="M948" s="60"/>
      <c r="N948" s="7" t="n">
        <f aca="false">SUM(O948:V948)-K948</f>
        <v>0</v>
      </c>
      <c r="O948" s="51"/>
      <c r="P948" s="51"/>
      <c r="Q948" s="51"/>
      <c r="R948" s="51"/>
      <c r="S948" s="51"/>
      <c r="T948" s="51"/>
      <c r="U948" s="51"/>
      <c r="V948" s="51"/>
      <c r="W948" s="51" t="n">
        <f aca="false">K948</f>
        <v>0</v>
      </c>
      <c r="X948" s="51"/>
      <c r="IM948" s="21"/>
      <c r="IN948" s="21"/>
    </row>
    <row r="949" s="10" customFormat="true" ht="14.15" hidden="false" customHeight="false" outlineLevel="1" collapsed="false">
      <c r="A949" s="49" t="s">
        <v>1774</v>
      </c>
      <c r="B949" s="50" t="s">
        <v>49</v>
      </c>
      <c r="C949" s="50" t="s">
        <v>1775</v>
      </c>
      <c r="D949" s="50" t="s">
        <v>80</v>
      </c>
      <c r="E949" s="45" t="s">
        <v>1776</v>
      </c>
      <c r="F949" s="7" t="s">
        <v>117</v>
      </c>
      <c r="G949" s="51" t="n">
        <v>1</v>
      </c>
      <c r="H949" s="52"/>
      <c r="I949" s="46" t="n">
        <f aca="false">$D$1116</f>
        <v>0</v>
      </c>
      <c r="J949" s="53" t="n">
        <f aca="false">TRUNC(H949*(1+I949),2)</f>
        <v>0</v>
      </c>
      <c r="K949" s="54" t="n">
        <f aca="false">TRUNC(J949*G949,2)</f>
        <v>0</v>
      </c>
      <c r="L949" s="140"/>
      <c r="M949" s="60"/>
      <c r="N949" s="7" t="n">
        <f aca="false">SUM(O949:V949)-K949</f>
        <v>0</v>
      </c>
      <c r="O949" s="51"/>
      <c r="P949" s="51"/>
      <c r="Q949" s="51"/>
      <c r="R949" s="51"/>
      <c r="S949" s="51" t="n">
        <f aca="false">K949</f>
        <v>0</v>
      </c>
      <c r="T949" s="51"/>
      <c r="U949" s="51"/>
      <c r="V949" s="51"/>
      <c r="W949" s="51"/>
      <c r="X949" s="51"/>
      <c r="IM949" s="21"/>
      <c r="IN949" s="21"/>
    </row>
    <row r="950" s="10" customFormat="true" ht="23.85" hidden="false" customHeight="false" outlineLevel="1" collapsed="false">
      <c r="A950" s="49" t="s">
        <v>1777</v>
      </c>
      <c r="B950" s="50" t="s">
        <v>49</v>
      </c>
      <c r="C950" s="50" t="s">
        <v>1778</v>
      </c>
      <c r="D950" s="50" t="s">
        <v>80</v>
      </c>
      <c r="E950" s="45" t="s">
        <v>1779</v>
      </c>
      <c r="F950" s="7" t="s">
        <v>117</v>
      </c>
      <c r="G950" s="51" t="n">
        <v>1</v>
      </c>
      <c r="H950" s="52"/>
      <c r="I950" s="46" t="n">
        <f aca="false">$D$1116</f>
        <v>0</v>
      </c>
      <c r="J950" s="53" t="n">
        <f aca="false">TRUNC(H950*(1+I950),2)</f>
        <v>0</v>
      </c>
      <c r="K950" s="54" t="n">
        <f aca="false">TRUNC(J950*G950,2)</f>
        <v>0</v>
      </c>
      <c r="L950" s="140"/>
      <c r="M950" s="60"/>
      <c r="N950" s="7" t="n">
        <f aca="false">SUM(O950:V950)-K950</f>
        <v>0</v>
      </c>
      <c r="O950" s="51"/>
      <c r="P950" s="51"/>
      <c r="Q950" s="51"/>
      <c r="R950" s="51"/>
      <c r="S950" s="51"/>
      <c r="T950" s="51"/>
      <c r="U950" s="51"/>
      <c r="V950" s="51"/>
      <c r="W950" s="51" t="n">
        <f aca="false">K950</f>
        <v>0</v>
      </c>
      <c r="X950" s="51"/>
      <c r="IM950" s="21"/>
      <c r="IN950" s="21"/>
    </row>
    <row r="951" s="10" customFormat="true" ht="23.85" hidden="false" customHeight="false" outlineLevel="1" collapsed="false">
      <c r="A951" s="49" t="s">
        <v>1780</v>
      </c>
      <c r="B951" s="50" t="s">
        <v>49</v>
      </c>
      <c r="C951" s="50" t="s">
        <v>1781</v>
      </c>
      <c r="D951" s="50" t="s">
        <v>80</v>
      </c>
      <c r="E951" s="45" t="s">
        <v>1782</v>
      </c>
      <c r="F951" s="7" t="s">
        <v>117</v>
      </c>
      <c r="G951" s="51" t="n">
        <v>48</v>
      </c>
      <c r="H951" s="52"/>
      <c r="I951" s="46" t="n">
        <f aca="false">$D$1116</f>
        <v>0</v>
      </c>
      <c r="J951" s="53" t="n">
        <f aca="false">TRUNC(H951*(1+I951),2)</f>
        <v>0</v>
      </c>
      <c r="K951" s="54" t="n">
        <f aca="false">TRUNC(J951*G951,2)</f>
        <v>0</v>
      </c>
      <c r="L951" s="140"/>
      <c r="M951" s="60"/>
      <c r="N951" s="7" t="n">
        <f aca="false">SUM(O951:V951)-K951</f>
        <v>0</v>
      </c>
      <c r="O951" s="51"/>
      <c r="P951" s="51"/>
      <c r="Q951" s="51"/>
      <c r="R951" s="51"/>
      <c r="S951" s="51"/>
      <c r="T951" s="51"/>
      <c r="U951" s="51"/>
      <c r="V951" s="51"/>
      <c r="W951" s="51"/>
      <c r="X951" s="51" t="n">
        <f aca="false">K951</f>
        <v>0</v>
      </c>
      <c r="IM951" s="21"/>
      <c r="IN951" s="21"/>
    </row>
    <row r="952" s="10" customFormat="true" ht="35.05" hidden="false" customHeight="false" outlineLevel="1" collapsed="false">
      <c r="A952" s="49" t="s">
        <v>1783</v>
      </c>
      <c r="B952" s="50" t="s">
        <v>49</v>
      </c>
      <c r="C952" s="50" t="s">
        <v>1784</v>
      </c>
      <c r="D952" s="50" t="s">
        <v>80</v>
      </c>
      <c r="E952" s="45" t="s">
        <v>1785</v>
      </c>
      <c r="F952" s="7" t="s">
        <v>117</v>
      </c>
      <c r="G952" s="51" t="n">
        <v>24</v>
      </c>
      <c r="H952" s="52"/>
      <c r="I952" s="46" t="n">
        <f aca="false">$D$1116</f>
        <v>0</v>
      </c>
      <c r="J952" s="53" t="n">
        <f aca="false">TRUNC(H952*(1+I952),2)</f>
        <v>0</v>
      </c>
      <c r="K952" s="54" t="n">
        <f aca="false">TRUNC(J952*G952,2)</f>
        <v>0</v>
      </c>
      <c r="L952" s="140"/>
      <c r="M952" s="60"/>
      <c r="N952" s="7" t="n">
        <f aca="false">SUM(O952:V952)-K952</f>
        <v>0</v>
      </c>
      <c r="O952" s="51"/>
      <c r="P952" s="51"/>
      <c r="Q952" s="51"/>
      <c r="R952" s="51"/>
      <c r="S952" s="51"/>
      <c r="T952" s="51"/>
      <c r="U952" s="51"/>
      <c r="V952" s="51"/>
      <c r="W952" s="51"/>
      <c r="X952" s="51" t="n">
        <f aca="false">K952</f>
        <v>0</v>
      </c>
      <c r="IM952" s="21"/>
      <c r="IN952" s="21"/>
    </row>
    <row r="953" s="10" customFormat="true" ht="14.15" hidden="false" customHeight="false" outlineLevel="1" collapsed="false">
      <c r="A953" s="49" t="s">
        <v>1786</v>
      </c>
      <c r="B953" s="50" t="s">
        <v>49</v>
      </c>
      <c r="C953" s="50" t="s">
        <v>1787</v>
      </c>
      <c r="D953" s="50" t="s">
        <v>80</v>
      </c>
      <c r="E953" s="45" t="s">
        <v>1788</v>
      </c>
      <c r="F953" s="7" t="s">
        <v>117</v>
      </c>
      <c r="G953" s="51" t="n">
        <v>72</v>
      </c>
      <c r="H953" s="52"/>
      <c r="I953" s="46" t="n">
        <f aca="false">$D$1116</f>
        <v>0</v>
      </c>
      <c r="J953" s="53" t="n">
        <f aca="false">TRUNC(H953*(1+I953),2)</f>
        <v>0</v>
      </c>
      <c r="K953" s="54" t="n">
        <f aca="false">TRUNC(J953*G953,2)</f>
        <v>0</v>
      </c>
      <c r="L953" s="140"/>
      <c r="M953" s="60"/>
      <c r="N953" s="7" t="n">
        <f aca="false">SUM(O953:V953)-K953</f>
        <v>0</v>
      </c>
      <c r="O953" s="51"/>
      <c r="P953" s="51"/>
      <c r="Q953" s="51"/>
      <c r="R953" s="51"/>
      <c r="S953" s="51"/>
      <c r="T953" s="51"/>
      <c r="U953" s="51"/>
      <c r="V953" s="51"/>
      <c r="W953" s="51"/>
      <c r="X953" s="51" t="n">
        <f aca="false">K953</f>
        <v>0</v>
      </c>
      <c r="IM953" s="21"/>
      <c r="IN953" s="21"/>
    </row>
    <row r="954" s="10" customFormat="true" ht="14.15" hidden="false" customHeight="false" outlineLevel="1" collapsed="false">
      <c r="A954" s="49" t="s">
        <v>1789</v>
      </c>
      <c r="B954" s="50" t="s">
        <v>49</v>
      </c>
      <c r="C954" s="50" t="s">
        <v>1790</v>
      </c>
      <c r="D954" s="50" t="s">
        <v>80</v>
      </c>
      <c r="E954" s="45" t="s">
        <v>1791</v>
      </c>
      <c r="F954" s="7" t="s">
        <v>117</v>
      </c>
      <c r="G954" s="51" t="n">
        <v>5</v>
      </c>
      <c r="H954" s="52"/>
      <c r="I954" s="46" t="n">
        <f aca="false">$D$1116</f>
        <v>0</v>
      </c>
      <c r="J954" s="53" t="n">
        <f aca="false">TRUNC(H954*(1+I954),2)</f>
        <v>0</v>
      </c>
      <c r="K954" s="54" t="n">
        <f aca="false">TRUNC(J954*G954,2)</f>
        <v>0</v>
      </c>
      <c r="L954" s="140"/>
      <c r="M954" s="60"/>
      <c r="N954" s="7" t="n">
        <f aca="false">SUM(O954:V954)-K954</f>
        <v>0</v>
      </c>
      <c r="O954" s="51"/>
      <c r="P954" s="51"/>
      <c r="Q954" s="51"/>
      <c r="R954" s="51"/>
      <c r="S954" s="51"/>
      <c r="T954" s="51"/>
      <c r="U954" s="51"/>
      <c r="V954" s="51"/>
      <c r="W954" s="51"/>
      <c r="X954" s="51" t="n">
        <f aca="false">K954</f>
        <v>0</v>
      </c>
      <c r="IM954" s="21"/>
      <c r="IN954" s="21"/>
    </row>
    <row r="955" s="10" customFormat="true" ht="23.85" hidden="false" customHeight="false" outlineLevel="1" collapsed="false">
      <c r="A955" s="49" t="s">
        <v>1792</v>
      </c>
      <c r="B955" s="50" t="s">
        <v>49</v>
      </c>
      <c r="C955" s="50" t="s">
        <v>1793</v>
      </c>
      <c r="D955" s="50" t="s">
        <v>80</v>
      </c>
      <c r="E955" s="45" t="s">
        <v>1794</v>
      </c>
      <c r="F955" s="7" t="s">
        <v>117</v>
      </c>
      <c r="G955" s="51" t="n">
        <v>5</v>
      </c>
      <c r="H955" s="52"/>
      <c r="I955" s="46" t="n">
        <f aca="false">$D$1116</f>
        <v>0</v>
      </c>
      <c r="J955" s="53" t="n">
        <f aca="false">TRUNC(H955*(1+I955),2)</f>
        <v>0</v>
      </c>
      <c r="K955" s="54" t="n">
        <f aca="false">TRUNC(J955*G955,2)</f>
        <v>0</v>
      </c>
      <c r="L955" s="140"/>
      <c r="M955" s="60"/>
      <c r="N955" s="7" t="n">
        <f aca="false">SUM(O955:V955)-K955</f>
        <v>0</v>
      </c>
      <c r="O955" s="51"/>
      <c r="P955" s="51"/>
      <c r="Q955" s="51"/>
      <c r="R955" s="51"/>
      <c r="S955" s="51"/>
      <c r="T955" s="51"/>
      <c r="U955" s="51"/>
      <c r="V955" s="51"/>
      <c r="W955" s="51"/>
      <c r="X955" s="51" t="n">
        <f aca="false">K955</f>
        <v>0</v>
      </c>
      <c r="IM955" s="21"/>
      <c r="IN955" s="21"/>
    </row>
    <row r="956" s="141" customFormat="true" ht="14.15" hidden="false" customHeight="false" outlineLevel="1" collapsed="false">
      <c r="A956" s="49" t="s">
        <v>1795</v>
      </c>
      <c r="B956" s="50" t="s">
        <v>49</v>
      </c>
      <c r="C956" s="50" t="s">
        <v>1796</v>
      </c>
      <c r="D956" s="50" t="s">
        <v>80</v>
      </c>
      <c r="E956" s="45" t="s">
        <v>1797</v>
      </c>
      <c r="F956" s="7" t="s">
        <v>117</v>
      </c>
      <c r="G956" s="51" t="n">
        <v>1</v>
      </c>
      <c r="H956" s="52"/>
      <c r="I956" s="46" t="n">
        <f aca="false">$D$1116</f>
        <v>0</v>
      </c>
      <c r="J956" s="53" t="n">
        <f aca="false">TRUNC(H956*(1+I956),2)</f>
        <v>0</v>
      </c>
      <c r="K956" s="54" t="n">
        <f aca="false">TRUNC(J956*G956,2)</f>
        <v>0</v>
      </c>
      <c r="L956" s="140"/>
      <c r="M956" s="60"/>
      <c r="N956" s="7" t="n">
        <f aca="false">SUM(O956:V956)-K956</f>
        <v>0</v>
      </c>
      <c r="O956" s="51"/>
      <c r="P956" s="51"/>
      <c r="Q956" s="51"/>
      <c r="R956" s="51"/>
      <c r="S956" s="51"/>
      <c r="T956" s="51"/>
      <c r="U956" s="51"/>
      <c r="V956" s="51"/>
      <c r="W956" s="51"/>
      <c r="X956" s="51" t="n">
        <f aca="false">K956</f>
        <v>0</v>
      </c>
      <c r="Y956" s="9"/>
      <c r="IM956" s="21"/>
      <c r="IN956" s="21"/>
    </row>
    <row r="957" s="166" customFormat="true" ht="14.15" hidden="false" customHeight="false" outlineLevel="1" collapsed="false">
      <c r="A957" s="65" t="s">
        <v>1798</v>
      </c>
      <c r="B957" s="66"/>
      <c r="C957" s="66"/>
      <c r="D957" s="66"/>
      <c r="E957" s="36" t="s">
        <v>1799</v>
      </c>
      <c r="F957" s="71"/>
      <c r="G957" s="69"/>
      <c r="H957" s="52"/>
      <c r="I957" s="70"/>
      <c r="J957" s="162"/>
      <c r="K957" s="163"/>
      <c r="L957" s="164"/>
      <c r="M957" s="165"/>
      <c r="N957" s="71" t="n">
        <f aca="false">SUM(O957:V957)-K957</f>
        <v>0</v>
      </c>
      <c r="O957" s="69"/>
      <c r="P957" s="69"/>
      <c r="Q957" s="69"/>
      <c r="R957" s="69"/>
      <c r="S957" s="69"/>
      <c r="T957" s="69"/>
      <c r="U957" s="69"/>
      <c r="V957" s="69"/>
      <c r="W957" s="71"/>
      <c r="X957" s="71"/>
      <c r="Y957" s="72"/>
      <c r="IM957" s="145"/>
      <c r="IN957" s="145"/>
    </row>
    <row r="958" s="141" customFormat="true" ht="14.15" hidden="false" customHeight="false" outlineLevel="1" collapsed="false">
      <c r="A958" s="49" t="s">
        <v>1800</v>
      </c>
      <c r="B958" s="50" t="s">
        <v>49</v>
      </c>
      <c r="C958" s="50" t="s">
        <v>1801</v>
      </c>
      <c r="D958" s="50" t="s">
        <v>80</v>
      </c>
      <c r="E958" s="45" t="s">
        <v>1802</v>
      </c>
      <c r="F958" s="7" t="s">
        <v>117</v>
      </c>
      <c r="G958" s="51" t="n">
        <v>1</v>
      </c>
      <c r="H958" s="52"/>
      <c r="I958" s="46" t="n">
        <f aca="false">$D$1116</f>
        <v>0</v>
      </c>
      <c r="J958" s="53" t="n">
        <f aca="false">TRUNC(H958*(1+I958),2)</f>
        <v>0</v>
      </c>
      <c r="K958" s="54" t="n">
        <f aca="false">TRUNC(J958*G958,2)</f>
        <v>0</v>
      </c>
      <c r="L958" s="140"/>
      <c r="M958" s="60"/>
      <c r="N958" s="7"/>
      <c r="O958" s="51"/>
      <c r="P958" s="51"/>
      <c r="Q958" s="51"/>
      <c r="R958" s="51"/>
      <c r="S958" s="51" t="n">
        <f aca="false">K958</f>
        <v>0</v>
      </c>
      <c r="T958" s="51"/>
      <c r="U958" s="51"/>
      <c r="V958" s="51"/>
      <c r="W958" s="7"/>
      <c r="X958" s="7"/>
      <c r="Y958" s="9"/>
      <c r="IM958" s="21"/>
      <c r="IN958" s="21"/>
    </row>
    <row r="959" s="141" customFormat="true" ht="14.15" hidden="false" customHeight="false" outlineLevel="1" collapsed="false">
      <c r="A959" s="49" t="s">
        <v>1803</v>
      </c>
      <c r="B959" s="50" t="s">
        <v>49</v>
      </c>
      <c r="C959" s="50" t="s">
        <v>1775</v>
      </c>
      <c r="D959" s="50" t="s">
        <v>80</v>
      </c>
      <c r="E959" s="45" t="s">
        <v>1776</v>
      </c>
      <c r="F959" s="7" t="s">
        <v>117</v>
      </c>
      <c r="G959" s="51" t="n">
        <v>1</v>
      </c>
      <c r="H959" s="52"/>
      <c r="I959" s="46" t="n">
        <f aca="false">$D$1116</f>
        <v>0</v>
      </c>
      <c r="J959" s="53" t="n">
        <f aca="false">TRUNC(H959*(1+I959),2)</f>
        <v>0</v>
      </c>
      <c r="K959" s="54" t="n">
        <f aca="false">TRUNC(J959*G959,2)</f>
        <v>0</v>
      </c>
      <c r="L959" s="140"/>
      <c r="M959" s="60"/>
      <c r="N959" s="7"/>
      <c r="O959" s="51"/>
      <c r="P959" s="51"/>
      <c r="Q959" s="51"/>
      <c r="R959" s="51"/>
      <c r="S959" s="51" t="n">
        <f aca="false">K959</f>
        <v>0</v>
      </c>
      <c r="T959" s="51"/>
      <c r="U959" s="51"/>
      <c r="V959" s="51"/>
      <c r="W959" s="7"/>
      <c r="X959" s="7"/>
      <c r="Y959" s="9"/>
      <c r="IM959" s="21"/>
      <c r="IN959" s="21"/>
    </row>
    <row r="960" s="141" customFormat="true" ht="35.05" hidden="false" customHeight="false" outlineLevel="1" collapsed="false">
      <c r="A960" s="49" t="s">
        <v>1804</v>
      </c>
      <c r="B960" s="50" t="s">
        <v>49</v>
      </c>
      <c r="C960" s="50" t="s">
        <v>1805</v>
      </c>
      <c r="D960" s="50" t="s">
        <v>80</v>
      </c>
      <c r="E960" s="45" t="s">
        <v>1806</v>
      </c>
      <c r="F960" s="7" t="s">
        <v>117</v>
      </c>
      <c r="G960" s="51" t="n">
        <v>45</v>
      </c>
      <c r="H960" s="52"/>
      <c r="I960" s="46" t="n">
        <f aca="false">$D$1116</f>
        <v>0</v>
      </c>
      <c r="J960" s="53" t="n">
        <f aca="false">TRUNC(H960*(1+I960),2)</f>
        <v>0</v>
      </c>
      <c r="K960" s="54" t="n">
        <f aca="false">TRUNC(J960*G960,2)</f>
        <v>0</v>
      </c>
      <c r="L960" s="140"/>
      <c r="M960" s="60"/>
      <c r="N960" s="7"/>
      <c r="O960" s="51"/>
      <c r="P960" s="51"/>
      <c r="Q960" s="51"/>
      <c r="R960" s="51"/>
      <c r="S960" s="51"/>
      <c r="T960" s="51"/>
      <c r="U960" s="51"/>
      <c r="V960" s="51"/>
      <c r="W960" s="7"/>
      <c r="X960" s="51" t="n">
        <f aca="false">K960</f>
        <v>0</v>
      </c>
      <c r="Y960" s="9"/>
      <c r="IM960" s="21"/>
      <c r="IN960" s="21"/>
    </row>
    <row r="961" s="141" customFormat="true" ht="14.15" hidden="false" customHeight="false" outlineLevel="1" collapsed="false">
      <c r="A961" s="49" t="s">
        <v>1807</v>
      </c>
      <c r="B961" s="50" t="s">
        <v>49</v>
      </c>
      <c r="C961" s="50" t="s">
        <v>1808</v>
      </c>
      <c r="D961" s="50" t="s">
        <v>80</v>
      </c>
      <c r="E961" s="45" t="s">
        <v>1809</v>
      </c>
      <c r="F961" s="7" t="s">
        <v>117</v>
      </c>
      <c r="G961" s="51" t="n">
        <v>16</v>
      </c>
      <c r="H961" s="52"/>
      <c r="I961" s="46" t="n">
        <f aca="false">$D$1116</f>
        <v>0</v>
      </c>
      <c r="J961" s="53" t="n">
        <f aca="false">TRUNC(H961*(1+I961),2)</f>
        <v>0</v>
      </c>
      <c r="K961" s="54" t="n">
        <f aca="false">TRUNC(J961*G961,2)</f>
        <v>0</v>
      </c>
      <c r="L961" s="140"/>
      <c r="M961" s="60"/>
      <c r="N961" s="7"/>
      <c r="O961" s="51"/>
      <c r="P961" s="51"/>
      <c r="Q961" s="51"/>
      <c r="R961" s="51"/>
      <c r="S961" s="51"/>
      <c r="T961" s="51"/>
      <c r="U961" s="51"/>
      <c r="V961" s="51"/>
      <c r="W961" s="7"/>
      <c r="X961" s="51" t="n">
        <f aca="false">K961</f>
        <v>0</v>
      </c>
      <c r="Y961" s="9"/>
      <c r="IM961" s="21"/>
      <c r="IN961" s="21"/>
    </row>
    <row r="962" s="141" customFormat="true" ht="14.15" hidden="false" customHeight="false" outlineLevel="1" collapsed="false">
      <c r="A962" s="49" t="s">
        <v>1810</v>
      </c>
      <c r="B962" s="50" t="s">
        <v>49</v>
      </c>
      <c r="C962" s="50" t="s">
        <v>1811</v>
      </c>
      <c r="D962" s="50" t="s">
        <v>80</v>
      </c>
      <c r="E962" s="45" t="s">
        <v>1812</v>
      </c>
      <c r="F962" s="7" t="s">
        <v>117</v>
      </c>
      <c r="G962" s="51" t="n">
        <v>16</v>
      </c>
      <c r="H962" s="52"/>
      <c r="I962" s="46" t="n">
        <f aca="false">$D$1116</f>
        <v>0</v>
      </c>
      <c r="J962" s="53" t="n">
        <f aca="false">TRUNC(H962*(1+I962),2)</f>
        <v>0</v>
      </c>
      <c r="K962" s="54" t="n">
        <f aca="false">TRUNC(J962*G962,2)</f>
        <v>0</v>
      </c>
      <c r="L962" s="140"/>
      <c r="M962" s="60"/>
      <c r="N962" s="7"/>
      <c r="O962" s="51"/>
      <c r="P962" s="51"/>
      <c r="Q962" s="51"/>
      <c r="R962" s="51"/>
      <c r="S962" s="51"/>
      <c r="T962" s="51"/>
      <c r="U962" s="51"/>
      <c r="V962" s="51"/>
      <c r="W962" s="7"/>
      <c r="X962" s="51" t="n">
        <f aca="false">K962</f>
        <v>0</v>
      </c>
      <c r="Y962" s="9"/>
      <c r="IM962" s="21"/>
      <c r="IN962" s="21"/>
    </row>
    <row r="963" s="141" customFormat="true" ht="14.15" hidden="false" customHeight="false" outlineLevel="1" collapsed="false">
      <c r="A963" s="49" t="s">
        <v>1813</v>
      </c>
      <c r="B963" s="50" t="s">
        <v>49</v>
      </c>
      <c r="C963" s="50" t="s">
        <v>1814</v>
      </c>
      <c r="D963" s="50" t="s">
        <v>80</v>
      </c>
      <c r="E963" s="45" t="s">
        <v>1815</v>
      </c>
      <c r="F963" s="7" t="s">
        <v>117</v>
      </c>
      <c r="G963" s="51" t="n">
        <v>10</v>
      </c>
      <c r="H963" s="52"/>
      <c r="I963" s="46" t="n">
        <f aca="false">$D$1116</f>
        <v>0</v>
      </c>
      <c r="J963" s="53" t="n">
        <f aca="false">TRUNC(H963*(1+I963),2)</f>
        <v>0</v>
      </c>
      <c r="K963" s="54" t="n">
        <f aca="false">TRUNC(J963*G963,2)</f>
        <v>0</v>
      </c>
      <c r="L963" s="140"/>
      <c r="M963" s="60"/>
      <c r="N963" s="7"/>
      <c r="O963" s="51"/>
      <c r="P963" s="51"/>
      <c r="Q963" s="51"/>
      <c r="R963" s="51"/>
      <c r="S963" s="51"/>
      <c r="T963" s="51"/>
      <c r="U963" s="51"/>
      <c r="V963" s="51"/>
      <c r="W963" s="7"/>
      <c r="X963" s="51" t="n">
        <f aca="false">K963</f>
        <v>0</v>
      </c>
      <c r="Y963" s="9"/>
      <c r="IM963" s="21"/>
      <c r="IN963" s="21"/>
    </row>
    <row r="964" s="141" customFormat="true" ht="14.15" hidden="false" customHeight="false" outlineLevel="1" collapsed="false">
      <c r="A964" s="49" t="s">
        <v>1816</v>
      </c>
      <c r="B964" s="50" t="s">
        <v>49</v>
      </c>
      <c r="C964" s="50" t="s">
        <v>1817</v>
      </c>
      <c r="D964" s="50" t="s">
        <v>80</v>
      </c>
      <c r="E964" s="45" t="s">
        <v>1818</v>
      </c>
      <c r="F964" s="7" t="s">
        <v>117</v>
      </c>
      <c r="G964" s="51" t="n">
        <v>1</v>
      </c>
      <c r="H964" s="52"/>
      <c r="I964" s="46" t="n">
        <f aca="false">$D$1116</f>
        <v>0</v>
      </c>
      <c r="J964" s="53" t="n">
        <f aca="false">TRUNC(H964*(1+I964),2)</f>
        <v>0</v>
      </c>
      <c r="K964" s="54" t="n">
        <f aca="false">TRUNC(J964*G964,2)</f>
        <v>0</v>
      </c>
      <c r="L964" s="140"/>
      <c r="M964" s="60"/>
      <c r="N964" s="7"/>
      <c r="O964" s="51"/>
      <c r="P964" s="51"/>
      <c r="Q964" s="51"/>
      <c r="R964" s="51"/>
      <c r="S964" s="51"/>
      <c r="T964" s="51"/>
      <c r="U964" s="51"/>
      <c r="V964" s="51"/>
      <c r="W964" s="7"/>
      <c r="X964" s="51" t="n">
        <f aca="false">K964</f>
        <v>0</v>
      </c>
      <c r="Y964" s="9"/>
      <c r="IM964" s="21"/>
      <c r="IN964" s="21"/>
    </row>
    <row r="965" s="141" customFormat="true" ht="14.15" hidden="false" customHeight="false" outlineLevel="1" collapsed="false">
      <c r="A965" s="49" t="s">
        <v>1819</v>
      </c>
      <c r="B965" s="50" t="s">
        <v>49</v>
      </c>
      <c r="C965" s="50" t="s">
        <v>1820</v>
      </c>
      <c r="D965" s="50" t="s">
        <v>80</v>
      </c>
      <c r="E965" s="45" t="s">
        <v>1821</v>
      </c>
      <c r="F965" s="7" t="s">
        <v>117</v>
      </c>
      <c r="G965" s="51" t="n">
        <v>1</v>
      </c>
      <c r="H965" s="52"/>
      <c r="I965" s="46" t="n">
        <f aca="false">$D$1116</f>
        <v>0</v>
      </c>
      <c r="J965" s="53" t="n">
        <f aca="false">TRUNC(H965*(1+I965),2)</f>
        <v>0</v>
      </c>
      <c r="K965" s="54" t="n">
        <f aca="false">TRUNC(J965*G965,2)</f>
        <v>0</v>
      </c>
      <c r="L965" s="140"/>
      <c r="M965" s="60"/>
      <c r="N965" s="7"/>
      <c r="O965" s="51"/>
      <c r="P965" s="51"/>
      <c r="Q965" s="51"/>
      <c r="R965" s="51"/>
      <c r="S965" s="51"/>
      <c r="T965" s="51"/>
      <c r="U965" s="51"/>
      <c r="V965" s="51"/>
      <c r="W965" s="7"/>
      <c r="X965" s="51" t="n">
        <f aca="false">K965</f>
        <v>0</v>
      </c>
      <c r="Y965" s="9"/>
      <c r="IM965" s="21"/>
      <c r="IN965" s="21"/>
    </row>
    <row r="966" s="138" customFormat="true" ht="14.15" hidden="false" customHeight="false" outlineLevel="0" collapsed="false">
      <c r="A966" s="113" t="s">
        <v>1822</v>
      </c>
      <c r="B966" s="82"/>
      <c r="C966" s="82"/>
      <c r="D966" s="82"/>
      <c r="E966" s="167" t="s">
        <v>1823</v>
      </c>
      <c r="F966" s="38"/>
      <c r="G966" s="38"/>
      <c r="H966" s="55"/>
      <c r="I966" s="38"/>
      <c r="J966" s="38"/>
      <c r="K966" s="39"/>
      <c r="L966" s="40" t="n">
        <f aca="false">SUM(K969:K981)</f>
        <v>0</v>
      </c>
      <c r="M966" s="41" t="e">
        <f aca="false">(L966)/$L$1115</f>
        <v>#DIV/0!</v>
      </c>
      <c r="N966" s="42" t="n">
        <f aca="false">SUM(O966:V966)-K966</f>
        <v>0</v>
      </c>
      <c r="O966" s="40" t="str">
        <f aca="false">IF(SUM(O968:O981)&gt;0,SUM(O968:O981),"-")</f>
        <v>-</v>
      </c>
      <c r="P966" s="40" t="str">
        <f aca="false">IF(SUM(P968:P981)&gt;0,SUM(P968:P981),"-")</f>
        <v>-</v>
      </c>
      <c r="Q966" s="40" t="str">
        <f aca="false">IF(SUM(Q968:Q981)&gt;0,SUM(Q968:Q981),"-")</f>
        <v>-</v>
      </c>
      <c r="R966" s="40" t="str">
        <f aca="false">IF(SUM(R968:R981)&gt;0,SUM(R968:R981),"-")</f>
        <v>-</v>
      </c>
      <c r="S966" s="40" t="str">
        <f aca="false">IF(SUM(S968:S981)&gt;0,SUM(S968:S981),"-")</f>
        <v>-</v>
      </c>
      <c r="T966" s="40" t="str">
        <f aca="false">IF(SUM(T968:T981)&gt;0,SUM(T968:T981),"-")</f>
        <v>-</v>
      </c>
      <c r="U966" s="40" t="str">
        <f aca="false">IF(SUM(U968:U981)&gt;0,SUM(U968:U981),"-")</f>
        <v>-</v>
      </c>
      <c r="V966" s="40" t="str">
        <f aca="false">IF(SUM(V968:V981)&gt;0,SUM(V968:V981),"-")</f>
        <v>-</v>
      </c>
      <c r="W966" s="40" t="str">
        <f aca="false">IF(SUM(W968:W981)&gt;0,SUM(W968:W981),"-")</f>
        <v>-</v>
      </c>
      <c r="X966" s="40" t="str">
        <f aca="false">IF(SUM(X968:X981)&gt;0,SUM(X968:X981),"-")</f>
        <v>-</v>
      </c>
      <c r="Y966" s="43"/>
      <c r="IM966" s="139"/>
      <c r="IN966" s="139"/>
    </row>
    <row r="967" s="141" customFormat="true" ht="14.15" hidden="false" customHeight="false" outlineLevel="0" collapsed="false">
      <c r="A967" s="49"/>
      <c r="B967" s="83"/>
      <c r="C967" s="83"/>
      <c r="D967" s="83"/>
      <c r="E967" s="3"/>
      <c r="F967" s="50"/>
      <c r="G967" s="50"/>
      <c r="H967" s="55"/>
      <c r="I967" s="50"/>
      <c r="J967" s="50"/>
      <c r="K967" s="96"/>
      <c r="L967" s="51"/>
      <c r="M967" s="46"/>
      <c r="N967" s="46" t="n">
        <f aca="false">SUM(O967:V967)-K967</f>
        <v>0</v>
      </c>
      <c r="O967" s="7"/>
      <c r="P967" s="7"/>
      <c r="Q967" s="46"/>
      <c r="R967" s="46"/>
      <c r="S967" s="46"/>
      <c r="T967" s="46"/>
      <c r="U967" s="46"/>
      <c r="V967" s="46"/>
      <c r="W967" s="7"/>
      <c r="X967" s="7"/>
      <c r="Y967" s="9"/>
      <c r="IM967" s="21"/>
      <c r="IN967" s="21"/>
    </row>
    <row r="968" s="85" customFormat="true" ht="14.15" hidden="false" customHeight="false" outlineLevel="1" collapsed="false">
      <c r="A968" s="65" t="s">
        <v>1824</v>
      </c>
      <c r="B968" s="67"/>
      <c r="C968" s="67"/>
      <c r="D968" s="67"/>
      <c r="E968" s="115" t="s">
        <v>1825</v>
      </c>
      <c r="F968" s="71"/>
      <c r="G968" s="71"/>
      <c r="H968" s="52"/>
      <c r="I968" s="71"/>
      <c r="J968" s="71"/>
      <c r="K968" s="86"/>
      <c r="L968" s="69"/>
      <c r="M968" s="70"/>
      <c r="N968" s="71" t="n">
        <f aca="false">SUM(O968:V968)-K968</f>
        <v>0</v>
      </c>
      <c r="O968" s="71"/>
      <c r="P968" s="71"/>
      <c r="Q968" s="71"/>
      <c r="R968" s="71"/>
      <c r="S968" s="71"/>
      <c r="T968" s="71"/>
      <c r="U968" s="71"/>
      <c r="V968" s="71"/>
      <c r="W968" s="66"/>
      <c r="X968" s="66"/>
    </row>
    <row r="969" s="9" customFormat="true" ht="35.05" hidden="false" customHeight="false" outlineLevel="1" collapsed="false">
      <c r="A969" s="49" t="s">
        <v>1826</v>
      </c>
      <c r="B969" s="50" t="s">
        <v>72</v>
      </c>
      <c r="C969" s="50" t="s">
        <v>1827</v>
      </c>
      <c r="D969" s="50" t="s">
        <v>80</v>
      </c>
      <c r="E969" s="45" t="s">
        <v>1828</v>
      </c>
      <c r="F969" s="7" t="s">
        <v>117</v>
      </c>
      <c r="G969" s="51" t="n">
        <v>16</v>
      </c>
      <c r="H969" s="52"/>
      <c r="I969" s="46" t="n">
        <f aca="false">$D$1117</f>
        <v>0</v>
      </c>
      <c r="J969" s="53" t="n">
        <f aca="false">TRUNC(H969*(1+I969),2)</f>
        <v>0</v>
      </c>
      <c r="K969" s="54" t="n">
        <f aca="false">TRUNC(J969*G969,2)</f>
        <v>0</v>
      </c>
      <c r="L969" s="51"/>
      <c r="M969" s="60"/>
      <c r="N969" s="7" t="n">
        <f aca="false">SUM(O969:V969)-K969</f>
        <v>0</v>
      </c>
      <c r="O969" s="7"/>
      <c r="P969" s="7"/>
      <c r="Q969" s="7"/>
      <c r="R969" s="7"/>
      <c r="S969" s="7"/>
      <c r="T969" s="7"/>
      <c r="U969" s="7"/>
      <c r="V969" s="7"/>
      <c r="W969" s="51" t="n">
        <f aca="false">K969-X969</f>
        <v>0</v>
      </c>
      <c r="X969" s="7" t="n">
        <f aca="false">(K969/16)*2</f>
        <v>0</v>
      </c>
      <c r="IM969" s="10"/>
      <c r="IN969" s="10"/>
    </row>
    <row r="970" s="9" customFormat="true" ht="23.85" hidden="false" customHeight="false" outlineLevel="1" collapsed="false">
      <c r="A970" s="49" t="s">
        <v>1829</v>
      </c>
      <c r="B970" s="50" t="s">
        <v>72</v>
      </c>
      <c r="C970" s="50" t="s">
        <v>1830</v>
      </c>
      <c r="D970" s="50" t="s">
        <v>80</v>
      </c>
      <c r="E970" s="45" t="s">
        <v>1831</v>
      </c>
      <c r="F970" s="7" t="s">
        <v>117</v>
      </c>
      <c r="G970" s="51" t="n">
        <v>2</v>
      </c>
      <c r="H970" s="52"/>
      <c r="I970" s="46" t="n">
        <f aca="false">$D$1117</f>
        <v>0</v>
      </c>
      <c r="J970" s="53" t="n">
        <f aca="false">TRUNC(H970*(1+I970),2)</f>
        <v>0</v>
      </c>
      <c r="K970" s="54" t="n">
        <f aca="false">TRUNC(J970*G970,2)</f>
        <v>0</v>
      </c>
      <c r="L970" s="51"/>
      <c r="M970" s="60"/>
      <c r="N970" s="7" t="n">
        <f aca="false">SUM(O970:V970)-K970</f>
        <v>0</v>
      </c>
      <c r="O970" s="7"/>
      <c r="P970" s="7"/>
      <c r="Q970" s="7"/>
      <c r="R970" s="7"/>
      <c r="S970" s="7"/>
      <c r="T970" s="7"/>
      <c r="U970" s="7"/>
      <c r="V970" s="7"/>
      <c r="W970" s="7" t="n">
        <f aca="false">K970/2</f>
        <v>0</v>
      </c>
      <c r="X970" s="51" t="n">
        <f aca="false">K970-W970</f>
        <v>0</v>
      </c>
      <c r="IM970" s="10"/>
      <c r="IN970" s="10"/>
    </row>
    <row r="971" s="9" customFormat="true" ht="35.05" hidden="false" customHeight="false" outlineLevel="1" collapsed="false">
      <c r="A971" s="49" t="s">
        <v>1832</v>
      </c>
      <c r="B971" s="50" t="s">
        <v>72</v>
      </c>
      <c r="C971" s="50" t="s">
        <v>1833</v>
      </c>
      <c r="D971" s="50" t="s">
        <v>80</v>
      </c>
      <c r="E971" s="45" t="s">
        <v>1834</v>
      </c>
      <c r="F971" s="7" t="s">
        <v>117</v>
      </c>
      <c r="G971" s="51" t="n">
        <v>1</v>
      </c>
      <c r="H971" s="52"/>
      <c r="I971" s="46" t="n">
        <f aca="false">$D$1117</f>
        <v>0</v>
      </c>
      <c r="J971" s="53" t="n">
        <f aca="false">TRUNC(H971*(1+I971),2)</f>
        <v>0</v>
      </c>
      <c r="K971" s="54" t="n">
        <f aca="false">TRUNC(J971*G971,2)</f>
        <v>0</v>
      </c>
      <c r="L971" s="51"/>
      <c r="M971" s="60"/>
      <c r="N971" s="7" t="n">
        <f aca="false">SUM(O971:V971)-K971</f>
        <v>0</v>
      </c>
      <c r="O971" s="7"/>
      <c r="P971" s="7"/>
      <c r="Q971" s="7"/>
      <c r="R971" s="7"/>
      <c r="S971" s="7"/>
      <c r="T971" s="7"/>
      <c r="U971" s="7"/>
      <c r="V971" s="7"/>
      <c r="W971" s="7"/>
      <c r="X971" s="51" t="n">
        <f aca="false">K971</f>
        <v>0</v>
      </c>
      <c r="IM971" s="10"/>
      <c r="IN971" s="10"/>
    </row>
    <row r="972" s="9" customFormat="true" ht="23.85" hidden="false" customHeight="false" outlineLevel="1" collapsed="false">
      <c r="A972" s="49" t="s">
        <v>1835</v>
      </c>
      <c r="B972" s="50" t="s">
        <v>72</v>
      </c>
      <c r="C972" s="50" t="s">
        <v>1836</v>
      </c>
      <c r="D972" s="50" t="s">
        <v>80</v>
      </c>
      <c r="E972" s="45" t="s">
        <v>1837</v>
      </c>
      <c r="F972" s="7" t="s">
        <v>117</v>
      </c>
      <c r="G972" s="51" t="n">
        <v>8</v>
      </c>
      <c r="H972" s="52"/>
      <c r="I972" s="46" t="n">
        <f aca="false">$D$1117</f>
        <v>0</v>
      </c>
      <c r="J972" s="53" t="n">
        <f aca="false">TRUNC(H972*(1+I972),2)</f>
        <v>0</v>
      </c>
      <c r="K972" s="54" t="n">
        <f aca="false">TRUNC(J972*G972,2)</f>
        <v>0</v>
      </c>
      <c r="L972" s="51"/>
      <c r="M972" s="60"/>
      <c r="N972" s="7" t="n">
        <f aca="false">SUM(O972:V972)-K972</f>
        <v>0</v>
      </c>
      <c r="O972" s="7"/>
      <c r="P972" s="7"/>
      <c r="Q972" s="7"/>
      <c r="R972" s="7"/>
      <c r="S972" s="7"/>
      <c r="T972" s="7"/>
      <c r="U972" s="7"/>
      <c r="V972" s="7"/>
      <c r="W972" s="51" t="n">
        <f aca="false">K972</f>
        <v>0</v>
      </c>
      <c r="X972" s="7"/>
      <c r="IM972" s="10"/>
      <c r="IN972" s="10"/>
    </row>
    <row r="973" s="85" customFormat="true" ht="14.15" hidden="false" customHeight="false" outlineLevel="1" collapsed="false">
      <c r="A973" s="65" t="s">
        <v>1838</v>
      </c>
      <c r="B973" s="67"/>
      <c r="C973" s="67"/>
      <c r="D973" s="67"/>
      <c r="E973" s="115" t="s">
        <v>1839</v>
      </c>
      <c r="F973" s="71"/>
      <c r="G973" s="71"/>
      <c r="H973" s="52"/>
      <c r="I973" s="71"/>
      <c r="J973" s="71"/>
      <c r="K973" s="86"/>
      <c r="L973" s="69"/>
      <c r="M973" s="70"/>
      <c r="N973" s="71" t="n">
        <f aca="false">SUM(O973:V973)-K973</f>
        <v>0</v>
      </c>
      <c r="O973" s="71"/>
      <c r="P973" s="71"/>
      <c r="Q973" s="71"/>
      <c r="R973" s="71"/>
      <c r="S973" s="71"/>
      <c r="T973" s="71"/>
      <c r="U973" s="71"/>
      <c r="V973" s="71"/>
      <c r="W973" s="66"/>
      <c r="X973" s="66"/>
    </row>
    <row r="974" s="10" customFormat="true" ht="35.05" hidden="false" customHeight="false" outlineLevel="1" collapsed="false">
      <c r="A974" s="49" t="s">
        <v>1840</v>
      </c>
      <c r="B974" s="50" t="s">
        <v>49</v>
      </c>
      <c r="C974" s="50" t="s">
        <v>1841</v>
      </c>
      <c r="D974" s="50" t="s">
        <v>80</v>
      </c>
      <c r="E974" s="45" t="s">
        <v>1842</v>
      </c>
      <c r="F974" s="7" t="s">
        <v>117</v>
      </c>
      <c r="G974" s="51" t="n">
        <v>19</v>
      </c>
      <c r="H974" s="52"/>
      <c r="I974" s="46" t="n">
        <f aca="false">$D$1116</f>
        <v>0</v>
      </c>
      <c r="J974" s="53" t="n">
        <f aca="false">TRUNC(H974*(1+I974),2)</f>
        <v>0</v>
      </c>
      <c r="K974" s="54" t="n">
        <f aca="false">TRUNC(J974*G974,2)</f>
        <v>0</v>
      </c>
      <c r="L974" s="51"/>
      <c r="M974" s="60"/>
      <c r="N974" s="7" t="n">
        <f aca="false">SUM(O974:V974)-K974</f>
        <v>0</v>
      </c>
      <c r="O974" s="7"/>
      <c r="P974" s="7"/>
      <c r="Q974" s="7"/>
      <c r="R974" s="7"/>
      <c r="S974" s="7"/>
      <c r="T974" s="51" t="n">
        <f aca="false">K974</f>
        <v>0</v>
      </c>
      <c r="U974" s="7"/>
      <c r="V974" s="7"/>
      <c r="W974" s="50"/>
      <c r="X974" s="50"/>
    </row>
    <row r="975" s="10" customFormat="true" ht="23.85" hidden="false" customHeight="false" outlineLevel="1" collapsed="false">
      <c r="A975" s="49" t="s">
        <v>1843</v>
      </c>
      <c r="B975" s="50" t="s">
        <v>49</v>
      </c>
      <c r="C975" s="50" t="s">
        <v>1844</v>
      </c>
      <c r="D975" s="50" t="s">
        <v>80</v>
      </c>
      <c r="E975" s="45" t="s">
        <v>1845</v>
      </c>
      <c r="F975" s="7" t="s">
        <v>117</v>
      </c>
      <c r="G975" s="51" t="n">
        <v>8</v>
      </c>
      <c r="H975" s="52"/>
      <c r="I975" s="46" t="n">
        <f aca="false">$D$1116</f>
        <v>0</v>
      </c>
      <c r="J975" s="53" t="n">
        <f aca="false">TRUNC(H975*(1+I975),2)</f>
        <v>0</v>
      </c>
      <c r="K975" s="54" t="n">
        <f aca="false">TRUNC(J975*G975,2)</f>
        <v>0</v>
      </c>
      <c r="L975" s="51"/>
      <c r="M975" s="60"/>
      <c r="N975" s="7" t="n">
        <f aca="false">SUM(O975:V975)-K975</f>
        <v>0</v>
      </c>
      <c r="O975" s="7"/>
      <c r="P975" s="7"/>
      <c r="Q975" s="7"/>
      <c r="R975" s="7"/>
      <c r="S975" s="7"/>
      <c r="T975" s="51" t="n">
        <f aca="false">K975</f>
        <v>0</v>
      </c>
      <c r="U975" s="7"/>
      <c r="V975" s="7"/>
      <c r="W975" s="50"/>
      <c r="X975" s="50"/>
    </row>
    <row r="976" s="10" customFormat="true" ht="35.05" hidden="false" customHeight="false" outlineLevel="1" collapsed="false">
      <c r="A976" s="49" t="s">
        <v>1846</v>
      </c>
      <c r="B976" s="50" t="s">
        <v>49</v>
      </c>
      <c r="C976" s="50" t="s">
        <v>1847</v>
      </c>
      <c r="D976" s="50" t="s">
        <v>80</v>
      </c>
      <c r="E976" s="45" t="s">
        <v>1848</v>
      </c>
      <c r="F976" s="7" t="s">
        <v>130</v>
      </c>
      <c r="G976" s="51" t="n">
        <v>66</v>
      </c>
      <c r="H976" s="52"/>
      <c r="I976" s="46" t="n">
        <f aca="false">$D$1116</f>
        <v>0</v>
      </c>
      <c r="J976" s="53" t="n">
        <f aca="false">TRUNC(H976*(1+I976),2)</f>
        <v>0</v>
      </c>
      <c r="K976" s="54" t="n">
        <f aca="false">TRUNC(J976*G976,2)</f>
        <v>0</v>
      </c>
      <c r="L976" s="51"/>
      <c r="M976" s="60"/>
      <c r="N976" s="7" t="n">
        <f aca="false">SUM(O976:V976)-K976</f>
        <v>0</v>
      </c>
      <c r="O976" s="7"/>
      <c r="P976" s="7"/>
      <c r="Q976" s="7"/>
      <c r="R976" s="7"/>
      <c r="S976" s="7"/>
      <c r="T976" s="51" t="n">
        <f aca="false">K976</f>
        <v>0</v>
      </c>
      <c r="U976" s="7"/>
      <c r="V976" s="7"/>
      <c r="W976" s="50"/>
      <c r="X976" s="50"/>
    </row>
    <row r="977" s="10" customFormat="true" ht="35.05" hidden="false" customHeight="false" outlineLevel="1" collapsed="false">
      <c r="A977" s="49" t="s">
        <v>1849</v>
      </c>
      <c r="B977" s="50" t="s">
        <v>49</v>
      </c>
      <c r="C977" s="50" t="s">
        <v>1850</v>
      </c>
      <c r="D977" s="50" t="s">
        <v>80</v>
      </c>
      <c r="E977" s="45" t="s">
        <v>1851</v>
      </c>
      <c r="F977" s="7" t="s">
        <v>130</v>
      </c>
      <c r="G977" s="51" t="n">
        <v>66</v>
      </c>
      <c r="H977" s="52"/>
      <c r="I977" s="46" t="n">
        <f aca="false">$D$1116</f>
        <v>0</v>
      </c>
      <c r="J977" s="53" t="n">
        <f aca="false">TRUNC(H977*(1+I977),2)</f>
        <v>0</v>
      </c>
      <c r="K977" s="54" t="n">
        <f aca="false">TRUNC(J977*G977,2)</f>
        <v>0</v>
      </c>
      <c r="L977" s="51"/>
      <c r="M977" s="60"/>
      <c r="N977" s="7" t="n">
        <f aca="false">SUM(O977:V977)-K977</f>
        <v>0</v>
      </c>
      <c r="O977" s="7"/>
      <c r="P977" s="7"/>
      <c r="Q977" s="7"/>
      <c r="R977" s="7"/>
      <c r="S977" s="7"/>
      <c r="T977" s="51" t="n">
        <f aca="false">K977</f>
        <v>0</v>
      </c>
      <c r="U977" s="7"/>
      <c r="V977" s="7"/>
      <c r="W977" s="50"/>
      <c r="X977" s="50"/>
    </row>
    <row r="978" s="10" customFormat="true" ht="35.05" hidden="false" customHeight="false" outlineLevel="1" collapsed="false">
      <c r="A978" s="49" t="s">
        <v>1852</v>
      </c>
      <c r="B978" s="50" t="s">
        <v>49</v>
      </c>
      <c r="C978" s="50" t="s">
        <v>1853</v>
      </c>
      <c r="D978" s="50" t="s">
        <v>80</v>
      </c>
      <c r="E978" s="45" t="s">
        <v>1854</v>
      </c>
      <c r="F978" s="7" t="s">
        <v>130</v>
      </c>
      <c r="G978" s="51" t="n">
        <v>81</v>
      </c>
      <c r="H978" s="52"/>
      <c r="I978" s="46" t="n">
        <f aca="false">$D$1116</f>
        <v>0</v>
      </c>
      <c r="J978" s="53" t="n">
        <f aca="false">TRUNC(H978*(1+I978),2)</f>
        <v>0</v>
      </c>
      <c r="K978" s="54" t="n">
        <f aca="false">TRUNC(J978*G978,2)</f>
        <v>0</v>
      </c>
      <c r="L978" s="51"/>
      <c r="M978" s="60"/>
      <c r="N978" s="7" t="n">
        <f aca="false">SUM(O978:V978)-K978</f>
        <v>0</v>
      </c>
      <c r="O978" s="7"/>
      <c r="P978" s="7"/>
      <c r="Q978" s="7"/>
      <c r="R978" s="7"/>
      <c r="S978" s="7"/>
      <c r="T978" s="51" t="n">
        <f aca="false">K978</f>
        <v>0</v>
      </c>
      <c r="U978" s="7"/>
      <c r="V978" s="7"/>
      <c r="W978" s="50"/>
      <c r="X978" s="50"/>
    </row>
    <row r="979" s="10" customFormat="true" ht="35.05" hidden="false" customHeight="false" outlineLevel="1" collapsed="false">
      <c r="A979" s="49" t="s">
        <v>1855</v>
      </c>
      <c r="B979" s="50" t="s">
        <v>49</v>
      </c>
      <c r="C979" s="50" t="s">
        <v>1856</v>
      </c>
      <c r="D979" s="50" t="s">
        <v>80</v>
      </c>
      <c r="E979" s="45" t="s">
        <v>1857</v>
      </c>
      <c r="F979" s="7" t="s">
        <v>130</v>
      </c>
      <c r="G979" s="51" t="n">
        <v>81</v>
      </c>
      <c r="H979" s="52"/>
      <c r="I979" s="46" t="n">
        <f aca="false">$D$1116</f>
        <v>0</v>
      </c>
      <c r="J979" s="53" t="n">
        <f aca="false">TRUNC(H979*(1+I979),2)</f>
        <v>0</v>
      </c>
      <c r="K979" s="54" t="n">
        <f aca="false">TRUNC(J979*G979,2)</f>
        <v>0</v>
      </c>
      <c r="L979" s="51"/>
      <c r="M979" s="60"/>
      <c r="N979" s="7" t="n">
        <f aca="false">SUM(O979:V979)-K979</f>
        <v>0</v>
      </c>
      <c r="O979" s="7"/>
      <c r="P979" s="7"/>
      <c r="Q979" s="7"/>
      <c r="R979" s="7"/>
      <c r="S979" s="7"/>
      <c r="T979" s="51" t="n">
        <f aca="false">K979</f>
        <v>0</v>
      </c>
      <c r="U979" s="7"/>
      <c r="V979" s="7"/>
      <c r="W979" s="50"/>
      <c r="X979" s="50"/>
    </row>
    <row r="980" s="10" customFormat="true" ht="35.05" hidden="false" customHeight="false" outlineLevel="1" collapsed="false">
      <c r="A980" s="49" t="s">
        <v>1858</v>
      </c>
      <c r="B980" s="50" t="s">
        <v>49</v>
      </c>
      <c r="C980" s="50" t="s">
        <v>1859</v>
      </c>
      <c r="D980" s="50" t="s">
        <v>80</v>
      </c>
      <c r="E980" s="45" t="s">
        <v>1860</v>
      </c>
      <c r="F980" s="7" t="s">
        <v>130</v>
      </c>
      <c r="G980" s="51" t="n">
        <v>213</v>
      </c>
      <c r="H980" s="52"/>
      <c r="I980" s="46" t="n">
        <f aca="false">$D$1116</f>
        <v>0</v>
      </c>
      <c r="J980" s="53" t="n">
        <f aca="false">TRUNC(H980*(1+I980),2)</f>
        <v>0</v>
      </c>
      <c r="K980" s="54" t="n">
        <f aca="false">TRUNC(J980*G980,2)</f>
        <v>0</v>
      </c>
      <c r="L980" s="51"/>
      <c r="M980" s="60"/>
      <c r="N980" s="7" t="n">
        <f aca="false">SUM(O980:V980)-K980</f>
        <v>0</v>
      </c>
      <c r="O980" s="7"/>
      <c r="P980" s="7"/>
      <c r="Q980" s="7"/>
      <c r="R980" s="7"/>
      <c r="S980" s="7"/>
      <c r="T980" s="51" t="n">
        <f aca="false">K980</f>
        <v>0</v>
      </c>
      <c r="U980" s="7"/>
      <c r="V980" s="7"/>
      <c r="W980" s="50"/>
      <c r="X980" s="50"/>
    </row>
    <row r="981" s="10" customFormat="true" ht="46.25" hidden="false" customHeight="false" outlineLevel="1" collapsed="false">
      <c r="A981" s="49" t="s">
        <v>1861</v>
      </c>
      <c r="B981" s="50" t="s">
        <v>72</v>
      </c>
      <c r="C981" s="50" t="s">
        <v>1862</v>
      </c>
      <c r="D981" s="50" t="s">
        <v>80</v>
      </c>
      <c r="E981" s="45" t="s">
        <v>1863</v>
      </c>
      <c r="F981" s="7" t="s">
        <v>117</v>
      </c>
      <c r="G981" s="51" t="n">
        <v>27</v>
      </c>
      <c r="H981" s="52"/>
      <c r="I981" s="46" t="n">
        <f aca="false">$D$1116</f>
        <v>0</v>
      </c>
      <c r="J981" s="53" t="n">
        <f aca="false">TRUNC(H981*(1+I981),2)</f>
        <v>0</v>
      </c>
      <c r="K981" s="54" t="n">
        <f aca="false">TRUNC(J981*G981,2)</f>
        <v>0</v>
      </c>
      <c r="L981" s="51"/>
      <c r="M981" s="60"/>
      <c r="N981" s="7" t="n">
        <f aca="false">SUM(O981:V981)-K981</f>
        <v>0</v>
      </c>
      <c r="O981" s="7"/>
      <c r="P981" s="7"/>
      <c r="Q981" s="7"/>
      <c r="R981" s="7"/>
      <c r="S981" s="7"/>
      <c r="T981" s="51"/>
      <c r="U981" s="7"/>
      <c r="V981" s="7"/>
      <c r="W981" s="109" t="n">
        <f aca="false">K981</f>
        <v>0</v>
      </c>
      <c r="X981" s="50"/>
    </row>
    <row r="982" s="43" customFormat="true" ht="14.15" hidden="false" customHeight="false" outlineLevel="0" collapsed="false">
      <c r="A982" s="36" t="n">
        <v>18</v>
      </c>
      <c r="B982" s="37"/>
      <c r="C982" s="37"/>
      <c r="D982" s="82"/>
      <c r="E982" s="36" t="s">
        <v>1864</v>
      </c>
      <c r="F982" s="38"/>
      <c r="G982" s="38"/>
      <c r="H982" s="55"/>
      <c r="I982" s="38"/>
      <c r="J982" s="38"/>
      <c r="K982" s="39"/>
      <c r="L982" s="40" t="n">
        <f aca="false">SUM(K986:K1031)</f>
        <v>0</v>
      </c>
      <c r="M982" s="41" t="e">
        <f aca="false">(L982)/$L$1115</f>
        <v>#DIV/0!</v>
      </c>
      <c r="N982" s="42" t="n">
        <f aca="false">SUM(O982:V982)-K982</f>
        <v>0</v>
      </c>
      <c r="O982" s="40" t="str">
        <f aca="false">IF(SUM(O986:O1031)&gt;0,SUM(O986:O1031),"-")</f>
        <v>-</v>
      </c>
      <c r="P982" s="40" t="str">
        <f aca="false">IF(SUM(P986:P1031)&gt;0,SUM(P986:P1031),"-")</f>
        <v>-</v>
      </c>
      <c r="Q982" s="40" t="str">
        <f aca="false">IF(SUM(Q986:Q1031)&gt;0,SUM(Q986:Q1031),"-")</f>
        <v>-</v>
      </c>
      <c r="R982" s="40" t="str">
        <f aca="false">IF(SUM(R986:R1031)&gt;0,SUM(R986:R1031),"-")</f>
        <v>-</v>
      </c>
      <c r="S982" s="40" t="str">
        <f aca="false">IF(SUM(S986:S1031)&gt;0,SUM(S986:S1031),"-")</f>
        <v>-</v>
      </c>
      <c r="T982" s="40" t="str">
        <f aca="false">IF(SUM(T986:T1031)&gt;0,SUM(T986:T1031),"-")</f>
        <v>-</v>
      </c>
      <c r="U982" s="40" t="str">
        <f aca="false">IF(SUM(U986:U1031)&gt;0,SUM(U986:U1031),"-")</f>
        <v>-</v>
      </c>
      <c r="V982" s="40" t="str">
        <f aca="false">IF(SUM(V986:V1031)&gt;0,SUM(V986:V1031),"-")</f>
        <v>-</v>
      </c>
      <c r="W982" s="40" t="str">
        <f aca="false">IF(SUM(W986:W1031)&gt;0,SUM(W986:W1031),"-")</f>
        <v>-</v>
      </c>
      <c r="X982" s="40" t="str">
        <f aca="false">IF(SUM(X986:X1031)&gt;0,SUM(X986:X1031),"-")</f>
        <v>-</v>
      </c>
      <c r="IM982" s="44"/>
      <c r="IN982" s="44"/>
    </row>
    <row r="983" s="49" customFormat="true" ht="14.15" hidden="false" customHeight="false" outlineLevel="0" collapsed="false">
      <c r="B983" s="83"/>
      <c r="C983" s="83"/>
      <c r="D983" s="83"/>
      <c r="F983" s="83"/>
      <c r="G983" s="83"/>
      <c r="H983" s="52"/>
      <c r="I983" s="83"/>
      <c r="J983" s="83"/>
      <c r="K983" s="51"/>
      <c r="N983" s="46" t="n">
        <f aca="false">SUM(O983:V983)-K983</f>
        <v>0</v>
      </c>
      <c r="O983" s="7"/>
      <c r="P983" s="7"/>
      <c r="Q983" s="7"/>
      <c r="R983" s="7"/>
      <c r="S983" s="46"/>
      <c r="T983" s="46"/>
      <c r="U983" s="46"/>
      <c r="V983" s="46"/>
      <c r="W983" s="83"/>
      <c r="X983" s="83"/>
      <c r="Y983" s="9"/>
      <c r="Z983" s="128"/>
      <c r="AA983" s="128"/>
      <c r="AB983" s="128"/>
      <c r="AC983" s="128"/>
      <c r="AD983" s="128"/>
      <c r="AE983" s="128"/>
      <c r="AF983" s="128"/>
      <c r="AG983" s="128"/>
    </row>
    <row r="984" s="85" customFormat="true" ht="14.15" hidden="false" customHeight="false" outlineLevel="1" collapsed="false">
      <c r="A984" s="65" t="s">
        <v>1865</v>
      </c>
      <c r="B984" s="67"/>
      <c r="C984" s="67"/>
      <c r="D984" s="67"/>
      <c r="E984" s="68" t="s">
        <v>86</v>
      </c>
      <c r="F984" s="71"/>
      <c r="G984" s="71"/>
      <c r="H984" s="52"/>
      <c r="I984" s="71"/>
      <c r="J984" s="71"/>
      <c r="K984" s="86"/>
      <c r="L984" s="69"/>
      <c r="M984" s="70"/>
      <c r="N984" s="71" t="n">
        <f aca="false">SUM(O984:V984)-K984</f>
        <v>0</v>
      </c>
      <c r="O984" s="71"/>
      <c r="P984" s="71"/>
      <c r="Q984" s="71"/>
      <c r="R984" s="71"/>
      <c r="S984" s="71"/>
      <c r="T984" s="71"/>
      <c r="U984" s="71"/>
      <c r="V984" s="71"/>
      <c r="W984" s="66"/>
      <c r="X984" s="66"/>
    </row>
    <row r="985" s="80" customFormat="true" ht="12.8" hidden="false" customHeight="false" outlineLevel="1" collapsed="false">
      <c r="A985" s="73" t="s">
        <v>1866</v>
      </c>
      <c r="B985" s="75"/>
      <c r="C985" s="75"/>
      <c r="D985" s="75"/>
      <c r="E985" s="76" t="s">
        <v>1867</v>
      </c>
      <c r="F985" s="74"/>
      <c r="G985" s="74"/>
      <c r="H985" s="55"/>
      <c r="I985" s="74"/>
      <c r="J985" s="74"/>
      <c r="K985" s="94"/>
      <c r="L985" s="77"/>
      <c r="M985" s="78"/>
      <c r="N985" s="79"/>
      <c r="O985" s="77"/>
      <c r="P985" s="77"/>
      <c r="Q985" s="77"/>
      <c r="R985" s="77"/>
      <c r="S985" s="77"/>
      <c r="T985" s="77"/>
      <c r="U985" s="77"/>
      <c r="V985" s="77"/>
      <c r="W985" s="79"/>
      <c r="X985" s="79"/>
      <c r="IM985" s="89"/>
      <c r="IN985" s="89"/>
    </row>
    <row r="986" s="9" customFormat="true" ht="23.85" hidden="false" customHeight="false" outlineLevel="1" collapsed="false">
      <c r="A986" s="49" t="s">
        <v>1868</v>
      </c>
      <c r="B986" s="50" t="s">
        <v>49</v>
      </c>
      <c r="C986" s="50" t="s">
        <v>1869</v>
      </c>
      <c r="D986" s="50" t="s">
        <v>51</v>
      </c>
      <c r="E986" s="45" t="s">
        <v>1870</v>
      </c>
      <c r="F986" s="7" t="s">
        <v>64</v>
      </c>
      <c r="G986" s="51" t="n">
        <v>317.71</v>
      </c>
      <c r="H986" s="52"/>
      <c r="I986" s="46" t="n">
        <f aca="false">$D$1116</f>
        <v>0</v>
      </c>
      <c r="J986" s="53" t="n">
        <f aca="false">TRUNC(H986*(1+I986),2)</f>
        <v>0</v>
      </c>
      <c r="K986" s="54" t="n">
        <f aca="false">TRUNC(J986*G986,2)</f>
        <v>0</v>
      </c>
      <c r="L986" s="51"/>
      <c r="M986" s="46"/>
      <c r="N986" s="7" t="n">
        <f aca="false">SUM(O986:V986)-K986</f>
        <v>0</v>
      </c>
      <c r="O986" s="51"/>
      <c r="P986" s="51"/>
      <c r="Q986" s="51"/>
      <c r="R986" s="51"/>
      <c r="S986" s="51"/>
      <c r="T986" s="51"/>
      <c r="U986" s="51" t="n">
        <f aca="false">K986</f>
        <v>0</v>
      </c>
      <c r="V986" s="51"/>
      <c r="W986" s="7"/>
      <c r="X986" s="7"/>
      <c r="IM986" s="10"/>
      <c r="IN986" s="10"/>
    </row>
    <row r="987" s="9" customFormat="true" ht="14.15" hidden="false" customHeight="false" outlineLevel="1" collapsed="false">
      <c r="A987" s="49" t="s">
        <v>1871</v>
      </c>
      <c r="B987" s="50" t="s">
        <v>49</v>
      </c>
      <c r="C987" s="50" t="s">
        <v>1872</v>
      </c>
      <c r="D987" s="50" t="s">
        <v>51</v>
      </c>
      <c r="E987" s="45" t="s">
        <v>1873</v>
      </c>
      <c r="F987" s="7" t="s">
        <v>64</v>
      </c>
      <c r="G987" s="51" t="n">
        <v>317.71</v>
      </c>
      <c r="H987" s="52"/>
      <c r="I987" s="46" t="n">
        <f aca="false">$D$1116</f>
        <v>0</v>
      </c>
      <c r="J987" s="53" t="n">
        <f aca="false">TRUNC(H987*(1+I987),2)</f>
        <v>0</v>
      </c>
      <c r="K987" s="54" t="n">
        <f aca="false">TRUNC(J987*G987,2)</f>
        <v>0</v>
      </c>
      <c r="L987" s="51"/>
      <c r="M987" s="46"/>
      <c r="N987" s="7" t="n">
        <f aca="false">SUM(O987:V987)-K987</f>
        <v>0</v>
      </c>
      <c r="O987" s="51"/>
      <c r="P987" s="51"/>
      <c r="Q987" s="51"/>
      <c r="R987" s="51"/>
      <c r="S987" s="51"/>
      <c r="T987" s="51"/>
      <c r="U987" s="51" t="n">
        <f aca="false">K987</f>
        <v>0</v>
      </c>
      <c r="V987" s="51"/>
      <c r="W987" s="7"/>
      <c r="X987" s="7"/>
      <c r="IM987" s="10"/>
      <c r="IN987" s="10"/>
    </row>
    <row r="988" s="9" customFormat="true" ht="23.85" hidden="false" customHeight="false" outlineLevel="1" collapsed="false">
      <c r="A988" s="49" t="s">
        <v>1874</v>
      </c>
      <c r="B988" s="50" t="s">
        <v>49</v>
      </c>
      <c r="C988" s="50" t="s">
        <v>338</v>
      </c>
      <c r="D988" s="50" t="s">
        <v>51</v>
      </c>
      <c r="E988" s="45" t="s">
        <v>1875</v>
      </c>
      <c r="F988" s="7" t="s">
        <v>64</v>
      </c>
      <c r="G988" s="51" t="n">
        <v>154.06</v>
      </c>
      <c r="H988" s="52"/>
      <c r="I988" s="46" t="n">
        <f aca="false">$D$1116</f>
        <v>0</v>
      </c>
      <c r="J988" s="53" t="n">
        <f aca="false">TRUNC(H988*(1+I988),2)</f>
        <v>0</v>
      </c>
      <c r="K988" s="54" t="n">
        <f aca="false">TRUNC(J988*G988,2)</f>
        <v>0</v>
      </c>
      <c r="L988" s="51"/>
      <c r="M988" s="46"/>
      <c r="N988" s="7" t="n">
        <f aca="false">SUM(O988:V988)-K988</f>
        <v>0</v>
      </c>
      <c r="O988" s="51"/>
      <c r="P988" s="51"/>
      <c r="Q988" s="51"/>
      <c r="R988" s="51"/>
      <c r="S988" s="51"/>
      <c r="T988" s="51"/>
      <c r="U988" s="51" t="n">
        <f aca="false">K988</f>
        <v>0</v>
      </c>
      <c r="V988" s="51"/>
      <c r="W988" s="7"/>
      <c r="X988" s="7"/>
      <c r="IM988" s="10"/>
      <c r="IN988" s="10"/>
    </row>
    <row r="989" s="9" customFormat="true" ht="23.85" hidden="false" customHeight="false" outlineLevel="1" collapsed="false">
      <c r="A989" s="49" t="s">
        <v>1876</v>
      </c>
      <c r="B989" s="50" t="s">
        <v>49</v>
      </c>
      <c r="C989" s="50" t="s">
        <v>1877</v>
      </c>
      <c r="D989" s="50" t="s">
        <v>51</v>
      </c>
      <c r="E989" s="45" t="s">
        <v>1878</v>
      </c>
      <c r="F989" s="7" t="s">
        <v>64</v>
      </c>
      <c r="G989" s="51" t="n">
        <v>338.67</v>
      </c>
      <c r="H989" s="52"/>
      <c r="I989" s="46" t="n">
        <f aca="false">$D$1116</f>
        <v>0</v>
      </c>
      <c r="J989" s="53" t="n">
        <f aca="false">TRUNC(H989*(1+I989),2)</f>
        <v>0</v>
      </c>
      <c r="K989" s="54" t="n">
        <f aca="false">TRUNC(J989*G989,2)</f>
        <v>0</v>
      </c>
      <c r="L989" s="51"/>
      <c r="M989" s="46"/>
      <c r="N989" s="7"/>
      <c r="O989" s="51"/>
      <c r="P989" s="51"/>
      <c r="Q989" s="51"/>
      <c r="R989" s="51"/>
      <c r="S989" s="51"/>
      <c r="T989" s="51"/>
      <c r="U989" s="51" t="n">
        <f aca="false">K989</f>
        <v>0</v>
      </c>
      <c r="V989" s="51"/>
      <c r="W989" s="7"/>
      <c r="X989" s="7"/>
      <c r="IM989" s="10"/>
      <c r="IN989" s="10"/>
    </row>
    <row r="990" s="9" customFormat="true" ht="23.85" hidden="false" customHeight="false" outlineLevel="1" collapsed="false">
      <c r="A990" s="49" t="s">
        <v>1879</v>
      </c>
      <c r="B990" s="50" t="s">
        <v>49</v>
      </c>
      <c r="C990" s="50" t="s">
        <v>338</v>
      </c>
      <c r="D990" s="50" t="s">
        <v>51</v>
      </c>
      <c r="E990" s="45" t="s">
        <v>1880</v>
      </c>
      <c r="F990" s="7" t="s">
        <v>64</v>
      </c>
      <c r="G990" s="51" t="n">
        <v>544.79</v>
      </c>
      <c r="H990" s="52"/>
      <c r="I990" s="46" t="n">
        <f aca="false">$D$1116</f>
        <v>0</v>
      </c>
      <c r="J990" s="53" t="n">
        <f aca="false">TRUNC(H990*(1+I990),2)</f>
        <v>0</v>
      </c>
      <c r="K990" s="54" t="n">
        <f aca="false">TRUNC(J990*G990,2)</f>
        <v>0</v>
      </c>
      <c r="L990" s="51"/>
      <c r="M990" s="46"/>
      <c r="N990" s="7"/>
      <c r="O990" s="51"/>
      <c r="P990" s="51"/>
      <c r="Q990" s="51"/>
      <c r="R990" s="51"/>
      <c r="S990" s="51"/>
      <c r="T990" s="51"/>
      <c r="U990" s="51"/>
      <c r="V990" s="51"/>
      <c r="W990" s="51" t="n">
        <f aca="false">K990</f>
        <v>0</v>
      </c>
      <c r="X990" s="7"/>
      <c r="IM990" s="10"/>
      <c r="IN990" s="10"/>
    </row>
    <row r="991" s="9" customFormat="true" ht="23.85" hidden="false" customHeight="false" outlineLevel="1" collapsed="false">
      <c r="A991" s="49" t="s">
        <v>1881</v>
      </c>
      <c r="B991" s="50" t="s">
        <v>49</v>
      </c>
      <c r="C991" s="50" t="s">
        <v>1877</v>
      </c>
      <c r="D991" s="50" t="s">
        <v>51</v>
      </c>
      <c r="E991" s="45" t="s">
        <v>1882</v>
      </c>
      <c r="F991" s="7" t="s">
        <v>64</v>
      </c>
      <c r="G991" s="51" t="n">
        <v>544.79</v>
      </c>
      <c r="H991" s="52"/>
      <c r="I991" s="46" t="n">
        <f aca="false">$D$1116</f>
        <v>0</v>
      </c>
      <c r="J991" s="53" t="n">
        <f aca="false">TRUNC(H991*(1+I991),2)</f>
        <v>0</v>
      </c>
      <c r="K991" s="54" t="n">
        <f aca="false">TRUNC(J991*G991,2)</f>
        <v>0</v>
      </c>
      <c r="L991" s="51"/>
      <c r="M991" s="46"/>
      <c r="N991" s="7"/>
      <c r="O991" s="51"/>
      <c r="P991" s="51"/>
      <c r="Q991" s="51"/>
      <c r="R991" s="51"/>
      <c r="S991" s="51"/>
      <c r="T991" s="51"/>
      <c r="U991" s="51"/>
      <c r="V991" s="51"/>
      <c r="W991" s="51" t="n">
        <f aca="false">K991</f>
        <v>0</v>
      </c>
      <c r="X991" s="7"/>
      <c r="IM991" s="10"/>
      <c r="IN991" s="10"/>
    </row>
    <row r="992" s="9" customFormat="true" ht="12.8" hidden="false" customHeight="false" outlineLevel="1" collapsed="false">
      <c r="A992" s="49" t="s">
        <v>1881</v>
      </c>
      <c r="B992" s="50" t="s">
        <v>49</v>
      </c>
      <c r="C992" s="50" t="s">
        <v>1883</v>
      </c>
      <c r="D992" s="50" t="s">
        <v>51</v>
      </c>
      <c r="E992" s="45" t="s">
        <v>1884</v>
      </c>
      <c r="F992" s="7" t="s">
        <v>64</v>
      </c>
      <c r="G992" s="51" t="n">
        <v>544.79</v>
      </c>
      <c r="H992" s="52"/>
      <c r="I992" s="46" t="n">
        <f aca="false">$D$1116</f>
        <v>0</v>
      </c>
      <c r="J992" s="53" t="n">
        <f aca="false">TRUNC(H992*(1+I992),2)</f>
        <v>0</v>
      </c>
      <c r="K992" s="54" t="n">
        <f aca="false">TRUNC(J992*G992,2)</f>
        <v>0</v>
      </c>
      <c r="L992" s="51"/>
      <c r="M992" s="46"/>
      <c r="N992" s="7"/>
      <c r="O992" s="51"/>
      <c r="P992" s="51"/>
      <c r="Q992" s="51"/>
      <c r="R992" s="51"/>
      <c r="S992" s="51"/>
      <c r="T992" s="51"/>
      <c r="U992" s="51"/>
      <c r="V992" s="51"/>
      <c r="W992" s="51" t="n">
        <f aca="false">K992</f>
        <v>0</v>
      </c>
      <c r="X992" s="7"/>
      <c r="IM992" s="10"/>
      <c r="IN992" s="10"/>
    </row>
    <row r="993" s="80" customFormat="true" ht="12.8" hidden="false" customHeight="false" outlineLevel="1" collapsed="false">
      <c r="A993" s="73" t="s">
        <v>1885</v>
      </c>
      <c r="B993" s="74"/>
      <c r="C993" s="74"/>
      <c r="D993" s="75"/>
      <c r="E993" s="76" t="s">
        <v>646</v>
      </c>
      <c r="F993" s="74"/>
      <c r="G993" s="77"/>
      <c r="H993" s="55"/>
      <c r="I993" s="78"/>
      <c r="J993" s="78"/>
      <c r="K993" s="77"/>
      <c r="L993" s="77"/>
      <c r="M993" s="78"/>
      <c r="N993" s="79"/>
      <c r="O993" s="77"/>
      <c r="P993" s="77"/>
      <c r="Q993" s="77"/>
      <c r="R993" s="77"/>
      <c r="S993" s="77"/>
      <c r="T993" s="77"/>
      <c r="U993" s="77"/>
      <c r="V993" s="77"/>
      <c r="W993" s="79"/>
      <c r="X993" s="79"/>
      <c r="IM993" s="89"/>
      <c r="IN993" s="89"/>
    </row>
    <row r="994" s="10" customFormat="true" ht="14.15" hidden="false" customHeight="false" outlineLevel="1" collapsed="false">
      <c r="A994" s="49" t="s">
        <v>1886</v>
      </c>
      <c r="B994" s="50" t="s">
        <v>49</v>
      </c>
      <c r="C994" s="50" t="s">
        <v>1887</v>
      </c>
      <c r="D994" s="50" t="s">
        <v>51</v>
      </c>
      <c r="E994" s="45" t="s">
        <v>1888</v>
      </c>
      <c r="F994" s="7" t="s">
        <v>64</v>
      </c>
      <c r="G994" s="51" t="n">
        <v>14.2</v>
      </c>
      <c r="H994" s="55"/>
      <c r="I994" s="46" t="n">
        <f aca="false">$D$1116</f>
        <v>0</v>
      </c>
      <c r="J994" s="53" t="n">
        <f aca="false">TRUNC(H994*(1+I994),2)</f>
        <v>0</v>
      </c>
      <c r="K994" s="54" t="n">
        <f aca="false">TRUNC(J994*G994,2)</f>
        <v>0</v>
      </c>
      <c r="L994" s="51"/>
      <c r="M994" s="46"/>
      <c r="N994" s="7" t="n">
        <f aca="false">SUM(O994:V994)-K994</f>
        <v>0</v>
      </c>
      <c r="O994" s="51"/>
      <c r="P994" s="51"/>
      <c r="Q994" s="51"/>
      <c r="R994" s="51"/>
      <c r="S994" s="51"/>
      <c r="T994" s="51"/>
      <c r="U994" s="51" t="n">
        <f aca="false">K994</f>
        <v>0</v>
      </c>
      <c r="V994" s="51"/>
      <c r="W994" s="50"/>
      <c r="X994" s="50"/>
    </row>
    <row r="995" s="10" customFormat="true" ht="14.15" hidden="false" customHeight="false" outlineLevel="1" collapsed="false">
      <c r="A995" s="49" t="s">
        <v>1889</v>
      </c>
      <c r="B995" s="50" t="s">
        <v>49</v>
      </c>
      <c r="C995" s="50" t="s">
        <v>1890</v>
      </c>
      <c r="D995" s="50" t="s">
        <v>51</v>
      </c>
      <c r="E995" s="45" t="s">
        <v>1891</v>
      </c>
      <c r="F995" s="7" t="s">
        <v>64</v>
      </c>
      <c r="G995" s="51" t="n">
        <v>14.2</v>
      </c>
      <c r="H995" s="55"/>
      <c r="I995" s="46" t="n">
        <f aca="false">$D$1116</f>
        <v>0</v>
      </c>
      <c r="J995" s="53" t="n">
        <f aca="false">TRUNC(H995*(1+I995),2)</f>
        <v>0</v>
      </c>
      <c r="K995" s="54" t="n">
        <f aca="false">TRUNC(J995*G995,2)</f>
        <v>0</v>
      </c>
      <c r="L995" s="51"/>
      <c r="M995" s="46"/>
      <c r="N995" s="7" t="n">
        <f aca="false">SUM(O995:V995)-K995</f>
        <v>0</v>
      </c>
      <c r="O995" s="51"/>
      <c r="P995" s="51"/>
      <c r="Q995" s="51"/>
      <c r="R995" s="51"/>
      <c r="S995" s="51"/>
      <c r="T995" s="51"/>
      <c r="U995" s="51" t="n">
        <f aca="false">K995</f>
        <v>0</v>
      </c>
      <c r="V995" s="51"/>
      <c r="W995" s="50"/>
      <c r="X995" s="50"/>
    </row>
    <row r="996" s="10" customFormat="true" ht="23.85" hidden="false" customHeight="false" outlineLevel="1" collapsed="false">
      <c r="A996" s="49" t="s">
        <v>1892</v>
      </c>
      <c r="B996" s="50" t="s">
        <v>49</v>
      </c>
      <c r="C996" s="50" t="s">
        <v>1893</v>
      </c>
      <c r="D996" s="50" t="s">
        <v>51</v>
      </c>
      <c r="E996" s="45" t="s">
        <v>1894</v>
      </c>
      <c r="F996" s="7" t="s">
        <v>64</v>
      </c>
      <c r="G996" s="51" t="n">
        <v>14.2</v>
      </c>
      <c r="H996" s="55"/>
      <c r="I996" s="46" t="n">
        <f aca="false">$D$1116</f>
        <v>0</v>
      </c>
      <c r="J996" s="53" t="n">
        <f aca="false">TRUNC(H996*(1+I996),2)</f>
        <v>0</v>
      </c>
      <c r="K996" s="54" t="n">
        <f aca="false">TRUNC(J996*G996,2)</f>
        <v>0</v>
      </c>
      <c r="L996" s="51"/>
      <c r="M996" s="46"/>
      <c r="N996" s="7" t="n">
        <f aca="false">SUM(O996:V996)-K996</f>
        <v>0</v>
      </c>
      <c r="O996" s="51"/>
      <c r="P996" s="51"/>
      <c r="Q996" s="51"/>
      <c r="R996" s="51"/>
      <c r="S996" s="51"/>
      <c r="T996" s="51"/>
      <c r="U996" s="51" t="n">
        <f aca="false">K996</f>
        <v>0</v>
      </c>
      <c r="V996" s="51"/>
      <c r="W996" s="50"/>
      <c r="X996" s="50"/>
    </row>
    <row r="997" s="89" customFormat="true" ht="12.8" hidden="false" customHeight="false" outlineLevel="1" collapsed="false">
      <c r="A997" s="73" t="s">
        <v>1895</v>
      </c>
      <c r="B997" s="74"/>
      <c r="C997" s="74"/>
      <c r="D997" s="75"/>
      <c r="E997" s="76" t="s">
        <v>1896</v>
      </c>
      <c r="F997" s="74"/>
      <c r="G997" s="77"/>
      <c r="H997" s="55"/>
      <c r="I997" s="78"/>
      <c r="J997" s="78"/>
      <c r="K997" s="77"/>
      <c r="L997" s="77"/>
      <c r="M997" s="78"/>
      <c r="N997" s="79"/>
      <c r="O997" s="77"/>
      <c r="P997" s="77"/>
      <c r="Q997" s="77"/>
      <c r="R997" s="77"/>
      <c r="S997" s="77"/>
      <c r="T997" s="77"/>
      <c r="U997" s="77"/>
      <c r="V997" s="77"/>
      <c r="W997" s="74"/>
      <c r="X997" s="74"/>
    </row>
    <row r="998" s="10" customFormat="true" ht="23.85" hidden="false" customHeight="false" outlineLevel="1" collapsed="false">
      <c r="A998" s="49" t="s">
        <v>1897</v>
      </c>
      <c r="B998" s="50" t="s">
        <v>49</v>
      </c>
      <c r="C998" s="50" t="s">
        <v>1898</v>
      </c>
      <c r="D998" s="50" t="s">
        <v>51</v>
      </c>
      <c r="E998" s="3" t="s">
        <v>1899</v>
      </c>
      <c r="F998" s="50" t="s">
        <v>64</v>
      </c>
      <c r="G998" s="51" t="n">
        <v>7.5</v>
      </c>
      <c r="H998" s="55"/>
      <c r="I998" s="46" t="n">
        <f aca="false">$D$1116</f>
        <v>0</v>
      </c>
      <c r="J998" s="53" t="n">
        <f aca="false">TRUNC(H998*(1+I998),2)</f>
        <v>0</v>
      </c>
      <c r="K998" s="54" t="n">
        <f aca="false">TRUNC(J998*G998,2)</f>
        <v>0</v>
      </c>
      <c r="L998" s="51"/>
      <c r="M998" s="46"/>
      <c r="N998" s="7" t="n">
        <f aca="false">SUM(O998:V998)-K998</f>
        <v>0</v>
      </c>
      <c r="O998" s="51"/>
      <c r="P998" s="51"/>
      <c r="Q998" s="51"/>
      <c r="R998" s="51"/>
      <c r="S998" s="51"/>
      <c r="T998" s="51"/>
      <c r="U998" s="51" t="n">
        <f aca="false">K998</f>
        <v>0</v>
      </c>
      <c r="V998" s="51"/>
      <c r="W998" s="50"/>
      <c r="X998" s="50"/>
    </row>
    <row r="999" s="85" customFormat="true" ht="14.15" hidden="false" customHeight="false" outlineLevel="1" collapsed="false">
      <c r="A999" s="65" t="s">
        <v>1900</v>
      </c>
      <c r="B999" s="67"/>
      <c r="C999" s="67"/>
      <c r="D999" s="67"/>
      <c r="E999" s="68" t="s">
        <v>166</v>
      </c>
      <c r="F999" s="71"/>
      <c r="G999" s="71"/>
      <c r="H999" s="52"/>
      <c r="I999" s="71"/>
      <c r="J999" s="71"/>
      <c r="K999" s="86"/>
      <c r="L999" s="69"/>
      <c r="M999" s="70"/>
      <c r="N999" s="71" t="n">
        <f aca="false">SUM(O999:V999)-K999</f>
        <v>0</v>
      </c>
      <c r="O999" s="71"/>
      <c r="P999" s="71"/>
      <c r="Q999" s="71"/>
      <c r="R999" s="71"/>
      <c r="S999" s="71"/>
      <c r="T999" s="71"/>
      <c r="U999" s="71"/>
      <c r="V999" s="71"/>
      <c r="W999" s="66"/>
      <c r="X999" s="66"/>
    </row>
    <row r="1000" s="80" customFormat="true" ht="12.8" hidden="false" customHeight="false" outlineLevel="1" collapsed="false">
      <c r="A1000" s="73" t="s">
        <v>1901</v>
      </c>
      <c r="B1000" s="75"/>
      <c r="C1000" s="75"/>
      <c r="D1000" s="75"/>
      <c r="E1000" s="76" t="s">
        <v>1867</v>
      </c>
      <c r="F1000" s="74"/>
      <c r="G1000" s="74"/>
      <c r="H1000" s="55"/>
      <c r="I1000" s="74"/>
      <c r="J1000" s="74"/>
      <c r="K1000" s="94"/>
      <c r="L1000" s="77"/>
      <c r="M1000" s="78"/>
      <c r="N1000" s="79"/>
      <c r="O1000" s="77"/>
      <c r="P1000" s="77"/>
      <c r="Q1000" s="77"/>
      <c r="R1000" s="77"/>
      <c r="S1000" s="77"/>
      <c r="T1000" s="77"/>
      <c r="U1000" s="77"/>
      <c r="V1000" s="77"/>
      <c r="W1000" s="79"/>
      <c r="X1000" s="79"/>
      <c r="IM1000" s="89"/>
      <c r="IN1000" s="89"/>
    </row>
    <row r="1001" s="9" customFormat="true" ht="23.85" hidden="false" customHeight="false" outlineLevel="1" collapsed="false">
      <c r="A1001" s="49" t="s">
        <v>1902</v>
      </c>
      <c r="B1001" s="50" t="s">
        <v>49</v>
      </c>
      <c r="C1001" s="50" t="s">
        <v>1869</v>
      </c>
      <c r="D1001" s="50" t="s">
        <v>51</v>
      </c>
      <c r="E1001" s="45" t="s">
        <v>1870</v>
      </c>
      <c r="F1001" s="7" t="s">
        <v>64</v>
      </c>
      <c r="G1001" s="51" t="n">
        <v>92.45</v>
      </c>
      <c r="H1001" s="55"/>
      <c r="I1001" s="46" t="n">
        <f aca="false">$D$1116</f>
        <v>0</v>
      </c>
      <c r="J1001" s="53" t="n">
        <f aca="false">TRUNC(H1001*(1+I1001),2)</f>
        <v>0</v>
      </c>
      <c r="K1001" s="54" t="n">
        <f aca="false">TRUNC(J1001*G1001,2)</f>
        <v>0</v>
      </c>
      <c r="L1001" s="51"/>
      <c r="M1001" s="46"/>
      <c r="N1001" s="7" t="n">
        <f aca="false">SUM(O1001:V1001)-K1001</f>
        <v>0</v>
      </c>
      <c r="O1001" s="51"/>
      <c r="P1001" s="51"/>
      <c r="Q1001" s="51"/>
      <c r="R1001" s="51"/>
      <c r="S1001" s="51"/>
      <c r="T1001" s="51"/>
      <c r="U1001" s="51"/>
      <c r="V1001" s="51" t="n">
        <f aca="false">K1001</f>
        <v>0</v>
      </c>
      <c r="W1001" s="51"/>
      <c r="X1001" s="7"/>
      <c r="IM1001" s="10"/>
      <c r="IN1001" s="10"/>
    </row>
    <row r="1002" s="9" customFormat="true" ht="14.15" hidden="false" customHeight="false" outlineLevel="1" collapsed="false">
      <c r="A1002" s="49" t="s">
        <v>1903</v>
      </c>
      <c r="B1002" s="50" t="s">
        <v>49</v>
      </c>
      <c r="C1002" s="50" t="s">
        <v>1872</v>
      </c>
      <c r="D1002" s="50" t="s">
        <v>51</v>
      </c>
      <c r="E1002" s="45" t="s">
        <v>1873</v>
      </c>
      <c r="F1002" s="7" t="s">
        <v>64</v>
      </c>
      <c r="G1002" s="51" t="n">
        <v>92.45</v>
      </c>
      <c r="H1002" s="55"/>
      <c r="I1002" s="46" t="n">
        <f aca="false">$D$1116</f>
        <v>0</v>
      </c>
      <c r="J1002" s="53" t="n">
        <f aca="false">TRUNC(H1002*(1+I1002),2)</f>
        <v>0</v>
      </c>
      <c r="K1002" s="54" t="n">
        <f aca="false">TRUNC(J1002*G1002,2)</f>
        <v>0</v>
      </c>
      <c r="L1002" s="51"/>
      <c r="M1002" s="46"/>
      <c r="N1002" s="7" t="n">
        <f aca="false">SUM(O1002:V1002)-K1002</f>
        <v>0</v>
      </c>
      <c r="O1002" s="51"/>
      <c r="P1002" s="51"/>
      <c r="Q1002" s="51"/>
      <c r="R1002" s="51"/>
      <c r="S1002" s="51"/>
      <c r="T1002" s="51"/>
      <c r="U1002" s="51"/>
      <c r="V1002" s="51" t="n">
        <f aca="false">K1002</f>
        <v>0</v>
      </c>
      <c r="W1002" s="114"/>
      <c r="X1002" s="7"/>
      <c r="IM1002" s="10"/>
      <c r="IN1002" s="10"/>
    </row>
    <row r="1003" s="9" customFormat="true" ht="23.85" hidden="false" customHeight="false" outlineLevel="1" collapsed="false">
      <c r="A1003" s="49" t="s">
        <v>1904</v>
      </c>
      <c r="B1003" s="50" t="s">
        <v>49</v>
      </c>
      <c r="C1003" s="50" t="s">
        <v>338</v>
      </c>
      <c r="D1003" s="50" t="s">
        <v>51</v>
      </c>
      <c r="E1003" s="45" t="s">
        <v>1905</v>
      </c>
      <c r="F1003" s="7" t="s">
        <v>64</v>
      </c>
      <c r="G1003" s="51" t="n">
        <v>76.46</v>
      </c>
      <c r="H1003" s="55"/>
      <c r="I1003" s="46" t="n">
        <f aca="false">$D$1116</f>
        <v>0</v>
      </c>
      <c r="J1003" s="53" t="n">
        <f aca="false">TRUNC(H1003*(1+I1003),2)</f>
        <v>0</v>
      </c>
      <c r="K1003" s="54" t="n">
        <f aca="false">TRUNC(J1003*G1003,2)</f>
        <v>0</v>
      </c>
      <c r="L1003" s="51"/>
      <c r="M1003" s="46"/>
      <c r="N1003" s="7" t="n">
        <f aca="false">SUM(O1003:V1003)-K1003</f>
        <v>0</v>
      </c>
      <c r="O1003" s="51"/>
      <c r="P1003" s="51"/>
      <c r="Q1003" s="51"/>
      <c r="R1003" s="51"/>
      <c r="S1003" s="51"/>
      <c r="T1003" s="51"/>
      <c r="U1003" s="51"/>
      <c r="V1003" s="51" t="n">
        <f aca="false">K1003</f>
        <v>0</v>
      </c>
      <c r="W1003" s="114"/>
      <c r="X1003" s="7"/>
      <c r="IM1003" s="10"/>
      <c r="IN1003" s="10"/>
    </row>
    <row r="1004" s="9" customFormat="true" ht="23.85" hidden="false" customHeight="false" outlineLevel="1" collapsed="false">
      <c r="A1004" s="49" t="s">
        <v>1906</v>
      </c>
      <c r="B1004" s="50" t="s">
        <v>49</v>
      </c>
      <c r="C1004" s="50" t="s">
        <v>1877</v>
      </c>
      <c r="D1004" s="50" t="s">
        <v>51</v>
      </c>
      <c r="E1004" s="45" t="s">
        <v>1907</v>
      </c>
      <c r="F1004" s="7" t="s">
        <v>64</v>
      </c>
      <c r="G1004" s="51" t="n">
        <v>121.82</v>
      </c>
      <c r="H1004" s="55"/>
      <c r="I1004" s="46" t="n">
        <f aca="false">$D$1116</f>
        <v>0</v>
      </c>
      <c r="J1004" s="53" t="n">
        <f aca="false">TRUNC(H1004*(1+I1004),2)</f>
        <v>0</v>
      </c>
      <c r="K1004" s="54" t="n">
        <f aca="false">TRUNC(J1004*G1004,2)</f>
        <v>0</v>
      </c>
      <c r="L1004" s="51"/>
      <c r="M1004" s="46"/>
      <c r="N1004" s="7" t="n">
        <f aca="false">SUM(O1004:V1004)-K1004</f>
        <v>0</v>
      </c>
      <c r="O1004" s="51"/>
      <c r="P1004" s="51"/>
      <c r="Q1004" s="51"/>
      <c r="R1004" s="51"/>
      <c r="S1004" s="51"/>
      <c r="T1004" s="51"/>
      <c r="U1004" s="51"/>
      <c r="V1004" s="51" t="n">
        <f aca="false">K1004</f>
        <v>0</v>
      </c>
      <c r="W1004" s="114"/>
      <c r="X1004" s="7"/>
      <c r="IM1004" s="10"/>
      <c r="IN1004" s="10"/>
    </row>
    <row r="1005" s="9" customFormat="true" ht="23.85" hidden="false" customHeight="false" outlineLevel="1" collapsed="false">
      <c r="A1005" s="49" t="s">
        <v>1908</v>
      </c>
      <c r="B1005" s="50" t="s">
        <v>49</v>
      </c>
      <c r="C1005" s="50" t="s">
        <v>338</v>
      </c>
      <c r="D1005" s="50" t="s">
        <v>51</v>
      </c>
      <c r="E1005" s="45" t="s">
        <v>1909</v>
      </c>
      <c r="F1005" s="7" t="s">
        <v>64</v>
      </c>
      <c r="G1005" s="51" t="n">
        <v>130.34</v>
      </c>
      <c r="H1005" s="55"/>
      <c r="I1005" s="46" t="n">
        <f aca="false">$D$1116</f>
        <v>0</v>
      </c>
      <c r="J1005" s="53" t="n">
        <f aca="false">TRUNC(H1005*(1+I1005),2)</f>
        <v>0</v>
      </c>
      <c r="K1005" s="54" t="n">
        <f aca="false">TRUNC(J1005*G1005,2)</f>
        <v>0</v>
      </c>
      <c r="L1005" s="51"/>
      <c r="M1005" s="46"/>
      <c r="N1005" s="7"/>
      <c r="O1005" s="51"/>
      <c r="P1005" s="51"/>
      <c r="Q1005" s="51"/>
      <c r="R1005" s="51"/>
      <c r="S1005" s="51"/>
      <c r="T1005" s="51"/>
      <c r="U1005" s="51"/>
      <c r="V1005" s="51" t="n">
        <f aca="false">K1005</f>
        <v>0</v>
      </c>
      <c r="W1005" s="114"/>
      <c r="X1005" s="7"/>
      <c r="IM1005" s="10"/>
      <c r="IN1005" s="10"/>
    </row>
    <row r="1006" s="10" customFormat="true" ht="23.85" hidden="false" customHeight="false" outlineLevel="1" collapsed="false">
      <c r="A1006" s="49" t="s">
        <v>1910</v>
      </c>
      <c r="B1006" s="50" t="s">
        <v>49</v>
      </c>
      <c r="C1006" s="50" t="s">
        <v>1877</v>
      </c>
      <c r="D1006" s="50" t="s">
        <v>51</v>
      </c>
      <c r="E1006" s="45" t="s">
        <v>1882</v>
      </c>
      <c r="F1006" s="7" t="s">
        <v>64</v>
      </c>
      <c r="G1006" s="51" t="n">
        <v>130.34</v>
      </c>
      <c r="H1006" s="55"/>
      <c r="I1006" s="46" t="n">
        <f aca="false">$D$1116</f>
        <v>0</v>
      </c>
      <c r="J1006" s="53" t="n">
        <f aca="false">TRUNC(H1006*(1+I1006),2)</f>
        <v>0</v>
      </c>
      <c r="K1006" s="54" t="n">
        <f aca="false">TRUNC(J1006*G1006,2)</f>
        <v>0</v>
      </c>
      <c r="L1006" s="51"/>
      <c r="M1006" s="46"/>
      <c r="N1006" s="7" t="n">
        <f aca="false">SUM(O1006:V1006)-K1006</f>
        <v>0</v>
      </c>
      <c r="O1006" s="51"/>
      <c r="P1006" s="51"/>
      <c r="Q1006" s="51"/>
      <c r="R1006" s="51"/>
      <c r="S1006" s="51"/>
      <c r="T1006" s="51"/>
      <c r="U1006" s="51"/>
      <c r="V1006" s="51" t="n">
        <f aca="false">K1006</f>
        <v>0</v>
      </c>
      <c r="W1006" s="114"/>
      <c r="X1006" s="50"/>
    </row>
    <row r="1007" s="10" customFormat="true" ht="14.15" hidden="false" customHeight="false" outlineLevel="1" collapsed="false">
      <c r="A1007" s="49" t="s">
        <v>1910</v>
      </c>
      <c r="B1007" s="50" t="s">
        <v>49</v>
      </c>
      <c r="C1007" s="50" t="s">
        <v>1883</v>
      </c>
      <c r="D1007" s="50" t="s">
        <v>51</v>
      </c>
      <c r="E1007" s="45" t="s">
        <v>1884</v>
      </c>
      <c r="F1007" s="7" t="s">
        <v>64</v>
      </c>
      <c r="G1007" s="51" t="n">
        <v>130.34</v>
      </c>
      <c r="H1007" s="55"/>
      <c r="I1007" s="46" t="n">
        <f aca="false">$D$1116</f>
        <v>0</v>
      </c>
      <c r="J1007" s="53" t="n">
        <f aca="false">TRUNC(H1007*(1+I1007),2)</f>
        <v>0</v>
      </c>
      <c r="K1007" s="54" t="n">
        <f aca="false">TRUNC(J1007*G1007,2)</f>
        <v>0</v>
      </c>
      <c r="L1007" s="51"/>
      <c r="M1007" s="46"/>
      <c r="N1007" s="7" t="n">
        <f aca="false">SUM(O1007:V1007)-K1007</f>
        <v>0</v>
      </c>
      <c r="O1007" s="51"/>
      <c r="P1007" s="51"/>
      <c r="Q1007" s="51"/>
      <c r="R1007" s="51"/>
      <c r="S1007" s="51"/>
      <c r="T1007" s="51"/>
      <c r="U1007" s="51"/>
      <c r="V1007" s="51" t="n">
        <f aca="false">K1007</f>
        <v>0</v>
      </c>
      <c r="W1007" s="114"/>
      <c r="X1007" s="50"/>
    </row>
    <row r="1008" s="80" customFormat="true" ht="12.8" hidden="false" customHeight="false" outlineLevel="1" collapsed="false">
      <c r="A1008" s="73" t="s">
        <v>1911</v>
      </c>
      <c r="B1008" s="74"/>
      <c r="C1008" s="74"/>
      <c r="D1008" s="75"/>
      <c r="E1008" s="76" t="s">
        <v>646</v>
      </c>
      <c r="F1008" s="74"/>
      <c r="G1008" s="77"/>
      <c r="H1008" s="55"/>
      <c r="I1008" s="78"/>
      <c r="J1008" s="78"/>
      <c r="K1008" s="77"/>
      <c r="L1008" s="77"/>
      <c r="M1008" s="78"/>
      <c r="N1008" s="79"/>
      <c r="O1008" s="77"/>
      <c r="P1008" s="77"/>
      <c r="Q1008" s="77"/>
      <c r="R1008" s="77"/>
      <c r="S1008" s="77"/>
      <c r="T1008" s="77"/>
      <c r="U1008" s="77"/>
      <c r="V1008" s="168"/>
      <c r="W1008" s="168"/>
      <c r="X1008" s="79"/>
      <c r="IM1008" s="89"/>
      <c r="IN1008" s="89"/>
    </row>
    <row r="1009" s="10" customFormat="true" ht="14.15" hidden="false" customHeight="false" outlineLevel="1" collapsed="false">
      <c r="A1009" s="49" t="s">
        <v>1912</v>
      </c>
      <c r="B1009" s="50" t="s">
        <v>49</v>
      </c>
      <c r="C1009" s="50" t="s">
        <v>1887</v>
      </c>
      <c r="D1009" s="50" t="s">
        <v>51</v>
      </c>
      <c r="E1009" s="45" t="s">
        <v>1888</v>
      </c>
      <c r="F1009" s="7" t="s">
        <v>64</v>
      </c>
      <c r="G1009" s="51" t="n">
        <v>27.34</v>
      </c>
      <c r="H1009" s="55"/>
      <c r="I1009" s="46" t="n">
        <f aca="false">$D$1116</f>
        <v>0</v>
      </c>
      <c r="J1009" s="53" t="n">
        <f aca="false">TRUNC(H1009*(1+I1009),2)</f>
        <v>0</v>
      </c>
      <c r="K1009" s="54" t="n">
        <f aca="false">TRUNC(J1009*G1009,2)</f>
        <v>0</v>
      </c>
      <c r="L1009" s="51"/>
      <c r="M1009" s="46"/>
      <c r="N1009" s="7" t="n">
        <f aca="false">SUM(O1009:V1009)-K1009</f>
        <v>0</v>
      </c>
      <c r="O1009" s="51"/>
      <c r="P1009" s="51"/>
      <c r="Q1009" s="51"/>
      <c r="R1009" s="51"/>
      <c r="S1009" s="51"/>
      <c r="T1009" s="51"/>
      <c r="U1009" s="51"/>
      <c r="V1009" s="51" t="n">
        <f aca="false">K1009</f>
        <v>0</v>
      </c>
      <c r="W1009" s="50"/>
      <c r="X1009" s="50"/>
    </row>
    <row r="1010" s="10" customFormat="true" ht="14.15" hidden="false" customHeight="false" outlineLevel="1" collapsed="false">
      <c r="A1010" s="49" t="s">
        <v>1913</v>
      </c>
      <c r="B1010" s="50" t="s">
        <v>49</v>
      </c>
      <c r="C1010" s="50" t="s">
        <v>1890</v>
      </c>
      <c r="D1010" s="50" t="s">
        <v>51</v>
      </c>
      <c r="E1010" s="45" t="s">
        <v>1891</v>
      </c>
      <c r="F1010" s="7" t="s">
        <v>64</v>
      </c>
      <c r="G1010" s="51" t="n">
        <v>27.34</v>
      </c>
      <c r="H1010" s="55"/>
      <c r="I1010" s="46" t="n">
        <f aca="false">$D$1116</f>
        <v>0</v>
      </c>
      <c r="J1010" s="53" t="n">
        <f aca="false">TRUNC(H1010*(1+I1010),2)</f>
        <v>0</v>
      </c>
      <c r="K1010" s="54" t="n">
        <f aca="false">TRUNC(J1010*G1010,2)</f>
        <v>0</v>
      </c>
      <c r="L1010" s="51"/>
      <c r="M1010" s="46"/>
      <c r="N1010" s="7" t="n">
        <f aca="false">SUM(O1010:V1010)-K1010</f>
        <v>0</v>
      </c>
      <c r="O1010" s="51"/>
      <c r="P1010" s="51"/>
      <c r="Q1010" s="51"/>
      <c r="R1010" s="51"/>
      <c r="S1010" s="51"/>
      <c r="T1010" s="51"/>
      <c r="U1010" s="51"/>
      <c r="V1010" s="51" t="n">
        <f aca="false">K1010</f>
        <v>0</v>
      </c>
      <c r="W1010" s="50"/>
      <c r="X1010" s="50"/>
    </row>
    <row r="1011" s="10" customFormat="true" ht="23.85" hidden="false" customHeight="false" outlineLevel="1" collapsed="false">
      <c r="A1011" s="49" t="s">
        <v>1914</v>
      </c>
      <c r="B1011" s="50" t="s">
        <v>49</v>
      </c>
      <c r="C1011" s="50" t="s">
        <v>1893</v>
      </c>
      <c r="D1011" s="50" t="s">
        <v>51</v>
      </c>
      <c r="E1011" s="45" t="s">
        <v>1894</v>
      </c>
      <c r="F1011" s="7" t="s">
        <v>64</v>
      </c>
      <c r="G1011" s="51" t="n">
        <v>27.34</v>
      </c>
      <c r="H1011" s="55"/>
      <c r="I1011" s="46" t="n">
        <f aca="false">$D$1116</f>
        <v>0</v>
      </c>
      <c r="J1011" s="53" t="n">
        <f aca="false">TRUNC(H1011*(1+I1011),2)</f>
        <v>0</v>
      </c>
      <c r="K1011" s="54" t="n">
        <f aca="false">TRUNC(J1011*G1011,2)</f>
        <v>0</v>
      </c>
      <c r="L1011" s="51"/>
      <c r="M1011" s="46"/>
      <c r="N1011" s="7" t="n">
        <f aca="false">SUM(O1011:V1011)-K1011</f>
        <v>0</v>
      </c>
      <c r="O1011" s="51"/>
      <c r="P1011" s="51"/>
      <c r="Q1011" s="51"/>
      <c r="R1011" s="51"/>
      <c r="S1011" s="51"/>
      <c r="T1011" s="51"/>
      <c r="U1011" s="51"/>
      <c r="V1011" s="51" t="n">
        <f aca="false">K1011</f>
        <v>0</v>
      </c>
      <c r="W1011" s="50"/>
      <c r="X1011" s="50"/>
    </row>
    <row r="1012" s="89" customFormat="true" ht="12.8" hidden="false" customHeight="false" outlineLevel="1" collapsed="false">
      <c r="A1012" s="73" t="s">
        <v>1915</v>
      </c>
      <c r="B1012" s="74"/>
      <c r="C1012" s="74"/>
      <c r="D1012" s="75"/>
      <c r="E1012" s="76" t="s">
        <v>1896</v>
      </c>
      <c r="F1012" s="74"/>
      <c r="G1012" s="77"/>
      <c r="H1012" s="55"/>
      <c r="I1012" s="78"/>
      <c r="J1012" s="78"/>
      <c r="K1012" s="77"/>
      <c r="L1012" s="77"/>
      <c r="M1012" s="78"/>
      <c r="N1012" s="79"/>
      <c r="O1012" s="77"/>
      <c r="P1012" s="77"/>
      <c r="Q1012" s="77"/>
      <c r="R1012" s="77"/>
      <c r="S1012" s="77"/>
      <c r="T1012" s="77"/>
      <c r="U1012" s="77"/>
      <c r="V1012" s="77"/>
      <c r="W1012" s="74"/>
      <c r="X1012" s="74"/>
    </row>
    <row r="1013" s="10" customFormat="true" ht="23.85" hidden="false" customHeight="false" outlineLevel="1" collapsed="false">
      <c r="A1013" s="49" t="s">
        <v>1916</v>
      </c>
      <c r="B1013" s="50" t="s">
        <v>49</v>
      </c>
      <c r="C1013" s="50" t="s">
        <v>1898</v>
      </c>
      <c r="D1013" s="50" t="s">
        <v>51</v>
      </c>
      <c r="E1013" s="3" t="s">
        <v>1899</v>
      </c>
      <c r="F1013" s="50" t="s">
        <v>64</v>
      </c>
      <c r="G1013" s="51" t="n">
        <v>4.97</v>
      </c>
      <c r="H1013" s="55"/>
      <c r="I1013" s="46" t="n">
        <f aca="false">$D$1116</f>
        <v>0</v>
      </c>
      <c r="J1013" s="53" t="n">
        <f aca="false">TRUNC(H1013*(1+I1013),2)</f>
        <v>0</v>
      </c>
      <c r="K1013" s="54" t="n">
        <f aca="false">TRUNC(J1013*G1013,2)</f>
        <v>0</v>
      </c>
      <c r="L1013" s="51"/>
      <c r="M1013" s="46"/>
      <c r="N1013" s="7" t="n">
        <f aca="false">SUM(O1013:V1013)-K1013</f>
        <v>0</v>
      </c>
      <c r="O1013" s="51"/>
      <c r="P1013" s="51"/>
      <c r="Q1013" s="51"/>
      <c r="R1013" s="51"/>
      <c r="S1013" s="51"/>
      <c r="T1013" s="51"/>
      <c r="U1013" s="51"/>
      <c r="V1013" s="51"/>
      <c r="W1013" s="109" t="n">
        <f aca="false">K1013</f>
        <v>0</v>
      </c>
      <c r="X1013" s="50"/>
    </row>
    <row r="1014" s="44" customFormat="true" ht="12.8" hidden="false" customHeight="false" outlineLevel="1" collapsed="false">
      <c r="A1014" s="113" t="s">
        <v>1917</v>
      </c>
      <c r="B1014" s="38"/>
      <c r="C1014" s="38"/>
      <c r="D1014" s="82"/>
      <c r="E1014" s="36" t="s">
        <v>195</v>
      </c>
      <c r="F1014" s="38"/>
      <c r="G1014" s="40"/>
      <c r="H1014" s="55"/>
      <c r="I1014" s="41"/>
      <c r="J1014" s="41"/>
      <c r="K1014" s="40"/>
      <c r="L1014" s="40"/>
      <c r="M1014" s="41"/>
      <c r="N1014" s="42"/>
      <c r="O1014" s="40"/>
      <c r="P1014" s="40"/>
      <c r="Q1014" s="40"/>
      <c r="R1014" s="40"/>
      <c r="S1014" s="40"/>
      <c r="T1014" s="40"/>
      <c r="U1014" s="40"/>
      <c r="V1014" s="40"/>
      <c r="W1014" s="38"/>
      <c r="X1014" s="38"/>
    </row>
    <row r="1015" s="80" customFormat="true" ht="12.8" hidden="false" customHeight="false" outlineLevel="1" collapsed="false">
      <c r="A1015" s="73" t="s">
        <v>1918</v>
      </c>
      <c r="B1015" s="75"/>
      <c r="C1015" s="75"/>
      <c r="D1015" s="75"/>
      <c r="E1015" s="76" t="s">
        <v>1867</v>
      </c>
      <c r="F1015" s="74"/>
      <c r="G1015" s="74"/>
      <c r="H1015" s="55"/>
      <c r="I1015" s="74"/>
      <c r="J1015" s="74"/>
      <c r="K1015" s="94"/>
      <c r="L1015" s="77"/>
      <c r="M1015" s="78"/>
      <c r="N1015" s="79"/>
      <c r="O1015" s="77"/>
      <c r="P1015" s="77"/>
      <c r="Q1015" s="77"/>
      <c r="R1015" s="77"/>
      <c r="S1015" s="77"/>
      <c r="T1015" s="77"/>
      <c r="U1015" s="77"/>
      <c r="V1015" s="77"/>
      <c r="W1015" s="79"/>
      <c r="X1015" s="79"/>
      <c r="IM1015" s="89"/>
      <c r="IN1015" s="89"/>
    </row>
    <row r="1016" s="10" customFormat="true" ht="14.15" hidden="false" customHeight="false" outlineLevel="1" collapsed="false">
      <c r="A1016" s="49" t="s">
        <v>1919</v>
      </c>
      <c r="B1016" s="50" t="s">
        <v>49</v>
      </c>
      <c r="C1016" s="50" t="s">
        <v>1872</v>
      </c>
      <c r="D1016" s="50" t="s">
        <v>51</v>
      </c>
      <c r="E1016" s="45" t="s">
        <v>1873</v>
      </c>
      <c r="F1016" s="7" t="s">
        <v>64</v>
      </c>
      <c r="G1016" s="51" t="n">
        <v>1.36</v>
      </c>
      <c r="H1016" s="55"/>
      <c r="I1016" s="46" t="n">
        <f aca="false">$D$1116</f>
        <v>0</v>
      </c>
      <c r="J1016" s="53" t="n">
        <f aca="false">TRUNC(H1016*(1+I1016),2)</f>
        <v>0</v>
      </c>
      <c r="K1016" s="54" t="n">
        <f aca="false">TRUNC(J1016*G1016,2)</f>
        <v>0</v>
      </c>
      <c r="L1016" s="51"/>
      <c r="M1016" s="46"/>
      <c r="N1016" s="7" t="n">
        <f aca="false">SUM(O1016:V1016)-K1016</f>
        <v>0</v>
      </c>
      <c r="O1016" s="51"/>
      <c r="P1016" s="51"/>
      <c r="Q1016" s="51"/>
      <c r="R1016" s="51"/>
      <c r="S1016" s="51"/>
      <c r="T1016" s="51"/>
      <c r="U1016" s="51"/>
      <c r="V1016" s="51"/>
      <c r="W1016" s="109" t="n">
        <f aca="false">K1016</f>
        <v>0</v>
      </c>
      <c r="X1016" s="50"/>
    </row>
    <row r="1017" s="10" customFormat="true" ht="14.15" hidden="false" customHeight="false" outlineLevel="1" collapsed="false">
      <c r="A1017" s="49" t="s">
        <v>1920</v>
      </c>
      <c r="B1017" s="50" t="s">
        <v>49</v>
      </c>
      <c r="C1017" s="50" t="s">
        <v>338</v>
      </c>
      <c r="D1017" s="50" t="s">
        <v>51</v>
      </c>
      <c r="E1017" s="45" t="s">
        <v>339</v>
      </c>
      <c r="F1017" s="7" t="s">
        <v>64</v>
      </c>
      <c r="G1017" s="51" t="n">
        <v>95.65</v>
      </c>
      <c r="H1017" s="55"/>
      <c r="I1017" s="46" t="n">
        <f aca="false">$D$1116</f>
        <v>0</v>
      </c>
      <c r="J1017" s="53" t="n">
        <f aca="false">TRUNC(H1017*(1+I1017),2)</f>
        <v>0</v>
      </c>
      <c r="K1017" s="54" t="n">
        <f aca="false">TRUNC(J1017*G1017,2)</f>
        <v>0</v>
      </c>
      <c r="L1017" s="51"/>
      <c r="M1017" s="46"/>
      <c r="N1017" s="7" t="n">
        <f aca="false">SUM(O1017:V1017)-K1017</f>
        <v>0</v>
      </c>
      <c r="O1017" s="51"/>
      <c r="P1017" s="51"/>
      <c r="Q1017" s="51"/>
      <c r="R1017" s="51"/>
      <c r="S1017" s="51"/>
      <c r="T1017" s="51"/>
      <c r="U1017" s="51"/>
      <c r="V1017" s="51"/>
      <c r="W1017" s="109" t="n">
        <f aca="false">K1017</f>
        <v>0</v>
      </c>
      <c r="X1017" s="50"/>
    </row>
    <row r="1018" s="10" customFormat="true" ht="23.85" hidden="false" customHeight="false" outlineLevel="1" collapsed="false">
      <c r="A1018" s="49" t="s">
        <v>1921</v>
      </c>
      <c r="B1018" s="50" t="s">
        <v>49</v>
      </c>
      <c r="C1018" s="50" t="s">
        <v>1922</v>
      </c>
      <c r="D1018" s="50" t="s">
        <v>51</v>
      </c>
      <c r="E1018" s="45" t="s">
        <v>1923</v>
      </c>
      <c r="F1018" s="7" t="s">
        <v>64</v>
      </c>
      <c r="G1018" s="51" t="n">
        <v>95.65</v>
      </c>
      <c r="H1018" s="55"/>
      <c r="I1018" s="46" t="n">
        <f aca="false">$D$1116</f>
        <v>0</v>
      </c>
      <c r="J1018" s="53" t="n">
        <f aca="false">TRUNC(H1018*(1+I1018),2)</f>
        <v>0</v>
      </c>
      <c r="K1018" s="54" t="n">
        <f aca="false">TRUNC(J1018*G1018,2)</f>
        <v>0</v>
      </c>
      <c r="L1018" s="51"/>
      <c r="M1018" s="46"/>
      <c r="N1018" s="169" t="n">
        <f aca="false">SUM(O1018:V1018)-K1018</f>
        <v>0</v>
      </c>
      <c r="O1018" s="51"/>
      <c r="P1018" s="51"/>
      <c r="Q1018" s="51"/>
      <c r="R1018" s="51"/>
      <c r="S1018" s="51"/>
      <c r="T1018" s="51"/>
      <c r="U1018" s="51"/>
      <c r="V1018" s="51"/>
      <c r="W1018" s="109" t="n">
        <f aca="false">K1018</f>
        <v>0</v>
      </c>
      <c r="X1018" s="50"/>
    </row>
    <row r="1019" s="10" customFormat="true" ht="14.15" hidden="false" customHeight="false" outlineLevel="1" collapsed="false">
      <c r="A1019" s="49" t="s">
        <v>1921</v>
      </c>
      <c r="B1019" s="50" t="s">
        <v>49</v>
      </c>
      <c r="C1019" s="50" t="s">
        <v>1883</v>
      </c>
      <c r="D1019" s="50" t="s">
        <v>51</v>
      </c>
      <c r="E1019" s="45" t="s">
        <v>1884</v>
      </c>
      <c r="F1019" s="7" t="s">
        <v>64</v>
      </c>
      <c r="G1019" s="51" t="n">
        <v>95.65</v>
      </c>
      <c r="H1019" s="55"/>
      <c r="I1019" s="46" t="n">
        <f aca="false">$D$1116</f>
        <v>0</v>
      </c>
      <c r="J1019" s="53" t="n">
        <f aca="false">TRUNC(H1019*(1+I1019),2)</f>
        <v>0</v>
      </c>
      <c r="K1019" s="54" t="n">
        <f aca="false">TRUNC(J1019*G1019,2)</f>
        <v>0</v>
      </c>
      <c r="L1019" s="51"/>
      <c r="M1019" s="46"/>
      <c r="N1019" s="7" t="n">
        <f aca="false">SUM(O1019:V1019)-K1019</f>
        <v>0</v>
      </c>
      <c r="O1019" s="51"/>
      <c r="P1019" s="51"/>
      <c r="Q1019" s="51"/>
      <c r="R1019" s="51"/>
      <c r="S1019" s="51"/>
      <c r="T1019" s="51"/>
      <c r="U1019" s="51"/>
      <c r="V1019" s="51"/>
      <c r="W1019" s="109" t="n">
        <f aca="false">K1019</f>
        <v>0</v>
      </c>
      <c r="X1019" s="50"/>
    </row>
    <row r="1020" s="80" customFormat="true" ht="12.8" hidden="false" customHeight="false" outlineLevel="1" collapsed="false">
      <c r="A1020" s="73" t="s">
        <v>1924</v>
      </c>
      <c r="B1020" s="75"/>
      <c r="C1020" s="75"/>
      <c r="D1020" s="75"/>
      <c r="E1020" s="76" t="s">
        <v>1925</v>
      </c>
      <c r="F1020" s="74"/>
      <c r="G1020" s="74"/>
      <c r="H1020" s="55"/>
      <c r="I1020" s="74"/>
      <c r="J1020" s="74"/>
      <c r="K1020" s="94"/>
      <c r="L1020" s="77"/>
      <c r="M1020" s="78"/>
      <c r="N1020" s="79"/>
      <c r="O1020" s="77"/>
      <c r="P1020" s="77"/>
      <c r="Q1020" s="77"/>
      <c r="R1020" s="77"/>
      <c r="S1020" s="77"/>
      <c r="T1020" s="77"/>
      <c r="U1020" s="77"/>
      <c r="V1020" s="77"/>
      <c r="W1020" s="79"/>
      <c r="X1020" s="79"/>
      <c r="IM1020" s="89"/>
      <c r="IN1020" s="89"/>
    </row>
    <row r="1021" s="10" customFormat="true" ht="35.05" hidden="false" customHeight="false" outlineLevel="1" collapsed="false">
      <c r="A1021" s="49" t="s">
        <v>1926</v>
      </c>
      <c r="B1021" s="50" t="s">
        <v>49</v>
      </c>
      <c r="C1021" s="50" t="s">
        <v>1927</v>
      </c>
      <c r="D1021" s="50" t="s">
        <v>80</v>
      </c>
      <c r="E1021" s="45" t="s">
        <v>1928</v>
      </c>
      <c r="F1021" s="7" t="s">
        <v>64</v>
      </c>
      <c r="G1021" s="51" t="n">
        <v>27.96</v>
      </c>
      <c r="H1021" s="55"/>
      <c r="I1021" s="46" t="n">
        <f aca="false">$D$1116</f>
        <v>0</v>
      </c>
      <c r="J1021" s="53" t="n">
        <f aca="false">TRUNC(H1021*(1+I1021),2)</f>
        <v>0</v>
      </c>
      <c r="K1021" s="54" t="n">
        <f aca="false">TRUNC(J1021*G1021,2)</f>
        <v>0</v>
      </c>
      <c r="L1021" s="51"/>
      <c r="M1021" s="46"/>
      <c r="N1021" s="7" t="n">
        <f aca="false">SUM(O1021:V1021)-K1021</f>
        <v>0</v>
      </c>
      <c r="O1021" s="51"/>
      <c r="P1021" s="51"/>
      <c r="Q1021" s="51"/>
      <c r="R1021" s="51"/>
      <c r="S1021" s="51"/>
      <c r="T1021" s="51"/>
      <c r="U1021" s="51"/>
      <c r="V1021" s="51" t="n">
        <f aca="false">K1021</f>
        <v>0</v>
      </c>
      <c r="W1021" s="50"/>
      <c r="X1021" s="50"/>
    </row>
    <row r="1022" s="10" customFormat="true" ht="14.15" hidden="false" customHeight="false" outlineLevel="1" collapsed="false">
      <c r="A1022" s="49" t="s">
        <v>1929</v>
      </c>
      <c r="B1022" s="50" t="s">
        <v>49</v>
      </c>
      <c r="C1022" s="50" t="s">
        <v>1930</v>
      </c>
      <c r="D1022" s="50" t="s">
        <v>51</v>
      </c>
      <c r="E1022" s="45" t="s">
        <v>1931</v>
      </c>
      <c r="F1022" s="7" t="s">
        <v>64</v>
      </c>
      <c r="G1022" s="51" t="n">
        <v>27.96</v>
      </c>
      <c r="H1022" s="55"/>
      <c r="I1022" s="46" t="n">
        <f aca="false">$D$1116</f>
        <v>0</v>
      </c>
      <c r="J1022" s="53" t="n">
        <f aca="false">TRUNC(H1022*(1+I1022),2)</f>
        <v>0</v>
      </c>
      <c r="K1022" s="54" t="n">
        <f aca="false">TRUNC(J1022*G1022,2)</f>
        <v>0</v>
      </c>
      <c r="L1022" s="51"/>
      <c r="M1022" s="46"/>
      <c r="N1022" s="7" t="n">
        <f aca="false">SUM(O1022:V1022)-K1022</f>
        <v>0</v>
      </c>
      <c r="O1022" s="51"/>
      <c r="P1022" s="51"/>
      <c r="Q1022" s="51"/>
      <c r="R1022" s="51"/>
      <c r="S1022" s="51"/>
      <c r="T1022" s="51"/>
      <c r="U1022" s="51"/>
      <c r="V1022" s="51" t="n">
        <f aca="false">K1022</f>
        <v>0</v>
      </c>
      <c r="W1022" s="50"/>
      <c r="X1022" s="50"/>
    </row>
    <row r="1023" s="49" customFormat="true" ht="14.15" hidden="false" customHeight="false" outlineLevel="1" collapsed="false">
      <c r="A1023" s="49" t="s">
        <v>1932</v>
      </c>
      <c r="B1023" s="50" t="s">
        <v>49</v>
      </c>
      <c r="C1023" s="50" t="s">
        <v>1933</v>
      </c>
      <c r="D1023" s="50" t="s">
        <v>51</v>
      </c>
      <c r="E1023" s="45" t="s">
        <v>1934</v>
      </c>
      <c r="F1023" s="7" t="s">
        <v>64</v>
      </c>
      <c r="G1023" s="51" t="n">
        <v>27.96</v>
      </c>
      <c r="H1023" s="55"/>
      <c r="I1023" s="46" t="n">
        <f aca="false">$D$1116</f>
        <v>0</v>
      </c>
      <c r="J1023" s="53" t="n">
        <f aca="false">TRUNC(H1023*(1+I1023),2)</f>
        <v>0</v>
      </c>
      <c r="K1023" s="54" t="n">
        <f aca="false">TRUNC(J1023*G1023,2)</f>
        <v>0</v>
      </c>
      <c r="N1023" s="7" t="n">
        <f aca="false">SUM(O1023:V1023)-K1023</f>
        <v>0</v>
      </c>
      <c r="O1023" s="51"/>
      <c r="P1023" s="51"/>
      <c r="Q1023" s="51"/>
      <c r="R1023" s="51"/>
      <c r="S1023" s="51"/>
      <c r="T1023" s="51"/>
      <c r="U1023" s="51"/>
      <c r="V1023" s="51" t="n">
        <f aca="false">K1023</f>
        <v>0</v>
      </c>
      <c r="W1023" s="83"/>
      <c r="X1023" s="83"/>
      <c r="Y1023" s="9"/>
      <c r="Z1023" s="128"/>
      <c r="AA1023" s="128"/>
      <c r="AB1023" s="128"/>
      <c r="AC1023" s="128"/>
      <c r="AD1023" s="128"/>
      <c r="AE1023" s="128"/>
      <c r="AF1023" s="128"/>
      <c r="AG1023" s="128"/>
    </row>
    <row r="1024" s="89" customFormat="true" ht="12.8" hidden="false" customHeight="false" outlineLevel="1" collapsed="false">
      <c r="A1024" s="73" t="s">
        <v>1935</v>
      </c>
      <c r="B1024" s="74"/>
      <c r="C1024" s="74"/>
      <c r="D1024" s="75"/>
      <c r="E1024" s="76" t="s">
        <v>1936</v>
      </c>
      <c r="F1024" s="74"/>
      <c r="G1024" s="74"/>
      <c r="H1024" s="55"/>
      <c r="I1024" s="78"/>
      <c r="J1024" s="78"/>
      <c r="K1024" s="77"/>
      <c r="L1024" s="77"/>
      <c r="M1024" s="78"/>
      <c r="N1024" s="79"/>
      <c r="O1024" s="77"/>
      <c r="P1024" s="77"/>
      <c r="Q1024" s="77"/>
      <c r="R1024" s="77"/>
      <c r="S1024" s="77"/>
      <c r="T1024" s="77"/>
      <c r="U1024" s="77"/>
      <c r="V1024" s="77"/>
      <c r="W1024" s="74"/>
      <c r="X1024" s="74"/>
    </row>
    <row r="1025" s="10" customFormat="true" ht="23.85" hidden="false" customHeight="false" outlineLevel="1" collapsed="false">
      <c r="A1025" s="49" t="s">
        <v>1937</v>
      </c>
      <c r="B1025" s="50" t="s">
        <v>49</v>
      </c>
      <c r="C1025" s="50" t="s">
        <v>1930</v>
      </c>
      <c r="D1025" s="50" t="s">
        <v>51</v>
      </c>
      <c r="E1025" s="45" t="s">
        <v>1938</v>
      </c>
      <c r="F1025" s="7" t="s">
        <v>64</v>
      </c>
      <c r="G1025" s="51" t="n">
        <v>23.5</v>
      </c>
      <c r="H1025" s="55"/>
      <c r="I1025" s="46" t="n">
        <f aca="false">$D$1116</f>
        <v>0</v>
      </c>
      <c r="J1025" s="53" t="n">
        <f aca="false">TRUNC(H1025*(1+I1025),2)</f>
        <v>0</v>
      </c>
      <c r="K1025" s="54" t="n">
        <f aca="false">TRUNC(J1025*G1025,2)</f>
        <v>0</v>
      </c>
      <c r="L1025" s="51"/>
      <c r="M1025" s="46"/>
      <c r="N1025" s="7" t="n">
        <f aca="false">SUM(O1025:V1025)-K1025</f>
        <v>0</v>
      </c>
      <c r="O1025" s="51"/>
      <c r="P1025" s="51"/>
      <c r="Q1025" s="51"/>
      <c r="R1025" s="51"/>
      <c r="S1025" s="51"/>
      <c r="T1025" s="51"/>
      <c r="U1025" s="51"/>
      <c r="V1025" s="51"/>
      <c r="W1025" s="109" t="n">
        <f aca="false">K1025</f>
        <v>0</v>
      </c>
      <c r="X1025" s="50"/>
    </row>
    <row r="1026" s="10" customFormat="true" ht="23.85" hidden="false" customHeight="false" outlineLevel="1" collapsed="false">
      <c r="A1026" s="49" t="s">
        <v>1939</v>
      </c>
      <c r="B1026" s="50" t="s">
        <v>49</v>
      </c>
      <c r="C1026" s="50" t="s">
        <v>1933</v>
      </c>
      <c r="D1026" s="50" t="s">
        <v>51</v>
      </c>
      <c r="E1026" s="45" t="s">
        <v>1940</v>
      </c>
      <c r="F1026" s="7" t="s">
        <v>64</v>
      </c>
      <c r="G1026" s="51" t="n">
        <v>23.5</v>
      </c>
      <c r="H1026" s="55"/>
      <c r="I1026" s="46" t="n">
        <f aca="false">$D$1116</f>
        <v>0</v>
      </c>
      <c r="J1026" s="53" t="n">
        <f aca="false">TRUNC(H1026*(1+I1026),2)</f>
        <v>0</v>
      </c>
      <c r="K1026" s="54" t="n">
        <f aca="false">TRUNC(J1026*G1026,2)</f>
        <v>0</v>
      </c>
      <c r="L1026" s="51"/>
      <c r="M1026" s="46"/>
      <c r="N1026" s="7" t="n">
        <f aca="false">SUM(O1026:V1026)-K1026</f>
        <v>0</v>
      </c>
      <c r="O1026" s="51"/>
      <c r="P1026" s="51"/>
      <c r="Q1026" s="51"/>
      <c r="R1026" s="51"/>
      <c r="S1026" s="51"/>
      <c r="T1026" s="51"/>
      <c r="U1026" s="51"/>
      <c r="V1026" s="51"/>
      <c r="W1026" s="109" t="n">
        <f aca="false">K1026</f>
        <v>0</v>
      </c>
      <c r="X1026" s="50"/>
    </row>
    <row r="1027" s="10" customFormat="true" ht="23.85" hidden="false" customHeight="false" outlineLevel="1" collapsed="false">
      <c r="A1027" s="49" t="s">
        <v>1941</v>
      </c>
      <c r="B1027" s="50" t="s">
        <v>49</v>
      </c>
      <c r="C1027" s="50" t="s">
        <v>1930</v>
      </c>
      <c r="D1027" s="50" t="s">
        <v>51</v>
      </c>
      <c r="E1027" s="45" t="s">
        <v>1942</v>
      </c>
      <c r="F1027" s="7" t="s">
        <v>64</v>
      </c>
      <c r="G1027" s="51" t="n">
        <v>23.32</v>
      </c>
      <c r="H1027" s="55"/>
      <c r="I1027" s="46" t="n">
        <f aca="false">$D$1116</f>
        <v>0</v>
      </c>
      <c r="J1027" s="53" t="n">
        <f aca="false">TRUNC(H1027*(1+I1027),2)</f>
        <v>0</v>
      </c>
      <c r="K1027" s="54" t="n">
        <f aca="false">TRUNC(J1027*G1027,2)</f>
        <v>0</v>
      </c>
      <c r="L1027" s="51"/>
      <c r="M1027" s="46"/>
      <c r="N1027" s="7" t="n">
        <f aca="false">SUM(O1027:V1027)-K1027</f>
        <v>0</v>
      </c>
      <c r="O1027" s="51"/>
      <c r="P1027" s="51"/>
      <c r="Q1027" s="51"/>
      <c r="R1027" s="51"/>
      <c r="S1027" s="51"/>
      <c r="T1027" s="51"/>
      <c r="U1027" s="51"/>
      <c r="V1027" s="51"/>
      <c r="W1027" s="109" t="n">
        <f aca="false">K1027</f>
        <v>0</v>
      </c>
      <c r="X1027" s="50"/>
    </row>
    <row r="1028" s="10" customFormat="true" ht="23.85" hidden="false" customHeight="false" outlineLevel="1" collapsed="false">
      <c r="A1028" s="49" t="s">
        <v>1943</v>
      </c>
      <c r="B1028" s="50" t="s">
        <v>49</v>
      </c>
      <c r="C1028" s="50" t="s">
        <v>1933</v>
      </c>
      <c r="D1028" s="50" t="s">
        <v>51</v>
      </c>
      <c r="E1028" s="45" t="s">
        <v>1944</v>
      </c>
      <c r="F1028" s="7" t="s">
        <v>64</v>
      </c>
      <c r="G1028" s="51" t="n">
        <v>23.32</v>
      </c>
      <c r="H1028" s="55"/>
      <c r="I1028" s="46" t="n">
        <f aca="false">$D$1116</f>
        <v>0</v>
      </c>
      <c r="J1028" s="53" t="n">
        <f aca="false">TRUNC(H1028*(1+I1028),2)</f>
        <v>0</v>
      </c>
      <c r="K1028" s="54" t="n">
        <f aca="false">TRUNC(J1028*G1028,2)</f>
        <v>0</v>
      </c>
      <c r="L1028" s="51"/>
      <c r="M1028" s="46"/>
      <c r="N1028" s="7"/>
      <c r="O1028" s="51"/>
      <c r="P1028" s="51"/>
      <c r="Q1028" s="51"/>
      <c r="R1028" s="51"/>
      <c r="S1028" s="51"/>
      <c r="T1028" s="51"/>
      <c r="U1028" s="51"/>
      <c r="V1028" s="51"/>
      <c r="W1028" s="109" t="n">
        <f aca="false">K1028</f>
        <v>0</v>
      </c>
      <c r="X1028" s="50"/>
    </row>
    <row r="1029" s="10" customFormat="true" ht="23.85" hidden="false" customHeight="false" outlineLevel="1" collapsed="false">
      <c r="A1029" s="49" t="s">
        <v>1945</v>
      </c>
      <c r="B1029" s="50" t="s">
        <v>49</v>
      </c>
      <c r="C1029" s="50" t="s">
        <v>1930</v>
      </c>
      <c r="D1029" s="50" t="s">
        <v>51</v>
      </c>
      <c r="E1029" s="45" t="s">
        <v>1946</v>
      </c>
      <c r="F1029" s="7" t="s">
        <v>64</v>
      </c>
      <c r="G1029" s="51" t="n">
        <v>1</v>
      </c>
      <c r="H1029" s="55"/>
      <c r="I1029" s="46" t="n">
        <f aca="false">$D$1116</f>
        <v>0</v>
      </c>
      <c r="J1029" s="53" t="n">
        <f aca="false">TRUNC(H1029*(1+I1029),2)</f>
        <v>0</v>
      </c>
      <c r="K1029" s="54" t="n">
        <f aca="false">TRUNC(J1029*G1029,2)</f>
        <v>0</v>
      </c>
      <c r="L1029" s="51"/>
      <c r="M1029" s="46"/>
      <c r="N1029" s="7"/>
      <c r="O1029" s="51"/>
      <c r="P1029" s="51"/>
      <c r="Q1029" s="51"/>
      <c r="R1029" s="51"/>
      <c r="S1029" s="51"/>
      <c r="T1029" s="51"/>
      <c r="U1029" s="51"/>
      <c r="V1029" s="51"/>
      <c r="W1029" s="109" t="n">
        <f aca="false">K1029</f>
        <v>0</v>
      </c>
      <c r="X1029" s="50"/>
    </row>
    <row r="1030" s="10" customFormat="true" ht="23.85" hidden="false" customHeight="false" outlineLevel="1" collapsed="false">
      <c r="A1030" s="49" t="s">
        <v>1947</v>
      </c>
      <c r="B1030" s="50" t="s">
        <v>49</v>
      </c>
      <c r="C1030" s="50" t="s">
        <v>1933</v>
      </c>
      <c r="D1030" s="50" t="s">
        <v>51</v>
      </c>
      <c r="E1030" s="45" t="s">
        <v>1948</v>
      </c>
      <c r="F1030" s="7" t="s">
        <v>64</v>
      </c>
      <c r="G1030" s="51" t="n">
        <v>1</v>
      </c>
      <c r="H1030" s="55"/>
      <c r="I1030" s="46" t="n">
        <f aca="false">$D$1116</f>
        <v>0</v>
      </c>
      <c r="J1030" s="53" t="n">
        <f aca="false">TRUNC(H1030*(1+I1030),2)</f>
        <v>0</v>
      </c>
      <c r="K1030" s="54" t="n">
        <f aca="false">TRUNC(J1030*G1030,2)</f>
        <v>0</v>
      </c>
      <c r="L1030" s="51"/>
      <c r="M1030" s="46"/>
      <c r="N1030" s="7" t="n">
        <f aca="false">SUM(O1030:V1030)-K1030</f>
        <v>0</v>
      </c>
      <c r="O1030" s="51"/>
      <c r="P1030" s="51"/>
      <c r="Q1030" s="51"/>
      <c r="R1030" s="51"/>
      <c r="S1030" s="51"/>
      <c r="T1030" s="51"/>
      <c r="U1030" s="51"/>
      <c r="V1030" s="51"/>
      <c r="W1030" s="109" t="n">
        <f aca="false">K1030</f>
        <v>0</v>
      </c>
      <c r="X1030" s="50"/>
    </row>
    <row r="1031" s="49" customFormat="true" ht="14.15" hidden="false" customHeight="false" outlineLevel="1" collapsed="false">
      <c r="A1031" s="49" t="s">
        <v>1949</v>
      </c>
      <c r="B1031" s="50" t="s">
        <v>49</v>
      </c>
      <c r="C1031" s="50" t="s">
        <v>1950</v>
      </c>
      <c r="D1031" s="50" t="s">
        <v>51</v>
      </c>
      <c r="E1031" s="45" t="s">
        <v>1951</v>
      </c>
      <c r="F1031" s="7" t="s">
        <v>64</v>
      </c>
      <c r="G1031" s="51" t="n">
        <v>2.27</v>
      </c>
      <c r="H1031" s="55"/>
      <c r="I1031" s="46" t="n">
        <f aca="false">$D$1116</f>
        <v>0</v>
      </c>
      <c r="J1031" s="53" t="n">
        <f aca="false">TRUNC(H1031*(1+I1031),2)</f>
        <v>0</v>
      </c>
      <c r="K1031" s="54" t="n">
        <f aca="false">TRUNC(J1031*G1031,2)</f>
        <v>0</v>
      </c>
      <c r="N1031" s="7" t="n">
        <f aca="false">SUM(O1031:V1031)-K1031</f>
        <v>0</v>
      </c>
      <c r="O1031" s="51"/>
      <c r="P1031" s="51"/>
      <c r="Q1031" s="51"/>
      <c r="R1031" s="51"/>
      <c r="S1031" s="51"/>
      <c r="T1031" s="51"/>
      <c r="U1031" s="51"/>
      <c r="V1031" s="51"/>
      <c r="W1031" s="109" t="n">
        <f aca="false">K1031</f>
        <v>0</v>
      </c>
      <c r="X1031" s="83"/>
      <c r="Y1031" s="9"/>
      <c r="Z1031" s="128"/>
      <c r="AA1031" s="128"/>
      <c r="AB1031" s="128"/>
      <c r="AC1031" s="128"/>
      <c r="AD1031" s="128"/>
      <c r="AE1031" s="128"/>
      <c r="AF1031" s="128"/>
      <c r="AG1031" s="128"/>
    </row>
    <row r="1032" s="113" customFormat="true" ht="14.15" hidden="false" customHeight="false" outlineLevel="0" collapsed="false">
      <c r="A1032" s="36" t="n">
        <v>19</v>
      </c>
      <c r="B1032" s="37"/>
      <c r="C1032" s="37"/>
      <c r="D1032" s="37"/>
      <c r="E1032" s="36" t="s">
        <v>1952</v>
      </c>
      <c r="F1032" s="38"/>
      <c r="G1032" s="38"/>
      <c r="H1032" s="55"/>
      <c r="I1032" s="38"/>
      <c r="J1032" s="38"/>
      <c r="K1032" s="170"/>
      <c r="L1032" s="40" t="n">
        <f aca="false">SUM(K1036:K1065)</f>
        <v>0</v>
      </c>
      <c r="M1032" s="41" t="e">
        <f aca="false">(L1032)/$L$1115</f>
        <v>#DIV/0!</v>
      </c>
      <c r="N1032" s="42" t="n">
        <f aca="false">SUM(O1032:V1032)-K1032</f>
        <v>0</v>
      </c>
      <c r="O1032" s="40" t="str">
        <f aca="false">IF(SUM(O1036:O1065)&gt;0,SUM(O1036:O1065),"-")</f>
        <v>-</v>
      </c>
      <c r="P1032" s="40" t="str">
        <f aca="false">IF(SUM(P1036:P1065)&gt;0,SUM(P1036:P1065),"-")</f>
        <v>-</v>
      </c>
      <c r="Q1032" s="40" t="str">
        <f aca="false">IF(SUM(Q1036:Q1065)&gt;0,SUM(Q1036:Q1065),"-")</f>
        <v>-</v>
      </c>
      <c r="R1032" s="40" t="str">
        <f aca="false">IF(SUM(R1036:R1065)&gt;0,SUM(R1036:R1065),"-")</f>
        <v>-</v>
      </c>
      <c r="S1032" s="40" t="str">
        <f aca="false">IF(SUM(S1036:S1065)&gt;0,SUM(S1036:S1065),"-")</f>
        <v>-</v>
      </c>
      <c r="T1032" s="40" t="str">
        <f aca="false">IF(SUM(T1036:T1065)&gt;0,SUM(T1036:T1065),"-")</f>
        <v>-</v>
      </c>
      <c r="U1032" s="40" t="str">
        <f aca="false">IF(SUM(U1036:U1065)&gt;0,SUM(U1036:U1065),"-")</f>
        <v>-</v>
      </c>
      <c r="V1032" s="40" t="str">
        <f aca="false">IF(SUM(V1036:V1065)&gt;0,SUM(V1036:V1065),"-")</f>
        <v>-</v>
      </c>
      <c r="W1032" s="40" t="str">
        <f aca="false">IF(SUM(W1036:W1065)&gt;0,SUM(W1036:W1065),"-")</f>
        <v>-</v>
      </c>
      <c r="X1032" s="40" t="str">
        <f aca="false">IF(SUM(X1036:X1065)&gt;0,SUM(X1036:X1065),"-")</f>
        <v>-</v>
      </c>
      <c r="Y1032" s="43"/>
      <c r="Z1032" s="171"/>
      <c r="AA1032" s="171"/>
      <c r="AB1032" s="171"/>
      <c r="AC1032" s="171"/>
      <c r="AD1032" s="171"/>
      <c r="AE1032" s="171"/>
      <c r="AF1032" s="171"/>
      <c r="AG1032" s="171"/>
    </row>
    <row r="1033" s="9" customFormat="true" ht="14.15" hidden="false" customHeight="false" outlineLevel="0" collapsed="false">
      <c r="A1033" s="49"/>
      <c r="B1033" s="83"/>
      <c r="C1033" s="83"/>
      <c r="D1033" s="83"/>
      <c r="E1033" s="3"/>
      <c r="F1033" s="7"/>
      <c r="G1033" s="7"/>
      <c r="H1033" s="52"/>
      <c r="I1033" s="7"/>
      <c r="J1033" s="7"/>
      <c r="K1033" s="51"/>
      <c r="L1033" s="51"/>
      <c r="M1033" s="46"/>
      <c r="N1033" s="46" t="n">
        <f aca="false">SUM(O1033:V1033)-K1033</f>
        <v>0</v>
      </c>
      <c r="O1033" s="7"/>
      <c r="P1033" s="7"/>
      <c r="Q1033" s="7"/>
      <c r="R1033" s="7"/>
      <c r="S1033" s="7"/>
      <c r="T1033" s="46"/>
      <c r="U1033" s="46"/>
      <c r="V1033" s="46"/>
      <c r="W1033" s="7"/>
      <c r="X1033" s="7"/>
      <c r="IM1033" s="10"/>
      <c r="IN1033" s="10"/>
    </row>
    <row r="1034" s="85" customFormat="true" ht="14.15" hidden="false" customHeight="false" outlineLevel="1" collapsed="false">
      <c r="A1034" s="65" t="s">
        <v>1953</v>
      </c>
      <c r="B1034" s="67"/>
      <c r="C1034" s="67"/>
      <c r="D1034" s="67"/>
      <c r="E1034" s="68" t="s">
        <v>86</v>
      </c>
      <c r="F1034" s="71"/>
      <c r="G1034" s="71"/>
      <c r="H1034" s="52"/>
      <c r="I1034" s="71"/>
      <c r="J1034" s="71"/>
      <c r="K1034" s="86"/>
      <c r="L1034" s="69"/>
      <c r="M1034" s="70"/>
      <c r="N1034" s="71" t="n">
        <f aca="false">SUM(O1034:V1034)-K1034</f>
        <v>0</v>
      </c>
      <c r="O1034" s="71"/>
      <c r="P1034" s="71"/>
      <c r="Q1034" s="71"/>
      <c r="R1034" s="71"/>
      <c r="S1034" s="71"/>
      <c r="T1034" s="71"/>
      <c r="U1034" s="71"/>
      <c r="V1034" s="71"/>
      <c r="W1034" s="66"/>
      <c r="X1034" s="66"/>
    </row>
    <row r="1035" s="73" customFormat="true" ht="14.15" hidden="false" customHeight="false" outlineLevel="1" collapsed="false">
      <c r="A1035" s="73" t="s">
        <v>1954</v>
      </c>
      <c r="B1035" s="74"/>
      <c r="C1035" s="74"/>
      <c r="D1035" s="75"/>
      <c r="E1035" s="73" t="s">
        <v>1955</v>
      </c>
      <c r="F1035" s="75"/>
      <c r="G1035" s="75"/>
      <c r="H1035" s="55"/>
      <c r="I1035" s="78"/>
      <c r="J1035" s="78"/>
      <c r="K1035" s="77"/>
      <c r="N1035" s="79" t="n">
        <f aca="false">SUM(O1035:V1035)-K1035</f>
        <v>0</v>
      </c>
      <c r="O1035" s="77"/>
      <c r="P1035" s="77"/>
      <c r="Q1035" s="77"/>
      <c r="R1035" s="77"/>
      <c r="S1035" s="77"/>
      <c r="T1035" s="77"/>
      <c r="U1035" s="77"/>
      <c r="V1035" s="77"/>
      <c r="W1035" s="75"/>
      <c r="X1035" s="75"/>
      <c r="Y1035" s="80"/>
      <c r="Z1035" s="172"/>
      <c r="AA1035" s="172"/>
      <c r="AB1035" s="172"/>
      <c r="AC1035" s="172"/>
      <c r="AD1035" s="172"/>
      <c r="AE1035" s="172"/>
      <c r="AF1035" s="172"/>
      <c r="AG1035" s="172"/>
    </row>
    <row r="1036" s="49" customFormat="true" ht="14.15" hidden="false" customHeight="false" outlineLevel="1" collapsed="false">
      <c r="A1036" s="49" t="s">
        <v>1956</v>
      </c>
      <c r="B1036" s="50" t="s">
        <v>49</v>
      </c>
      <c r="C1036" s="50" t="s">
        <v>1957</v>
      </c>
      <c r="D1036" s="50" t="s">
        <v>51</v>
      </c>
      <c r="E1036" s="45" t="s">
        <v>1958</v>
      </c>
      <c r="F1036" s="7" t="s">
        <v>64</v>
      </c>
      <c r="G1036" s="51" t="n">
        <v>10.88</v>
      </c>
      <c r="H1036" s="55"/>
      <c r="I1036" s="46" t="n">
        <f aca="false">$D$1116</f>
        <v>0</v>
      </c>
      <c r="J1036" s="53" t="n">
        <f aca="false">TRUNC(H1036*(1+I1036),2)</f>
        <v>0</v>
      </c>
      <c r="K1036" s="54" t="n">
        <f aca="false">TRUNC(J1036*G1036,2)</f>
        <v>0</v>
      </c>
      <c r="N1036" s="7" t="n">
        <f aca="false">SUM(O1036:V1036)-K1036</f>
        <v>0</v>
      </c>
      <c r="O1036" s="51"/>
      <c r="P1036" s="51"/>
      <c r="Q1036" s="51"/>
      <c r="R1036" s="51"/>
      <c r="S1036" s="51"/>
      <c r="T1036" s="51"/>
      <c r="U1036" s="51"/>
      <c r="V1036" s="51"/>
      <c r="W1036" s="83"/>
      <c r="X1036" s="51" t="n">
        <f aca="false">K1036</f>
        <v>0</v>
      </c>
      <c r="Y1036" s="9"/>
      <c r="Z1036" s="128"/>
      <c r="AA1036" s="128"/>
      <c r="AB1036" s="128"/>
      <c r="AC1036" s="128"/>
      <c r="AD1036" s="128"/>
      <c r="AE1036" s="128"/>
      <c r="AF1036" s="128"/>
      <c r="AG1036" s="128"/>
    </row>
    <row r="1037" s="49" customFormat="true" ht="23.85" hidden="false" customHeight="false" outlineLevel="1" collapsed="false">
      <c r="A1037" s="49" t="s">
        <v>1959</v>
      </c>
      <c r="B1037" s="50" t="s">
        <v>49</v>
      </c>
      <c r="C1037" s="50" t="s">
        <v>1957</v>
      </c>
      <c r="D1037" s="50" t="s">
        <v>51</v>
      </c>
      <c r="E1037" s="45" t="s">
        <v>1960</v>
      </c>
      <c r="F1037" s="7" t="s">
        <v>64</v>
      </c>
      <c r="G1037" s="51" t="n">
        <v>11.75</v>
      </c>
      <c r="H1037" s="55"/>
      <c r="I1037" s="46" t="n">
        <f aca="false">$D$1116</f>
        <v>0</v>
      </c>
      <c r="J1037" s="53" t="n">
        <f aca="false">TRUNC(H1037*(1+I1037),2)</f>
        <v>0</v>
      </c>
      <c r="K1037" s="54" t="n">
        <f aca="false">TRUNC(J1037*G1037,2)</f>
        <v>0</v>
      </c>
      <c r="N1037" s="7" t="n">
        <f aca="false">SUM(O1037:V1037)-K1037</f>
        <v>0</v>
      </c>
      <c r="O1037" s="51"/>
      <c r="P1037" s="51"/>
      <c r="Q1037" s="51"/>
      <c r="R1037" s="51"/>
      <c r="S1037" s="51"/>
      <c r="T1037" s="51"/>
      <c r="U1037" s="51"/>
      <c r="V1037" s="51"/>
      <c r="W1037" s="83"/>
      <c r="X1037" s="51" t="n">
        <f aca="false">K1037</f>
        <v>0</v>
      </c>
      <c r="Y1037" s="9"/>
      <c r="Z1037" s="128"/>
      <c r="AA1037" s="128"/>
      <c r="AB1037" s="128"/>
      <c r="AC1037" s="128"/>
      <c r="AD1037" s="128"/>
      <c r="AE1037" s="128"/>
      <c r="AF1037" s="128"/>
      <c r="AG1037" s="128"/>
    </row>
    <row r="1038" s="80" customFormat="true" ht="14.15" hidden="false" customHeight="false" outlineLevel="1" collapsed="false">
      <c r="A1038" s="73" t="s">
        <v>1961</v>
      </c>
      <c r="B1038" s="75"/>
      <c r="C1038" s="75"/>
      <c r="D1038" s="75"/>
      <c r="E1038" s="76" t="s">
        <v>1962</v>
      </c>
      <c r="F1038" s="74"/>
      <c r="G1038" s="74"/>
      <c r="H1038" s="55"/>
      <c r="I1038" s="74"/>
      <c r="J1038" s="74"/>
      <c r="K1038" s="94"/>
      <c r="L1038" s="77"/>
      <c r="M1038" s="78"/>
      <c r="N1038" s="79" t="n">
        <f aca="false">SUM(O1038:V1038)-K1038</f>
        <v>0</v>
      </c>
      <c r="O1038" s="77"/>
      <c r="P1038" s="77"/>
      <c r="Q1038" s="77"/>
      <c r="R1038" s="77"/>
      <c r="S1038" s="77"/>
      <c r="T1038" s="77"/>
      <c r="U1038" s="77"/>
      <c r="V1038" s="77"/>
      <c r="W1038" s="79"/>
      <c r="X1038" s="79"/>
      <c r="IM1038" s="89"/>
      <c r="IN1038" s="89"/>
    </row>
    <row r="1039" s="10" customFormat="true" ht="14.15" hidden="false" customHeight="false" outlineLevel="1" collapsed="false">
      <c r="A1039" s="49" t="s">
        <v>1963</v>
      </c>
      <c r="B1039" s="50" t="s">
        <v>49</v>
      </c>
      <c r="C1039" s="50" t="s">
        <v>1964</v>
      </c>
      <c r="D1039" s="50" t="s">
        <v>80</v>
      </c>
      <c r="E1039" s="45" t="s">
        <v>1965</v>
      </c>
      <c r="F1039" s="7" t="s">
        <v>117</v>
      </c>
      <c r="G1039" s="51" t="n">
        <v>3</v>
      </c>
      <c r="H1039" s="55"/>
      <c r="I1039" s="46" t="n">
        <f aca="false">$D$1116</f>
        <v>0</v>
      </c>
      <c r="J1039" s="53" t="n">
        <f aca="false">TRUNC(H1039*(1+I1039),2)</f>
        <v>0</v>
      </c>
      <c r="K1039" s="54" t="n">
        <f aca="false">TRUNC(J1039*G1039,2)</f>
        <v>0</v>
      </c>
      <c r="L1039" s="51"/>
      <c r="M1039" s="46"/>
      <c r="N1039" s="7" t="n">
        <f aca="false">SUM(O1039:V1039)-K1039</f>
        <v>0</v>
      </c>
      <c r="O1039" s="51"/>
      <c r="P1039" s="51"/>
      <c r="Q1039" s="51"/>
      <c r="R1039" s="51"/>
      <c r="S1039" s="51"/>
      <c r="T1039" s="51"/>
      <c r="U1039" s="51"/>
      <c r="V1039" s="51"/>
      <c r="W1039" s="50"/>
      <c r="X1039" s="51" t="n">
        <f aca="false">K1039</f>
        <v>0</v>
      </c>
    </row>
    <row r="1040" s="10" customFormat="true" ht="14.15" hidden="false" customHeight="false" outlineLevel="1" collapsed="false">
      <c r="A1040" s="49" t="s">
        <v>1966</v>
      </c>
      <c r="B1040" s="50" t="s">
        <v>49</v>
      </c>
      <c r="C1040" s="50" t="s">
        <v>1967</v>
      </c>
      <c r="D1040" s="50" t="s">
        <v>80</v>
      </c>
      <c r="E1040" s="45" t="s">
        <v>1968</v>
      </c>
      <c r="F1040" s="7" t="s">
        <v>117</v>
      </c>
      <c r="G1040" s="51" t="n">
        <v>3</v>
      </c>
      <c r="H1040" s="55"/>
      <c r="I1040" s="46" t="n">
        <f aca="false">$D$1116</f>
        <v>0</v>
      </c>
      <c r="J1040" s="53" t="n">
        <f aca="false">TRUNC(H1040*(1+I1040),2)</f>
        <v>0</v>
      </c>
      <c r="K1040" s="54" t="n">
        <f aca="false">TRUNC(J1040*G1040,2)</f>
        <v>0</v>
      </c>
      <c r="L1040" s="51"/>
      <c r="M1040" s="46"/>
      <c r="N1040" s="7"/>
      <c r="O1040" s="51"/>
      <c r="P1040" s="51"/>
      <c r="Q1040" s="51"/>
      <c r="R1040" s="51"/>
      <c r="S1040" s="51"/>
      <c r="T1040" s="51"/>
      <c r="U1040" s="51"/>
      <c r="V1040" s="51"/>
      <c r="W1040" s="50"/>
      <c r="X1040" s="51" t="n">
        <f aca="false">K1040</f>
        <v>0</v>
      </c>
    </row>
    <row r="1041" s="89" customFormat="true" ht="14.15" hidden="false" customHeight="false" outlineLevel="1" collapsed="false">
      <c r="A1041" s="73" t="s">
        <v>1969</v>
      </c>
      <c r="B1041" s="74"/>
      <c r="C1041" s="74"/>
      <c r="D1041" s="74"/>
      <c r="E1041" s="76" t="s">
        <v>1970</v>
      </c>
      <c r="F1041" s="79"/>
      <c r="G1041" s="92"/>
      <c r="H1041" s="55"/>
      <c r="I1041" s="78"/>
      <c r="J1041" s="78"/>
      <c r="K1041" s="77"/>
      <c r="L1041" s="77"/>
      <c r="M1041" s="78"/>
      <c r="N1041" s="79" t="n">
        <f aca="false">SUM(O1041:V1041)-K1041</f>
        <v>0</v>
      </c>
      <c r="O1041" s="77"/>
      <c r="P1041" s="77"/>
      <c r="Q1041" s="77"/>
      <c r="R1041" s="77"/>
      <c r="S1041" s="77"/>
      <c r="T1041" s="77"/>
      <c r="U1041" s="77"/>
      <c r="V1041" s="77"/>
      <c r="W1041" s="74"/>
      <c r="X1041" s="74"/>
    </row>
    <row r="1042" s="10" customFormat="true" ht="23.85" hidden="false" customHeight="false" outlineLevel="1" collapsed="false">
      <c r="A1042" s="49" t="s">
        <v>1971</v>
      </c>
      <c r="B1042" s="50" t="s">
        <v>49</v>
      </c>
      <c r="C1042" s="50" t="s">
        <v>1972</v>
      </c>
      <c r="D1042" s="50" t="s">
        <v>51</v>
      </c>
      <c r="E1042" s="45" t="s">
        <v>1973</v>
      </c>
      <c r="F1042" s="7" t="s">
        <v>117</v>
      </c>
      <c r="G1042" s="51" t="n">
        <v>4</v>
      </c>
      <c r="H1042" s="55"/>
      <c r="I1042" s="46" t="n">
        <f aca="false">$D$1116</f>
        <v>0</v>
      </c>
      <c r="J1042" s="53" t="n">
        <f aca="false">TRUNC(H1042*(1+I1042),2)</f>
        <v>0</v>
      </c>
      <c r="K1042" s="54" t="n">
        <f aca="false">TRUNC(J1042*G1042,2)</f>
        <v>0</v>
      </c>
      <c r="L1042" s="60"/>
      <c r="M1042" s="60"/>
      <c r="N1042" s="7" t="n">
        <f aca="false">SUM(O1042:V1042)-K1042</f>
        <v>0</v>
      </c>
      <c r="O1042" s="51"/>
      <c r="P1042" s="51"/>
      <c r="Q1042" s="51"/>
      <c r="R1042" s="51"/>
      <c r="S1042" s="51"/>
      <c r="T1042" s="51"/>
      <c r="U1042" s="51"/>
      <c r="V1042" s="51"/>
      <c r="W1042" s="83"/>
      <c r="X1042" s="54" t="n">
        <f aca="false">K1042</f>
        <v>0</v>
      </c>
      <c r="Z1042" s="128"/>
      <c r="AA1042" s="128"/>
      <c r="AB1042" s="128"/>
      <c r="AC1042" s="128"/>
      <c r="AD1042" s="128"/>
      <c r="AE1042" s="128"/>
      <c r="AF1042" s="128"/>
      <c r="AG1042" s="128"/>
    </row>
    <row r="1043" s="10" customFormat="true" ht="23.85" hidden="false" customHeight="false" outlineLevel="1" collapsed="false">
      <c r="A1043" s="49" t="s">
        <v>1974</v>
      </c>
      <c r="B1043" s="50" t="s">
        <v>49</v>
      </c>
      <c r="C1043" s="50" t="s">
        <v>1975</v>
      </c>
      <c r="D1043" s="50" t="s">
        <v>51</v>
      </c>
      <c r="E1043" s="45" t="s">
        <v>1976</v>
      </c>
      <c r="F1043" s="7" t="s">
        <v>117</v>
      </c>
      <c r="G1043" s="51" t="n">
        <v>2</v>
      </c>
      <c r="H1043" s="55"/>
      <c r="I1043" s="46" t="n">
        <f aca="false">$D$1116</f>
        <v>0</v>
      </c>
      <c r="J1043" s="53" t="n">
        <f aca="false">TRUNC(H1043*(1+I1043),2)</f>
        <v>0</v>
      </c>
      <c r="K1043" s="54" t="n">
        <f aca="false">TRUNC(J1043*G1043,2)</f>
        <v>0</v>
      </c>
      <c r="L1043" s="60"/>
      <c r="M1043" s="60"/>
      <c r="N1043" s="7" t="n">
        <f aca="false">SUM(O1043:V1043)-K1043</f>
        <v>0</v>
      </c>
      <c r="O1043" s="51"/>
      <c r="P1043" s="51"/>
      <c r="Q1043" s="51"/>
      <c r="R1043" s="51"/>
      <c r="S1043" s="51"/>
      <c r="T1043" s="51"/>
      <c r="U1043" s="51"/>
      <c r="V1043" s="51"/>
      <c r="W1043" s="83"/>
      <c r="X1043" s="54" t="n">
        <f aca="false">K1043</f>
        <v>0</v>
      </c>
      <c r="Z1043" s="128"/>
      <c r="AA1043" s="128"/>
      <c r="AB1043" s="128"/>
      <c r="AC1043" s="128"/>
      <c r="AD1043" s="128"/>
      <c r="AE1043" s="128"/>
      <c r="AF1043" s="128"/>
      <c r="AG1043" s="128"/>
    </row>
    <row r="1044" s="10" customFormat="true" ht="14.15" hidden="false" customHeight="false" outlineLevel="1" collapsed="false">
      <c r="A1044" s="49" t="s">
        <v>1977</v>
      </c>
      <c r="B1044" s="50" t="s">
        <v>49</v>
      </c>
      <c r="C1044" s="50" t="s">
        <v>1978</v>
      </c>
      <c r="D1044" s="50" t="s">
        <v>80</v>
      </c>
      <c r="E1044" s="45" t="s">
        <v>1979</v>
      </c>
      <c r="F1044" s="7" t="s">
        <v>117</v>
      </c>
      <c r="G1044" s="51" t="n">
        <v>2</v>
      </c>
      <c r="H1044" s="55"/>
      <c r="I1044" s="46" t="n">
        <f aca="false">$D$1116</f>
        <v>0</v>
      </c>
      <c r="J1044" s="53" t="n">
        <f aca="false">TRUNC(H1044*(1+I1044),2)</f>
        <v>0</v>
      </c>
      <c r="K1044" s="54" t="n">
        <f aca="false">TRUNC(J1044*G1044,2)</f>
        <v>0</v>
      </c>
      <c r="L1044" s="3"/>
      <c r="M1044" s="46"/>
      <c r="N1044" s="7" t="n">
        <f aca="false">SUM(O1044:V1044)-K1044</f>
        <v>0</v>
      </c>
      <c r="O1044" s="51"/>
      <c r="P1044" s="51"/>
      <c r="Q1044" s="51"/>
      <c r="R1044" s="51"/>
      <c r="S1044" s="51"/>
      <c r="T1044" s="51"/>
      <c r="U1044" s="51"/>
      <c r="V1044" s="51"/>
      <c r="W1044" s="50"/>
      <c r="X1044" s="54" t="n">
        <f aca="false">K1044</f>
        <v>0</v>
      </c>
    </row>
    <row r="1045" s="10" customFormat="true" ht="14.15" hidden="false" customHeight="false" outlineLevel="1" collapsed="false">
      <c r="A1045" s="49" t="s">
        <v>1980</v>
      </c>
      <c r="B1045" s="50" t="s">
        <v>49</v>
      </c>
      <c r="C1045" s="50" t="s">
        <v>1981</v>
      </c>
      <c r="D1045" s="50" t="s">
        <v>80</v>
      </c>
      <c r="E1045" s="45" t="s">
        <v>1982</v>
      </c>
      <c r="F1045" s="7" t="s">
        <v>117</v>
      </c>
      <c r="G1045" s="51" t="n">
        <v>2</v>
      </c>
      <c r="H1045" s="173"/>
      <c r="I1045" s="46" t="n">
        <f aca="false">$D$1116</f>
        <v>0</v>
      </c>
      <c r="J1045" s="53" t="n">
        <f aca="false">TRUNC(H1045*(1+I1045),2)</f>
        <v>0</v>
      </c>
      <c r="K1045" s="54" t="n">
        <f aca="false">TRUNC(J1045*G1045,2)</f>
        <v>0</v>
      </c>
      <c r="L1045" s="60"/>
      <c r="M1045" s="60"/>
      <c r="N1045" s="7" t="n">
        <f aca="false">SUM(O1045:V1045)-K1045</f>
        <v>0</v>
      </c>
      <c r="O1045" s="60"/>
      <c r="P1045" s="60"/>
      <c r="Q1045" s="60"/>
      <c r="R1045" s="60"/>
      <c r="S1045" s="60"/>
      <c r="T1045" s="51"/>
      <c r="U1045" s="51"/>
      <c r="V1045" s="50"/>
      <c r="W1045" s="83"/>
      <c r="X1045" s="54" t="n">
        <f aca="false">K1045</f>
        <v>0</v>
      </c>
      <c r="Z1045" s="112"/>
      <c r="AA1045" s="112"/>
      <c r="AB1045" s="112"/>
      <c r="AC1045" s="112"/>
      <c r="AD1045" s="112"/>
      <c r="AE1045" s="112"/>
      <c r="AF1045" s="112"/>
      <c r="AG1045" s="112"/>
    </row>
    <row r="1046" s="89" customFormat="true" ht="14.15" hidden="false" customHeight="false" outlineLevel="1" collapsed="false">
      <c r="A1046" s="73" t="s">
        <v>1983</v>
      </c>
      <c r="B1046" s="74"/>
      <c r="C1046" s="74"/>
      <c r="D1046" s="74"/>
      <c r="E1046" s="76" t="s">
        <v>1984</v>
      </c>
      <c r="F1046" s="79"/>
      <c r="G1046" s="92"/>
      <c r="H1046" s="55"/>
      <c r="I1046" s="78"/>
      <c r="J1046" s="78"/>
      <c r="K1046" s="77"/>
      <c r="L1046" s="77"/>
      <c r="M1046" s="78"/>
      <c r="N1046" s="79" t="n">
        <f aca="false">SUM(O1046:V1046)-K1046</f>
        <v>0</v>
      </c>
      <c r="O1046" s="77"/>
      <c r="P1046" s="77"/>
      <c r="Q1046" s="77"/>
      <c r="R1046" s="77"/>
      <c r="S1046" s="77"/>
      <c r="T1046" s="77"/>
      <c r="U1046" s="77"/>
      <c r="V1046" s="77"/>
      <c r="W1046" s="74"/>
      <c r="X1046" s="74"/>
    </row>
    <row r="1047" s="9" customFormat="true" ht="23.85" hidden="false" customHeight="false" outlineLevel="1" collapsed="false">
      <c r="A1047" s="49" t="s">
        <v>1985</v>
      </c>
      <c r="B1047" s="50" t="s">
        <v>49</v>
      </c>
      <c r="C1047" s="50" t="s">
        <v>1978</v>
      </c>
      <c r="D1047" s="50" t="s">
        <v>80</v>
      </c>
      <c r="E1047" s="45" t="s">
        <v>1986</v>
      </c>
      <c r="F1047" s="7" t="s">
        <v>117</v>
      </c>
      <c r="G1047" s="51" t="n">
        <v>4</v>
      </c>
      <c r="H1047" s="55"/>
      <c r="I1047" s="46" t="n">
        <f aca="false">$D$1116</f>
        <v>0</v>
      </c>
      <c r="J1047" s="53" t="n">
        <f aca="false">TRUNC(H1047*(1+I1047),2)</f>
        <v>0</v>
      </c>
      <c r="K1047" s="54" t="n">
        <f aca="false">TRUNC(J1047*G1047,2)</f>
        <v>0</v>
      </c>
      <c r="L1047" s="3"/>
      <c r="M1047" s="46"/>
      <c r="N1047" s="7" t="n">
        <f aca="false">SUM(O1047:V1047)-K1047</f>
        <v>0</v>
      </c>
      <c r="O1047" s="51"/>
      <c r="P1047" s="51"/>
      <c r="Q1047" s="51"/>
      <c r="R1047" s="51"/>
      <c r="S1047" s="51"/>
      <c r="T1047" s="51"/>
      <c r="U1047" s="51" t="n">
        <f aca="false">K1047</f>
        <v>0</v>
      </c>
      <c r="V1047" s="51"/>
      <c r="W1047" s="7"/>
      <c r="X1047" s="7"/>
      <c r="IM1047" s="10"/>
      <c r="IN1047" s="10"/>
    </row>
    <row r="1048" s="10" customFormat="true" ht="23.85" hidden="false" customHeight="false" outlineLevel="1" collapsed="false">
      <c r="A1048" s="49" t="s">
        <v>1987</v>
      </c>
      <c r="B1048" s="50" t="s">
        <v>49</v>
      </c>
      <c r="C1048" s="50" t="s">
        <v>1988</v>
      </c>
      <c r="D1048" s="50" t="s">
        <v>80</v>
      </c>
      <c r="E1048" s="45" t="s">
        <v>1989</v>
      </c>
      <c r="F1048" s="7" t="s">
        <v>117</v>
      </c>
      <c r="G1048" s="51" t="n">
        <v>4</v>
      </c>
      <c r="H1048" s="55"/>
      <c r="I1048" s="46" t="n">
        <f aca="false">$D$1116</f>
        <v>0</v>
      </c>
      <c r="J1048" s="53" t="n">
        <f aca="false">TRUNC(H1048*(1+I1048),2)</f>
        <v>0</v>
      </c>
      <c r="K1048" s="54" t="n">
        <f aca="false">TRUNC(J1048*G1048,2)</f>
        <v>0</v>
      </c>
      <c r="L1048" s="3"/>
      <c r="M1048" s="46"/>
      <c r="N1048" s="7" t="n">
        <f aca="false">SUM(O1048:V1048)-K1048</f>
        <v>0</v>
      </c>
      <c r="O1048" s="51"/>
      <c r="P1048" s="51"/>
      <c r="Q1048" s="51"/>
      <c r="R1048" s="51"/>
      <c r="S1048" s="51"/>
      <c r="T1048" s="51"/>
      <c r="U1048" s="51" t="n">
        <f aca="false">K1048</f>
        <v>0</v>
      </c>
      <c r="V1048" s="51"/>
      <c r="W1048" s="50"/>
      <c r="X1048" s="50"/>
    </row>
    <row r="1049" s="85" customFormat="true" ht="14.15" hidden="false" customHeight="false" outlineLevel="1" collapsed="false">
      <c r="A1049" s="65" t="s">
        <v>1990</v>
      </c>
      <c r="B1049" s="67"/>
      <c r="C1049" s="67"/>
      <c r="D1049" s="67"/>
      <c r="E1049" s="68" t="s">
        <v>166</v>
      </c>
      <c r="F1049" s="71"/>
      <c r="G1049" s="71"/>
      <c r="H1049" s="52"/>
      <c r="I1049" s="71"/>
      <c r="J1049" s="71"/>
      <c r="K1049" s="86"/>
      <c r="L1049" s="69"/>
      <c r="M1049" s="70"/>
      <c r="N1049" s="71" t="n">
        <f aca="false">SUM(O1049:V1049)-K1049</f>
        <v>0</v>
      </c>
      <c r="O1049" s="71"/>
      <c r="P1049" s="71"/>
      <c r="Q1049" s="71"/>
      <c r="R1049" s="71"/>
      <c r="S1049" s="71"/>
      <c r="T1049" s="71"/>
      <c r="U1049" s="71"/>
      <c r="V1049" s="71"/>
      <c r="W1049" s="66"/>
      <c r="X1049" s="66"/>
    </row>
    <row r="1050" s="89" customFormat="true" ht="14.15" hidden="false" customHeight="false" outlineLevel="1" collapsed="false">
      <c r="A1050" s="73" t="s">
        <v>1991</v>
      </c>
      <c r="B1050" s="74"/>
      <c r="C1050" s="74"/>
      <c r="D1050" s="74"/>
      <c r="E1050" s="76" t="s">
        <v>1970</v>
      </c>
      <c r="F1050" s="79"/>
      <c r="G1050" s="92"/>
      <c r="H1050" s="55"/>
      <c r="I1050" s="78"/>
      <c r="J1050" s="78"/>
      <c r="K1050" s="77"/>
      <c r="L1050" s="77"/>
      <c r="M1050" s="78"/>
      <c r="N1050" s="79" t="n">
        <f aca="false">SUM(O1050:V1050)-K1050</f>
        <v>0</v>
      </c>
      <c r="O1050" s="77"/>
      <c r="P1050" s="77"/>
      <c r="Q1050" s="77"/>
      <c r="R1050" s="77"/>
      <c r="S1050" s="77"/>
      <c r="T1050" s="77"/>
      <c r="U1050" s="77"/>
      <c r="V1050" s="77"/>
      <c r="W1050" s="74"/>
      <c r="X1050" s="74"/>
    </row>
    <row r="1051" s="10" customFormat="true" ht="23.85" hidden="false" customHeight="false" outlineLevel="1" collapsed="false">
      <c r="A1051" s="49" t="s">
        <v>1992</v>
      </c>
      <c r="B1051" s="50" t="s">
        <v>49</v>
      </c>
      <c r="C1051" s="50" t="s">
        <v>1972</v>
      </c>
      <c r="D1051" s="50" t="s">
        <v>51</v>
      </c>
      <c r="E1051" s="45" t="s">
        <v>1973</v>
      </c>
      <c r="F1051" s="7" t="s">
        <v>117</v>
      </c>
      <c r="G1051" s="51" t="n">
        <v>2</v>
      </c>
      <c r="H1051" s="55"/>
      <c r="I1051" s="46" t="n">
        <f aca="false">$D$1116</f>
        <v>0</v>
      </c>
      <c r="J1051" s="53" t="n">
        <f aca="false">TRUNC(H1051*(1+I1051),2)</f>
        <v>0</v>
      </c>
      <c r="K1051" s="54" t="n">
        <f aca="false">TRUNC(J1051*G1051,2)</f>
        <v>0</v>
      </c>
      <c r="L1051" s="60"/>
      <c r="M1051" s="60"/>
      <c r="N1051" s="7" t="n">
        <f aca="false">SUM(O1051:V1051)-K1051</f>
        <v>0</v>
      </c>
      <c r="O1051" s="51"/>
      <c r="P1051" s="51"/>
      <c r="Q1051" s="51"/>
      <c r="R1051" s="51"/>
      <c r="S1051" s="51"/>
      <c r="T1051" s="51"/>
      <c r="U1051" s="51"/>
      <c r="V1051" s="51"/>
      <c r="W1051" s="114"/>
      <c r="X1051" s="174" t="n">
        <f aca="false">K1051</f>
        <v>0</v>
      </c>
      <c r="Z1051" s="128"/>
      <c r="AA1051" s="128"/>
      <c r="AB1051" s="128"/>
      <c r="AC1051" s="128"/>
      <c r="AD1051" s="128"/>
      <c r="AE1051" s="128"/>
      <c r="AF1051" s="128"/>
      <c r="AG1051" s="128"/>
    </row>
    <row r="1052" s="10" customFormat="true" ht="23.85" hidden="false" customHeight="false" outlineLevel="1" collapsed="false">
      <c r="A1052" s="49" t="s">
        <v>1993</v>
      </c>
      <c r="B1052" s="50" t="s">
        <v>49</v>
      </c>
      <c r="C1052" s="50" t="s">
        <v>1975</v>
      </c>
      <c r="D1052" s="50" t="s">
        <v>51</v>
      </c>
      <c r="E1052" s="45" t="s">
        <v>1976</v>
      </c>
      <c r="F1052" s="7" t="s">
        <v>117</v>
      </c>
      <c r="G1052" s="51" t="n">
        <v>1</v>
      </c>
      <c r="H1052" s="55"/>
      <c r="I1052" s="46" t="n">
        <f aca="false">$D$1116</f>
        <v>0</v>
      </c>
      <c r="J1052" s="53" t="n">
        <f aca="false">TRUNC(H1052*(1+I1052),2)</f>
        <v>0</v>
      </c>
      <c r="K1052" s="54" t="n">
        <f aca="false">TRUNC(J1052*G1052,2)</f>
        <v>0</v>
      </c>
      <c r="L1052" s="60"/>
      <c r="M1052" s="60"/>
      <c r="N1052" s="7" t="n">
        <f aca="false">SUM(O1052:V1052)-K1052</f>
        <v>0</v>
      </c>
      <c r="O1052" s="51"/>
      <c r="P1052" s="51"/>
      <c r="Q1052" s="51"/>
      <c r="R1052" s="51"/>
      <c r="S1052" s="51"/>
      <c r="T1052" s="51"/>
      <c r="U1052" s="51"/>
      <c r="V1052" s="51"/>
      <c r="W1052" s="114"/>
      <c r="X1052" s="174" t="n">
        <f aca="false">K1052</f>
        <v>0</v>
      </c>
      <c r="Z1052" s="128"/>
      <c r="AA1052" s="128"/>
      <c r="AB1052" s="128"/>
      <c r="AC1052" s="128"/>
      <c r="AD1052" s="128"/>
      <c r="AE1052" s="128"/>
      <c r="AF1052" s="128"/>
      <c r="AG1052" s="128"/>
    </row>
    <row r="1053" s="10" customFormat="true" ht="14.15" hidden="false" customHeight="false" outlineLevel="1" collapsed="false">
      <c r="A1053" s="49" t="s">
        <v>1994</v>
      </c>
      <c r="B1053" s="50" t="s">
        <v>49</v>
      </c>
      <c r="C1053" s="50" t="s">
        <v>1978</v>
      </c>
      <c r="D1053" s="50" t="s">
        <v>80</v>
      </c>
      <c r="E1053" s="45" t="s">
        <v>1979</v>
      </c>
      <c r="F1053" s="7" t="s">
        <v>117</v>
      </c>
      <c r="G1053" s="51" t="n">
        <v>1</v>
      </c>
      <c r="H1053" s="55"/>
      <c r="I1053" s="46" t="n">
        <f aca="false">$D$1116</f>
        <v>0</v>
      </c>
      <c r="J1053" s="53" t="n">
        <f aca="false">TRUNC(H1053*(1+I1053),2)</f>
        <v>0</v>
      </c>
      <c r="K1053" s="54" t="n">
        <f aca="false">TRUNC(J1053*G1053,2)</f>
        <v>0</v>
      </c>
      <c r="L1053" s="3"/>
      <c r="M1053" s="46"/>
      <c r="N1053" s="7" t="n">
        <f aca="false">SUM(O1053:V1053)-K1053</f>
        <v>0</v>
      </c>
      <c r="O1053" s="51"/>
      <c r="P1053" s="51"/>
      <c r="Q1053" s="51"/>
      <c r="R1053" s="51"/>
      <c r="S1053" s="51"/>
      <c r="T1053" s="51"/>
      <c r="U1053" s="51"/>
      <c r="V1053" s="51"/>
      <c r="W1053" s="114"/>
      <c r="X1053" s="174" t="n">
        <f aca="false">K1053</f>
        <v>0</v>
      </c>
    </row>
    <row r="1054" s="10" customFormat="true" ht="14.15" hidden="false" customHeight="false" outlineLevel="1" collapsed="false">
      <c r="A1054" s="49" t="s">
        <v>1995</v>
      </c>
      <c r="B1054" s="50" t="s">
        <v>49</v>
      </c>
      <c r="C1054" s="50" t="s">
        <v>1981</v>
      </c>
      <c r="D1054" s="50" t="s">
        <v>80</v>
      </c>
      <c r="E1054" s="45" t="s">
        <v>1982</v>
      </c>
      <c r="F1054" s="7" t="s">
        <v>117</v>
      </c>
      <c r="G1054" s="51" t="n">
        <v>1</v>
      </c>
      <c r="H1054" s="55"/>
      <c r="I1054" s="46" t="n">
        <f aca="false">$D$1116</f>
        <v>0</v>
      </c>
      <c r="J1054" s="53" t="n">
        <f aca="false">TRUNC(H1054*(1+I1054),2)</f>
        <v>0</v>
      </c>
      <c r="K1054" s="54" t="n">
        <f aca="false">TRUNC(J1054*G1054,2)</f>
        <v>0</v>
      </c>
      <c r="L1054" s="60"/>
      <c r="M1054" s="60"/>
      <c r="N1054" s="7" t="n">
        <f aca="false">SUM(O1054:V1054)-K1054</f>
        <v>0</v>
      </c>
      <c r="O1054" s="60"/>
      <c r="P1054" s="60"/>
      <c r="Q1054" s="60"/>
      <c r="R1054" s="60"/>
      <c r="S1054" s="60"/>
      <c r="T1054" s="51"/>
      <c r="U1054" s="51"/>
      <c r="V1054" s="50"/>
      <c r="W1054" s="114"/>
      <c r="X1054" s="174" t="n">
        <f aca="false">K1054</f>
        <v>0</v>
      </c>
      <c r="Z1054" s="112"/>
      <c r="AA1054" s="112"/>
      <c r="AB1054" s="112"/>
      <c r="AC1054" s="112"/>
      <c r="AD1054" s="112"/>
      <c r="AE1054" s="112"/>
      <c r="AF1054" s="112"/>
      <c r="AG1054" s="112"/>
    </row>
    <row r="1055" s="89" customFormat="true" ht="14.15" hidden="false" customHeight="false" outlineLevel="1" collapsed="false">
      <c r="A1055" s="73" t="s">
        <v>1996</v>
      </c>
      <c r="B1055" s="74"/>
      <c r="C1055" s="74"/>
      <c r="D1055" s="74"/>
      <c r="E1055" s="76" t="s">
        <v>1984</v>
      </c>
      <c r="F1055" s="79"/>
      <c r="G1055" s="92"/>
      <c r="H1055" s="55"/>
      <c r="I1055" s="78"/>
      <c r="J1055" s="78"/>
      <c r="K1055" s="77"/>
      <c r="L1055" s="77"/>
      <c r="M1055" s="78"/>
      <c r="N1055" s="79" t="n">
        <f aca="false">SUM(O1055:V1055)-K1055</f>
        <v>0</v>
      </c>
      <c r="O1055" s="77"/>
      <c r="P1055" s="77"/>
      <c r="Q1055" s="77"/>
      <c r="R1055" s="77"/>
      <c r="S1055" s="77"/>
      <c r="T1055" s="77"/>
      <c r="U1055" s="77"/>
      <c r="V1055" s="77"/>
      <c r="W1055" s="74"/>
      <c r="X1055" s="74"/>
    </row>
    <row r="1056" s="9" customFormat="true" ht="23.85" hidden="false" customHeight="false" outlineLevel="1" collapsed="false">
      <c r="A1056" s="49" t="s">
        <v>1997</v>
      </c>
      <c r="B1056" s="50" t="s">
        <v>49</v>
      </c>
      <c r="C1056" s="50" t="s">
        <v>1978</v>
      </c>
      <c r="D1056" s="50" t="s">
        <v>80</v>
      </c>
      <c r="E1056" s="45" t="s">
        <v>1986</v>
      </c>
      <c r="F1056" s="7" t="s">
        <v>117</v>
      </c>
      <c r="G1056" s="51" t="n">
        <v>2</v>
      </c>
      <c r="H1056" s="55"/>
      <c r="I1056" s="46" t="n">
        <f aca="false">$D$1116</f>
        <v>0</v>
      </c>
      <c r="J1056" s="53" t="n">
        <f aca="false">TRUNC(H1056*(1+I1056),2)</f>
        <v>0</v>
      </c>
      <c r="K1056" s="54" t="n">
        <f aca="false">TRUNC(J1056*G1056,2)</f>
        <v>0</v>
      </c>
      <c r="L1056" s="3"/>
      <c r="M1056" s="46"/>
      <c r="N1056" s="7" t="n">
        <f aca="false">SUM(O1056:V1056)-K1056</f>
        <v>0</v>
      </c>
      <c r="O1056" s="51"/>
      <c r="P1056" s="51"/>
      <c r="Q1056" s="51"/>
      <c r="R1056" s="51"/>
      <c r="S1056" s="51"/>
      <c r="T1056" s="51"/>
      <c r="U1056" s="51" t="n">
        <f aca="false">K1056</f>
        <v>0</v>
      </c>
      <c r="V1056" s="51"/>
      <c r="W1056" s="7"/>
      <c r="X1056" s="7"/>
      <c r="IM1056" s="10"/>
      <c r="IN1056" s="10"/>
    </row>
    <row r="1057" s="10" customFormat="true" ht="23.85" hidden="false" customHeight="false" outlineLevel="1" collapsed="false">
      <c r="A1057" s="49" t="s">
        <v>1998</v>
      </c>
      <c r="B1057" s="50" t="s">
        <v>49</v>
      </c>
      <c r="C1057" s="50" t="s">
        <v>1988</v>
      </c>
      <c r="D1057" s="50" t="s">
        <v>80</v>
      </c>
      <c r="E1057" s="45" t="s">
        <v>1989</v>
      </c>
      <c r="F1057" s="7" t="s">
        <v>117</v>
      </c>
      <c r="G1057" s="51" t="n">
        <v>2</v>
      </c>
      <c r="H1057" s="55"/>
      <c r="I1057" s="46" t="n">
        <f aca="false">$D$1116</f>
        <v>0</v>
      </c>
      <c r="J1057" s="53" t="n">
        <f aca="false">TRUNC(H1057*(1+I1057),2)</f>
        <v>0</v>
      </c>
      <c r="K1057" s="54" t="n">
        <f aca="false">TRUNC(J1057*G1057,2)</f>
        <v>0</v>
      </c>
      <c r="L1057" s="3"/>
      <c r="M1057" s="46"/>
      <c r="N1057" s="7" t="n">
        <f aca="false">SUM(O1057:V1057)-K1057</f>
        <v>0</v>
      </c>
      <c r="O1057" s="51"/>
      <c r="P1057" s="51"/>
      <c r="Q1057" s="51"/>
      <c r="R1057" s="51"/>
      <c r="S1057" s="51"/>
      <c r="T1057" s="51"/>
      <c r="U1057" s="51" t="n">
        <f aca="false">K1057</f>
        <v>0</v>
      </c>
      <c r="V1057" s="51"/>
      <c r="W1057" s="50"/>
      <c r="X1057" s="50"/>
    </row>
    <row r="1058" s="181" customFormat="true" ht="12.8" hidden="false" customHeight="false" outlineLevel="1" collapsed="false">
      <c r="A1058" s="175" t="s">
        <v>1999</v>
      </c>
      <c r="B1058" s="176"/>
      <c r="C1058" s="176"/>
      <c r="D1058" s="176"/>
      <c r="E1058" s="175" t="s">
        <v>195</v>
      </c>
      <c r="F1058" s="177"/>
      <c r="G1058" s="177"/>
      <c r="H1058" s="55"/>
      <c r="I1058" s="177"/>
      <c r="J1058" s="177"/>
      <c r="K1058" s="178"/>
      <c r="L1058" s="179"/>
      <c r="M1058" s="180"/>
      <c r="N1058" s="7"/>
      <c r="O1058" s="179"/>
      <c r="P1058" s="179"/>
      <c r="Q1058" s="179"/>
      <c r="R1058" s="179"/>
      <c r="S1058" s="179"/>
      <c r="T1058" s="179"/>
      <c r="U1058" s="179"/>
      <c r="V1058" s="179"/>
      <c r="W1058" s="176"/>
      <c r="X1058" s="176"/>
      <c r="IM1058" s="182"/>
      <c r="IN1058" s="182"/>
    </row>
    <row r="1059" s="73" customFormat="true" ht="12.8" hidden="false" customHeight="false" outlineLevel="1" collapsed="false">
      <c r="A1059" s="73" t="s">
        <v>2000</v>
      </c>
      <c r="B1059" s="74"/>
      <c r="C1059" s="74"/>
      <c r="D1059" s="75"/>
      <c r="E1059" s="73" t="s">
        <v>1955</v>
      </c>
      <c r="F1059" s="75"/>
      <c r="G1059" s="75"/>
      <c r="H1059" s="55"/>
      <c r="I1059" s="78"/>
      <c r="J1059" s="78"/>
      <c r="K1059" s="77"/>
      <c r="N1059" s="79"/>
      <c r="O1059" s="77"/>
      <c r="P1059" s="77"/>
      <c r="Q1059" s="77"/>
      <c r="R1059" s="77"/>
      <c r="S1059" s="77"/>
      <c r="T1059" s="77"/>
      <c r="U1059" s="77"/>
      <c r="V1059" s="77"/>
      <c r="W1059" s="75"/>
      <c r="X1059" s="75"/>
      <c r="Y1059" s="80"/>
      <c r="Z1059" s="172"/>
      <c r="AA1059" s="172"/>
      <c r="AB1059" s="172"/>
      <c r="AC1059" s="172"/>
      <c r="AD1059" s="172"/>
      <c r="AE1059" s="172"/>
      <c r="AF1059" s="172"/>
      <c r="AG1059" s="172"/>
    </row>
    <row r="1060" s="10" customFormat="true" ht="14.15" hidden="false" customHeight="false" outlineLevel="1" collapsed="false">
      <c r="A1060" s="49" t="s">
        <v>2001</v>
      </c>
      <c r="B1060" s="50" t="s">
        <v>49</v>
      </c>
      <c r="C1060" s="50" t="s">
        <v>2002</v>
      </c>
      <c r="D1060" s="50" t="s">
        <v>80</v>
      </c>
      <c r="E1060" s="45" t="s">
        <v>2003</v>
      </c>
      <c r="F1060" s="7" t="s">
        <v>64</v>
      </c>
      <c r="G1060" s="51" t="n">
        <v>3.42</v>
      </c>
      <c r="H1060" s="55"/>
      <c r="I1060" s="46" t="n">
        <f aca="false">$D$1116</f>
        <v>0</v>
      </c>
      <c r="J1060" s="53" t="n">
        <f aca="false">TRUNC(H1060*(1+I1060),2)</f>
        <v>0</v>
      </c>
      <c r="K1060" s="54" t="n">
        <f aca="false">TRUNC(J1060*G1060,2)</f>
        <v>0</v>
      </c>
      <c r="L1060" s="60"/>
      <c r="M1060" s="60"/>
      <c r="N1060" s="7"/>
      <c r="O1060" s="51"/>
      <c r="P1060" s="51"/>
      <c r="Q1060" s="51"/>
      <c r="R1060" s="51"/>
      <c r="S1060" s="51"/>
      <c r="T1060" s="51"/>
      <c r="U1060" s="51" t="n">
        <f aca="false">K1060</f>
        <v>0</v>
      </c>
      <c r="V1060" s="51"/>
      <c r="W1060" s="83"/>
      <c r="X1060" s="51"/>
      <c r="Z1060" s="128"/>
      <c r="AA1060" s="128"/>
      <c r="AB1060" s="128"/>
      <c r="AC1060" s="128"/>
      <c r="AD1060" s="128"/>
      <c r="AE1060" s="128"/>
      <c r="AF1060" s="128"/>
      <c r="AG1060" s="128"/>
    </row>
    <row r="1061" s="10" customFormat="true" ht="14.15" hidden="false" customHeight="false" outlineLevel="1" collapsed="false">
      <c r="A1061" s="49" t="s">
        <v>2004</v>
      </c>
      <c r="B1061" s="50" t="s">
        <v>49</v>
      </c>
      <c r="C1061" s="50" t="s">
        <v>2002</v>
      </c>
      <c r="D1061" s="50" t="s">
        <v>80</v>
      </c>
      <c r="E1061" s="45" t="s">
        <v>2005</v>
      </c>
      <c r="F1061" s="7" t="s">
        <v>64</v>
      </c>
      <c r="G1061" s="51" t="n">
        <v>13.59</v>
      </c>
      <c r="H1061" s="55"/>
      <c r="I1061" s="46" t="n">
        <f aca="false">$D$1116</f>
        <v>0</v>
      </c>
      <c r="J1061" s="53" t="n">
        <f aca="false">TRUNC(H1061*(1+I1061),2)</f>
        <v>0</v>
      </c>
      <c r="K1061" s="54" t="n">
        <f aca="false">TRUNC(J1061*G1061,2)</f>
        <v>0</v>
      </c>
      <c r="L1061" s="60"/>
      <c r="M1061" s="60"/>
      <c r="N1061" s="7" t="n">
        <f aca="false">SUM(O1061:V1061)-K1061</f>
        <v>0</v>
      </c>
      <c r="O1061" s="51"/>
      <c r="P1061" s="51"/>
      <c r="Q1061" s="51"/>
      <c r="R1061" s="51"/>
      <c r="S1061" s="51"/>
      <c r="T1061" s="51"/>
      <c r="U1061" s="51" t="n">
        <f aca="false">K1061</f>
        <v>0</v>
      </c>
      <c r="V1061" s="51"/>
      <c r="W1061" s="83"/>
      <c r="X1061" s="51"/>
      <c r="Z1061" s="128"/>
      <c r="AA1061" s="128"/>
      <c r="AB1061" s="128"/>
      <c r="AC1061" s="128"/>
      <c r="AD1061" s="128"/>
      <c r="AE1061" s="128"/>
      <c r="AF1061" s="128"/>
      <c r="AG1061" s="128"/>
    </row>
    <row r="1062" s="80" customFormat="true" ht="14.15" hidden="false" customHeight="false" outlineLevel="1" collapsed="false">
      <c r="A1062" s="73" t="s">
        <v>2006</v>
      </c>
      <c r="B1062" s="75"/>
      <c r="C1062" s="75"/>
      <c r="D1062" s="75"/>
      <c r="E1062" s="76" t="s">
        <v>1962</v>
      </c>
      <c r="F1062" s="74"/>
      <c r="G1062" s="74"/>
      <c r="H1062" s="55"/>
      <c r="I1062" s="74"/>
      <c r="J1062" s="74"/>
      <c r="K1062" s="94"/>
      <c r="L1062" s="77"/>
      <c r="M1062" s="78"/>
      <c r="N1062" s="79" t="n">
        <f aca="false">SUM(O1062:V1062)-K1062</f>
        <v>0</v>
      </c>
      <c r="O1062" s="77"/>
      <c r="P1062" s="77"/>
      <c r="Q1062" s="77"/>
      <c r="R1062" s="77"/>
      <c r="S1062" s="77"/>
      <c r="T1062" s="77"/>
      <c r="U1062" s="77"/>
      <c r="V1062" s="77"/>
      <c r="W1062" s="79"/>
      <c r="X1062" s="79"/>
      <c r="IM1062" s="89"/>
      <c r="IN1062" s="89"/>
    </row>
    <row r="1063" s="9" customFormat="true" ht="23.85" hidden="false" customHeight="false" outlineLevel="1" collapsed="false">
      <c r="A1063" s="49" t="s">
        <v>2007</v>
      </c>
      <c r="B1063" s="50" t="s">
        <v>49</v>
      </c>
      <c r="C1063" s="50" t="s">
        <v>2008</v>
      </c>
      <c r="D1063" s="50" t="s">
        <v>80</v>
      </c>
      <c r="E1063" s="45" t="s">
        <v>2009</v>
      </c>
      <c r="F1063" s="7" t="s">
        <v>117</v>
      </c>
      <c r="G1063" s="51" t="n">
        <v>8</v>
      </c>
      <c r="H1063" s="55"/>
      <c r="I1063" s="46" t="n">
        <f aca="false">$D$1116</f>
        <v>0</v>
      </c>
      <c r="J1063" s="53" t="n">
        <f aca="false">TRUNC(H1063*(1+I1063),2)</f>
        <v>0</v>
      </c>
      <c r="K1063" s="54" t="n">
        <f aca="false">TRUNC(J1063*G1063,2)</f>
        <v>0</v>
      </c>
      <c r="L1063" s="51"/>
      <c r="M1063" s="46"/>
      <c r="N1063" s="7" t="n">
        <f aca="false">SUM(O1063:V1063)-K1063</f>
        <v>0</v>
      </c>
      <c r="O1063" s="51"/>
      <c r="P1063" s="51"/>
      <c r="Q1063" s="51"/>
      <c r="R1063" s="51"/>
      <c r="S1063" s="51"/>
      <c r="T1063" s="51"/>
      <c r="U1063" s="51"/>
      <c r="V1063" s="51"/>
      <c r="W1063" s="7"/>
      <c r="X1063" s="51" t="n">
        <f aca="false">K1063</f>
        <v>0</v>
      </c>
      <c r="IM1063" s="10"/>
      <c r="IN1063" s="10"/>
    </row>
    <row r="1064" s="85" customFormat="true" ht="14.15" hidden="false" customHeight="false" outlineLevel="1" collapsed="false">
      <c r="A1064" s="65" t="s">
        <v>2010</v>
      </c>
      <c r="B1064" s="66"/>
      <c r="C1064" s="66"/>
      <c r="D1064" s="66"/>
      <c r="E1064" s="65" t="s">
        <v>2011</v>
      </c>
      <c r="F1064" s="67"/>
      <c r="G1064" s="69"/>
      <c r="H1064" s="52"/>
      <c r="I1064" s="70"/>
      <c r="J1064" s="70"/>
      <c r="K1064" s="69"/>
      <c r="L1064" s="165"/>
      <c r="M1064" s="165"/>
      <c r="N1064" s="71" t="n">
        <f aca="false">SUM(O1064:V1064)-K1064</f>
        <v>0</v>
      </c>
      <c r="O1064" s="165"/>
      <c r="P1064" s="165"/>
      <c r="Q1064" s="165"/>
      <c r="R1064" s="165"/>
      <c r="S1064" s="165"/>
      <c r="T1064" s="69"/>
      <c r="U1064" s="69"/>
      <c r="V1064" s="66"/>
      <c r="W1064" s="67"/>
      <c r="X1064" s="67"/>
      <c r="Z1064" s="183"/>
      <c r="AA1064" s="183"/>
      <c r="AB1064" s="183"/>
      <c r="AC1064" s="183"/>
      <c r="AD1064" s="183"/>
      <c r="AE1064" s="183"/>
      <c r="AF1064" s="183"/>
      <c r="AG1064" s="183"/>
    </row>
    <row r="1065" s="10" customFormat="true" ht="23.85" hidden="false" customHeight="false" outlineLevel="1" collapsed="false">
      <c r="A1065" s="49" t="s">
        <v>2012</v>
      </c>
      <c r="B1065" s="50" t="s">
        <v>49</v>
      </c>
      <c r="C1065" s="50" t="s">
        <v>2013</v>
      </c>
      <c r="D1065" s="50" t="s">
        <v>80</v>
      </c>
      <c r="E1065" s="45" t="s">
        <v>2014</v>
      </c>
      <c r="F1065" s="7" t="s">
        <v>130</v>
      </c>
      <c r="G1065" s="51" t="n">
        <v>9.44</v>
      </c>
      <c r="H1065" s="55"/>
      <c r="I1065" s="46" t="n">
        <f aca="false">$D$1116</f>
        <v>0</v>
      </c>
      <c r="J1065" s="53" t="n">
        <f aca="false">TRUNC(H1065*(1+I1065),2)</f>
        <v>0</v>
      </c>
      <c r="K1065" s="54" t="n">
        <f aca="false">TRUNC(J1065*G1065,2)</f>
        <v>0</v>
      </c>
      <c r="L1065" s="51"/>
      <c r="M1065" s="46"/>
      <c r="N1065" s="7" t="n">
        <f aca="false">SUM(O1065:V1065)-K1065</f>
        <v>0</v>
      </c>
      <c r="O1065" s="51"/>
      <c r="P1065" s="51"/>
      <c r="Q1065" s="51"/>
      <c r="R1065" s="51"/>
      <c r="S1065" s="51"/>
      <c r="T1065" s="51"/>
      <c r="U1065" s="51" t="n">
        <f aca="false">K1065</f>
        <v>0</v>
      </c>
      <c r="V1065" s="51"/>
      <c r="W1065" s="50"/>
      <c r="X1065" s="50"/>
    </row>
    <row r="1066" s="43" customFormat="true" ht="14.15" hidden="false" customHeight="false" outlineLevel="0" collapsed="false">
      <c r="A1066" s="36" t="n">
        <v>20</v>
      </c>
      <c r="B1066" s="37"/>
      <c r="C1066" s="37"/>
      <c r="D1066" s="82"/>
      <c r="E1066" s="36" t="s">
        <v>2015</v>
      </c>
      <c r="F1066" s="38"/>
      <c r="G1066" s="38"/>
      <c r="H1066" s="55"/>
      <c r="I1066" s="38"/>
      <c r="J1066" s="38"/>
      <c r="K1066" s="39"/>
      <c r="L1066" s="40" t="n">
        <f aca="false">SUM(K1068:K1070)</f>
        <v>0</v>
      </c>
      <c r="M1066" s="41" t="e">
        <f aca="false">(L1066)/$L$1115</f>
        <v>#DIV/0!</v>
      </c>
      <c r="N1066" s="42" t="n">
        <f aca="false">SUM(O1066:V1066)-K1066</f>
        <v>0</v>
      </c>
      <c r="O1066" s="40" t="str">
        <f aca="false">IF(SUM(O1068:O1070)&gt;0,SUM(O1068:O1070),"-")</f>
        <v>-</v>
      </c>
      <c r="P1066" s="40" t="str">
        <f aca="false">IF(SUM(P1068:P1070)&gt;0,SUM(P1068:P1070),"-")</f>
        <v>-</v>
      </c>
      <c r="Q1066" s="40" t="str">
        <f aca="false">IF(SUM(Q1068:Q1070)&gt;0,SUM(Q1068:Q1070),"-")</f>
        <v>-</v>
      </c>
      <c r="R1066" s="40" t="str">
        <f aca="false">IF(SUM(R1068:R1070)&gt;0,SUM(R1068:R1070),"-")</f>
        <v>-</v>
      </c>
      <c r="S1066" s="40" t="str">
        <f aca="false">IF(SUM(S1068:S1070)&gt;0,SUM(S1068:S1070),"-")</f>
        <v>-</v>
      </c>
      <c r="T1066" s="40" t="str">
        <f aca="false">IF(SUM(T1068:T1070)&gt;0,SUM(T1068:T1070),"-")</f>
        <v>-</v>
      </c>
      <c r="U1066" s="40" t="str">
        <f aca="false">IF(SUM(U1068:U1070)&gt;0,SUM(U1068:U1070),"-")</f>
        <v>-</v>
      </c>
      <c r="V1066" s="40" t="str">
        <f aca="false">IF(SUM(V1068:V1070)&gt;0,SUM(V1068:V1070),"-")</f>
        <v>-</v>
      </c>
      <c r="W1066" s="40" t="str">
        <f aca="false">IF(SUM(W1068:W1070)&gt;0,SUM(W1068:W1070),"-")</f>
        <v>-</v>
      </c>
      <c r="X1066" s="40" t="str">
        <f aca="false">IF(SUM(X1068:X1070)&gt;0,SUM(X1068:X1070),"-")</f>
        <v>-</v>
      </c>
      <c r="IM1066" s="44"/>
      <c r="IN1066" s="44"/>
    </row>
    <row r="1067" s="9" customFormat="true" ht="14.15" hidden="false" customHeight="false" outlineLevel="0" collapsed="false">
      <c r="A1067" s="49"/>
      <c r="B1067" s="83"/>
      <c r="C1067" s="83"/>
      <c r="D1067" s="83"/>
      <c r="E1067" s="3"/>
      <c r="F1067" s="50"/>
      <c r="G1067" s="50"/>
      <c r="H1067" s="55"/>
      <c r="I1067" s="50"/>
      <c r="J1067" s="50"/>
      <c r="K1067" s="51"/>
      <c r="L1067" s="51"/>
      <c r="M1067" s="46"/>
      <c r="N1067" s="46" t="n">
        <f aca="false">SUM(O1067:V1067)-K1067</f>
        <v>0</v>
      </c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IM1067" s="10"/>
      <c r="IN1067" s="10"/>
    </row>
    <row r="1068" s="9" customFormat="true" ht="14.15" hidden="false" customHeight="false" outlineLevel="1" collapsed="false">
      <c r="A1068" s="49" t="s">
        <v>2016</v>
      </c>
      <c r="B1068" s="50" t="s">
        <v>49</v>
      </c>
      <c r="C1068" s="50" t="s">
        <v>2017</v>
      </c>
      <c r="D1068" s="50" t="s">
        <v>51</v>
      </c>
      <c r="E1068" s="45" t="s">
        <v>2018</v>
      </c>
      <c r="F1068" s="7" t="s">
        <v>64</v>
      </c>
      <c r="G1068" s="51" t="n">
        <v>35.09</v>
      </c>
      <c r="H1068" s="55"/>
      <c r="I1068" s="46" t="n">
        <f aca="false">$D$1116</f>
        <v>0</v>
      </c>
      <c r="J1068" s="53" t="n">
        <f aca="false">TRUNC(H1068*(1+I1068),2)</f>
        <v>0</v>
      </c>
      <c r="K1068" s="54" t="n">
        <f aca="false">TRUNC(J1068*G1068,2)</f>
        <v>0</v>
      </c>
      <c r="L1068" s="184"/>
      <c r="M1068" s="46"/>
      <c r="N1068" s="7" t="n">
        <f aca="false">SUM(O1068:V1068)-K1068</f>
        <v>0</v>
      </c>
      <c r="O1068" s="51"/>
      <c r="P1068" s="51"/>
      <c r="Q1068" s="51"/>
      <c r="R1068" s="51"/>
      <c r="S1068" s="51"/>
      <c r="T1068" s="51"/>
      <c r="U1068" s="51"/>
      <c r="V1068" s="51"/>
      <c r="W1068" s="51" t="n">
        <f aca="false">K1068</f>
        <v>0</v>
      </c>
      <c r="X1068" s="7"/>
      <c r="IM1068" s="10"/>
      <c r="IN1068" s="10"/>
    </row>
    <row r="1069" s="10" customFormat="true" ht="23.85" hidden="false" customHeight="false" outlineLevel="1" collapsed="false">
      <c r="A1069" s="49" t="s">
        <v>2019</v>
      </c>
      <c r="B1069" s="50" t="s">
        <v>49</v>
      </c>
      <c r="C1069" s="50" t="s">
        <v>2020</v>
      </c>
      <c r="D1069" s="50" t="s">
        <v>80</v>
      </c>
      <c r="E1069" s="45" t="s">
        <v>2021</v>
      </c>
      <c r="F1069" s="7" t="s">
        <v>117</v>
      </c>
      <c r="G1069" s="51" t="n">
        <v>8.58</v>
      </c>
      <c r="H1069" s="55"/>
      <c r="I1069" s="46" t="n">
        <f aca="false">$D$1116</f>
        <v>0</v>
      </c>
      <c r="J1069" s="53" t="n">
        <f aca="false">TRUNC(H1069*(1+I1069),2)</f>
        <v>0</v>
      </c>
      <c r="K1069" s="54" t="n">
        <f aca="false">TRUNC(J1069*G1069,2)</f>
        <v>0</v>
      </c>
      <c r="L1069" s="51"/>
      <c r="M1069" s="46"/>
      <c r="N1069" s="7" t="n">
        <f aca="false">SUM(O1069:V1069)-K1069</f>
        <v>0</v>
      </c>
      <c r="O1069" s="51"/>
      <c r="P1069" s="51"/>
      <c r="Q1069" s="51"/>
      <c r="R1069" s="51"/>
      <c r="S1069" s="51"/>
      <c r="T1069" s="51"/>
      <c r="U1069" s="51"/>
      <c r="V1069" s="51"/>
      <c r="W1069" s="51" t="n">
        <f aca="false">K1069</f>
        <v>0</v>
      </c>
      <c r="X1069" s="50"/>
    </row>
    <row r="1070" s="10" customFormat="true" ht="23.85" hidden="false" customHeight="false" outlineLevel="1" collapsed="false">
      <c r="A1070" s="49" t="s">
        <v>2022</v>
      </c>
      <c r="B1070" s="50" t="s">
        <v>49</v>
      </c>
      <c r="C1070" s="50" t="s">
        <v>2023</v>
      </c>
      <c r="D1070" s="50" t="s">
        <v>80</v>
      </c>
      <c r="E1070" s="45" t="s">
        <v>2024</v>
      </c>
      <c r="F1070" s="7" t="s">
        <v>117</v>
      </c>
      <c r="G1070" s="51" t="n">
        <v>34.31</v>
      </c>
      <c r="H1070" s="55"/>
      <c r="I1070" s="46" t="n">
        <f aca="false">$D$1116</f>
        <v>0</v>
      </c>
      <c r="J1070" s="53" t="n">
        <f aca="false">TRUNC(H1070*(1+I1070),2)</f>
        <v>0</v>
      </c>
      <c r="K1070" s="54" t="n">
        <f aca="false">TRUNC(J1070*G1070,2)</f>
        <v>0</v>
      </c>
      <c r="L1070" s="51"/>
      <c r="M1070" s="46"/>
      <c r="N1070" s="7" t="n">
        <f aca="false">SUM(O1070:V1070)-K1070</f>
        <v>0</v>
      </c>
      <c r="O1070" s="51"/>
      <c r="P1070" s="51"/>
      <c r="Q1070" s="51"/>
      <c r="R1070" s="51"/>
      <c r="S1070" s="51"/>
      <c r="T1070" s="51"/>
      <c r="U1070" s="51"/>
      <c r="V1070" s="51"/>
      <c r="W1070" s="51" t="n">
        <f aca="false">K1070</f>
        <v>0</v>
      </c>
      <c r="X1070" s="50"/>
    </row>
    <row r="1071" s="43" customFormat="true" ht="14.15" hidden="false" customHeight="false" outlineLevel="0" collapsed="false">
      <c r="A1071" s="113" t="s">
        <v>2025</v>
      </c>
      <c r="B1071" s="82"/>
      <c r="C1071" s="82"/>
      <c r="D1071" s="82"/>
      <c r="E1071" s="36" t="s">
        <v>1962</v>
      </c>
      <c r="F1071" s="38"/>
      <c r="G1071" s="38"/>
      <c r="H1071" s="55"/>
      <c r="I1071" s="38"/>
      <c r="J1071" s="38"/>
      <c r="K1071" s="39"/>
      <c r="L1071" s="40" t="n">
        <f aca="false">SUM(K1075:K1105)</f>
        <v>0</v>
      </c>
      <c r="M1071" s="41" t="e">
        <f aca="false">(L1071)/$L$1115</f>
        <v>#DIV/0!</v>
      </c>
      <c r="N1071" s="42" t="n">
        <f aca="false">SUM(O1071:V1071)-K1071</f>
        <v>0</v>
      </c>
      <c r="O1071" s="40" t="str">
        <f aca="false">IF(SUM(O1073:O1105)&gt;0,SUM(O1073:O1105),"-")</f>
        <v>-</v>
      </c>
      <c r="P1071" s="40" t="str">
        <f aca="false">IF(SUM(P1073:P1105)&gt;0,SUM(P1073:P1105),"-")</f>
        <v>-</v>
      </c>
      <c r="Q1071" s="40" t="str">
        <f aca="false">IF(SUM(Q1073:Q1105)&gt;0,SUM(Q1073:Q1105),"-")</f>
        <v>-</v>
      </c>
      <c r="R1071" s="40" t="str">
        <f aca="false">IF(SUM(R1073:R1105)&gt;0,SUM(R1073:R1105),"-")</f>
        <v>-</v>
      </c>
      <c r="S1071" s="40" t="str">
        <f aca="false">IF(SUM(S1073:S1105)&gt;0,SUM(S1073:S1105),"-")</f>
        <v>-</v>
      </c>
      <c r="T1071" s="40" t="str">
        <f aca="false">IF(SUM(T1073:T1105)&gt;0,SUM(T1073:T1105),"-")</f>
        <v>-</v>
      </c>
      <c r="U1071" s="40" t="str">
        <f aca="false">IF(SUM(U1073:U1105)&gt;0,SUM(U1073:U1105),"-")</f>
        <v>-</v>
      </c>
      <c r="V1071" s="40" t="str">
        <f aca="false">IF(SUM(V1073:V1105)&gt;0,SUM(V1073:V1105),"-")</f>
        <v>-</v>
      </c>
      <c r="W1071" s="40" t="str">
        <f aca="false">IF(SUM(W1073:W1105)&gt;0,SUM(W1073:W1105),"-")</f>
        <v>-</v>
      </c>
      <c r="X1071" s="40" t="str">
        <f aca="false">IF(SUM(X1073:X1105)&gt;0,SUM(X1073:X1105),"-")</f>
        <v>-</v>
      </c>
      <c r="IM1071" s="44"/>
      <c r="IN1071" s="44"/>
    </row>
    <row r="1072" s="137" customFormat="true" ht="14.15" hidden="false" customHeight="false" outlineLevel="0" collapsed="false">
      <c r="A1072" s="98"/>
      <c r="B1072" s="134"/>
      <c r="C1072" s="134"/>
      <c r="D1072" s="83"/>
      <c r="E1072" s="185"/>
      <c r="F1072" s="99"/>
      <c r="G1072" s="99"/>
      <c r="H1072" s="55"/>
      <c r="I1072" s="99"/>
      <c r="J1072" s="99"/>
      <c r="K1072" s="101"/>
      <c r="L1072" s="101"/>
      <c r="M1072" s="102"/>
      <c r="N1072" s="46" t="n">
        <f aca="false">SUM(O1072:V1072)-K1072</f>
        <v>0</v>
      </c>
      <c r="O1072" s="100"/>
      <c r="P1072" s="100"/>
      <c r="Q1072" s="100"/>
      <c r="R1072" s="100"/>
      <c r="S1072" s="100"/>
      <c r="T1072" s="100"/>
      <c r="U1072" s="100"/>
      <c r="V1072" s="102"/>
      <c r="W1072" s="100"/>
      <c r="X1072" s="100"/>
      <c r="IM1072" s="106"/>
      <c r="IN1072" s="106"/>
    </row>
    <row r="1073" s="72" customFormat="true" ht="14.15" hidden="false" customHeight="false" outlineLevel="1" collapsed="false">
      <c r="A1073" s="65" t="s">
        <v>2026</v>
      </c>
      <c r="B1073" s="67"/>
      <c r="C1073" s="67"/>
      <c r="D1073" s="67"/>
      <c r="E1073" s="68" t="s">
        <v>2027</v>
      </c>
      <c r="F1073" s="71"/>
      <c r="G1073" s="71"/>
      <c r="H1073" s="52"/>
      <c r="I1073" s="71"/>
      <c r="J1073" s="71"/>
      <c r="K1073" s="84"/>
      <c r="L1073" s="69"/>
      <c r="M1073" s="70"/>
      <c r="N1073" s="71" t="n">
        <f aca="false">SUM(O1073:V1073)-K1073</f>
        <v>0</v>
      </c>
      <c r="O1073" s="69"/>
      <c r="P1073" s="69"/>
      <c r="Q1073" s="69"/>
      <c r="R1073" s="69"/>
      <c r="S1073" s="69"/>
      <c r="T1073" s="69"/>
      <c r="U1073" s="69"/>
      <c r="V1073" s="69"/>
      <c r="W1073" s="71"/>
      <c r="X1073" s="71"/>
      <c r="IM1073" s="85"/>
      <c r="IN1073" s="85"/>
    </row>
    <row r="1074" s="89" customFormat="true" ht="14.15" hidden="false" customHeight="false" outlineLevel="1" collapsed="false">
      <c r="A1074" s="73" t="s">
        <v>2028</v>
      </c>
      <c r="B1074" s="75"/>
      <c r="C1074" s="75"/>
      <c r="D1074" s="75"/>
      <c r="E1074" s="186" t="s">
        <v>2029</v>
      </c>
      <c r="F1074" s="74"/>
      <c r="G1074" s="74"/>
      <c r="H1074" s="55"/>
      <c r="I1074" s="74"/>
      <c r="J1074" s="74"/>
      <c r="K1074" s="94"/>
      <c r="L1074" s="77"/>
      <c r="M1074" s="78"/>
      <c r="N1074" s="79" t="n">
        <f aca="false">SUM(O1074:V1074)-K1074</f>
        <v>0</v>
      </c>
      <c r="O1074" s="77"/>
      <c r="P1074" s="77"/>
      <c r="Q1074" s="77"/>
      <c r="R1074" s="77"/>
      <c r="S1074" s="77"/>
      <c r="T1074" s="77"/>
      <c r="U1074" s="77"/>
      <c r="V1074" s="77"/>
      <c r="W1074" s="74"/>
      <c r="X1074" s="74"/>
    </row>
    <row r="1075" s="10" customFormat="true" ht="12.8" hidden="false" customHeight="false" outlineLevel="1" collapsed="false">
      <c r="A1075" s="49" t="s">
        <v>2030</v>
      </c>
      <c r="B1075" s="50" t="s">
        <v>72</v>
      </c>
      <c r="C1075" s="50" t="s">
        <v>2031</v>
      </c>
      <c r="D1075" s="50" t="s">
        <v>80</v>
      </c>
      <c r="E1075" s="45" t="s">
        <v>2032</v>
      </c>
      <c r="F1075" s="7" t="s">
        <v>2033</v>
      </c>
      <c r="G1075" s="51" t="n">
        <v>1</v>
      </c>
      <c r="H1075" s="55"/>
      <c r="I1075" s="46" t="n">
        <f aca="false">$D$1116</f>
        <v>0</v>
      </c>
      <c r="J1075" s="53" t="n">
        <f aca="false">TRUNC(H1075*(1+I1075),2)</f>
        <v>0</v>
      </c>
      <c r="K1075" s="54" t="n">
        <f aca="false">TRUNC(J1075*G1075,2)</f>
        <v>0</v>
      </c>
      <c r="L1075" s="51"/>
      <c r="M1075" s="46"/>
      <c r="N1075" s="7"/>
      <c r="O1075" s="51"/>
      <c r="P1075" s="51"/>
      <c r="Q1075" s="51"/>
      <c r="R1075" s="51"/>
      <c r="S1075" s="51"/>
      <c r="T1075" s="51"/>
      <c r="U1075" s="51"/>
      <c r="V1075" s="51"/>
      <c r="W1075" s="50"/>
      <c r="X1075" s="109" t="n">
        <f aca="false">K1075</f>
        <v>0</v>
      </c>
    </row>
    <row r="1076" s="10" customFormat="true" ht="12.8" hidden="false" customHeight="false" outlineLevel="1" collapsed="false">
      <c r="A1076" s="49" t="s">
        <v>2034</v>
      </c>
      <c r="B1076" s="50" t="s">
        <v>72</v>
      </c>
      <c r="C1076" s="50" t="s">
        <v>2035</v>
      </c>
      <c r="D1076" s="50" t="s">
        <v>80</v>
      </c>
      <c r="E1076" s="45" t="s">
        <v>2036</v>
      </c>
      <c r="F1076" s="7" t="s">
        <v>2033</v>
      </c>
      <c r="G1076" s="51" t="n">
        <v>1</v>
      </c>
      <c r="H1076" s="55"/>
      <c r="I1076" s="46" t="n">
        <f aca="false">$D$1116</f>
        <v>0</v>
      </c>
      <c r="J1076" s="53" t="n">
        <f aca="false">TRUNC(H1076*(1+I1076),2)</f>
        <v>0</v>
      </c>
      <c r="K1076" s="54" t="n">
        <f aca="false">TRUNC(J1076*G1076,2)</f>
        <v>0</v>
      </c>
      <c r="L1076" s="51"/>
      <c r="M1076" s="46"/>
      <c r="N1076" s="7"/>
      <c r="O1076" s="51"/>
      <c r="P1076" s="51"/>
      <c r="Q1076" s="51"/>
      <c r="R1076" s="51"/>
      <c r="S1076" s="51"/>
      <c r="T1076" s="51"/>
      <c r="U1076" s="51"/>
      <c r="V1076" s="51"/>
      <c r="W1076" s="50"/>
      <c r="X1076" s="109" t="n">
        <f aca="false">K1076</f>
        <v>0</v>
      </c>
    </row>
    <row r="1077" s="10" customFormat="true" ht="12.8" hidden="false" customHeight="false" outlineLevel="1" collapsed="false">
      <c r="A1077" s="49" t="s">
        <v>2037</v>
      </c>
      <c r="B1077" s="50" t="s">
        <v>72</v>
      </c>
      <c r="C1077" s="50" t="s">
        <v>2038</v>
      </c>
      <c r="D1077" s="50" t="s">
        <v>80</v>
      </c>
      <c r="E1077" s="45" t="s">
        <v>2039</v>
      </c>
      <c r="F1077" s="7" t="s">
        <v>2033</v>
      </c>
      <c r="G1077" s="51" t="n">
        <v>1</v>
      </c>
      <c r="H1077" s="55"/>
      <c r="I1077" s="46" t="n">
        <f aca="false">$D$1116</f>
        <v>0</v>
      </c>
      <c r="J1077" s="53" t="n">
        <f aca="false">TRUNC(H1077*(1+I1077),2)</f>
        <v>0</v>
      </c>
      <c r="K1077" s="54" t="n">
        <f aca="false">TRUNC(J1077*G1077,2)</f>
        <v>0</v>
      </c>
      <c r="L1077" s="51"/>
      <c r="M1077" s="46"/>
      <c r="N1077" s="7"/>
      <c r="O1077" s="51"/>
      <c r="P1077" s="51"/>
      <c r="Q1077" s="51"/>
      <c r="R1077" s="51"/>
      <c r="S1077" s="51"/>
      <c r="T1077" s="51"/>
      <c r="U1077" s="51"/>
      <c r="V1077" s="51"/>
      <c r="W1077" s="50"/>
      <c r="X1077" s="109" t="n">
        <f aca="false">K1077</f>
        <v>0</v>
      </c>
    </row>
    <row r="1078" s="10" customFormat="true" ht="12.8" hidden="false" customHeight="false" outlineLevel="1" collapsed="false">
      <c r="A1078" s="49" t="s">
        <v>2040</v>
      </c>
      <c r="B1078" s="50" t="s">
        <v>72</v>
      </c>
      <c r="C1078" s="50" t="s">
        <v>2041</v>
      </c>
      <c r="D1078" s="50" t="s">
        <v>80</v>
      </c>
      <c r="E1078" s="45" t="s">
        <v>2042</v>
      </c>
      <c r="F1078" s="7" t="s">
        <v>2033</v>
      </c>
      <c r="G1078" s="51" t="n">
        <v>42</v>
      </c>
      <c r="H1078" s="55"/>
      <c r="I1078" s="46" t="n">
        <f aca="false">$D$1116</f>
        <v>0</v>
      </c>
      <c r="J1078" s="53" t="n">
        <f aca="false">TRUNC(H1078*(1+I1078),2)</f>
        <v>0</v>
      </c>
      <c r="K1078" s="54" t="n">
        <f aca="false">TRUNC(J1078*G1078,2)</f>
        <v>0</v>
      </c>
      <c r="L1078" s="51"/>
      <c r="M1078" s="46"/>
      <c r="N1078" s="7"/>
      <c r="O1078" s="51"/>
      <c r="P1078" s="51"/>
      <c r="Q1078" s="51"/>
      <c r="R1078" s="51"/>
      <c r="S1078" s="51"/>
      <c r="T1078" s="51"/>
      <c r="U1078" s="51"/>
      <c r="V1078" s="51"/>
      <c r="W1078" s="50"/>
      <c r="X1078" s="109" t="n">
        <f aca="false">K1078</f>
        <v>0</v>
      </c>
    </row>
    <row r="1079" s="10" customFormat="true" ht="12.8" hidden="false" customHeight="false" outlineLevel="1" collapsed="false">
      <c r="A1079" s="49" t="s">
        <v>2043</v>
      </c>
      <c r="B1079" s="50" t="s">
        <v>72</v>
      </c>
      <c r="C1079" s="50" t="s">
        <v>2044</v>
      </c>
      <c r="D1079" s="50" t="s">
        <v>80</v>
      </c>
      <c r="E1079" s="45" t="s">
        <v>2045</v>
      </c>
      <c r="F1079" s="7" t="s">
        <v>2033</v>
      </c>
      <c r="G1079" s="51" t="n">
        <v>1</v>
      </c>
      <c r="H1079" s="55"/>
      <c r="I1079" s="46" t="n">
        <f aca="false">$D$1116</f>
        <v>0</v>
      </c>
      <c r="J1079" s="53" t="n">
        <f aca="false">TRUNC(H1079*(1+I1079),2)</f>
        <v>0</v>
      </c>
      <c r="K1079" s="54" t="n">
        <f aca="false">TRUNC(J1079*G1079,2)</f>
        <v>0</v>
      </c>
      <c r="L1079" s="51"/>
      <c r="M1079" s="46"/>
      <c r="N1079" s="7"/>
      <c r="O1079" s="51"/>
      <c r="P1079" s="51"/>
      <c r="Q1079" s="51"/>
      <c r="R1079" s="51"/>
      <c r="S1079" s="51"/>
      <c r="T1079" s="51"/>
      <c r="U1079" s="51"/>
      <c r="V1079" s="51"/>
      <c r="W1079" s="50"/>
      <c r="X1079" s="109" t="n">
        <f aca="false">K1079</f>
        <v>0</v>
      </c>
    </row>
    <row r="1080" s="9" customFormat="true" ht="14.15" hidden="false" customHeight="false" outlineLevel="1" collapsed="false">
      <c r="A1080" s="49" t="s">
        <v>2046</v>
      </c>
      <c r="B1080" s="50" t="s">
        <v>72</v>
      </c>
      <c r="C1080" s="50" t="s">
        <v>2047</v>
      </c>
      <c r="D1080" s="50" t="s">
        <v>80</v>
      </c>
      <c r="E1080" s="45" t="s">
        <v>2048</v>
      </c>
      <c r="F1080" s="7" t="s">
        <v>2033</v>
      </c>
      <c r="G1080" s="51" t="n">
        <v>1</v>
      </c>
      <c r="H1080" s="55"/>
      <c r="I1080" s="46" t="n">
        <f aca="false">$D$1116</f>
        <v>0</v>
      </c>
      <c r="J1080" s="53" t="n">
        <f aca="false">TRUNC(H1080*(1+I1080),2)</f>
        <v>0</v>
      </c>
      <c r="K1080" s="54" t="n">
        <f aca="false">TRUNC(J1080*G1080,2)</f>
        <v>0</v>
      </c>
      <c r="L1080" s="51"/>
      <c r="M1080" s="46"/>
      <c r="N1080" s="7" t="n">
        <f aca="false">SUM(O1080:V1080)-K1080</f>
        <v>0</v>
      </c>
      <c r="O1080" s="51"/>
      <c r="P1080" s="51"/>
      <c r="Q1080" s="51"/>
      <c r="R1080" s="51"/>
      <c r="S1080" s="51"/>
      <c r="T1080" s="51"/>
      <c r="U1080" s="51"/>
      <c r="V1080" s="51"/>
      <c r="W1080" s="7"/>
      <c r="X1080" s="109" t="n">
        <f aca="false">K1080</f>
        <v>0</v>
      </c>
      <c r="IM1080" s="10"/>
      <c r="IN1080" s="10"/>
    </row>
    <row r="1081" s="9" customFormat="true" ht="14.15" hidden="false" customHeight="false" outlineLevel="1" collapsed="false">
      <c r="A1081" s="49" t="s">
        <v>2049</v>
      </c>
      <c r="B1081" s="50" t="s">
        <v>72</v>
      </c>
      <c r="C1081" s="50" t="s">
        <v>2050</v>
      </c>
      <c r="D1081" s="50" t="s">
        <v>80</v>
      </c>
      <c r="E1081" s="45" t="s">
        <v>2051</v>
      </c>
      <c r="F1081" s="7" t="s">
        <v>2033</v>
      </c>
      <c r="G1081" s="51" t="n">
        <v>1</v>
      </c>
      <c r="H1081" s="55"/>
      <c r="I1081" s="46" t="n">
        <f aca="false">$D$1116</f>
        <v>0</v>
      </c>
      <c r="J1081" s="53" t="n">
        <f aca="false">TRUNC(H1081*(1+I1081),2)</f>
        <v>0</v>
      </c>
      <c r="K1081" s="54" t="n">
        <f aca="false">TRUNC(J1081*G1081,2)</f>
        <v>0</v>
      </c>
      <c r="L1081" s="51"/>
      <c r="M1081" s="46"/>
      <c r="N1081" s="7" t="n">
        <f aca="false">SUM(O1081:V1081)-K1081</f>
        <v>0</v>
      </c>
      <c r="O1081" s="51"/>
      <c r="P1081" s="51"/>
      <c r="Q1081" s="51"/>
      <c r="R1081" s="51"/>
      <c r="S1081" s="51"/>
      <c r="T1081" s="51"/>
      <c r="U1081" s="51"/>
      <c r="V1081" s="51"/>
      <c r="W1081" s="7"/>
      <c r="X1081" s="109" t="n">
        <f aca="false">K1081</f>
        <v>0</v>
      </c>
      <c r="IM1081" s="10"/>
      <c r="IN1081" s="10"/>
    </row>
    <row r="1082" s="9" customFormat="true" ht="14.15" hidden="false" customHeight="false" outlineLevel="1" collapsed="false">
      <c r="A1082" s="49" t="s">
        <v>2052</v>
      </c>
      <c r="B1082" s="50" t="s">
        <v>72</v>
      </c>
      <c r="C1082" s="50" t="s">
        <v>2053</v>
      </c>
      <c r="D1082" s="50" t="s">
        <v>80</v>
      </c>
      <c r="E1082" s="45" t="s">
        <v>2054</v>
      </c>
      <c r="F1082" s="7" t="s">
        <v>2033</v>
      </c>
      <c r="G1082" s="51" t="n">
        <v>36</v>
      </c>
      <c r="H1082" s="55"/>
      <c r="I1082" s="46" t="n">
        <f aca="false">$D$1116</f>
        <v>0</v>
      </c>
      <c r="J1082" s="53" t="n">
        <f aca="false">TRUNC(H1082*(1+I1082),2)</f>
        <v>0</v>
      </c>
      <c r="K1082" s="54" t="n">
        <f aca="false">TRUNC(J1082*G1082,2)</f>
        <v>0</v>
      </c>
      <c r="L1082" s="51"/>
      <c r="M1082" s="46"/>
      <c r="N1082" s="7" t="n">
        <f aca="false">SUM(O1082:V1082)-K1082</f>
        <v>0</v>
      </c>
      <c r="O1082" s="51"/>
      <c r="P1082" s="51"/>
      <c r="Q1082" s="51"/>
      <c r="R1082" s="51"/>
      <c r="S1082" s="51"/>
      <c r="T1082" s="51"/>
      <c r="U1082" s="51"/>
      <c r="V1082" s="51"/>
      <c r="W1082" s="7"/>
      <c r="X1082" s="109" t="n">
        <f aca="false">K1082</f>
        <v>0</v>
      </c>
      <c r="IM1082" s="10"/>
      <c r="IN1082" s="10"/>
    </row>
    <row r="1083" s="9" customFormat="true" ht="14.15" hidden="false" customHeight="false" outlineLevel="1" collapsed="false">
      <c r="A1083" s="49" t="s">
        <v>2055</v>
      </c>
      <c r="B1083" s="50" t="s">
        <v>72</v>
      </c>
      <c r="C1083" s="50" t="s">
        <v>2056</v>
      </c>
      <c r="D1083" s="50" t="s">
        <v>80</v>
      </c>
      <c r="E1083" s="45" t="s">
        <v>2057</v>
      </c>
      <c r="F1083" s="7" t="s">
        <v>2033</v>
      </c>
      <c r="G1083" s="51" t="n">
        <v>1</v>
      </c>
      <c r="H1083" s="55"/>
      <c r="I1083" s="46" t="n">
        <f aca="false">$D$1116</f>
        <v>0</v>
      </c>
      <c r="J1083" s="53" t="n">
        <f aca="false">TRUNC(H1083*(1+I1083),2)</f>
        <v>0</v>
      </c>
      <c r="K1083" s="54" t="n">
        <f aca="false">TRUNC(J1083*G1083,2)</f>
        <v>0</v>
      </c>
      <c r="L1083" s="51"/>
      <c r="M1083" s="46"/>
      <c r="N1083" s="7" t="n">
        <f aca="false">SUM(O1083:V1083)-K1083</f>
        <v>0</v>
      </c>
      <c r="O1083" s="51"/>
      <c r="P1083" s="51"/>
      <c r="Q1083" s="51"/>
      <c r="R1083" s="51"/>
      <c r="S1083" s="51"/>
      <c r="T1083" s="51"/>
      <c r="U1083" s="51"/>
      <c r="V1083" s="51"/>
      <c r="W1083" s="7"/>
      <c r="X1083" s="109" t="n">
        <f aca="false">K1083</f>
        <v>0</v>
      </c>
      <c r="IM1083" s="10"/>
      <c r="IN1083" s="10"/>
    </row>
    <row r="1084" s="9" customFormat="true" ht="14.15" hidden="false" customHeight="false" outlineLevel="1" collapsed="false">
      <c r="A1084" s="49" t="s">
        <v>2058</v>
      </c>
      <c r="B1084" s="50" t="s">
        <v>72</v>
      </c>
      <c r="C1084" s="50" t="s">
        <v>2059</v>
      </c>
      <c r="D1084" s="50" t="s">
        <v>80</v>
      </c>
      <c r="E1084" s="45" t="s">
        <v>2060</v>
      </c>
      <c r="F1084" s="7" t="s">
        <v>117</v>
      </c>
      <c r="G1084" s="51" t="n">
        <v>1</v>
      </c>
      <c r="H1084" s="55"/>
      <c r="I1084" s="46" t="n">
        <f aca="false">$D$1116</f>
        <v>0</v>
      </c>
      <c r="J1084" s="53" t="n">
        <f aca="false">TRUNC(H1084*(1+I1084),2)</f>
        <v>0</v>
      </c>
      <c r="K1084" s="54" t="n">
        <f aca="false">TRUNC(J1084*G1084,2)</f>
        <v>0</v>
      </c>
      <c r="L1084" s="51"/>
      <c r="M1084" s="46"/>
      <c r="N1084" s="7" t="n">
        <f aca="false">SUM(O1084:V1084)-K1084</f>
        <v>0</v>
      </c>
      <c r="O1084" s="51"/>
      <c r="P1084" s="51"/>
      <c r="Q1084" s="51"/>
      <c r="R1084" s="51"/>
      <c r="S1084" s="51"/>
      <c r="T1084" s="51"/>
      <c r="U1084" s="51"/>
      <c r="V1084" s="51"/>
      <c r="W1084" s="7"/>
      <c r="X1084" s="109" t="n">
        <f aca="false">K1084</f>
        <v>0</v>
      </c>
      <c r="IM1084" s="10"/>
      <c r="IN1084" s="10"/>
    </row>
    <row r="1085" s="9" customFormat="true" ht="14.15" hidden="false" customHeight="false" outlineLevel="1" collapsed="false">
      <c r="A1085" s="49" t="s">
        <v>2061</v>
      </c>
      <c r="B1085" s="50" t="s">
        <v>72</v>
      </c>
      <c r="C1085" s="50" t="s">
        <v>2062</v>
      </c>
      <c r="D1085" s="50" t="s">
        <v>80</v>
      </c>
      <c r="E1085" s="45" t="s">
        <v>2063</v>
      </c>
      <c r="F1085" s="7" t="s">
        <v>2033</v>
      </c>
      <c r="G1085" s="51" t="n">
        <v>2</v>
      </c>
      <c r="H1085" s="55"/>
      <c r="I1085" s="46" t="n">
        <f aca="false">$D$1116</f>
        <v>0</v>
      </c>
      <c r="J1085" s="53" t="n">
        <f aca="false">TRUNC(H1085*(1+I1085),2)</f>
        <v>0</v>
      </c>
      <c r="K1085" s="54" t="n">
        <f aca="false">TRUNC(J1085*G1085,2)</f>
        <v>0</v>
      </c>
      <c r="L1085" s="51"/>
      <c r="M1085" s="46"/>
      <c r="N1085" s="7" t="n">
        <f aca="false">SUM(O1085:V1085)-K1085</f>
        <v>0</v>
      </c>
      <c r="O1085" s="51"/>
      <c r="P1085" s="51"/>
      <c r="Q1085" s="51"/>
      <c r="R1085" s="51"/>
      <c r="S1085" s="51"/>
      <c r="T1085" s="51"/>
      <c r="U1085" s="51"/>
      <c r="V1085" s="51"/>
      <c r="W1085" s="7"/>
      <c r="X1085" s="109" t="n">
        <f aca="false">K1085</f>
        <v>0</v>
      </c>
      <c r="IM1085" s="10"/>
      <c r="IN1085" s="10"/>
    </row>
    <row r="1086" s="9" customFormat="true" ht="14.15" hidden="false" customHeight="false" outlineLevel="1" collapsed="false">
      <c r="A1086" s="49" t="s">
        <v>2064</v>
      </c>
      <c r="B1086" s="50" t="s">
        <v>72</v>
      </c>
      <c r="C1086" s="50" t="s">
        <v>2065</v>
      </c>
      <c r="D1086" s="50" t="s">
        <v>80</v>
      </c>
      <c r="E1086" s="45" t="s">
        <v>2066</v>
      </c>
      <c r="F1086" s="7" t="s">
        <v>2033</v>
      </c>
      <c r="G1086" s="51" t="n">
        <v>12</v>
      </c>
      <c r="H1086" s="55"/>
      <c r="I1086" s="46" t="n">
        <f aca="false">$D$1116</f>
        <v>0</v>
      </c>
      <c r="J1086" s="53" t="n">
        <f aca="false">TRUNC(H1086*(1+I1086),2)</f>
        <v>0</v>
      </c>
      <c r="K1086" s="54" t="n">
        <f aca="false">TRUNC(J1086*G1086,2)</f>
        <v>0</v>
      </c>
      <c r="L1086" s="51"/>
      <c r="M1086" s="46"/>
      <c r="N1086" s="7" t="n">
        <f aca="false">SUM(O1086:V1086)-K1086</f>
        <v>0</v>
      </c>
      <c r="O1086" s="51"/>
      <c r="P1086" s="51"/>
      <c r="Q1086" s="51"/>
      <c r="R1086" s="51"/>
      <c r="S1086" s="51"/>
      <c r="T1086" s="51"/>
      <c r="U1086" s="51"/>
      <c r="V1086" s="51"/>
      <c r="W1086" s="7"/>
      <c r="X1086" s="109" t="n">
        <f aca="false">K1086</f>
        <v>0</v>
      </c>
      <c r="IM1086" s="10"/>
      <c r="IN1086" s="10"/>
    </row>
    <row r="1087" s="9" customFormat="true" ht="14.15" hidden="false" customHeight="false" outlineLevel="1" collapsed="false">
      <c r="A1087" s="49" t="s">
        <v>2067</v>
      </c>
      <c r="B1087" s="50" t="s">
        <v>72</v>
      </c>
      <c r="C1087" s="50" t="s">
        <v>2068</v>
      </c>
      <c r="D1087" s="50" t="s">
        <v>80</v>
      </c>
      <c r="E1087" s="45" t="s">
        <v>2069</v>
      </c>
      <c r="F1087" s="7" t="s">
        <v>2033</v>
      </c>
      <c r="G1087" s="51" t="n">
        <v>1</v>
      </c>
      <c r="H1087" s="55"/>
      <c r="I1087" s="46" t="n">
        <f aca="false">$D$1116</f>
        <v>0</v>
      </c>
      <c r="J1087" s="53" t="n">
        <f aca="false">TRUNC(H1087*(1+I1087),2)</f>
        <v>0</v>
      </c>
      <c r="K1087" s="54" t="n">
        <f aca="false">TRUNC(J1087*G1087,2)</f>
        <v>0</v>
      </c>
      <c r="L1087" s="51"/>
      <c r="M1087" s="46"/>
      <c r="N1087" s="7" t="n">
        <f aca="false">SUM(O1087:V1087)-K1087</f>
        <v>0</v>
      </c>
      <c r="O1087" s="51"/>
      <c r="P1087" s="51"/>
      <c r="Q1087" s="51"/>
      <c r="R1087" s="51"/>
      <c r="S1087" s="51"/>
      <c r="T1087" s="51"/>
      <c r="U1087" s="51"/>
      <c r="V1087" s="51"/>
      <c r="W1087" s="7"/>
      <c r="X1087" s="109" t="n">
        <f aca="false">K1087</f>
        <v>0</v>
      </c>
      <c r="IM1087" s="10"/>
      <c r="IN1087" s="10"/>
    </row>
    <row r="1088" s="9" customFormat="true" ht="14.15" hidden="false" customHeight="false" outlineLevel="1" collapsed="false">
      <c r="A1088" s="49" t="s">
        <v>2070</v>
      </c>
      <c r="B1088" s="50" t="s">
        <v>72</v>
      </c>
      <c r="C1088" s="50" t="s">
        <v>2071</v>
      </c>
      <c r="D1088" s="50" t="s">
        <v>80</v>
      </c>
      <c r="E1088" s="45" t="s">
        <v>2072</v>
      </c>
      <c r="F1088" s="7" t="s">
        <v>2033</v>
      </c>
      <c r="G1088" s="51" t="n">
        <v>18</v>
      </c>
      <c r="H1088" s="55"/>
      <c r="I1088" s="46" t="n">
        <f aca="false">$D$1116</f>
        <v>0</v>
      </c>
      <c r="J1088" s="53" t="n">
        <f aca="false">TRUNC(H1088*(1+I1088),2)</f>
        <v>0</v>
      </c>
      <c r="K1088" s="54" t="n">
        <f aca="false">TRUNC(J1088*G1088,2)</f>
        <v>0</v>
      </c>
      <c r="L1088" s="51"/>
      <c r="M1088" s="46"/>
      <c r="N1088" s="7" t="n">
        <f aca="false">SUM(O1088:V1088)-K1088</f>
        <v>0</v>
      </c>
      <c r="O1088" s="51"/>
      <c r="P1088" s="51"/>
      <c r="Q1088" s="51"/>
      <c r="R1088" s="51"/>
      <c r="S1088" s="51"/>
      <c r="T1088" s="51"/>
      <c r="U1088" s="51"/>
      <c r="V1088" s="51"/>
      <c r="W1088" s="7"/>
      <c r="X1088" s="109" t="n">
        <f aca="false">K1088</f>
        <v>0</v>
      </c>
      <c r="IM1088" s="10"/>
      <c r="IN1088" s="10"/>
    </row>
    <row r="1089" s="9" customFormat="true" ht="14.15" hidden="false" customHeight="false" outlineLevel="1" collapsed="false">
      <c r="A1089" s="49" t="s">
        <v>2073</v>
      </c>
      <c r="B1089" s="50" t="s">
        <v>72</v>
      </c>
      <c r="C1089" s="50" t="s">
        <v>2074</v>
      </c>
      <c r="D1089" s="50" t="s">
        <v>80</v>
      </c>
      <c r="E1089" s="45" t="s">
        <v>2075</v>
      </c>
      <c r="F1089" s="7" t="s">
        <v>117</v>
      </c>
      <c r="G1089" s="51" t="n">
        <v>2</v>
      </c>
      <c r="H1089" s="55"/>
      <c r="I1089" s="46" t="n">
        <f aca="false">$D$1116</f>
        <v>0</v>
      </c>
      <c r="J1089" s="53" t="n">
        <f aca="false">TRUNC(H1089*(1+I1089),2)</f>
        <v>0</v>
      </c>
      <c r="K1089" s="54" t="n">
        <f aca="false">TRUNC(J1089*G1089,2)</f>
        <v>0</v>
      </c>
      <c r="L1089" s="51"/>
      <c r="M1089" s="46"/>
      <c r="N1089" s="7" t="n">
        <f aca="false">SUM(O1089:V1089)-K1089</f>
        <v>0</v>
      </c>
      <c r="O1089" s="51"/>
      <c r="P1089" s="51"/>
      <c r="Q1089" s="51"/>
      <c r="R1089" s="51"/>
      <c r="S1089" s="51"/>
      <c r="T1089" s="51"/>
      <c r="U1089" s="51"/>
      <c r="V1089" s="51"/>
      <c r="W1089" s="7"/>
      <c r="X1089" s="109" t="n">
        <f aca="false">K1089</f>
        <v>0</v>
      </c>
      <c r="IM1089" s="10"/>
      <c r="IN1089" s="10"/>
    </row>
    <row r="1090" s="9" customFormat="true" ht="14.15" hidden="false" customHeight="false" outlineLevel="1" collapsed="false">
      <c r="A1090" s="49" t="s">
        <v>2076</v>
      </c>
      <c r="B1090" s="50" t="s">
        <v>72</v>
      </c>
      <c r="C1090" s="50" t="s">
        <v>2077</v>
      </c>
      <c r="D1090" s="50" t="s">
        <v>80</v>
      </c>
      <c r="E1090" s="45" t="s">
        <v>2078</v>
      </c>
      <c r="F1090" s="7" t="s">
        <v>2033</v>
      </c>
      <c r="G1090" s="51" t="n">
        <v>1</v>
      </c>
      <c r="H1090" s="55"/>
      <c r="I1090" s="46" t="n">
        <f aca="false">$D$1116</f>
        <v>0</v>
      </c>
      <c r="J1090" s="53" t="n">
        <f aca="false">TRUNC(H1090*(1+I1090),2)</f>
        <v>0</v>
      </c>
      <c r="K1090" s="54" t="n">
        <f aca="false">TRUNC(J1090*G1090,2)</f>
        <v>0</v>
      </c>
      <c r="L1090" s="51"/>
      <c r="M1090" s="46"/>
      <c r="N1090" s="7" t="n">
        <f aca="false">SUM(O1090:V1090)-K1090</f>
        <v>0</v>
      </c>
      <c r="O1090" s="51"/>
      <c r="P1090" s="51"/>
      <c r="Q1090" s="51"/>
      <c r="R1090" s="51"/>
      <c r="S1090" s="51"/>
      <c r="T1090" s="51"/>
      <c r="U1090" s="51"/>
      <c r="V1090" s="51"/>
      <c r="W1090" s="7"/>
      <c r="X1090" s="109" t="n">
        <f aca="false">K1090</f>
        <v>0</v>
      </c>
      <c r="IM1090" s="10"/>
      <c r="IN1090" s="10"/>
    </row>
    <row r="1091" s="10" customFormat="true" ht="14.15" hidden="false" customHeight="false" outlineLevel="1" collapsed="false">
      <c r="A1091" s="49" t="s">
        <v>2079</v>
      </c>
      <c r="B1091" s="50" t="s">
        <v>72</v>
      </c>
      <c r="C1091" s="50" t="s">
        <v>2080</v>
      </c>
      <c r="D1091" s="50" t="s">
        <v>80</v>
      </c>
      <c r="E1091" s="45" t="s">
        <v>2081</v>
      </c>
      <c r="F1091" s="7" t="s">
        <v>2033</v>
      </c>
      <c r="G1091" s="51" t="n">
        <v>1</v>
      </c>
      <c r="H1091" s="55"/>
      <c r="I1091" s="46" t="n">
        <f aca="false">$D$1116</f>
        <v>0</v>
      </c>
      <c r="J1091" s="53" t="n">
        <f aca="false">TRUNC(H1091*(1+I1091),2)</f>
        <v>0</v>
      </c>
      <c r="K1091" s="54" t="n">
        <f aca="false">TRUNC(J1091*G1091,2)</f>
        <v>0</v>
      </c>
      <c r="L1091" s="51"/>
      <c r="M1091" s="46"/>
      <c r="N1091" s="7" t="n">
        <f aca="false">SUM(O1091:V1091)-K1091</f>
        <v>0</v>
      </c>
      <c r="O1091" s="51"/>
      <c r="P1091" s="51"/>
      <c r="Q1091" s="51"/>
      <c r="R1091" s="51"/>
      <c r="S1091" s="51"/>
      <c r="T1091" s="51"/>
      <c r="U1091" s="51"/>
      <c r="V1091" s="51"/>
      <c r="W1091" s="50"/>
      <c r="X1091" s="109" t="n">
        <f aca="false">K1091</f>
        <v>0</v>
      </c>
    </row>
    <row r="1092" s="10" customFormat="true" ht="12.8" hidden="false" customHeight="false" outlineLevel="1" collapsed="false">
      <c r="A1092" s="49" t="s">
        <v>2082</v>
      </c>
      <c r="B1092" s="50" t="s">
        <v>72</v>
      </c>
      <c r="C1092" s="50" t="s">
        <v>2083</v>
      </c>
      <c r="D1092" s="50" t="s">
        <v>80</v>
      </c>
      <c r="E1092" s="156" t="s">
        <v>2084</v>
      </c>
      <c r="F1092" s="7" t="s">
        <v>2033</v>
      </c>
      <c r="G1092" s="51" t="n">
        <v>1</v>
      </c>
      <c r="H1092" s="55"/>
      <c r="I1092" s="46" t="n">
        <f aca="false">$D$1116</f>
        <v>0</v>
      </c>
      <c r="J1092" s="53" t="n">
        <f aca="false">TRUNC(H1092*(1+I1092),2)</f>
        <v>0</v>
      </c>
      <c r="K1092" s="54" t="n">
        <f aca="false">TRUNC(J1092*G1092,2)</f>
        <v>0</v>
      </c>
      <c r="L1092" s="51"/>
      <c r="M1092" s="46"/>
      <c r="N1092" s="7"/>
      <c r="O1092" s="51"/>
      <c r="P1092" s="51"/>
      <c r="Q1092" s="51"/>
      <c r="R1092" s="51"/>
      <c r="S1092" s="51"/>
      <c r="T1092" s="51"/>
      <c r="U1092" s="51"/>
      <c r="V1092" s="51"/>
      <c r="W1092" s="50"/>
      <c r="X1092" s="109" t="n">
        <f aca="false">K1092</f>
        <v>0</v>
      </c>
    </row>
    <row r="1093" s="80" customFormat="true" ht="14.15" hidden="false" customHeight="false" outlineLevel="1" collapsed="false">
      <c r="A1093" s="73" t="s">
        <v>2085</v>
      </c>
      <c r="B1093" s="75"/>
      <c r="C1093" s="75"/>
      <c r="D1093" s="75"/>
      <c r="E1093" s="186" t="s">
        <v>2086</v>
      </c>
      <c r="F1093" s="74"/>
      <c r="G1093" s="74"/>
      <c r="H1093" s="55"/>
      <c r="I1093" s="78"/>
      <c r="J1093" s="78"/>
      <c r="K1093" s="93"/>
      <c r="L1093" s="77"/>
      <c r="M1093" s="78"/>
      <c r="N1093" s="79" t="n">
        <f aca="false">SUM(O1093:V1093)-K1093</f>
        <v>0</v>
      </c>
      <c r="O1093" s="77"/>
      <c r="P1093" s="77"/>
      <c r="Q1093" s="77"/>
      <c r="R1093" s="77"/>
      <c r="S1093" s="77"/>
      <c r="T1093" s="77"/>
      <c r="U1093" s="77"/>
      <c r="V1093" s="77"/>
      <c r="W1093" s="79"/>
      <c r="X1093" s="79"/>
      <c r="IM1093" s="89"/>
      <c r="IN1093" s="89"/>
    </row>
    <row r="1094" s="9" customFormat="true" ht="14.15" hidden="false" customHeight="false" outlineLevel="1" collapsed="false">
      <c r="A1094" s="49" t="s">
        <v>2087</v>
      </c>
      <c r="B1094" s="50" t="s">
        <v>72</v>
      </c>
      <c r="C1094" s="50" t="s">
        <v>2088</v>
      </c>
      <c r="D1094" s="50" t="s">
        <v>80</v>
      </c>
      <c r="E1094" s="45" t="s">
        <v>2089</v>
      </c>
      <c r="F1094" s="7" t="s">
        <v>2033</v>
      </c>
      <c r="G1094" s="51" t="n">
        <v>1</v>
      </c>
      <c r="H1094" s="55"/>
      <c r="I1094" s="46" t="n">
        <f aca="false">$D$1116</f>
        <v>0</v>
      </c>
      <c r="J1094" s="53" t="n">
        <f aca="false">TRUNC(H1094*(1+I1094),2)</f>
        <v>0</v>
      </c>
      <c r="K1094" s="54" t="n">
        <f aca="false">TRUNC(J1094*G1094,2)</f>
        <v>0</v>
      </c>
      <c r="L1094" s="51"/>
      <c r="M1094" s="46"/>
      <c r="N1094" s="7" t="n">
        <f aca="false">SUM(O1094:V1094)-K1094</f>
        <v>0</v>
      </c>
      <c r="O1094" s="51"/>
      <c r="P1094" s="51"/>
      <c r="Q1094" s="51"/>
      <c r="R1094" s="51"/>
      <c r="S1094" s="51"/>
      <c r="T1094" s="51"/>
      <c r="U1094" s="51"/>
      <c r="V1094" s="51"/>
      <c r="W1094" s="7"/>
      <c r="X1094" s="51" t="n">
        <f aca="false">K1094</f>
        <v>0</v>
      </c>
      <c r="IM1094" s="10"/>
      <c r="IN1094" s="10"/>
    </row>
    <row r="1095" s="9" customFormat="true" ht="14.15" hidden="false" customHeight="false" outlineLevel="1" collapsed="false">
      <c r="A1095" s="49" t="s">
        <v>2090</v>
      </c>
      <c r="B1095" s="50" t="s">
        <v>72</v>
      </c>
      <c r="C1095" s="50" t="s">
        <v>2091</v>
      </c>
      <c r="D1095" s="50" t="s">
        <v>80</v>
      </c>
      <c r="E1095" s="45" t="s">
        <v>2092</v>
      </c>
      <c r="F1095" s="7" t="s">
        <v>2033</v>
      </c>
      <c r="G1095" s="51" t="n">
        <v>1</v>
      </c>
      <c r="H1095" s="55"/>
      <c r="I1095" s="46" t="n">
        <f aca="false">$D$1116</f>
        <v>0</v>
      </c>
      <c r="J1095" s="53" t="n">
        <f aca="false">TRUNC(H1095*(1+I1095),2)</f>
        <v>0</v>
      </c>
      <c r="K1095" s="54" t="n">
        <f aca="false">TRUNC(J1095*G1095,2)</f>
        <v>0</v>
      </c>
      <c r="L1095" s="51"/>
      <c r="M1095" s="46"/>
      <c r="N1095" s="7" t="n">
        <f aca="false">SUM(O1095:V1095)-K1095</f>
        <v>0</v>
      </c>
      <c r="O1095" s="51"/>
      <c r="P1095" s="51"/>
      <c r="Q1095" s="51"/>
      <c r="R1095" s="51"/>
      <c r="S1095" s="51"/>
      <c r="T1095" s="51"/>
      <c r="U1095" s="51"/>
      <c r="V1095" s="51"/>
      <c r="W1095" s="7"/>
      <c r="X1095" s="51" t="n">
        <f aca="false">K1095</f>
        <v>0</v>
      </c>
      <c r="IM1095" s="10"/>
      <c r="IN1095" s="10"/>
    </row>
    <row r="1096" s="9" customFormat="true" ht="14.15" hidden="false" customHeight="false" outlineLevel="1" collapsed="false">
      <c r="A1096" s="49" t="s">
        <v>2093</v>
      </c>
      <c r="B1096" s="50" t="s">
        <v>72</v>
      </c>
      <c r="C1096" s="50" t="s">
        <v>2091</v>
      </c>
      <c r="D1096" s="50" t="s">
        <v>80</v>
      </c>
      <c r="E1096" s="45" t="s">
        <v>2094</v>
      </c>
      <c r="F1096" s="7" t="s">
        <v>2033</v>
      </c>
      <c r="G1096" s="51" t="n">
        <v>1</v>
      </c>
      <c r="H1096" s="55"/>
      <c r="I1096" s="46" t="n">
        <f aca="false">$D$1116</f>
        <v>0</v>
      </c>
      <c r="J1096" s="53" t="n">
        <f aca="false">TRUNC(H1096*(1+I1096),2)</f>
        <v>0</v>
      </c>
      <c r="K1096" s="54" t="n">
        <f aca="false">TRUNC(J1096*G1096,2)</f>
        <v>0</v>
      </c>
      <c r="L1096" s="51"/>
      <c r="M1096" s="46"/>
      <c r="N1096" s="7" t="n">
        <f aca="false">SUM(O1096:V1096)-K1096</f>
        <v>0</v>
      </c>
      <c r="O1096" s="51"/>
      <c r="P1096" s="51"/>
      <c r="Q1096" s="51"/>
      <c r="R1096" s="51"/>
      <c r="S1096" s="51"/>
      <c r="T1096" s="51"/>
      <c r="U1096" s="51"/>
      <c r="V1096" s="51"/>
      <c r="W1096" s="7"/>
      <c r="X1096" s="51" t="n">
        <f aca="false">K1096</f>
        <v>0</v>
      </c>
      <c r="IM1096" s="10"/>
      <c r="IN1096" s="10"/>
    </row>
    <row r="1097" s="9" customFormat="true" ht="14.15" hidden="false" customHeight="false" outlineLevel="1" collapsed="false">
      <c r="A1097" s="49" t="s">
        <v>2095</v>
      </c>
      <c r="B1097" s="50" t="s">
        <v>72</v>
      </c>
      <c r="C1097" s="50" t="s">
        <v>2096</v>
      </c>
      <c r="D1097" s="50" t="s">
        <v>80</v>
      </c>
      <c r="E1097" s="45" t="s">
        <v>2097</v>
      </c>
      <c r="F1097" s="7" t="s">
        <v>64</v>
      </c>
      <c r="G1097" s="51" t="n">
        <v>4.7</v>
      </c>
      <c r="H1097" s="55"/>
      <c r="I1097" s="46" t="n">
        <f aca="false">$D$1116</f>
        <v>0</v>
      </c>
      <c r="J1097" s="53" t="n">
        <f aca="false">TRUNC(H1097*(1+I1097),2)</f>
        <v>0</v>
      </c>
      <c r="K1097" s="54" t="n">
        <f aca="false">TRUNC(J1097*G1097,2)</f>
        <v>0</v>
      </c>
      <c r="L1097" s="51"/>
      <c r="M1097" s="46"/>
      <c r="N1097" s="7" t="n">
        <f aca="false">SUM(O1097:V1097)-K1097</f>
        <v>0</v>
      </c>
      <c r="O1097" s="51"/>
      <c r="P1097" s="51"/>
      <c r="Q1097" s="51"/>
      <c r="R1097" s="51"/>
      <c r="S1097" s="51"/>
      <c r="T1097" s="51"/>
      <c r="U1097" s="51"/>
      <c r="V1097" s="51"/>
      <c r="W1097" s="7"/>
      <c r="X1097" s="51" t="n">
        <f aca="false">K1097</f>
        <v>0</v>
      </c>
      <c r="IM1097" s="10"/>
      <c r="IN1097" s="10"/>
    </row>
    <row r="1098" s="9" customFormat="true" ht="14.15" hidden="false" customHeight="false" outlineLevel="1" collapsed="false">
      <c r="A1098" s="49" t="s">
        <v>2098</v>
      </c>
      <c r="B1098" s="50" t="s">
        <v>72</v>
      </c>
      <c r="C1098" s="50" t="s">
        <v>2099</v>
      </c>
      <c r="D1098" s="50" t="s">
        <v>80</v>
      </c>
      <c r="E1098" s="45" t="s">
        <v>2100</v>
      </c>
      <c r="F1098" s="7" t="s">
        <v>64</v>
      </c>
      <c r="G1098" s="51" t="n">
        <v>1</v>
      </c>
      <c r="H1098" s="55"/>
      <c r="I1098" s="46" t="n">
        <f aca="false">$D$1116</f>
        <v>0</v>
      </c>
      <c r="J1098" s="53" t="n">
        <f aca="false">TRUNC(H1098*(1+I1098),2)</f>
        <v>0</v>
      </c>
      <c r="K1098" s="54" t="n">
        <f aca="false">TRUNC(J1098*G1098,2)</f>
        <v>0</v>
      </c>
      <c r="L1098" s="51"/>
      <c r="M1098" s="46"/>
      <c r="N1098" s="7" t="n">
        <f aca="false">SUM(O1098:V1098)-K1098</f>
        <v>0</v>
      </c>
      <c r="O1098" s="51"/>
      <c r="P1098" s="51"/>
      <c r="Q1098" s="51"/>
      <c r="R1098" s="51"/>
      <c r="S1098" s="51"/>
      <c r="T1098" s="51"/>
      <c r="U1098" s="51"/>
      <c r="V1098" s="51"/>
      <c r="W1098" s="7"/>
      <c r="X1098" s="51" t="n">
        <f aca="false">K1098</f>
        <v>0</v>
      </c>
      <c r="IM1098" s="10"/>
      <c r="IN1098" s="10"/>
    </row>
    <row r="1099" s="9" customFormat="true" ht="14.15" hidden="false" customHeight="false" outlineLevel="1" collapsed="false">
      <c r="A1099" s="49" t="s">
        <v>2101</v>
      </c>
      <c r="B1099" s="50" t="s">
        <v>72</v>
      </c>
      <c r="C1099" s="50" t="s">
        <v>2102</v>
      </c>
      <c r="D1099" s="50" t="s">
        <v>80</v>
      </c>
      <c r="E1099" s="45" t="s">
        <v>2103</v>
      </c>
      <c r="F1099" s="7" t="s">
        <v>64</v>
      </c>
      <c r="G1099" s="51" t="n">
        <v>1</v>
      </c>
      <c r="H1099" s="55"/>
      <c r="I1099" s="46" t="n">
        <f aca="false">$D$1116</f>
        <v>0</v>
      </c>
      <c r="J1099" s="53" t="n">
        <f aca="false">TRUNC(H1099*(1+I1099),2)</f>
        <v>0</v>
      </c>
      <c r="K1099" s="54" t="n">
        <f aca="false">TRUNC(J1099*G1099,2)</f>
        <v>0</v>
      </c>
      <c r="L1099" s="51"/>
      <c r="M1099" s="46"/>
      <c r="N1099" s="7" t="n">
        <f aca="false">SUM(O1099:V1099)-K1099</f>
        <v>0</v>
      </c>
      <c r="O1099" s="51"/>
      <c r="P1099" s="51"/>
      <c r="Q1099" s="51"/>
      <c r="R1099" s="51"/>
      <c r="S1099" s="51"/>
      <c r="T1099" s="51"/>
      <c r="U1099" s="51"/>
      <c r="V1099" s="51"/>
      <c r="W1099" s="7"/>
      <c r="X1099" s="51" t="n">
        <f aca="false">K1099</f>
        <v>0</v>
      </c>
      <c r="IM1099" s="10"/>
      <c r="IN1099" s="10"/>
    </row>
    <row r="1100" s="9" customFormat="true" ht="14.15" hidden="false" customHeight="false" outlineLevel="1" collapsed="false">
      <c r="A1100" s="49" t="s">
        <v>2104</v>
      </c>
      <c r="B1100" s="50" t="s">
        <v>72</v>
      </c>
      <c r="C1100" s="50" t="s">
        <v>2105</v>
      </c>
      <c r="D1100" s="50" t="s">
        <v>80</v>
      </c>
      <c r="E1100" s="45" t="s">
        <v>2106</v>
      </c>
      <c r="F1100" s="7" t="s">
        <v>2033</v>
      </c>
      <c r="G1100" s="51" t="n">
        <v>5</v>
      </c>
      <c r="H1100" s="55"/>
      <c r="I1100" s="46" t="n">
        <f aca="false">$D$1116</f>
        <v>0</v>
      </c>
      <c r="J1100" s="53" t="n">
        <f aca="false">TRUNC(H1100*(1+I1100),2)</f>
        <v>0</v>
      </c>
      <c r="K1100" s="54" t="n">
        <f aca="false">TRUNC(J1100*G1100,2)</f>
        <v>0</v>
      </c>
      <c r="L1100" s="51"/>
      <c r="M1100" s="46"/>
      <c r="N1100" s="7" t="n">
        <f aca="false">SUM(O1100:V1100)-K1100</f>
        <v>0</v>
      </c>
      <c r="O1100" s="51"/>
      <c r="P1100" s="51"/>
      <c r="Q1100" s="51"/>
      <c r="R1100" s="51"/>
      <c r="S1100" s="51"/>
      <c r="T1100" s="51"/>
      <c r="U1100" s="51"/>
      <c r="V1100" s="51"/>
      <c r="W1100" s="7"/>
      <c r="X1100" s="51" t="n">
        <f aca="false">K1100</f>
        <v>0</v>
      </c>
      <c r="IM1100" s="10"/>
      <c r="IN1100" s="10"/>
    </row>
    <row r="1101" s="9" customFormat="true" ht="14.15" hidden="false" customHeight="false" outlineLevel="1" collapsed="false">
      <c r="A1101" s="49" t="s">
        <v>2107</v>
      </c>
      <c r="B1101" s="50" t="s">
        <v>72</v>
      </c>
      <c r="C1101" s="50" t="s">
        <v>2108</v>
      </c>
      <c r="D1101" s="50" t="s">
        <v>80</v>
      </c>
      <c r="E1101" s="45" t="s">
        <v>2109</v>
      </c>
      <c r="F1101" s="7" t="s">
        <v>64</v>
      </c>
      <c r="G1101" s="51" t="n">
        <v>1</v>
      </c>
      <c r="H1101" s="55"/>
      <c r="I1101" s="46" t="n">
        <f aca="false">$D$1116</f>
        <v>0</v>
      </c>
      <c r="J1101" s="53" t="n">
        <f aca="false">TRUNC(H1101*(1+I1101),2)</f>
        <v>0</v>
      </c>
      <c r="K1101" s="54" t="n">
        <f aca="false">TRUNC(J1101*G1101,2)</f>
        <v>0</v>
      </c>
      <c r="L1101" s="51"/>
      <c r="M1101" s="46"/>
      <c r="N1101" s="7" t="n">
        <f aca="false">SUM(O1101:V1101)-K1101</f>
        <v>0</v>
      </c>
      <c r="O1101" s="51"/>
      <c r="P1101" s="51"/>
      <c r="Q1101" s="51"/>
      <c r="R1101" s="51"/>
      <c r="S1101" s="51"/>
      <c r="T1101" s="51"/>
      <c r="U1101" s="51"/>
      <c r="V1101" s="51"/>
      <c r="W1101" s="7"/>
      <c r="X1101" s="51" t="n">
        <f aca="false">K1101</f>
        <v>0</v>
      </c>
      <c r="IM1101" s="10"/>
      <c r="IN1101" s="10"/>
    </row>
    <row r="1102" s="9" customFormat="true" ht="14.15" hidden="false" customHeight="false" outlineLevel="1" collapsed="false">
      <c r="A1102" s="49" t="s">
        <v>2110</v>
      </c>
      <c r="B1102" s="50" t="s">
        <v>72</v>
      </c>
      <c r="C1102" s="50" t="s">
        <v>2111</v>
      </c>
      <c r="D1102" s="50" t="s">
        <v>80</v>
      </c>
      <c r="E1102" s="45" t="s">
        <v>2112</v>
      </c>
      <c r="F1102" s="7" t="s">
        <v>64</v>
      </c>
      <c r="G1102" s="51" t="n">
        <v>1.28</v>
      </c>
      <c r="H1102" s="55"/>
      <c r="I1102" s="46" t="n">
        <f aca="false">$D$1116</f>
        <v>0</v>
      </c>
      <c r="J1102" s="53" t="n">
        <f aca="false">TRUNC(H1102*(1+I1102),2)</f>
        <v>0</v>
      </c>
      <c r="K1102" s="54" t="n">
        <f aca="false">TRUNC(J1102*G1102,2)</f>
        <v>0</v>
      </c>
      <c r="L1102" s="51"/>
      <c r="M1102" s="46"/>
      <c r="N1102" s="7" t="n">
        <f aca="false">SUM(O1102:V1102)-K1102</f>
        <v>0</v>
      </c>
      <c r="O1102" s="51"/>
      <c r="P1102" s="51"/>
      <c r="Q1102" s="51"/>
      <c r="R1102" s="51"/>
      <c r="S1102" s="51"/>
      <c r="T1102" s="51"/>
      <c r="U1102" s="51"/>
      <c r="V1102" s="51"/>
      <c r="W1102" s="7"/>
      <c r="X1102" s="51" t="n">
        <f aca="false">K1102</f>
        <v>0</v>
      </c>
      <c r="IM1102" s="10"/>
      <c r="IN1102" s="10"/>
    </row>
    <row r="1103" s="9" customFormat="true" ht="14.15" hidden="false" customHeight="false" outlineLevel="1" collapsed="false">
      <c r="A1103" s="49" t="s">
        <v>2113</v>
      </c>
      <c r="B1103" s="50" t="s">
        <v>72</v>
      </c>
      <c r="C1103" s="50" t="s">
        <v>2114</v>
      </c>
      <c r="D1103" s="50" t="s">
        <v>80</v>
      </c>
      <c r="E1103" s="45" t="s">
        <v>2115</v>
      </c>
      <c r="F1103" s="7" t="s">
        <v>2033</v>
      </c>
      <c r="G1103" s="51" t="n">
        <v>1</v>
      </c>
      <c r="H1103" s="55"/>
      <c r="I1103" s="46" t="n">
        <f aca="false">$D$1116</f>
        <v>0</v>
      </c>
      <c r="J1103" s="53" t="n">
        <f aca="false">TRUNC(H1103*(1+I1103),2)</f>
        <v>0</v>
      </c>
      <c r="K1103" s="54" t="n">
        <f aca="false">TRUNC(J1103*G1103,2)</f>
        <v>0</v>
      </c>
      <c r="L1103" s="51"/>
      <c r="M1103" s="46"/>
      <c r="N1103" s="7" t="n">
        <f aca="false">SUM(O1103:V1103)-K1103</f>
        <v>0</v>
      </c>
      <c r="O1103" s="51"/>
      <c r="P1103" s="51"/>
      <c r="Q1103" s="51"/>
      <c r="R1103" s="51"/>
      <c r="S1103" s="51"/>
      <c r="T1103" s="51"/>
      <c r="U1103" s="51"/>
      <c r="V1103" s="51"/>
      <c r="W1103" s="7"/>
      <c r="X1103" s="51" t="n">
        <f aca="false">K1103</f>
        <v>0</v>
      </c>
      <c r="IM1103" s="10"/>
      <c r="IN1103" s="10"/>
    </row>
    <row r="1104" s="9" customFormat="true" ht="23.85" hidden="false" customHeight="false" outlineLevel="1" collapsed="false">
      <c r="A1104" s="49" t="s">
        <v>2116</v>
      </c>
      <c r="B1104" s="50" t="s">
        <v>49</v>
      </c>
      <c r="C1104" s="50" t="s">
        <v>2117</v>
      </c>
      <c r="D1104" s="50" t="s">
        <v>51</v>
      </c>
      <c r="E1104" s="45" t="s">
        <v>2118</v>
      </c>
      <c r="F1104" s="7" t="s">
        <v>130</v>
      </c>
      <c r="G1104" s="51" t="n">
        <v>75.03</v>
      </c>
      <c r="H1104" s="55"/>
      <c r="I1104" s="46" t="n">
        <f aca="false">$D$1116</f>
        <v>0</v>
      </c>
      <c r="J1104" s="53" t="n">
        <f aca="false">TRUNC(H1104*(1+I1104),2)</f>
        <v>0</v>
      </c>
      <c r="K1104" s="54" t="n">
        <f aca="false">TRUNC(J1104*G1104,2)</f>
        <v>0</v>
      </c>
      <c r="L1104" s="51"/>
      <c r="M1104" s="46"/>
      <c r="N1104" s="7" t="n">
        <f aca="false">SUM(O1104:V1104)-K1104</f>
        <v>0</v>
      </c>
      <c r="O1104" s="51"/>
      <c r="P1104" s="51"/>
      <c r="Q1104" s="51"/>
      <c r="R1104" s="51"/>
      <c r="S1104" s="51"/>
      <c r="T1104" s="51"/>
      <c r="U1104" s="51"/>
      <c r="V1104" s="51"/>
      <c r="W1104" s="7"/>
      <c r="X1104" s="51" t="n">
        <f aca="false">K1104</f>
        <v>0</v>
      </c>
      <c r="IM1104" s="10"/>
      <c r="IN1104" s="10"/>
    </row>
    <row r="1105" s="9" customFormat="true" ht="14.15" hidden="false" customHeight="false" outlineLevel="1" collapsed="false">
      <c r="A1105" s="49" t="s">
        <v>2119</v>
      </c>
      <c r="B1105" s="50" t="s">
        <v>49</v>
      </c>
      <c r="C1105" s="50" t="s">
        <v>2120</v>
      </c>
      <c r="D1105" s="50" t="s">
        <v>51</v>
      </c>
      <c r="E1105" s="45" t="s">
        <v>2121</v>
      </c>
      <c r="F1105" s="7" t="s">
        <v>64</v>
      </c>
      <c r="G1105" s="51" t="n">
        <v>7.52</v>
      </c>
      <c r="H1105" s="55"/>
      <c r="I1105" s="46" t="n">
        <f aca="false">$D$1116</f>
        <v>0</v>
      </c>
      <c r="J1105" s="53" t="n">
        <f aca="false">TRUNC(H1105*(1+I1105),2)</f>
        <v>0</v>
      </c>
      <c r="K1105" s="54" t="n">
        <f aca="false">TRUNC(J1105*G1105,2)</f>
        <v>0</v>
      </c>
      <c r="L1105" s="51"/>
      <c r="M1105" s="46"/>
      <c r="N1105" s="7" t="n">
        <f aca="false">SUM(O1105:V1105)-K1105</f>
        <v>0</v>
      </c>
      <c r="O1105" s="51"/>
      <c r="P1105" s="51"/>
      <c r="Q1105" s="51"/>
      <c r="R1105" s="51"/>
      <c r="S1105" s="51"/>
      <c r="T1105" s="51"/>
      <c r="U1105" s="51"/>
      <c r="V1105" s="51"/>
      <c r="W1105" s="7"/>
      <c r="X1105" s="51" t="n">
        <f aca="false">K1105</f>
        <v>0</v>
      </c>
      <c r="IM1105" s="10"/>
      <c r="IN1105" s="10"/>
    </row>
    <row r="1106" s="43" customFormat="true" ht="14.15" hidden="false" customHeight="false" outlineLevel="0" collapsed="false">
      <c r="A1106" s="113" t="s">
        <v>2122</v>
      </c>
      <c r="B1106" s="82"/>
      <c r="C1106" s="82"/>
      <c r="D1106" s="82"/>
      <c r="E1106" s="36" t="s">
        <v>2123</v>
      </c>
      <c r="F1106" s="38"/>
      <c r="G1106" s="38"/>
      <c r="H1106" s="55"/>
      <c r="I1106" s="38"/>
      <c r="J1106" s="38"/>
      <c r="K1106" s="40"/>
      <c r="L1106" s="40" t="n">
        <f aca="false">SUM(K1108:K1114)</f>
        <v>0</v>
      </c>
      <c r="M1106" s="41" t="e">
        <f aca="false">(L1106)/$L$1115</f>
        <v>#DIV/0!</v>
      </c>
      <c r="N1106" s="42" t="n">
        <f aca="false">SUM(O1106:V1106)-K1106</f>
        <v>0</v>
      </c>
      <c r="O1106" s="40" t="str">
        <f aca="false">IF(SUM(O1108:O1114)&gt;0,SUM(O1108:O1114),"-")</f>
        <v>-</v>
      </c>
      <c r="P1106" s="40" t="str">
        <f aca="false">IF(SUM(P1108:P1114)&gt;0,SUM(P1108:P1114),"-")</f>
        <v>-</v>
      </c>
      <c r="Q1106" s="40" t="str">
        <f aca="false">IF(SUM(Q1108:Q1114)&gt;0,SUM(Q1108:Q1114),"-")</f>
        <v>-</v>
      </c>
      <c r="R1106" s="40" t="str">
        <f aca="false">IF(SUM(R1108:R1114)&gt;0,SUM(R1108:R1114),"-")</f>
        <v>-</v>
      </c>
      <c r="S1106" s="40" t="str">
        <f aca="false">IF(SUM(S1108:S1114)&gt;0,SUM(S1108:S1114),"-")</f>
        <v>-</v>
      </c>
      <c r="T1106" s="40" t="str">
        <f aca="false">IF(SUM(T1108:T1114)&gt;0,SUM(T1108:T1114),"-")</f>
        <v>-</v>
      </c>
      <c r="U1106" s="40" t="str">
        <f aca="false">IF(SUM(U1108:U1114)&gt;0,SUM(U1108:U1114),"-")</f>
        <v>-</v>
      </c>
      <c r="V1106" s="40" t="str">
        <f aca="false">IF(SUM(V1108:V1114)&gt;0,SUM(V1108:V1114),"-")</f>
        <v>-</v>
      </c>
      <c r="W1106" s="40" t="str">
        <f aca="false">IF(SUM(W1108:W1114)&gt;0,SUM(W1108:W1114),"-")</f>
        <v>-</v>
      </c>
      <c r="X1106" s="40" t="str">
        <f aca="false">IF(SUM(X1108:X1114)&gt;0,SUM(X1108:X1114),"-")</f>
        <v>-</v>
      </c>
      <c r="IM1106" s="44"/>
      <c r="IN1106" s="44"/>
    </row>
    <row r="1107" s="9" customFormat="true" ht="14.15" hidden="false" customHeight="false" outlineLevel="0" collapsed="false">
      <c r="A1107" s="49"/>
      <c r="B1107" s="83"/>
      <c r="C1107" s="83"/>
      <c r="D1107" s="83"/>
      <c r="E1107" s="3"/>
      <c r="F1107" s="50"/>
      <c r="G1107" s="50"/>
      <c r="H1107" s="55"/>
      <c r="I1107" s="50"/>
      <c r="J1107" s="50"/>
      <c r="K1107" s="51"/>
      <c r="L1107" s="60"/>
      <c r="M1107" s="60"/>
      <c r="N1107" s="46" t="n">
        <f aca="false">SUM(O1107:V1107)-K1107</f>
        <v>0</v>
      </c>
      <c r="O1107" s="7"/>
      <c r="P1107" s="7"/>
      <c r="Q1107" s="7"/>
      <c r="R1107" s="7"/>
      <c r="S1107" s="7"/>
      <c r="T1107" s="7"/>
      <c r="U1107" s="46"/>
      <c r="V1107" s="46"/>
      <c r="W1107" s="7"/>
      <c r="X1107" s="7"/>
      <c r="IM1107" s="10"/>
      <c r="IN1107" s="10"/>
    </row>
    <row r="1108" s="9" customFormat="true" ht="14.15" hidden="false" customHeight="false" outlineLevel="1" collapsed="false">
      <c r="A1108" s="49" t="s">
        <v>2124</v>
      </c>
      <c r="B1108" s="50" t="s">
        <v>49</v>
      </c>
      <c r="C1108" s="50" t="s">
        <v>2125</v>
      </c>
      <c r="D1108" s="50" t="s">
        <v>80</v>
      </c>
      <c r="E1108" s="45" t="s">
        <v>2126</v>
      </c>
      <c r="F1108" s="7" t="s">
        <v>64</v>
      </c>
      <c r="G1108" s="51" t="n">
        <v>730.07</v>
      </c>
      <c r="H1108" s="55"/>
      <c r="I1108" s="46" t="n">
        <f aca="false">$D$1116</f>
        <v>0</v>
      </c>
      <c r="J1108" s="53" t="n">
        <f aca="false">TRUNC(H1108*(1+I1108),2)</f>
        <v>0</v>
      </c>
      <c r="K1108" s="54" t="n">
        <f aca="false">TRUNC(J1108*G1108,2)</f>
        <v>0</v>
      </c>
      <c r="L1108" s="51"/>
      <c r="M1108" s="46"/>
      <c r="N1108" s="7" t="n">
        <f aca="false">SUM(O1108:V1108)-K1108</f>
        <v>0</v>
      </c>
      <c r="O1108" s="51"/>
      <c r="P1108" s="51"/>
      <c r="Q1108" s="51"/>
      <c r="R1108" s="51"/>
      <c r="S1108" s="51"/>
      <c r="T1108" s="51"/>
      <c r="U1108" s="51"/>
      <c r="V1108" s="51"/>
      <c r="W1108" s="7"/>
      <c r="X1108" s="51" t="n">
        <f aca="false">K1108</f>
        <v>0</v>
      </c>
      <c r="IM1108" s="10"/>
      <c r="IN1108" s="10"/>
    </row>
    <row r="1109" s="9" customFormat="true" ht="14.15" hidden="false" customHeight="false" outlineLevel="1" collapsed="false">
      <c r="A1109" s="49" t="s">
        <v>2127</v>
      </c>
      <c r="B1109" s="50" t="s">
        <v>49</v>
      </c>
      <c r="C1109" s="50" t="s">
        <v>2128</v>
      </c>
      <c r="D1109" s="50" t="s">
        <v>80</v>
      </c>
      <c r="E1109" s="45" t="s">
        <v>2129</v>
      </c>
      <c r="F1109" s="7" t="s">
        <v>117</v>
      </c>
      <c r="G1109" s="51" t="n">
        <v>1</v>
      </c>
      <c r="H1109" s="55"/>
      <c r="I1109" s="46" t="n">
        <f aca="false">$D$1116</f>
        <v>0</v>
      </c>
      <c r="J1109" s="53" t="n">
        <f aca="false">TRUNC(H1109*(1+I1109),2)</f>
        <v>0</v>
      </c>
      <c r="K1109" s="54" t="n">
        <f aca="false">TRUNC(J1109*G1109,2)</f>
        <v>0</v>
      </c>
      <c r="L1109" s="51"/>
      <c r="M1109" s="46"/>
      <c r="N1109" s="7" t="n">
        <f aca="false">SUM(O1109:V1109)-K1109</f>
        <v>0</v>
      </c>
      <c r="O1109" s="51"/>
      <c r="P1109" s="51"/>
      <c r="Q1109" s="51"/>
      <c r="R1109" s="51"/>
      <c r="S1109" s="51"/>
      <c r="T1109" s="51"/>
      <c r="U1109" s="51"/>
      <c r="V1109" s="51"/>
      <c r="W1109" s="51" t="n">
        <f aca="false">K1109</f>
        <v>0</v>
      </c>
      <c r="X1109" s="7"/>
      <c r="IM1109" s="10"/>
      <c r="IN1109" s="10"/>
    </row>
    <row r="1110" s="10" customFormat="true" ht="23.85" hidden="false" customHeight="false" outlineLevel="1" collapsed="false">
      <c r="A1110" s="49" t="s">
        <v>2130</v>
      </c>
      <c r="B1110" s="50" t="s">
        <v>49</v>
      </c>
      <c r="C1110" s="50" t="s">
        <v>2131</v>
      </c>
      <c r="D1110" s="50" t="s">
        <v>51</v>
      </c>
      <c r="E1110" s="45" t="s">
        <v>2132</v>
      </c>
      <c r="F1110" s="7" t="s">
        <v>64</v>
      </c>
      <c r="G1110" s="51" t="n">
        <v>6.01</v>
      </c>
      <c r="H1110" s="55"/>
      <c r="I1110" s="46" t="n">
        <f aca="false">$D$1116</f>
        <v>0</v>
      </c>
      <c r="J1110" s="53" t="n">
        <f aca="false">TRUNC(H1110*(1+I1110),2)</f>
        <v>0</v>
      </c>
      <c r="K1110" s="54" t="n">
        <f aca="false">TRUNC(J1110*G1110,2)</f>
        <v>0</v>
      </c>
      <c r="L1110" s="51"/>
      <c r="M1110" s="46"/>
      <c r="N1110" s="7" t="n">
        <f aca="false">SUM(O1110:V1110)-K1110</f>
        <v>0</v>
      </c>
      <c r="O1110" s="51"/>
      <c r="P1110" s="51"/>
      <c r="Q1110" s="51"/>
      <c r="R1110" s="51"/>
      <c r="S1110" s="51"/>
      <c r="T1110" s="51"/>
      <c r="U1110" s="51"/>
      <c r="V1110" s="51"/>
      <c r="W1110" s="50"/>
      <c r="X1110" s="109" t="n">
        <f aca="false">K1110</f>
        <v>0</v>
      </c>
    </row>
    <row r="1111" s="10" customFormat="true" ht="23.85" hidden="false" customHeight="false" outlineLevel="1" collapsed="false">
      <c r="A1111" s="49" t="s">
        <v>2133</v>
      </c>
      <c r="B1111" s="50" t="s">
        <v>49</v>
      </c>
      <c r="C1111" s="50" t="s">
        <v>2134</v>
      </c>
      <c r="D1111" s="50" t="s">
        <v>80</v>
      </c>
      <c r="E1111" s="45" t="s">
        <v>2135</v>
      </c>
      <c r="F1111" s="7" t="s">
        <v>117</v>
      </c>
      <c r="G1111" s="51" t="n">
        <v>1</v>
      </c>
      <c r="H1111" s="55"/>
      <c r="I1111" s="46" t="n">
        <f aca="false">$D$1116</f>
        <v>0</v>
      </c>
      <c r="J1111" s="53" t="n">
        <f aca="false">TRUNC(H1111*(1+I1111),2)</f>
        <v>0</v>
      </c>
      <c r="K1111" s="54" t="n">
        <f aca="false">TRUNC(J1111*G1111,2)</f>
        <v>0</v>
      </c>
      <c r="L1111" s="60"/>
      <c r="M1111" s="60"/>
      <c r="N1111" s="7" t="n">
        <f aca="false">SUM(O1111:V1111)-K1111</f>
        <v>0</v>
      </c>
      <c r="O1111" s="51"/>
      <c r="P1111" s="51"/>
      <c r="Q1111" s="51"/>
      <c r="R1111" s="51"/>
      <c r="S1111" s="51"/>
      <c r="T1111" s="51"/>
      <c r="U1111" s="51"/>
      <c r="V1111" s="51"/>
      <c r="W1111" s="109" t="n">
        <f aca="false">K1111</f>
        <v>0</v>
      </c>
      <c r="X1111" s="50"/>
    </row>
    <row r="1112" s="49" customFormat="true" ht="23.85" hidden="false" customHeight="false" outlineLevel="1" collapsed="false">
      <c r="A1112" s="49" t="s">
        <v>2136</v>
      </c>
      <c r="B1112" s="50" t="s">
        <v>49</v>
      </c>
      <c r="C1112" s="50" t="s">
        <v>2137</v>
      </c>
      <c r="D1112" s="50" t="s">
        <v>80</v>
      </c>
      <c r="E1112" s="45" t="s">
        <v>2138</v>
      </c>
      <c r="F1112" s="7" t="s">
        <v>117</v>
      </c>
      <c r="G1112" s="51" t="n">
        <v>3</v>
      </c>
      <c r="H1112" s="55"/>
      <c r="I1112" s="46" t="n">
        <f aca="false">$D$1116</f>
        <v>0</v>
      </c>
      <c r="J1112" s="53" t="n">
        <f aca="false">TRUNC(H1112*(1+I1112),2)</f>
        <v>0</v>
      </c>
      <c r="K1112" s="54" t="n">
        <f aca="false">TRUNC(J1112*G1112,2)</f>
        <v>0</v>
      </c>
      <c r="N1112" s="7" t="n">
        <f aca="false">SUM(O1112:V1112)-K1112</f>
        <v>0</v>
      </c>
      <c r="O1112" s="51"/>
      <c r="P1112" s="51"/>
      <c r="Q1112" s="51"/>
      <c r="R1112" s="51"/>
      <c r="S1112" s="51"/>
      <c r="T1112" s="51"/>
      <c r="U1112" s="51"/>
      <c r="V1112" s="51"/>
      <c r="W1112" s="109" t="n">
        <f aca="false">K1112</f>
        <v>0</v>
      </c>
      <c r="X1112" s="83"/>
      <c r="Y1112" s="9"/>
      <c r="Z1112" s="128"/>
      <c r="AA1112" s="128"/>
      <c r="AB1112" s="128"/>
      <c r="AC1112" s="128"/>
      <c r="AD1112" s="128"/>
      <c r="AE1112" s="128"/>
      <c r="AF1112" s="128"/>
      <c r="AG1112" s="128"/>
    </row>
    <row r="1113" s="10" customFormat="true" ht="23.85" hidden="false" customHeight="false" outlineLevel="1" collapsed="false">
      <c r="A1113" s="49" t="s">
        <v>2139</v>
      </c>
      <c r="B1113" s="50" t="s">
        <v>49</v>
      </c>
      <c r="C1113" s="50" t="s">
        <v>2140</v>
      </c>
      <c r="D1113" s="50" t="s">
        <v>74</v>
      </c>
      <c r="E1113" s="45" t="s">
        <v>2141</v>
      </c>
      <c r="F1113" s="7" t="s">
        <v>64</v>
      </c>
      <c r="G1113" s="51" t="n">
        <v>23.7</v>
      </c>
      <c r="H1113" s="55"/>
      <c r="I1113" s="46" t="n">
        <f aca="false">$D$1116</f>
        <v>0</v>
      </c>
      <c r="J1113" s="53" t="n">
        <f aca="false">TRUNC(H1113*(1+I1113),2)</f>
        <v>0</v>
      </c>
      <c r="K1113" s="54" t="n">
        <f aca="false">TRUNC(J1113*G1113,2)</f>
        <v>0</v>
      </c>
      <c r="L1113" s="140"/>
      <c r="M1113" s="60"/>
      <c r="N1113" s="7" t="n">
        <f aca="false">SUM(O1113:V1113)-K1113</f>
        <v>0</v>
      </c>
      <c r="O1113" s="51"/>
      <c r="P1113" s="51"/>
      <c r="Q1113" s="51"/>
      <c r="R1113" s="51"/>
      <c r="S1113" s="51"/>
      <c r="T1113" s="51"/>
      <c r="U1113" s="51"/>
      <c r="V1113" s="51"/>
      <c r="W1113" s="109" t="n">
        <f aca="false">K1113</f>
        <v>0</v>
      </c>
      <c r="X1113" s="50"/>
      <c r="IM1113" s="21"/>
      <c r="IN1113" s="21"/>
    </row>
    <row r="1114" s="10" customFormat="true" ht="23.85" hidden="false" customHeight="false" outlineLevel="1" collapsed="false">
      <c r="A1114" s="49" t="s">
        <v>2142</v>
      </c>
      <c r="B1114" s="50" t="s">
        <v>49</v>
      </c>
      <c r="C1114" s="50" t="s">
        <v>2140</v>
      </c>
      <c r="D1114" s="50" t="s">
        <v>74</v>
      </c>
      <c r="E1114" s="45" t="s">
        <v>2143</v>
      </c>
      <c r="F1114" s="7" t="s">
        <v>64</v>
      </c>
      <c r="G1114" s="51" t="n">
        <v>9.32</v>
      </c>
      <c r="H1114" s="55"/>
      <c r="I1114" s="46" t="n">
        <f aca="false">$D$1116</f>
        <v>0</v>
      </c>
      <c r="J1114" s="53" t="n">
        <f aca="false">TRUNC(H1114*(1+I1114),2)</f>
        <v>0</v>
      </c>
      <c r="K1114" s="54" t="n">
        <f aca="false">TRUNC(J1114*G1114,2)</f>
        <v>0</v>
      </c>
      <c r="L1114" s="60"/>
      <c r="M1114" s="60"/>
      <c r="N1114" s="7" t="n">
        <f aca="false">SUM(O1114:V1114)-K1114</f>
        <v>0</v>
      </c>
      <c r="O1114" s="51"/>
      <c r="P1114" s="51"/>
      <c r="Q1114" s="51"/>
      <c r="R1114" s="51"/>
      <c r="S1114" s="51"/>
      <c r="T1114" s="51"/>
      <c r="U1114" s="51"/>
      <c r="V1114" s="51"/>
      <c r="W1114" s="109" t="n">
        <f aca="false">K1114</f>
        <v>0</v>
      </c>
      <c r="X1114" s="50"/>
    </row>
    <row r="1115" customFormat="false" ht="15" hidden="false" customHeight="true" outlineLevel="0" collapsed="false">
      <c r="A1115" s="11"/>
      <c r="B1115" s="12"/>
      <c r="C1115" s="12"/>
      <c r="D1115" s="12"/>
      <c r="E1115" s="11"/>
      <c r="F1115" s="11"/>
      <c r="G1115" s="12"/>
      <c r="H1115" s="187" t="s">
        <v>2144</v>
      </c>
      <c r="I1115" s="187"/>
      <c r="J1115" s="187"/>
      <c r="K1115" s="187"/>
      <c r="L1115" s="188" t="n">
        <f aca="false">SUM(L10:L1106)</f>
        <v>0</v>
      </c>
      <c r="M1115" s="189" t="e">
        <f aca="false">SUM(M10:M1114)</f>
        <v>#DIV/0!</v>
      </c>
      <c r="N1115" s="190" t="n">
        <f aca="false">SUM(O1115:V1115)-K1115</f>
        <v>0</v>
      </c>
      <c r="O1115" s="191" t="s">
        <v>2145</v>
      </c>
      <c r="P1115" s="191" t="s">
        <v>2145</v>
      </c>
      <c r="Q1115" s="191" t="s">
        <v>2145</v>
      </c>
      <c r="R1115" s="191" t="s">
        <v>2145</v>
      </c>
      <c r="S1115" s="191" t="s">
        <v>2145</v>
      </c>
      <c r="T1115" s="191" t="s">
        <v>2145</v>
      </c>
      <c r="U1115" s="191" t="s">
        <v>2145</v>
      </c>
      <c r="V1115" s="191" t="s">
        <v>2145</v>
      </c>
      <c r="W1115" s="191" t="s">
        <v>2145</v>
      </c>
      <c r="X1115" s="191" t="s">
        <v>2145</v>
      </c>
    </row>
    <row r="1116" customFormat="false" ht="12.8" hidden="true" customHeight="false" outlineLevel="0" collapsed="false">
      <c r="A1116" s="11"/>
      <c r="B1116" s="109" t="s">
        <v>2146</v>
      </c>
      <c r="C1116" s="109"/>
      <c r="D1116" s="46" t="n">
        <v>0</v>
      </c>
      <c r="E1116" s="11"/>
      <c r="F1116" s="13"/>
      <c r="G1116" s="14"/>
      <c r="H1116" s="96" t="s">
        <v>2147</v>
      </c>
      <c r="I1116" s="96"/>
      <c r="J1116" s="96"/>
      <c r="K1116" s="96"/>
      <c r="L1116" s="96"/>
      <c r="M1116" s="96"/>
      <c r="N1116" s="96"/>
      <c r="O1116" s="192" t="n">
        <f aca="false">SUM(O10:O1114)/2</f>
        <v>0</v>
      </c>
      <c r="P1116" s="193" t="n">
        <f aca="false">SUM(P10:P1114)/2</f>
        <v>0</v>
      </c>
      <c r="Q1116" s="193" t="n">
        <f aca="false">SUM(Q10:Q1114)/2</f>
        <v>0</v>
      </c>
      <c r="R1116" s="193" t="n">
        <f aca="false">SUM(R10:R1114)/2</f>
        <v>0</v>
      </c>
      <c r="S1116" s="193" t="n">
        <f aca="false">SUM(S10:S1114)/2</f>
        <v>0</v>
      </c>
      <c r="T1116" s="193" t="n">
        <f aca="false">SUM(T10:T1114)/2</f>
        <v>0</v>
      </c>
      <c r="U1116" s="193" t="n">
        <f aca="false">SUM(U10:U1114)/2</f>
        <v>0</v>
      </c>
      <c r="V1116" s="193" t="n">
        <f aca="false">SUM(V10:V1114)/2</f>
        <v>0</v>
      </c>
      <c r="W1116" s="193" t="n">
        <f aca="false">SUM(W10:W1114)/2</f>
        <v>0</v>
      </c>
      <c r="X1116" s="193" t="n">
        <f aca="false">SUM(X10:X1114)/2</f>
        <v>0</v>
      </c>
      <c r="IJ1116" s="9"/>
      <c r="IK1116" s="9"/>
      <c r="IL1116" s="9"/>
    </row>
    <row r="1117" customFormat="false" ht="14.15" hidden="true" customHeight="false" outlineLevel="0" collapsed="false">
      <c r="A1117" s="11"/>
      <c r="B1117" s="109" t="s">
        <v>2148</v>
      </c>
      <c r="C1117" s="109"/>
      <c r="D1117" s="46" t="n">
        <v>0</v>
      </c>
      <c r="E1117" s="11"/>
      <c r="F1117" s="12"/>
      <c r="G1117" s="12"/>
      <c r="H1117" s="96" t="s">
        <v>2149</v>
      </c>
      <c r="I1117" s="96" t="n">
        <f aca="false">$D$1116</f>
        <v>0</v>
      </c>
      <c r="J1117" s="96"/>
      <c r="K1117" s="96"/>
      <c r="L1117" s="96"/>
      <c r="M1117" s="96"/>
      <c r="N1117" s="96"/>
      <c r="O1117" s="194" t="e">
        <f aca="false">O1116/$L$1115</f>
        <v>#DIV/0!</v>
      </c>
      <c r="P1117" s="194" t="e">
        <f aca="false">P1116/$L$1115</f>
        <v>#DIV/0!</v>
      </c>
      <c r="Q1117" s="194" t="e">
        <f aca="false">Q1116/$L$1115</f>
        <v>#DIV/0!</v>
      </c>
      <c r="R1117" s="194" t="e">
        <f aca="false">R1116/$L$1115</f>
        <v>#DIV/0!</v>
      </c>
      <c r="S1117" s="194" t="e">
        <f aca="false">S1116/$L$1115</f>
        <v>#DIV/0!</v>
      </c>
      <c r="T1117" s="194" t="e">
        <f aca="false">T1116/$L$1115</f>
        <v>#DIV/0!</v>
      </c>
      <c r="U1117" s="194" t="e">
        <f aca="false">U1116/$L$1115</f>
        <v>#DIV/0!</v>
      </c>
      <c r="V1117" s="194" t="e">
        <f aca="false">V1116/$L$1115</f>
        <v>#DIV/0!</v>
      </c>
      <c r="W1117" s="194" t="e">
        <f aca="false">W1116/$L$1115</f>
        <v>#DIV/0!</v>
      </c>
      <c r="X1117" s="194" t="e">
        <f aca="false">X1116/$L$1115</f>
        <v>#DIV/0!</v>
      </c>
      <c r="IJ1117" s="9"/>
      <c r="IK1117" s="9"/>
      <c r="IL1117" s="9"/>
    </row>
    <row r="1118" customFormat="false" ht="12.8" hidden="true" customHeight="false" outlineLevel="0" collapsed="false">
      <c r="A1118" s="11"/>
      <c r="B1118" s="12"/>
      <c r="C1118" s="12"/>
      <c r="D1118" s="11"/>
      <c r="E1118" s="11"/>
      <c r="F1118" s="12"/>
      <c r="G1118" s="12"/>
      <c r="H1118" s="96" t="s">
        <v>2150</v>
      </c>
      <c r="I1118" s="96" t="n">
        <f aca="false">$D$1116</f>
        <v>0</v>
      </c>
      <c r="J1118" s="96"/>
      <c r="K1118" s="96"/>
      <c r="L1118" s="96"/>
      <c r="M1118" s="96"/>
      <c r="N1118" s="96"/>
      <c r="O1118" s="195" t="e">
        <f aca="false">O1117</f>
        <v>#DIV/0!</v>
      </c>
      <c r="P1118" s="195" t="e">
        <f aca="false">O1118+P1117</f>
        <v>#DIV/0!</v>
      </c>
      <c r="Q1118" s="195" t="e">
        <f aca="false">P1118+Q1117</f>
        <v>#DIV/0!</v>
      </c>
      <c r="R1118" s="195" t="e">
        <f aca="false">Q1118+R1117</f>
        <v>#DIV/0!</v>
      </c>
      <c r="S1118" s="195" t="e">
        <f aca="false">R1118+S1117</f>
        <v>#DIV/0!</v>
      </c>
      <c r="T1118" s="195" t="e">
        <f aca="false">S1118+T1117</f>
        <v>#DIV/0!</v>
      </c>
      <c r="U1118" s="195" t="e">
        <f aca="false">T1118+U1117</f>
        <v>#DIV/0!</v>
      </c>
      <c r="V1118" s="195" t="e">
        <f aca="false">U1118+V1117</f>
        <v>#DIV/0!</v>
      </c>
      <c r="W1118" s="195" t="e">
        <f aca="false">V1118+W1117</f>
        <v>#DIV/0!</v>
      </c>
      <c r="X1118" s="195" t="e">
        <f aca="false">W1118+X1117</f>
        <v>#DIV/0!</v>
      </c>
      <c r="IJ1118" s="9"/>
      <c r="IK1118" s="9"/>
      <c r="IL1118" s="9"/>
    </row>
    <row r="1119" customFormat="false" ht="12.8" hidden="false" customHeight="true" outlineLevel="0" collapsed="false">
      <c r="A1119" s="11" t="s">
        <v>2151</v>
      </c>
      <c r="B1119" s="11"/>
      <c r="C1119" s="11"/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2"/>
      <c r="W1119" s="12"/>
      <c r="X1119" s="12"/>
      <c r="IJ1119" s="9"/>
      <c r="IK1119" s="9"/>
      <c r="IL1119" s="9"/>
    </row>
    <row r="1120" customFormat="false" ht="12.8" hidden="false" customHeight="true" outlineLevel="0" collapsed="false">
      <c r="A1120" s="11" t="s">
        <v>2152</v>
      </c>
      <c r="B1120" s="11"/>
      <c r="C1120" s="11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2"/>
      <c r="X1120" s="12"/>
      <c r="IJ1120" s="9"/>
      <c r="IK1120" s="9"/>
      <c r="IL1120" s="9"/>
    </row>
    <row r="1121" customFormat="false" ht="12.8" hidden="false" customHeight="true" outlineLevel="0" collapsed="false">
      <c r="A1121" s="11" t="s">
        <v>2153</v>
      </c>
      <c r="B1121" s="11"/>
      <c r="C1121" s="11"/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2"/>
      <c r="X1121" s="12"/>
    </row>
    <row r="1122" customFormat="false" ht="12.8" hidden="false" customHeight="true" outlineLevel="0" collapsed="false">
      <c r="A1122" s="11" t="s">
        <v>2154</v>
      </c>
      <c r="B1122" s="11"/>
      <c r="C1122" s="11"/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2"/>
      <c r="X1122" s="12"/>
    </row>
    <row r="1123" customFormat="false" ht="12.8" hidden="false" customHeight="true" outlineLevel="0" collapsed="false">
      <c r="A1123" s="11" t="s">
        <v>2155</v>
      </c>
      <c r="B1123" s="11"/>
      <c r="C1123" s="11"/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2"/>
      <c r="X1123" s="12"/>
    </row>
    <row r="1124" customFormat="false" ht="12.8" hidden="false" customHeight="true" outlineLevel="0" collapsed="false">
      <c r="A1124" s="11" t="s">
        <v>2156</v>
      </c>
      <c r="B1124" s="11"/>
      <c r="C1124" s="11"/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2"/>
      <c r="X1124" s="12"/>
    </row>
    <row r="1125" customFormat="false" ht="12.8" hidden="false" customHeight="true" outlineLevel="0" collapsed="false">
      <c r="A1125" s="11" t="s">
        <v>2157</v>
      </c>
      <c r="B1125" s="11"/>
      <c r="C1125" s="11"/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2"/>
      <c r="X1125" s="12"/>
    </row>
    <row r="1126" customFormat="false" ht="12.8" hidden="false" customHeight="false" outlineLevel="0" collapsed="false">
      <c r="A1126" s="11"/>
      <c r="B1126" s="11"/>
      <c r="C1126" s="11"/>
      <c r="E1126" s="11"/>
      <c r="F1126" s="11"/>
      <c r="G1126" s="22"/>
      <c r="H1126" s="18"/>
      <c r="I1126" s="18"/>
      <c r="J1126" s="18"/>
      <c r="K1126" s="18"/>
      <c r="L1126" s="11"/>
      <c r="M1126" s="11"/>
      <c r="N1126" s="12"/>
      <c r="O1126" s="10"/>
      <c r="Q1126" s="12"/>
      <c r="R1126" s="12"/>
      <c r="S1126" s="12"/>
      <c r="T1126" s="12"/>
      <c r="U1126" s="12"/>
      <c r="V1126" s="12"/>
      <c r="W1126" s="12"/>
      <c r="X1126" s="12"/>
    </row>
    <row r="1127" customFormat="false" ht="12.8" hidden="false" customHeight="false" outlineLevel="0" collapsed="false">
      <c r="A1127" s="11"/>
      <c r="B1127" s="11"/>
      <c r="C1127" s="11"/>
      <c r="E1127" s="11"/>
      <c r="F1127" s="11"/>
      <c r="G1127" s="22"/>
      <c r="H1127" s="18"/>
      <c r="I1127" s="18"/>
      <c r="J1127" s="18"/>
      <c r="K1127" s="18"/>
      <c r="L1127" s="11"/>
      <c r="M1127" s="11"/>
      <c r="N1127" s="12"/>
      <c r="O1127" s="10"/>
      <c r="Q1127" s="12"/>
      <c r="R1127" s="12"/>
      <c r="S1127" s="12"/>
      <c r="T1127" s="12"/>
      <c r="U1127" s="12"/>
      <c r="V1127" s="12"/>
      <c r="W1127" s="12"/>
      <c r="X1127" s="12"/>
    </row>
    <row r="1128" customFormat="false" ht="12.8" hidden="false" customHeight="false" outlineLevel="0" collapsed="false">
      <c r="A1128" s="11"/>
      <c r="B1128" s="11"/>
      <c r="C1128" s="11"/>
      <c r="E1128" s="11"/>
      <c r="F1128" s="11"/>
      <c r="G1128" s="22"/>
      <c r="H1128" s="18"/>
      <c r="I1128" s="18"/>
      <c r="J1128" s="18"/>
      <c r="K1128" s="18"/>
      <c r="L1128" s="11"/>
      <c r="M1128" s="22"/>
      <c r="N1128" s="12"/>
      <c r="O1128" s="10"/>
      <c r="Q1128" s="12"/>
      <c r="R1128" s="12"/>
      <c r="S1128" s="12"/>
      <c r="T1128" s="12"/>
      <c r="U1128" s="12"/>
      <c r="V1128" s="12"/>
      <c r="W1128" s="12"/>
      <c r="X1128" s="12"/>
    </row>
    <row r="1129" customFormat="false" ht="12.8" hidden="false" customHeight="false" outlineLevel="0" collapsed="false">
      <c r="A1129" s="11"/>
      <c r="B1129" s="11"/>
      <c r="C1129" s="11"/>
      <c r="E1129" s="11"/>
      <c r="F1129" s="11"/>
      <c r="G1129" s="22"/>
      <c r="H1129" s="18"/>
      <c r="I1129" s="18"/>
      <c r="J1129" s="18"/>
      <c r="K1129" s="18"/>
      <c r="L1129" s="11"/>
      <c r="M1129" s="22"/>
      <c r="N1129" s="12"/>
      <c r="O1129" s="10"/>
      <c r="Q1129" s="12"/>
      <c r="R1129" s="12"/>
      <c r="S1129" s="12"/>
      <c r="T1129" s="12"/>
      <c r="U1129" s="12"/>
      <c r="V1129" s="12"/>
      <c r="W1129" s="12"/>
      <c r="X1129" s="12"/>
    </row>
    <row r="1130" customFormat="false" ht="12.8" hidden="false" customHeight="false" outlineLevel="0" collapsed="false">
      <c r="E1130" s="11"/>
      <c r="F1130" s="10"/>
      <c r="G1130" s="196"/>
      <c r="I1130" s="10"/>
      <c r="J1130" s="10"/>
      <c r="K1130" s="6"/>
      <c r="L1130" s="22"/>
      <c r="M1130" s="22"/>
      <c r="N1130" s="12"/>
      <c r="O1130" s="10"/>
      <c r="Q1130" s="12"/>
      <c r="R1130" s="12"/>
      <c r="S1130" s="12"/>
      <c r="T1130" s="12"/>
      <c r="U1130" s="12"/>
      <c r="V1130" s="12"/>
      <c r="W1130" s="12"/>
      <c r="X1130" s="12"/>
    </row>
    <row r="1131" customFormat="false" ht="12.8" hidden="false" customHeight="false" outlineLevel="0" collapsed="false">
      <c r="E1131" s="22"/>
      <c r="F1131" s="13"/>
      <c r="G1131" s="15"/>
      <c r="H1131" s="15"/>
      <c r="I1131" s="15"/>
      <c r="J1131" s="15"/>
      <c r="K1131" s="15"/>
      <c r="L1131" s="10"/>
      <c r="M1131" s="22"/>
      <c r="N1131" s="12"/>
      <c r="O1131" s="10"/>
      <c r="Q1131" s="12"/>
      <c r="R1131" s="12"/>
      <c r="S1131" s="12"/>
      <c r="T1131" s="12"/>
      <c r="U1131" s="12"/>
      <c r="V1131" s="12"/>
      <c r="W1131" s="12"/>
      <c r="X1131" s="12"/>
    </row>
    <row r="1132" customFormat="false" ht="12.8" hidden="false" customHeight="false" outlineLevel="0" collapsed="false">
      <c r="E1132" s="22"/>
      <c r="F1132" s="13"/>
      <c r="G1132" s="15"/>
      <c r="H1132" s="15"/>
      <c r="I1132" s="15"/>
      <c r="J1132" s="15"/>
      <c r="K1132" s="15"/>
      <c r="L1132" s="10"/>
      <c r="M1132" s="22"/>
      <c r="N1132" s="12"/>
      <c r="O1132" s="10"/>
      <c r="Q1132" s="10"/>
      <c r="R1132" s="10"/>
      <c r="S1132" s="10"/>
      <c r="T1132" s="10"/>
      <c r="W1132" s="12"/>
      <c r="X1132" s="12"/>
    </row>
    <row r="1133" customFormat="false" ht="12.8" hidden="false" customHeight="false" outlineLevel="0" collapsed="false">
      <c r="E1133" s="22"/>
      <c r="F1133" s="13"/>
      <c r="G1133" s="15"/>
      <c r="H1133" s="15"/>
      <c r="I1133" s="15"/>
      <c r="J1133" s="15"/>
      <c r="K1133" s="15"/>
      <c r="L1133" s="10"/>
      <c r="M1133" s="22"/>
      <c r="N1133" s="12"/>
      <c r="O1133" s="10"/>
      <c r="Q1133" s="10"/>
      <c r="R1133" s="10"/>
      <c r="S1133" s="10"/>
      <c r="T1133" s="10"/>
      <c r="W1133" s="12"/>
      <c r="X1133" s="12"/>
    </row>
    <row r="1134" customFormat="false" ht="12.8" hidden="false" customHeight="false" outlineLevel="0" collapsed="false">
      <c r="E1134" s="22"/>
      <c r="F1134" s="13"/>
      <c r="G1134" s="15"/>
      <c r="H1134" s="15"/>
      <c r="I1134" s="15"/>
      <c r="J1134" s="15"/>
      <c r="K1134" s="15"/>
      <c r="L1134" s="10"/>
      <c r="M1134" s="22"/>
      <c r="N1134" s="12"/>
      <c r="O1134" s="10"/>
      <c r="Q1134" s="10"/>
      <c r="R1134" s="10"/>
      <c r="S1134" s="10"/>
      <c r="T1134" s="10"/>
      <c r="W1134" s="12"/>
      <c r="X1134" s="12"/>
    </row>
    <row r="1135" customFormat="false" ht="12.8" hidden="false" customHeight="false" outlineLevel="0" collapsed="false">
      <c r="E1135" s="22"/>
      <c r="F1135" s="13"/>
      <c r="G1135" s="6"/>
      <c r="H1135" s="15"/>
      <c r="I1135" s="15"/>
      <c r="J1135" s="15"/>
      <c r="K1135" s="15"/>
      <c r="L1135" s="10"/>
      <c r="M1135" s="22"/>
      <c r="N1135" s="12"/>
      <c r="O1135" s="10"/>
      <c r="Q1135" s="10"/>
      <c r="R1135" s="10"/>
      <c r="S1135" s="10"/>
      <c r="T1135" s="10"/>
      <c r="W1135" s="12"/>
      <c r="X1135" s="12"/>
    </row>
    <row r="1136" customFormat="false" ht="12.8" hidden="false" customHeight="false" outlineLevel="0" collapsed="false">
      <c r="E1136" s="22"/>
      <c r="F1136" s="13"/>
      <c r="G1136" s="6"/>
      <c r="H1136" s="15"/>
      <c r="I1136" s="15"/>
      <c r="J1136" s="15"/>
      <c r="K1136" s="15"/>
      <c r="L1136" s="10"/>
      <c r="M1136" s="22"/>
      <c r="N1136" s="12"/>
      <c r="O1136" s="10"/>
      <c r="Q1136" s="10"/>
      <c r="R1136" s="10"/>
      <c r="S1136" s="10"/>
      <c r="T1136" s="10"/>
      <c r="W1136" s="12"/>
      <c r="X1136" s="12"/>
    </row>
    <row r="1137" customFormat="false" ht="12.8" hidden="false" customHeight="false" outlineLevel="0" collapsed="false">
      <c r="E1137" s="22"/>
      <c r="F1137" s="13"/>
      <c r="G1137" s="6"/>
      <c r="H1137" s="15"/>
      <c r="I1137" s="15"/>
      <c r="J1137" s="15"/>
      <c r="K1137" s="15"/>
      <c r="L1137" s="10"/>
      <c r="M1137" s="22"/>
      <c r="N1137" s="12"/>
      <c r="O1137" s="10"/>
      <c r="Q1137" s="10"/>
      <c r="R1137" s="10"/>
      <c r="S1137" s="10"/>
      <c r="T1137" s="10"/>
      <c r="W1137" s="12"/>
      <c r="X1137" s="12"/>
    </row>
    <row r="1138" customFormat="false" ht="12.8" hidden="false" customHeight="false" outlineLevel="0" collapsed="false">
      <c r="E1138" s="22"/>
      <c r="F1138" s="13"/>
      <c r="G1138" s="6"/>
      <c r="H1138" s="15"/>
      <c r="I1138" s="15"/>
      <c r="J1138" s="15"/>
      <c r="K1138" s="15"/>
      <c r="L1138" s="10"/>
      <c r="M1138" s="22"/>
      <c r="N1138" s="12"/>
      <c r="O1138" s="10"/>
      <c r="Q1138" s="10"/>
      <c r="R1138" s="10"/>
      <c r="S1138" s="10"/>
      <c r="T1138" s="10"/>
      <c r="W1138" s="12"/>
      <c r="X1138" s="12"/>
    </row>
    <row r="1139" customFormat="false" ht="12.8" hidden="false" customHeight="false" outlineLevel="0" collapsed="false">
      <c r="E1139" s="22"/>
      <c r="F1139" s="13"/>
      <c r="G1139" s="6"/>
      <c r="H1139" s="15"/>
      <c r="I1139" s="15"/>
      <c r="J1139" s="15"/>
      <c r="K1139" s="15"/>
      <c r="L1139" s="10"/>
      <c r="M1139" s="15"/>
      <c r="N1139" s="12"/>
      <c r="O1139" s="10"/>
      <c r="Q1139" s="10"/>
      <c r="R1139" s="10"/>
      <c r="S1139" s="10"/>
      <c r="T1139" s="10"/>
      <c r="W1139" s="12"/>
      <c r="X1139" s="12"/>
    </row>
    <row r="1140" customFormat="false" ht="12.8" hidden="false" customHeight="false" outlineLevel="0" collapsed="false">
      <c r="E1140" s="15"/>
      <c r="F1140" s="13"/>
      <c r="G1140" s="15"/>
      <c r="H1140" s="15"/>
      <c r="I1140" s="15"/>
      <c r="J1140" s="15"/>
      <c r="K1140" s="15"/>
      <c r="L1140" s="10"/>
      <c r="M1140" s="22"/>
      <c r="N1140" s="12"/>
      <c r="O1140" s="10"/>
      <c r="Q1140" s="10"/>
      <c r="R1140" s="10"/>
      <c r="S1140" s="10"/>
      <c r="T1140" s="10"/>
      <c r="W1140" s="12"/>
      <c r="X1140" s="12"/>
    </row>
    <row r="1141" customFormat="false" ht="12.8" hidden="false" customHeight="false" outlineLevel="0" collapsed="false">
      <c r="E1141" s="15"/>
      <c r="F1141" s="13"/>
      <c r="G1141" s="13"/>
      <c r="H1141" s="13"/>
      <c r="I1141" s="13"/>
      <c r="J1141" s="13"/>
      <c r="K1141" s="13"/>
      <c r="L1141" s="13"/>
      <c r="M1141" s="22"/>
      <c r="N1141" s="12"/>
      <c r="O1141" s="10"/>
      <c r="Q1141" s="10"/>
      <c r="R1141" s="10"/>
      <c r="S1141" s="10"/>
      <c r="T1141" s="10"/>
      <c r="W1141" s="12"/>
      <c r="X1141" s="12"/>
    </row>
    <row r="1142" customFormat="false" ht="12.8" hidden="false" customHeight="false" outlineLevel="0" collapsed="false">
      <c r="E1142" s="15"/>
      <c r="F1142" s="13"/>
      <c r="G1142" s="15"/>
      <c r="H1142" s="15"/>
      <c r="I1142" s="15"/>
      <c r="J1142" s="15"/>
      <c r="K1142" s="15"/>
      <c r="L1142" s="10"/>
      <c r="M1142" s="22"/>
      <c r="N1142" s="12"/>
      <c r="O1142" s="10"/>
      <c r="Q1142" s="15"/>
      <c r="R1142" s="15"/>
      <c r="S1142" s="15"/>
      <c r="T1142" s="15"/>
      <c r="W1142" s="12"/>
      <c r="X1142" s="12"/>
    </row>
    <row r="1143" customFormat="false" ht="12.8" hidden="false" customHeight="false" outlineLevel="0" collapsed="false">
      <c r="E1143" s="15"/>
      <c r="F1143" s="13"/>
      <c r="G1143" s="15"/>
      <c r="H1143" s="15"/>
      <c r="I1143" s="15"/>
      <c r="J1143" s="15"/>
      <c r="K1143" s="15"/>
      <c r="L1143" s="10"/>
      <c r="M1143" s="22"/>
      <c r="N1143" s="12"/>
      <c r="O1143" s="10"/>
      <c r="Q1143" s="15"/>
      <c r="R1143" s="15"/>
      <c r="S1143" s="15"/>
      <c r="T1143" s="15"/>
      <c r="W1143" s="12"/>
      <c r="X1143" s="12"/>
    </row>
    <row r="1144" customFormat="false" ht="12.8" hidden="false" customHeight="false" outlineLevel="0" collapsed="false">
      <c r="E1144" s="12"/>
      <c r="F1144" s="13"/>
      <c r="G1144" s="6"/>
      <c r="H1144" s="15"/>
      <c r="I1144" s="15"/>
      <c r="J1144" s="15"/>
      <c r="K1144" s="15"/>
      <c r="L1144" s="10"/>
      <c r="M1144" s="22"/>
      <c r="N1144" s="12"/>
      <c r="O1144" s="10"/>
      <c r="Q1144" s="15"/>
      <c r="R1144" s="15"/>
      <c r="S1144" s="15"/>
      <c r="T1144" s="15"/>
      <c r="W1144" s="12"/>
      <c r="X1144" s="12"/>
    </row>
    <row r="1145" customFormat="false" ht="12.8" hidden="false" customHeight="false" outlineLevel="0" collapsed="false">
      <c r="E1145" s="12"/>
      <c r="F1145" s="13"/>
      <c r="G1145" s="6"/>
      <c r="H1145" s="15"/>
      <c r="I1145" s="15"/>
      <c r="J1145" s="15"/>
      <c r="K1145" s="15"/>
      <c r="L1145" s="10"/>
      <c r="M1145" s="22"/>
      <c r="N1145" s="12"/>
      <c r="O1145" s="10"/>
      <c r="Q1145" s="15"/>
      <c r="R1145" s="15"/>
      <c r="S1145" s="15"/>
      <c r="T1145" s="15"/>
      <c r="W1145" s="12"/>
      <c r="X1145" s="12"/>
    </row>
    <row r="1146" customFormat="false" ht="12.8" hidden="false" customHeight="false" outlineLevel="0" collapsed="false">
      <c r="E1146" s="12"/>
      <c r="F1146" s="13"/>
      <c r="G1146" s="6"/>
      <c r="H1146" s="15"/>
      <c r="I1146" s="15"/>
      <c r="J1146" s="15"/>
      <c r="K1146" s="15"/>
      <c r="L1146" s="10"/>
      <c r="M1146" s="22"/>
      <c r="N1146" s="12"/>
      <c r="O1146" s="10"/>
      <c r="W1146" s="12"/>
      <c r="X1146" s="12"/>
    </row>
    <row r="1147" customFormat="false" ht="12.8" hidden="false" customHeight="false" outlineLevel="0" collapsed="false">
      <c r="E1147" s="12"/>
      <c r="F1147" s="13"/>
      <c r="G1147" s="6"/>
      <c r="H1147" s="15"/>
      <c r="I1147" s="15"/>
      <c r="J1147" s="15"/>
      <c r="K1147" s="15"/>
      <c r="L1147" s="10"/>
      <c r="M1147" s="197"/>
      <c r="N1147" s="10"/>
      <c r="O1147" s="10"/>
      <c r="W1147" s="12"/>
      <c r="X1147" s="12"/>
    </row>
    <row r="1148" customFormat="false" ht="12.8" hidden="false" customHeight="false" outlineLevel="0" collapsed="false">
      <c r="E1148" s="12"/>
      <c r="F1148" s="13"/>
      <c r="G1148" s="6"/>
      <c r="I1148" s="10"/>
      <c r="J1148" s="10"/>
      <c r="K1148" s="10"/>
      <c r="L1148" s="10"/>
      <c r="M1148" s="197"/>
      <c r="N1148" s="10"/>
      <c r="O1148" s="10"/>
      <c r="W1148" s="12"/>
      <c r="X1148" s="12"/>
    </row>
    <row r="1149" customFormat="false" ht="12.8" hidden="false" customHeight="false" outlineLevel="0" collapsed="false">
      <c r="E1149" s="12"/>
      <c r="F1149" s="10"/>
      <c r="G1149" s="15"/>
      <c r="H1149" s="15"/>
      <c r="I1149" s="15"/>
      <c r="J1149" s="15"/>
      <c r="K1149" s="15"/>
      <c r="L1149" s="10"/>
      <c r="M1149" s="197"/>
      <c r="N1149" s="10"/>
      <c r="O1149" s="10"/>
      <c r="W1149" s="12"/>
      <c r="X1149" s="12"/>
    </row>
    <row r="1150" customFormat="false" ht="12.8" hidden="false" customHeight="false" outlineLevel="0" collapsed="false">
      <c r="E1150" s="12"/>
      <c r="F1150" s="13"/>
      <c r="G1150" s="13"/>
      <c r="H1150" s="13"/>
      <c r="I1150" s="13"/>
      <c r="J1150" s="13"/>
      <c r="K1150" s="13"/>
      <c r="L1150" s="13"/>
      <c r="M1150" s="18"/>
      <c r="N1150" s="10"/>
      <c r="O1150" s="10"/>
      <c r="W1150" s="12"/>
      <c r="X1150" s="12"/>
    </row>
    <row r="1151" customFormat="false" ht="12.8" hidden="false" customHeight="false" outlineLevel="0" collapsed="false">
      <c r="E1151" s="12"/>
      <c r="F1151" s="13"/>
      <c r="G1151" s="15"/>
      <c r="H1151" s="15"/>
      <c r="I1151" s="15"/>
      <c r="J1151" s="15"/>
      <c r="K1151" s="15"/>
      <c r="L1151" s="10"/>
      <c r="M1151" s="22"/>
      <c r="N1151" s="12"/>
      <c r="O1151" s="10"/>
      <c r="W1151" s="12"/>
      <c r="X1151" s="12"/>
    </row>
    <row r="1152" customFormat="false" ht="12.8" hidden="false" customHeight="true" outlineLevel="0" collapsed="false">
      <c r="E1152" s="198"/>
      <c r="F1152" s="13"/>
      <c r="G1152" s="18"/>
      <c r="H1152" s="18"/>
      <c r="I1152" s="18"/>
      <c r="J1152" s="18"/>
      <c r="K1152" s="18"/>
      <c r="L1152" s="10"/>
      <c r="M1152" s="22"/>
      <c r="N1152" s="12"/>
      <c r="O1152" s="10"/>
      <c r="W1152" s="12"/>
      <c r="X1152" s="12"/>
    </row>
    <row r="1153" customFormat="false" ht="12.8" hidden="false" customHeight="false" outlineLevel="0" collapsed="false">
      <c r="E1153" s="198"/>
      <c r="F1153" s="13"/>
      <c r="G1153" s="18"/>
      <c r="H1153" s="18"/>
      <c r="I1153" s="18"/>
      <c r="J1153" s="18"/>
      <c r="K1153" s="18"/>
      <c r="L1153" s="10"/>
      <c r="M1153" s="22"/>
      <c r="N1153" s="12"/>
      <c r="O1153" s="10"/>
      <c r="W1153" s="12"/>
      <c r="X1153" s="12"/>
    </row>
    <row r="1154" customFormat="false" ht="12.8" hidden="false" customHeight="false" outlineLevel="0" collapsed="false">
      <c r="E1154" s="198"/>
      <c r="F1154" s="13"/>
      <c r="G1154" s="18"/>
      <c r="H1154" s="18"/>
      <c r="I1154" s="18"/>
      <c r="J1154" s="18"/>
      <c r="K1154" s="18"/>
      <c r="L1154" s="10"/>
      <c r="M1154" s="22"/>
      <c r="N1154" s="12"/>
      <c r="O1154" s="10"/>
      <c r="W1154" s="12"/>
      <c r="X1154" s="12"/>
    </row>
    <row r="1155" customFormat="false" ht="12.8" hidden="false" customHeight="false" outlineLevel="0" collapsed="false">
      <c r="E1155" s="198"/>
      <c r="F1155" s="13"/>
      <c r="G1155" s="18"/>
      <c r="H1155" s="18"/>
      <c r="I1155" s="18"/>
      <c r="J1155" s="18"/>
      <c r="K1155" s="18"/>
      <c r="L1155" s="10"/>
      <c r="M1155" s="22"/>
      <c r="N1155" s="12"/>
      <c r="O1155" s="10"/>
      <c r="W1155" s="12"/>
      <c r="X1155" s="12"/>
    </row>
    <row r="1156" customFormat="false" ht="12.8" hidden="false" customHeight="false" outlineLevel="0" collapsed="false">
      <c r="E1156" s="12"/>
      <c r="F1156" s="13"/>
      <c r="G1156" s="6"/>
      <c r="H1156" s="15"/>
      <c r="I1156" s="15"/>
      <c r="J1156" s="15"/>
      <c r="K1156" s="15"/>
      <c r="L1156" s="10"/>
      <c r="M1156" s="22"/>
      <c r="N1156" s="12"/>
      <c r="O1156" s="10"/>
      <c r="W1156" s="12"/>
      <c r="X1156" s="12"/>
    </row>
    <row r="1157" customFormat="false" ht="12.8" hidden="false" customHeight="false" outlineLevel="0" collapsed="false">
      <c r="E1157" s="12"/>
      <c r="F1157" s="13"/>
      <c r="G1157" s="6"/>
      <c r="H1157" s="15"/>
      <c r="I1157" s="15"/>
      <c r="J1157" s="15"/>
      <c r="K1157" s="15"/>
      <c r="L1157" s="10"/>
      <c r="M1157" s="22"/>
      <c r="N1157" s="12"/>
      <c r="O1157" s="10"/>
      <c r="W1157" s="12"/>
      <c r="X1157" s="12"/>
    </row>
    <row r="1158" customFormat="false" ht="12.8" hidden="false" customHeight="false" outlineLevel="0" collapsed="false">
      <c r="E1158" s="12"/>
      <c r="F1158" s="13"/>
      <c r="G1158" s="6"/>
      <c r="H1158" s="15"/>
      <c r="I1158" s="15"/>
      <c r="J1158" s="15"/>
      <c r="K1158" s="15"/>
      <c r="L1158" s="10"/>
      <c r="M1158" s="22"/>
      <c r="N1158" s="12"/>
      <c r="O1158" s="10"/>
      <c r="W1158" s="12"/>
      <c r="X1158" s="12"/>
    </row>
    <row r="1159" customFormat="false" ht="12.8" hidden="false" customHeight="false" outlineLevel="0" collapsed="false">
      <c r="E1159" s="12"/>
      <c r="F1159" s="13"/>
      <c r="G1159" s="6"/>
      <c r="H1159" s="15"/>
      <c r="I1159" s="15"/>
      <c r="J1159" s="15"/>
      <c r="K1159" s="15"/>
      <c r="L1159" s="10"/>
      <c r="M1159" s="22"/>
      <c r="N1159" s="12"/>
      <c r="O1159" s="12"/>
      <c r="W1159" s="12"/>
      <c r="X1159" s="12"/>
    </row>
    <row r="1160" customFormat="false" ht="12.8" hidden="false" customHeight="false" outlineLevel="0" collapsed="false">
      <c r="E1160" s="12"/>
      <c r="F1160" s="13"/>
      <c r="G1160" s="15"/>
      <c r="H1160" s="15"/>
      <c r="I1160" s="15"/>
      <c r="J1160" s="15"/>
      <c r="K1160" s="15"/>
      <c r="L1160" s="10"/>
      <c r="M1160" s="15"/>
      <c r="N1160" s="12"/>
      <c r="O1160" s="12"/>
      <c r="W1160" s="12"/>
      <c r="X1160" s="12"/>
    </row>
    <row r="1161" customFormat="false" ht="12.8" hidden="false" customHeight="false" outlineLevel="0" collapsed="false">
      <c r="E1161" s="18"/>
      <c r="F1161" s="13"/>
      <c r="G1161" s="199"/>
      <c r="H1161" s="200"/>
      <c r="I1161" s="199"/>
      <c r="J1161" s="199"/>
      <c r="K1161" s="199"/>
      <c r="L1161" s="10"/>
      <c r="M1161" s="22"/>
      <c r="N1161" s="12"/>
      <c r="O1161" s="12"/>
      <c r="W1161" s="12"/>
      <c r="X1161" s="12"/>
    </row>
    <row r="1162" customFormat="false" ht="12.8" hidden="false" customHeight="false" outlineLevel="0" collapsed="false">
      <c r="E1162" s="15"/>
      <c r="F1162" s="13"/>
      <c r="G1162" s="199"/>
      <c r="H1162" s="200"/>
      <c r="I1162" s="199"/>
      <c r="J1162" s="199"/>
      <c r="K1162" s="199"/>
      <c r="L1162" s="10"/>
      <c r="M1162" s="12"/>
      <c r="W1162" s="12"/>
      <c r="X1162" s="12"/>
    </row>
    <row r="1163" customFormat="false" ht="12.8" hidden="false" customHeight="false" outlineLevel="0" collapsed="false">
      <c r="E1163" s="15"/>
      <c r="F1163" s="13"/>
      <c r="G1163" s="199"/>
      <c r="H1163" s="200"/>
      <c r="I1163" s="199"/>
      <c r="J1163" s="199"/>
      <c r="K1163" s="199"/>
      <c r="L1163" s="10"/>
      <c r="M1163" s="12"/>
      <c r="W1163" s="12"/>
      <c r="X1163" s="12"/>
    </row>
    <row r="1164" customFormat="false" ht="12.8" hidden="false" customHeight="false" outlineLevel="0" collapsed="false">
      <c r="W1164" s="12"/>
      <c r="X1164" s="12"/>
    </row>
    <row r="1165" customFormat="false" ht="12.8" hidden="false" customHeight="false" outlineLevel="0" collapsed="false">
      <c r="W1165" s="12"/>
      <c r="X1165" s="12"/>
    </row>
    <row r="1166" customFormat="false" ht="12.8" hidden="false" customHeight="false" outlineLevel="0" collapsed="false">
      <c r="W1166" s="12"/>
      <c r="X1166" s="12"/>
    </row>
    <row r="1167" customFormat="false" ht="12.8" hidden="false" customHeight="false" outlineLevel="0" collapsed="false">
      <c r="W1167" s="12"/>
      <c r="X1167" s="12"/>
    </row>
    <row r="1168" customFormat="false" ht="12.8" hidden="false" customHeight="false" outlineLevel="0" collapsed="false">
      <c r="W1168" s="12"/>
      <c r="X1168" s="12"/>
    </row>
    <row r="1169" customFormat="false" ht="12.8" hidden="false" customHeight="false" outlineLevel="0" collapsed="false">
      <c r="W1169" s="12"/>
      <c r="X1169" s="12"/>
    </row>
    <row r="1170" customFormat="false" ht="12.8" hidden="false" customHeight="false" outlineLevel="0" collapsed="false">
      <c r="W1170" s="12"/>
      <c r="X1170" s="12"/>
    </row>
    <row r="1171" customFormat="false" ht="12.8" hidden="false" customHeight="false" outlineLevel="0" collapsed="false">
      <c r="W1171" s="12"/>
      <c r="X1171" s="12"/>
    </row>
    <row r="1172" customFormat="false" ht="12.8" hidden="false" customHeight="false" outlineLevel="0" collapsed="false">
      <c r="W1172" s="12"/>
      <c r="X1172" s="12"/>
    </row>
    <row r="1173" customFormat="false" ht="12.8" hidden="false" customHeight="false" outlineLevel="0" collapsed="false">
      <c r="W1173" s="12"/>
      <c r="X1173" s="12"/>
    </row>
    <row r="1174" customFormat="false" ht="12.8" hidden="false" customHeight="false" outlineLevel="0" collapsed="false">
      <c r="W1174" s="12"/>
      <c r="X1174" s="12"/>
    </row>
    <row r="1175" customFormat="false" ht="12.8" hidden="false" customHeight="false" outlineLevel="0" collapsed="false">
      <c r="W1175" s="12"/>
      <c r="X1175" s="12"/>
    </row>
    <row r="1176" customFormat="false" ht="12.8" hidden="false" customHeight="false" outlineLevel="0" collapsed="false">
      <c r="W1176" s="12"/>
      <c r="X1176" s="12"/>
    </row>
    <row r="1177" customFormat="false" ht="12.8" hidden="false" customHeight="false" outlineLevel="0" collapsed="false">
      <c r="W1177" s="12"/>
      <c r="X1177" s="12"/>
    </row>
    <row r="1178" customFormat="false" ht="12.8" hidden="false" customHeight="false" outlineLevel="0" collapsed="false">
      <c r="W1178" s="12"/>
      <c r="X1178" s="12"/>
    </row>
    <row r="1179" customFormat="false" ht="12.8" hidden="false" customHeight="false" outlineLevel="0" collapsed="false">
      <c r="W1179" s="12"/>
      <c r="X1179" s="12"/>
    </row>
    <row r="1180" customFormat="false" ht="12.8" hidden="false" customHeight="false" outlineLevel="0" collapsed="false">
      <c r="W1180" s="12"/>
      <c r="X1180" s="12"/>
    </row>
    <row r="1181" customFormat="false" ht="12.8" hidden="false" customHeight="false" outlineLevel="0" collapsed="false">
      <c r="W1181" s="12"/>
      <c r="X1181" s="12"/>
    </row>
    <row r="1182" customFormat="false" ht="12.8" hidden="false" customHeight="false" outlineLevel="0" collapsed="false">
      <c r="W1182" s="12"/>
      <c r="X1182" s="12"/>
    </row>
    <row r="1183" customFormat="false" ht="12.8" hidden="false" customHeight="false" outlineLevel="0" collapsed="false">
      <c r="W1183" s="12"/>
      <c r="X1183" s="12"/>
    </row>
    <row r="1184" customFormat="false" ht="12.8" hidden="false" customHeight="false" outlineLevel="0" collapsed="false">
      <c r="W1184" s="12"/>
      <c r="X1184" s="12"/>
    </row>
    <row r="1185" customFormat="false" ht="12.8" hidden="false" customHeight="false" outlineLevel="0" collapsed="false">
      <c r="W1185" s="12"/>
      <c r="X1185" s="12"/>
    </row>
    <row r="1186" customFormat="false" ht="12.8" hidden="false" customHeight="false" outlineLevel="0" collapsed="false">
      <c r="W1186" s="12"/>
      <c r="X1186" s="12"/>
    </row>
    <row r="1187" customFormat="false" ht="12.8" hidden="false" customHeight="false" outlineLevel="0" collapsed="false">
      <c r="W1187" s="12"/>
      <c r="X1187" s="12"/>
    </row>
    <row r="1188" customFormat="false" ht="12.8" hidden="false" customHeight="false" outlineLevel="0" collapsed="false">
      <c r="W1188" s="12"/>
      <c r="X1188" s="12"/>
    </row>
    <row r="1189" customFormat="false" ht="12.8" hidden="false" customHeight="false" outlineLevel="0" collapsed="false">
      <c r="W1189" s="12"/>
      <c r="X1189" s="12"/>
    </row>
    <row r="1190" customFormat="false" ht="12.8" hidden="false" customHeight="false" outlineLevel="0" collapsed="false">
      <c r="W1190" s="12"/>
      <c r="X1190" s="12"/>
    </row>
    <row r="1191" customFormat="false" ht="12.8" hidden="false" customHeight="false" outlineLevel="0" collapsed="false">
      <c r="W1191" s="12"/>
      <c r="X1191" s="12"/>
    </row>
    <row r="1192" customFormat="false" ht="12.8" hidden="false" customHeight="false" outlineLevel="0" collapsed="false">
      <c r="W1192" s="12"/>
      <c r="X1192" s="12"/>
    </row>
    <row r="1193" customFormat="false" ht="12.8" hidden="false" customHeight="false" outlineLevel="0" collapsed="false">
      <c r="W1193" s="12"/>
      <c r="X1193" s="12"/>
    </row>
    <row r="1194" customFormat="false" ht="12.8" hidden="false" customHeight="false" outlineLevel="0" collapsed="false">
      <c r="W1194" s="12"/>
      <c r="X1194" s="12"/>
    </row>
    <row r="1195" customFormat="false" ht="12.8" hidden="false" customHeight="false" outlineLevel="0" collapsed="false">
      <c r="W1195" s="12"/>
      <c r="X1195" s="12"/>
    </row>
    <row r="1196" customFormat="false" ht="12.8" hidden="false" customHeight="false" outlineLevel="0" collapsed="false">
      <c r="W1196" s="12"/>
      <c r="X1196" s="12"/>
    </row>
    <row r="1197" customFormat="false" ht="12.8" hidden="false" customHeight="false" outlineLevel="0" collapsed="false">
      <c r="W1197" s="12"/>
      <c r="X1197" s="12"/>
    </row>
    <row r="1198" customFormat="false" ht="12.8" hidden="false" customHeight="false" outlineLevel="0" collapsed="false">
      <c r="W1198" s="12"/>
      <c r="X1198" s="12"/>
    </row>
    <row r="1199" customFormat="false" ht="12.8" hidden="false" customHeight="false" outlineLevel="0" collapsed="false">
      <c r="W1199" s="12"/>
      <c r="X1199" s="12"/>
    </row>
    <row r="1200" customFormat="false" ht="12.8" hidden="false" customHeight="false" outlineLevel="0" collapsed="false">
      <c r="W1200" s="12"/>
      <c r="X1200" s="12"/>
    </row>
    <row r="1201" customFormat="false" ht="12.8" hidden="false" customHeight="false" outlineLevel="0" collapsed="false">
      <c r="W1201" s="12"/>
      <c r="X1201" s="12"/>
    </row>
    <row r="1202" customFormat="false" ht="12.8" hidden="false" customHeight="false" outlineLevel="0" collapsed="false">
      <c r="W1202" s="12"/>
      <c r="X1202" s="12"/>
    </row>
    <row r="1203" customFormat="false" ht="12.8" hidden="false" customHeight="false" outlineLevel="0" collapsed="false">
      <c r="W1203" s="12"/>
      <c r="X1203" s="12"/>
    </row>
    <row r="1204" customFormat="false" ht="12.8" hidden="false" customHeight="false" outlineLevel="0" collapsed="false">
      <c r="W1204" s="12"/>
      <c r="X1204" s="12"/>
    </row>
    <row r="1205" customFormat="false" ht="12.8" hidden="false" customHeight="false" outlineLevel="0" collapsed="false">
      <c r="W1205" s="12"/>
      <c r="X1205" s="12"/>
    </row>
    <row r="1206" customFormat="false" ht="12.8" hidden="false" customHeight="false" outlineLevel="0" collapsed="false">
      <c r="W1206" s="12"/>
      <c r="X1206" s="12"/>
    </row>
    <row r="1207" customFormat="false" ht="12.8" hidden="false" customHeight="false" outlineLevel="0" collapsed="false">
      <c r="W1207" s="12"/>
      <c r="X1207" s="12"/>
    </row>
    <row r="1208" customFormat="false" ht="12.8" hidden="false" customHeight="false" outlineLevel="0" collapsed="false">
      <c r="W1208" s="12"/>
      <c r="X1208" s="12"/>
    </row>
    <row r="1209" customFormat="false" ht="12.8" hidden="false" customHeight="false" outlineLevel="0" collapsed="false">
      <c r="W1209" s="12"/>
      <c r="X1209" s="12"/>
    </row>
    <row r="1210" customFormat="false" ht="12.8" hidden="false" customHeight="false" outlineLevel="0" collapsed="false">
      <c r="W1210" s="12"/>
      <c r="X1210" s="12"/>
    </row>
    <row r="1211" customFormat="false" ht="12.8" hidden="false" customHeight="false" outlineLevel="0" collapsed="false">
      <c r="W1211" s="12"/>
      <c r="X1211" s="12"/>
    </row>
    <row r="1212" customFormat="false" ht="12.8" hidden="false" customHeight="false" outlineLevel="0" collapsed="false">
      <c r="W1212" s="12"/>
      <c r="X1212" s="12"/>
    </row>
    <row r="1213" customFormat="false" ht="12.8" hidden="false" customHeight="false" outlineLevel="0" collapsed="false">
      <c r="W1213" s="12"/>
      <c r="X1213" s="12"/>
    </row>
    <row r="1214" customFormat="false" ht="12.8" hidden="false" customHeight="false" outlineLevel="0" collapsed="false">
      <c r="W1214" s="12"/>
      <c r="X1214" s="12"/>
    </row>
    <row r="1215" customFormat="false" ht="12.8" hidden="false" customHeight="false" outlineLevel="0" collapsed="false">
      <c r="W1215" s="12"/>
      <c r="X1215" s="12"/>
    </row>
    <row r="1216" customFormat="false" ht="12.8" hidden="false" customHeight="false" outlineLevel="0" collapsed="false">
      <c r="W1216" s="12"/>
      <c r="X1216" s="12"/>
    </row>
    <row r="1217" customFormat="false" ht="12.8" hidden="false" customHeight="false" outlineLevel="0" collapsed="false">
      <c r="W1217" s="12"/>
      <c r="X1217" s="12"/>
    </row>
    <row r="1218" customFormat="false" ht="12.8" hidden="false" customHeight="false" outlineLevel="0" collapsed="false">
      <c r="W1218" s="12"/>
      <c r="X1218" s="12"/>
    </row>
    <row r="1219" customFormat="false" ht="12.8" hidden="false" customHeight="false" outlineLevel="0" collapsed="false">
      <c r="W1219" s="201"/>
      <c r="X1219" s="201"/>
    </row>
  </sheetData>
  <mergeCells count="38">
    <mergeCell ref="A1:V1"/>
    <mergeCell ref="A2:V2"/>
    <mergeCell ref="A3:V3"/>
    <mergeCell ref="O7:X7"/>
    <mergeCell ref="A8:A9"/>
    <mergeCell ref="B8:B9"/>
    <mergeCell ref="C8:C9"/>
    <mergeCell ref="D8:D9"/>
    <mergeCell ref="E8:E9"/>
    <mergeCell ref="F8:F9"/>
    <mergeCell ref="G8:G9"/>
    <mergeCell ref="H8:K8"/>
    <mergeCell ref="L8:L9"/>
    <mergeCell ref="M8:M9"/>
    <mergeCell ref="H1115:K1115"/>
    <mergeCell ref="H1116:N1116"/>
    <mergeCell ref="H1117:N1117"/>
    <mergeCell ref="H1118:N1118"/>
    <mergeCell ref="A1119:M1119"/>
    <mergeCell ref="A1120:V1120"/>
    <mergeCell ref="A1121:V1121"/>
    <mergeCell ref="A1122:V1122"/>
    <mergeCell ref="A1123:V1123"/>
    <mergeCell ref="A1124:V1124"/>
    <mergeCell ref="A1125:V1125"/>
    <mergeCell ref="G1131:K1131"/>
    <mergeCell ref="G1132:K1132"/>
    <mergeCell ref="G1133:K1133"/>
    <mergeCell ref="G1134:K1134"/>
    <mergeCell ref="G1140:K1140"/>
    <mergeCell ref="F1141:L1141"/>
    <mergeCell ref="G1142:K1142"/>
    <mergeCell ref="G1143:K1143"/>
    <mergeCell ref="G1149:K1149"/>
    <mergeCell ref="F1150:L1150"/>
    <mergeCell ref="G1151:K1151"/>
    <mergeCell ref="G1152:K1152"/>
    <mergeCell ref="G1160:I1160"/>
  </mergeCells>
  <conditionalFormatting sqref="I9">
    <cfRule type="cellIs" priority="2" operator="equal" aboveAverage="0" equalAverage="0" bottom="0" percent="0" rank="0" text="" dxfId="0">
      <formula>0</formula>
    </cfRule>
  </conditionalFormatting>
  <conditionalFormatting sqref="I9">
    <cfRule type="cellIs" priority="3" operator="equal" aboveAverage="0" equalAverage="0" bottom="0" percent="0" rank="0" text="" dxfId="1">
      <formula>0</formula>
    </cfRule>
  </conditionalFormatting>
  <conditionalFormatting sqref="P848:V848 P847:S847 P749:S749 P763:S763 P820:R822 S821:T822 P823:T827 P828:R830 S829:T830 V832 V837 V834:V835 U838:V838 P849:T849 V849 P850:V850 P851:S852 U852:V852 S786:T786 P853:R854 P855:T855 P858:T858 P859:U859 P860:T862 V860:V862 U862 P863:V867 S779:T781 P870:V870 P868:P869 R869:V869 P871:T871 V872 P872:R872 T872 P875:S875 U875 V851 P1:V6 P17:V22 P754:V755 P768:V770 P778:R783 U778:U783 S783:T783 P784:V785 U786:V811 P817:V818 P831:T832 P833:V834 U845:V846 P835:T846 P856:V857 Q868:V868 P873:V874 P709:Q748 O98 O128 O207 O235 O285 P8:X11 W235 W241:X244 W246:X249 P251:X251 V253:X253 W726 P709:V741 P742:U748 P750:U753 V742:V753 P764:U767 P756:U762 V756:V767 P771:U777 V771:V783 P786:R816 T812:V816 T787 S787:S816 P235:V250 U840:U844 V839:V844 W923 P943:V945 P946:U950 P207:P209 P1107:V1115 P1117:X1118 W308:X308 W335:X335 W402:X402 W675:X675 P876:V941 P951:V965 P967:V981 P1067:V1070 P1072:V1105 W1115:X1115 P98:V126 P252:V283 P328:V355 P819:T819 V819 V829:V830 V821:V827 U819:U832 P983:V1007 P1008:W1008 P1009:V1031 P1033:V1065 P213:P233 Q207:V233 P285:V326 P128:V205 P24:V96 P357:V707 P1119:V65568">
    <cfRule type="cellIs" priority="4" operator="lessThan" aboveAverage="0" equalAverage="0" bottom="0" percent="0" rank="0" text="" dxfId="2">
      <formula>0</formula>
    </cfRule>
    <cfRule type="cellIs" priority="5" operator="equal" aboveAverage="0" equalAverage="0" bottom="0" percent="0" rank="0" text="" dxfId="3">
      <formula>0</formula>
    </cfRule>
  </conditionalFormatting>
  <conditionalFormatting sqref="S778:S781 S783 S786:S816">
    <cfRule type="cellIs" priority="6" operator="lessThan" aboveAverage="0" equalAverage="0" bottom="0" percent="0" rank="0" text="" dxfId="4">
      <formula>0</formula>
    </cfRule>
    <cfRule type="cellIs" priority="7" operator="equal" aboveAverage="0" equalAverage="0" bottom="0" percent="0" rank="0" text="" dxfId="5">
      <formula>0</formula>
    </cfRule>
  </conditionalFormatting>
  <conditionalFormatting sqref="U837">
    <cfRule type="cellIs" priority="8" operator="lessThan" aboveAverage="0" equalAverage="0" bottom="0" percent="0" rank="0" text="" dxfId="6">
      <formula>0</formula>
    </cfRule>
    <cfRule type="cellIs" priority="9" operator="equal" aboveAverage="0" equalAverage="0" bottom="0" percent="0" rank="0" text="" dxfId="7">
      <formula>0</formula>
    </cfRule>
  </conditionalFormatting>
  <conditionalFormatting sqref="U835:V835">
    <cfRule type="cellIs" priority="10" operator="lessThan" aboveAverage="0" equalAverage="0" bottom="0" percent="0" rank="0" text="" dxfId="8">
      <formula>0</formula>
    </cfRule>
    <cfRule type="cellIs" priority="11" operator="equal" aboveAverage="0" equalAverage="0" bottom="0" percent="0" rank="0" text="" dxfId="9">
      <formula>0</formula>
    </cfRule>
  </conditionalFormatting>
  <conditionalFormatting sqref="U749">
    <cfRule type="cellIs" priority="12" operator="lessThan" aboveAverage="0" equalAverage="0" bottom="0" percent="0" rank="0" text="" dxfId="10">
      <formula>0</formula>
    </cfRule>
    <cfRule type="cellIs" priority="13" operator="equal" aboveAverage="0" equalAverage="0" bottom="0" percent="0" rank="0" text="" dxfId="11">
      <formula>0</formula>
    </cfRule>
  </conditionalFormatting>
  <conditionalFormatting sqref="U763">
    <cfRule type="cellIs" priority="14" operator="lessThan" aboveAverage="0" equalAverage="0" bottom="0" percent="0" rank="0" text="" dxfId="12">
      <formula>0</formula>
    </cfRule>
    <cfRule type="cellIs" priority="15" operator="equal" aboveAverage="0" equalAverage="0" bottom="0" percent="0" rank="0" text="" dxfId="13">
      <formula>0</formula>
    </cfRule>
  </conditionalFormatting>
  <conditionalFormatting sqref="S820:T822 S829:T830 V829:V830 V820:V822">
    <cfRule type="cellIs" priority="16" operator="lessThan" aboveAverage="0" equalAverage="0" bottom="0" percent="0" rank="0" text="" dxfId="14">
      <formula>0</formula>
    </cfRule>
    <cfRule type="cellIs" priority="17" operator="equal" aboveAverage="0" equalAverage="0" bottom="0" percent="0" rank="0" text="" dxfId="15">
      <formula>0</formula>
    </cfRule>
  </conditionalFormatting>
  <conditionalFormatting sqref="S828:T830 V828:V830">
    <cfRule type="cellIs" priority="18" operator="lessThan" aboveAverage="0" equalAverage="0" bottom="0" percent="0" rank="0" text="" dxfId="16">
      <formula>0</formula>
    </cfRule>
    <cfRule type="cellIs" priority="19" operator="equal" aboveAverage="0" equalAverage="0" bottom="0" percent="0" rank="0" text="" dxfId="17">
      <formula>0</formula>
    </cfRule>
  </conditionalFormatting>
  <conditionalFormatting sqref="V831:V832">
    <cfRule type="cellIs" priority="20" operator="lessThan" aboveAverage="0" equalAverage="0" bottom="0" percent="0" rank="0" text="" dxfId="18">
      <formula>0</formula>
    </cfRule>
    <cfRule type="cellIs" priority="21" operator="equal" aboveAverage="0" equalAverage="0" bottom="0" percent="0" rank="0" text="" dxfId="19">
      <formula>0</formula>
    </cfRule>
  </conditionalFormatting>
  <conditionalFormatting sqref="V836">
    <cfRule type="cellIs" priority="22" operator="lessThan" aboveAverage="0" equalAverage="0" bottom="0" percent="0" rank="0" text="" dxfId="20">
      <formula>0</formula>
    </cfRule>
    <cfRule type="cellIs" priority="23" operator="equal" aboveAverage="0" equalAverage="0" bottom="0" percent="0" rank="0" text="" dxfId="21">
      <formula>0</formula>
    </cfRule>
  </conditionalFormatting>
  <conditionalFormatting sqref="V836">
    <cfRule type="cellIs" priority="24" operator="lessThan" aboveAverage="0" equalAverage="0" bottom="0" percent="0" rank="0" text="" dxfId="22">
      <formula>0</formula>
    </cfRule>
    <cfRule type="cellIs" priority="25" operator="equal" aboveAverage="0" equalAverage="0" bottom="0" percent="0" rank="0" text="" dxfId="23">
      <formula>0</formula>
    </cfRule>
  </conditionalFormatting>
  <conditionalFormatting sqref="U839">
    <cfRule type="cellIs" priority="26" operator="lessThan" aboveAverage="0" equalAverage="0" bottom="0" percent="0" rank="0" text="" dxfId="24">
      <formula>0</formula>
    </cfRule>
    <cfRule type="cellIs" priority="27" operator="equal" aboveAverage="0" equalAverage="0" bottom="0" percent="0" rank="0" text="" dxfId="25">
      <formula>0</formula>
    </cfRule>
  </conditionalFormatting>
  <conditionalFormatting sqref="T847">
    <cfRule type="cellIs" priority="28" operator="lessThan" aboveAverage="0" equalAverage="0" bottom="0" percent="0" rank="0" text="" dxfId="26">
      <formula>0</formula>
    </cfRule>
    <cfRule type="cellIs" priority="29" operator="equal" aboveAverage="0" equalAverage="0" bottom="0" percent="0" rank="0" text="" dxfId="27">
      <formula>0</formula>
    </cfRule>
  </conditionalFormatting>
  <conditionalFormatting sqref="V847">
    <cfRule type="cellIs" priority="30" operator="lessThan" aboveAverage="0" equalAverage="0" bottom="0" percent="0" rank="0" text="" dxfId="28">
      <formula>0</formula>
    </cfRule>
    <cfRule type="cellIs" priority="31" operator="equal" aboveAverage="0" equalAverage="0" bottom="0" percent="0" rank="0" text="" dxfId="29">
      <formula>0</formula>
    </cfRule>
  </conditionalFormatting>
  <conditionalFormatting sqref="T852">
    <cfRule type="cellIs" priority="32" operator="lessThan" aboveAverage="0" equalAverage="0" bottom="0" percent="0" rank="0" text="" dxfId="30">
      <formula>0</formula>
    </cfRule>
    <cfRule type="cellIs" priority="33" operator="equal" aboveAverage="0" equalAverage="0" bottom="0" percent="0" rank="0" text="" dxfId="31">
      <formula>0</formula>
    </cfRule>
  </conditionalFormatting>
  <conditionalFormatting sqref="T788:T806">
    <cfRule type="cellIs" priority="34" operator="lessThan" aboveAverage="0" equalAverage="0" bottom="0" percent="0" rank="0" text="" dxfId="32">
      <formula>0</formula>
    </cfRule>
    <cfRule type="cellIs" priority="35" operator="equal" aboveAverage="0" equalAverage="0" bottom="0" percent="0" rank="0" text="" dxfId="33">
      <formula>0</formula>
    </cfRule>
  </conditionalFormatting>
  <conditionalFormatting sqref="T788:T806">
    <cfRule type="cellIs" priority="36" operator="lessThan" aboveAverage="0" equalAverage="0" bottom="0" percent="0" rank="0" text="" dxfId="34">
      <formula>0</formula>
    </cfRule>
    <cfRule type="cellIs" priority="37" operator="equal" aboveAverage="0" equalAverage="0" bottom="0" percent="0" rank="0" text="" dxfId="35">
      <formula>0</formula>
    </cfRule>
  </conditionalFormatting>
  <conditionalFormatting sqref="V853:V855">
    <cfRule type="cellIs" priority="38" operator="lessThan" aboveAverage="0" equalAverage="0" bottom="0" percent="0" rank="0" text="" dxfId="36">
      <formula>0</formula>
    </cfRule>
    <cfRule type="cellIs" priority="39" operator="equal" aboveAverage="0" equalAverage="0" bottom="0" percent="0" rank="0" text="" dxfId="37">
      <formula>0</formula>
    </cfRule>
  </conditionalFormatting>
  <conditionalFormatting sqref="S853:T854">
    <cfRule type="cellIs" priority="40" operator="lessThan" aboveAverage="0" equalAverage="0" bottom="0" percent="0" rank="0" text="" dxfId="38">
      <formula>0</formula>
    </cfRule>
    <cfRule type="cellIs" priority="41" operator="equal" aboveAverage="0" equalAverage="0" bottom="0" percent="0" rank="0" text="" dxfId="39">
      <formula>0</formula>
    </cfRule>
  </conditionalFormatting>
  <conditionalFormatting sqref="U853:U855">
    <cfRule type="cellIs" priority="42" operator="lessThan" aboveAverage="0" equalAverage="0" bottom="0" percent="0" rank="0" text="" dxfId="40">
      <formula>0</formula>
    </cfRule>
    <cfRule type="cellIs" priority="43" operator="equal" aboveAverage="0" equalAverage="0" bottom="0" percent="0" rank="0" text="" dxfId="41">
      <formula>0</formula>
    </cfRule>
  </conditionalFormatting>
  <conditionalFormatting sqref="V858">
    <cfRule type="cellIs" priority="44" operator="lessThan" aboveAverage="0" equalAverage="0" bottom="0" percent="0" rank="0" text="" dxfId="42">
      <formula>0</formula>
    </cfRule>
    <cfRule type="cellIs" priority="45" operator="equal" aboveAverage="0" equalAverage="0" bottom="0" percent="0" rank="0" text="" dxfId="43">
      <formula>0</formula>
    </cfRule>
  </conditionalFormatting>
  <conditionalFormatting sqref="U858">
    <cfRule type="cellIs" priority="46" operator="lessThan" aboveAverage="0" equalAverage="0" bottom="0" percent="0" rank="0" text="" dxfId="44">
      <formula>0</formula>
    </cfRule>
    <cfRule type="cellIs" priority="47" operator="equal" aboveAverage="0" equalAverage="0" bottom="0" percent="0" rank="0" text="" dxfId="45">
      <formula>0</formula>
    </cfRule>
  </conditionalFormatting>
  <conditionalFormatting sqref="U860">
    <cfRule type="cellIs" priority="48" operator="lessThan" aboveAverage="0" equalAverage="0" bottom="0" percent="0" rank="0" text="" dxfId="46">
      <formula>0</formula>
    </cfRule>
    <cfRule type="cellIs" priority="49" operator="equal" aboveAverage="0" equalAverage="0" bottom="0" percent="0" rank="0" text="" dxfId="47">
      <formula>0</formula>
    </cfRule>
  </conditionalFormatting>
  <conditionalFormatting sqref="U861:U862">
    <cfRule type="cellIs" priority="50" operator="lessThan" aboveAverage="0" equalAverage="0" bottom="0" percent="0" rank="0" text="" dxfId="48">
      <formula>0</formula>
    </cfRule>
    <cfRule type="cellIs" priority="51" operator="equal" aboveAverage="0" equalAverage="0" bottom="0" percent="0" rank="0" text="" dxfId="49">
      <formula>0</formula>
    </cfRule>
  </conditionalFormatting>
  <conditionalFormatting sqref="T807:T810">
    <cfRule type="cellIs" priority="52" operator="lessThan" aboveAverage="0" equalAverage="0" bottom="0" percent="0" rank="0" text="" dxfId="50">
      <formula>0</formula>
    </cfRule>
    <cfRule type="cellIs" priority="53" operator="equal" aboveAverage="0" equalAverage="0" bottom="0" percent="0" rank="0" text="" dxfId="51">
      <formula>0</formula>
    </cfRule>
  </conditionalFormatting>
  <conditionalFormatting sqref="T807:T810">
    <cfRule type="cellIs" priority="54" operator="lessThan" aboveAverage="0" equalAverage="0" bottom="0" percent="0" rank="0" text="" dxfId="52">
      <formula>0</formula>
    </cfRule>
    <cfRule type="cellIs" priority="55" operator="equal" aboveAverage="0" equalAverage="0" bottom="0" percent="0" rank="0" text="" dxfId="53">
      <formula>0</formula>
    </cfRule>
  </conditionalFormatting>
  <conditionalFormatting sqref="S782:T782">
    <cfRule type="cellIs" priority="56" operator="lessThan" aboveAverage="0" equalAverage="0" bottom="0" percent="0" rank="0" text="" dxfId="54">
      <formula>0</formula>
    </cfRule>
    <cfRule type="cellIs" priority="57" operator="equal" aboveAverage="0" equalAverage="0" bottom="0" percent="0" rank="0" text="" dxfId="55">
      <formula>0</formula>
    </cfRule>
  </conditionalFormatting>
  <conditionalFormatting sqref="Q869">
    <cfRule type="cellIs" priority="58" operator="lessThan" aboveAverage="0" equalAverage="0" bottom="0" percent="0" rank="0" text="" dxfId="56">
      <formula>0</formula>
    </cfRule>
    <cfRule type="cellIs" priority="59" operator="equal" aboveAverage="0" equalAverage="0" bottom="0" percent="0" rank="0" text="" dxfId="57">
      <formula>0</formula>
    </cfRule>
  </conditionalFormatting>
  <conditionalFormatting sqref="V871">
    <cfRule type="cellIs" priority="60" operator="lessThan" aboveAverage="0" equalAverage="0" bottom="0" percent="0" rank="0" text="" dxfId="58">
      <formula>0</formula>
    </cfRule>
    <cfRule type="cellIs" priority="61" operator="equal" aboveAverage="0" equalAverage="0" bottom="0" percent="0" rank="0" text="" dxfId="59">
      <formula>0</formula>
    </cfRule>
  </conditionalFormatting>
  <conditionalFormatting sqref="U871">
    <cfRule type="cellIs" priority="62" operator="lessThan" aboveAverage="0" equalAverage="0" bottom="0" percent="0" rank="0" text="" dxfId="60">
      <formula>0</formula>
    </cfRule>
    <cfRule type="cellIs" priority="63" operator="equal" aboveAverage="0" equalAverage="0" bottom="0" percent="0" rank="0" text="" dxfId="61">
      <formula>0</formula>
    </cfRule>
  </conditionalFormatting>
  <conditionalFormatting sqref="S872">
    <cfRule type="cellIs" priority="64" operator="lessThan" aboveAverage="0" equalAverage="0" bottom="0" percent="0" rank="0" text="" dxfId="62">
      <formula>0</formula>
    </cfRule>
    <cfRule type="cellIs" priority="65" operator="equal" aboveAverage="0" equalAverage="0" bottom="0" percent="0" rank="0" text="" dxfId="63">
      <formula>0</formula>
    </cfRule>
  </conditionalFormatting>
  <conditionalFormatting sqref="V875">
    <cfRule type="cellIs" priority="66" operator="lessThan" aboveAverage="0" equalAverage="0" bottom="0" percent="0" rank="0" text="" dxfId="64">
      <formula>0</formula>
    </cfRule>
    <cfRule type="cellIs" priority="67" operator="equal" aboveAverage="0" equalAverage="0" bottom="0" percent="0" rank="0" text="" dxfId="65">
      <formula>0</formula>
    </cfRule>
  </conditionalFormatting>
  <conditionalFormatting sqref="T811">
    <cfRule type="cellIs" priority="68" operator="lessThan" aboveAverage="0" equalAverage="0" bottom="0" percent="0" rank="0" text="" dxfId="66">
      <formula>0</formula>
    </cfRule>
    <cfRule type="cellIs" priority="69" operator="equal" aboveAverage="0" equalAverage="0" bottom="0" percent="0" rank="0" text="" dxfId="67">
      <formula>0</formula>
    </cfRule>
  </conditionalFormatting>
  <conditionalFormatting sqref="T851">
    <cfRule type="cellIs" priority="70" operator="lessThan" aboveAverage="0" equalAverage="0" bottom="0" percent="0" rank="0" text="" dxfId="68">
      <formula>0</formula>
    </cfRule>
    <cfRule type="cellIs" priority="71" operator="equal" aboveAverage="0" equalAverage="0" bottom="0" percent="0" rank="0" text="" dxfId="69">
      <formula>0</formula>
    </cfRule>
  </conditionalFormatting>
  <conditionalFormatting sqref="U851">
    <cfRule type="cellIs" priority="72" operator="lessThan" aboveAverage="0" equalAverage="0" bottom="0" percent="0" rank="0" text="" dxfId="70">
      <formula>0</formula>
    </cfRule>
    <cfRule type="cellIs" priority="73" operator="equal" aboveAverage="0" equalAverage="0" bottom="0" percent="0" rank="0" text="" dxfId="71">
      <formula>0</formula>
    </cfRule>
  </conditionalFormatting>
  <conditionalFormatting sqref="N1:N1048576">
    <cfRule type="cellIs" priority="74" operator="notEqual" aboveAverage="0" equalAverage="0" bottom="0" percent="0" rank="0" text="" dxfId="72">
      <formula>0</formula>
    </cfRule>
    <cfRule type="cellIs" priority="75" operator="equal" aboveAverage="0" equalAverage="0" bottom="0" percent="0" rank="0" text="" dxfId="73">
      <formula>0</formula>
    </cfRule>
  </conditionalFormatting>
  <conditionalFormatting sqref="J9">
    <cfRule type="cellIs" priority="76" operator="equal" aboveAverage="0" equalAverage="0" bottom="0" percent="0" rank="0" text="" dxfId="74">
      <formula>0</formula>
    </cfRule>
  </conditionalFormatting>
  <conditionalFormatting sqref="T875">
    <cfRule type="cellIs" priority="77" operator="lessThan" aboveAverage="0" equalAverage="0" bottom="0" percent="0" rank="0" text="" dxfId="75">
      <formula>0</formula>
    </cfRule>
    <cfRule type="cellIs" priority="78" operator="equal" aboveAverage="0" equalAverage="0" bottom="0" percent="0" rank="0" text="" dxfId="76">
      <formula>0</formula>
    </cfRule>
  </conditionalFormatting>
  <conditionalFormatting sqref="W889:X895">
    <cfRule type="cellIs" priority="79" operator="lessThan" aboveAverage="0" equalAverage="0" bottom="0" percent="0" rank="0" text="" dxfId="77">
      <formula>0</formula>
    </cfRule>
    <cfRule type="cellIs" priority="80" operator="equal" aboveAverage="0" equalAverage="0" bottom="0" percent="0" rank="0" text="" dxfId="78">
      <formula>0</formula>
    </cfRule>
  </conditionalFormatting>
  <conditionalFormatting sqref="W901:W908">
    <cfRule type="cellIs" priority="81" operator="lessThan" aboveAverage="0" equalAverage="0" bottom="0" percent="0" rank="0" text="" dxfId="79">
      <formula>0</formula>
    </cfRule>
    <cfRule type="cellIs" priority="82" operator="equal" aboveAverage="0" equalAverage="0" bottom="0" percent="0" rank="0" text="" dxfId="80">
      <formula>0</formula>
    </cfRule>
  </conditionalFormatting>
  <conditionalFormatting sqref="W917:W922">
    <cfRule type="cellIs" priority="83" operator="lessThan" aboveAverage="0" equalAverage="0" bottom="0" percent="0" rank="0" text="" dxfId="81">
      <formula>0</formula>
    </cfRule>
    <cfRule type="cellIs" priority="84" operator="equal" aboveAverage="0" equalAverage="0" bottom="0" percent="0" rank="0" text="" dxfId="82">
      <formula>0</formula>
    </cfRule>
  </conditionalFormatting>
  <conditionalFormatting sqref="W951:X956">
    <cfRule type="cellIs" priority="85" operator="lessThan" aboveAverage="0" equalAverage="0" bottom="0" percent="0" rank="0" text="" dxfId="83">
      <formula>0</formula>
    </cfRule>
    <cfRule type="cellIs" priority="86" operator="equal" aboveAverage="0" equalAverage="0" bottom="0" percent="0" rank="0" text="" dxfId="84">
      <formula>0</formula>
    </cfRule>
  </conditionalFormatting>
  <conditionalFormatting sqref="V946:X950">
    <cfRule type="cellIs" priority="87" operator="lessThan" aboveAverage="0" equalAverage="0" bottom="0" percent="0" rank="0" text="" dxfId="85">
      <formula>0</formula>
    </cfRule>
    <cfRule type="cellIs" priority="88" operator="equal" aboveAverage="0" equalAverage="0" bottom="0" percent="0" rank="0" text="" dxfId="86">
      <formula>0</formula>
    </cfRule>
  </conditionalFormatting>
  <conditionalFormatting sqref="X960:X965">
    <cfRule type="cellIs" priority="89" operator="lessThan" aboveAverage="0" equalAverage="0" bottom="0" percent="0" rank="0" text="" dxfId="87">
      <formula>0</formula>
    </cfRule>
    <cfRule type="cellIs" priority="90" operator="equal" aboveAverage="0" equalAverage="0" bottom="0" percent="0" rank="0" text="" dxfId="88">
      <formula>0</formula>
    </cfRule>
  </conditionalFormatting>
  <conditionalFormatting sqref="X1036:X1037">
    <cfRule type="cellIs" priority="91" operator="lessThan" aboveAverage="0" equalAverage="0" bottom="0" percent="0" rank="0" text="" dxfId="89">
      <formula>0</formula>
    </cfRule>
    <cfRule type="cellIs" priority="92" operator="equal" aboveAverage="0" equalAverage="0" bottom="0" percent="0" rank="0" text="" dxfId="90">
      <formula>0</formula>
    </cfRule>
  </conditionalFormatting>
  <conditionalFormatting sqref="X1060:X1061">
    <cfRule type="cellIs" priority="93" operator="lessThan" aboveAverage="0" equalAverage="0" bottom="0" percent="0" rank="0" text="" dxfId="91">
      <formula>0</formula>
    </cfRule>
    <cfRule type="cellIs" priority="94" operator="equal" aboveAverage="0" equalAverage="0" bottom="0" percent="0" rank="0" text="" dxfId="92">
      <formula>0</formula>
    </cfRule>
  </conditionalFormatting>
  <conditionalFormatting sqref="X1039:X1040">
    <cfRule type="cellIs" priority="95" operator="lessThan" aboveAverage="0" equalAverage="0" bottom="0" percent="0" rank="0" text="" dxfId="93">
      <formula>0</formula>
    </cfRule>
    <cfRule type="cellIs" priority="96" operator="equal" aboveAverage="0" equalAverage="0" bottom="0" percent="0" rank="0" text="" dxfId="94">
      <formula>0</formula>
    </cfRule>
  </conditionalFormatting>
  <conditionalFormatting sqref="X1063">
    <cfRule type="cellIs" priority="97" operator="lessThan" aboveAverage="0" equalAverage="0" bottom="0" percent="0" rank="0" text="" dxfId="95">
      <formula>0</formula>
    </cfRule>
    <cfRule type="cellIs" priority="98" operator="equal" aboveAverage="0" equalAverage="0" bottom="0" percent="0" rank="0" text="" dxfId="96">
      <formula>0</formula>
    </cfRule>
  </conditionalFormatting>
  <conditionalFormatting sqref="W1051:W1054">
    <cfRule type="cellIs" priority="99" operator="lessThan" aboveAverage="0" equalAverage="0" bottom="0" percent="0" rank="0" text="" dxfId="97">
      <formula>0</formula>
    </cfRule>
    <cfRule type="cellIs" priority="100" operator="equal" aboveAverage="0" equalAverage="0" bottom="0" percent="0" rank="0" text="" dxfId="98">
      <formula>0</formula>
    </cfRule>
  </conditionalFormatting>
  <printOptions headings="false" gridLines="false" gridLinesSet="true" horizontalCentered="true" verticalCentered="false"/>
  <pageMargins left="0.39375" right="0.39375" top="0.659027777777778" bottom="0.659027777777778" header="0.39375" footer="0.3937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&amp;C&amp;"Arial,Normal"&amp;12CRONOGRAMA FÍSICO FINANCEIRO DETALHADO</oddHeader>
    <oddFooter>&amp;C&amp;"Arial,Normal"&amp;12Página &amp;P</oddFooter>
  </headerFooter>
  <colBreaks count="1" manualBreakCount="1">
    <brk id="22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IV1219"/>
  <sheetViews>
    <sheetView showFormulas="false" showGridLines="true" showRowColHeaders="true" showZeros="true" rightToLeft="false" tabSelected="false" showOutlineSymbols="true" defaultGridColor="true" view="pageBreakPreview" topLeftCell="A1" colorId="64" zoomScale="54" zoomScaleNormal="49" zoomScalePageLayoutView="54" workbookViewId="0">
      <pane xSplit="0" ySplit="7" topLeftCell="B8" activePane="bottomLeft" state="frozen"/>
      <selection pane="topLeft" activeCell="A1" activeCellId="0" sqref="A1"/>
      <selection pane="bottomLeft" activeCell="A1125" activeCellId="0" sqref="A1125"/>
    </sheetView>
  </sheetViews>
  <sheetFormatPr defaultColWidth="11.58984375" defaultRowHeight="12.8" zeroHeight="false" outlineLevelRow="1" outlineLevelCol="0"/>
  <cols>
    <col collapsed="false" customWidth="true" hidden="false" outlineLevel="0" max="1" min="1" style="1" width="10.99"/>
    <col collapsed="false" customWidth="true" hidden="false" outlineLevel="0" max="2" min="2" style="2" width="6.15"/>
    <col collapsed="false" customWidth="true" hidden="false" outlineLevel="0" max="3" min="3" style="2" width="12.57"/>
    <col collapsed="false" customWidth="true" hidden="false" outlineLevel="0" max="4" min="4" style="2" width="9.71"/>
    <col collapsed="false" customWidth="true" hidden="false" outlineLevel="0" max="5" min="5" style="3" width="75.29"/>
    <col collapsed="false" customWidth="true" hidden="false" outlineLevel="0" max="6" min="6" style="4" width="8.4"/>
    <col collapsed="false" customWidth="false" hidden="false" outlineLevel="0" max="7" min="7" style="5" width="11.57"/>
    <col collapsed="false" customWidth="false" hidden="false" outlineLevel="0" max="8" min="8" style="6" width="11.57"/>
    <col collapsed="false" customWidth="true" hidden="false" outlineLevel="0" max="9" min="9" style="4" width="14.15"/>
    <col collapsed="false" customWidth="false" hidden="false" outlineLevel="0" max="11" min="10" style="4" width="11.57"/>
    <col collapsed="false" customWidth="true" hidden="false" outlineLevel="0" max="12" min="12" style="2" width="16"/>
    <col collapsed="false" customWidth="true" hidden="false" outlineLevel="0" max="13" min="13" style="7" width="10.58"/>
    <col collapsed="false" customWidth="true" hidden="true" outlineLevel="0" max="14" min="14" style="7" width="10.85"/>
    <col collapsed="false" customWidth="true" hidden="false" outlineLevel="0" max="15" min="15" style="2" width="10.85"/>
    <col collapsed="false" customWidth="true" hidden="false" outlineLevel="0" max="22" min="16" style="2" width="11.42"/>
    <col collapsed="false" customWidth="true" hidden="false" outlineLevel="0" max="24" min="23" style="8" width="11.3"/>
    <col collapsed="false" customWidth="true" hidden="false" outlineLevel="0" max="243" min="25" style="9" width="11.3"/>
    <col collapsed="false" customWidth="true" hidden="false" outlineLevel="0" max="245" min="244" style="10" width="11.3"/>
    <col collapsed="false" customWidth="false" hidden="false" outlineLevel="0" max="1024" min="246" style="10" width="11.57"/>
  </cols>
  <sheetData>
    <row r="1" customFormat="false" ht="12.8" hidden="false" customHeight="true" outlineLevel="0" collapsed="false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2"/>
      <c r="X1" s="12"/>
      <c r="IJ1" s="9"/>
      <c r="IK1" s="9"/>
      <c r="IL1" s="9"/>
      <c r="IV1" s="9"/>
    </row>
    <row r="2" s="10" customFormat="true" ht="12.8" hidden="false" customHeight="true" outlineLevel="0" collapsed="false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3"/>
      <c r="X2" s="13"/>
    </row>
    <row r="3" s="10" customFormat="true" ht="12.8" hidden="false" customHeight="true" outlineLevel="0" collapsed="false">
      <c r="A3" s="11" t="s">
        <v>2158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3"/>
      <c r="X3" s="13"/>
    </row>
    <row r="4" s="10" customFormat="true" ht="12.8" hidden="false" customHeight="false" outlineLevel="0" collapsed="false">
      <c r="A4" s="11" t="s">
        <v>3</v>
      </c>
      <c r="B4" s="12"/>
      <c r="C4" s="12"/>
      <c r="D4" s="12"/>
      <c r="E4" s="11" t="s">
        <v>4</v>
      </c>
      <c r="F4" s="13"/>
      <c r="G4" s="14"/>
      <c r="H4" s="15"/>
      <c r="I4" s="15"/>
      <c r="J4" s="15"/>
      <c r="K4" s="15"/>
      <c r="L4" s="16"/>
      <c r="M4" s="16"/>
      <c r="N4" s="12"/>
      <c r="O4" s="12"/>
      <c r="P4" s="12"/>
      <c r="Q4" s="12"/>
      <c r="R4" s="12"/>
      <c r="S4" s="12"/>
      <c r="T4" s="12"/>
      <c r="U4" s="12"/>
      <c r="V4" s="12"/>
      <c r="W4" s="13"/>
      <c r="X4" s="13"/>
    </row>
    <row r="5" s="10" customFormat="true" ht="12.8" hidden="false" customHeight="false" outlineLevel="0" collapsed="false">
      <c r="A5" s="11" t="s">
        <v>5</v>
      </c>
      <c r="B5" s="12"/>
      <c r="C5" s="12"/>
      <c r="D5" s="12"/>
      <c r="E5" s="17" t="s">
        <v>6</v>
      </c>
      <c r="F5" s="11"/>
      <c r="G5" s="12"/>
      <c r="H5" s="18"/>
      <c r="I5" s="19"/>
      <c r="J5" s="19"/>
      <c r="K5" s="19"/>
      <c r="L5" s="20"/>
      <c r="M5" s="20"/>
      <c r="N5" s="12"/>
      <c r="O5" s="12"/>
      <c r="P5" s="12"/>
      <c r="Q5" s="12"/>
      <c r="R5" s="12"/>
      <c r="S5" s="12"/>
      <c r="T5" s="12"/>
      <c r="U5" s="12"/>
      <c r="V5" s="12"/>
      <c r="W5" s="13"/>
      <c r="X5" s="13"/>
    </row>
    <row r="6" s="10" customFormat="true" ht="12.8" hidden="false" customHeight="false" outlineLevel="0" collapsed="false">
      <c r="A6" s="11"/>
      <c r="B6" s="12"/>
      <c r="C6" s="12"/>
      <c r="D6" s="12"/>
      <c r="E6" s="11" t="s">
        <v>7</v>
      </c>
      <c r="F6" s="21"/>
      <c r="G6" s="12"/>
      <c r="H6" s="18"/>
      <c r="I6" s="11"/>
      <c r="J6" s="11"/>
      <c r="K6" s="11"/>
      <c r="L6" s="22" t="s">
        <v>8</v>
      </c>
      <c r="M6" s="16" t="n">
        <v>44260</v>
      </c>
      <c r="N6" s="12"/>
      <c r="O6" s="12"/>
      <c r="P6" s="12"/>
      <c r="Q6" s="12"/>
      <c r="R6" s="12"/>
      <c r="S6" s="12"/>
      <c r="T6" s="12"/>
      <c r="U6" s="12"/>
      <c r="V6" s="12"/>
      <c r="W6" s="13"/>
      <c r="X6" s="13"/>
    </row>
    <row r="7" s="10" customFormat="true" ht="12.8" hidden="false" customHeight="true" outlineLevel="0" collapsed="false">
      <c r="A7" s="11"/>
      <c r="B7" s="12"/>
      <c r="C7" s="12"/>
      <c r="D7" s="12"/>
      <c r="E7" s="11" t="s">
        <v>9</v>
      </c>
      <c r="F7" s="11"/>
      <c r="G7" s="12"/>
      <c r="H7" s="18"/>
      <c r="I7" s="12" t="s">
        <v>10</v>
      </c>
      <c r="J7" s="11"/>
      <c r="K7" s="11"/>
      <c r="L7" s="22" t="s">
        <v>11</v>
      </c>
      <c r="M7" s="16" t="n">
        <v>44248</v>
      </c>
      <c r="N7" s="12"/>
      <c r="O7" s="23" t="s">
        <v>12</v>
      </c>
      <c r="P7" s="23"/>
      <c r="Q7" s="23"/>
      <c r="R7" s="23"/>
      <c r="S7" s="23"/>
      <c r="T7" s="23"/>
      <c r="U7" s="23"/>
      <c r="V7" s="23"/>
      <c r="W7" s="23"/>
      <c r="X7" s="23"/>
    </row>
    <row r="8" s="10" customFormat="true" ht="13.8" hidden="false" customHeight="true" outlineLevel="0" collapsed="false">
      <c r="A8" s="24" t="s">
        <v>13</v>
      </c>
      <c r="B8" s="24" t="s">
        <v>14</v>
      </c>
      <c r="C8" s="25" t="s">
        <v>15</v>
      </c>
      <c r="D8" s="25" t="s">
        <v>16</v>
      </c>
      <c r="E8" s="26" t="s">
        <v>17</v>
      </c>
      <c r="F8" s="27" t="s">
        <v>18</v>
      </c>
      <c r="G8" s="28" t="s">
        <v>19</v>
      </c>
      <c r="H8" s="29" t="s">
        <v>20</v>
      </c>
      <c r="I8" s="29"/>
      <c r="J8" s="29"/>
      <c r="K8" s="29"/>
      <c r="L8" s="30" t="s">
        <v>21</v>
      </c>
      <c r="M8" s="30" t="s">
        <v>22</v>
      </c>
      <c r="N8" s="7"/>
      <c r="O8" s="24" t="s">
        <v>23</v>
      </c>
      <c r="P8" s="31" t="s">
        <v>24</v>
      </c>
      <c r="Q8" s="31" t="s">
        <v>25</v>
      </c>
      <c r="R8" s="31" t="s">
        <v>26</v>
      </c>
      <c r="S8" s="31" t="s">
        <v>27</v>
      </c>
      <c r="T8" s="31" t="s">
        <v>28</v>
      </c>
      <c r="U8" s="31" t="s">
        <v>29</v>
      </c>
      <c r="V8" s="31" t="s">
        <v>30</v>
      </c>
      <c r="W8" s="31" t="s">
        <v>31</v>
      </c>
      <c r="X8" s="31" t="s">
        <v>32</v>
      </c>
    </row>
    <row r="9" s="35" customFormat="true" ht="22.1" hidden="false" customHeight="false" outlineLevel="0" collapsed="false">
      <c r="A9" s="24"/>
      <c r="B9" s="24"/>
      <c r="C9" s="24"/>
      <c r="D9" s="25"/>
      <c r="E9" s="26"/>
      <c r="F9" s="27"/>
      <c r="G9" s="28"/>
      <c r="H9" s="32" t="s">
        <v>33</v>
      </c>
      <c r="I9" s="33" t="s">
        <v>34</v>
      </c>
      <c r="J9" s="34" t="s">
        <v>35</v>
      </c>
      <c r="K9" s="30" t="s">
        <v>36</v>
      </c>
      <c r="L9" s="30"/>
      <c r="M9" s="30"/>
      <c r="N9" s="24"/>
      <c r="O9" s="24" t="s">
        <v>37</v>
      </c>
      <c r="P9" s="24" t="s">
        <v>38</v>
      </c>
      <c r="Q9" s="24" t="s">
        <v>39</v>
      </c>
      <c r="R9" s="24" t="s">
        <v>40</v>
      </c>
      <c r="S9" s="24" t="s">
        <v>41</v>
      </c>
      <c r="T9" s="24" t="s">
        <v>42</v>
      </c>
      <c r="U9" s="24" t="s">
        <v>43</v>
      </c>
      <c r="V9" s="24" t="s">
        <v>44</v>
      </c>
      <c r="W9" s="24" t="s">
        <v>45</v>
      </c>
      <c r="X9" s="24" t="s">
        <v>46</v>
      </c>
    </row>
    <row r="10" s="43" customFormat="true" ht="12.8" hidden="false" customHeight="false" outlineLevel="0" collapsed="false">
      <c r="A10" s="36" t="n">
        <v>1</v>
      </c>
      <c r="B10" s="37"/>
      <c r="C10" s="37"/>
      <c r="D10" s="37"/>
      <c r="E10" s="36" t="s">
        <v>47</v>
      </c>
      <c r="F10" s="38"/>
      <c r="G10" s="38"/>
      <c r="H10" s="39"/>
      <c r="I10" s="39"/>
      <c r="J10" s="39"/>
      <c r="K10" s="40"/>
      <c r="L10" s="40" t="n">
        <f aca="false">SUM(K12:K14)</f>
        <v>0</v>
      </c>
      <c r="M10" s="41" t="e">
        <f aca="false">(L10)/$L$1115</f>
        <v>#DIV/0!</v>
      </c>
      <c r="N10" s="42" t="n">
        <f aca="false">SUM(O10:V10)-K10</f>
        <v>0</v>
      </c>
      <c r="O10" s="40" t="str">
        <f aca="false">IF(SUM(O12:O14)&gt;0,SUM(O12:O14),"-")</f>
        <v>-</v>
      </c>
      <c r="P10" s="40" t="str">
        <f aca="false">IF(SUM(P12:P14)&gt;0,SUM(P12:P14),"-")</f>
        <v>-</v>
      </c>
      <c r="Q10" s="40" t="str">
        <f aca="false">IF(SUM(Q12:Q14)&gt;0,SUM(Q12:Q14),"-")</f>
        <v>-</v>
      </c>
      <c r="R10" s="40" t="str">
        <f aca="false">IF(SUM(R12:R14)&gt;0,SUM(R12:R14),"-")</f>
        <v>-</v>
      </c>
      <c r="S10" s="40" t="str">
        <f aca="false">IF(SUM(S12:S14)&gt;0,SUM(S12:S14),"-")</f>
        <v>-</v>
      </c>
      <c r="T10" s="40" t="str">
        <f aca="false">IF(SUM(T12:T14)&gt;0,SUM(T12:T14),"-")</f>
        <v>-</v>
      </c>
      <c r="U10" s="40" t="str">
        <f aca="false">IF(SUM(U12:U14)&gt;0,SUM(U12:U14),"-")</f>
        <v>-</v>
      </c>
      <c r="V10" s="40" t="str">
        <f aca="false">IF(SUM(V12:V14)&gt;0,SUM(V12:V14),"-")</f>
        <v>-</v>
      </c>
      <c r="W10" s="40" t="str">
        <f aca="false">IF(SUM(W12:W14)&gt;0,SUM(W12:W14),"-")</f>
        <v>-</v>
      </c>
      <c r="X10" s="40" t="str">
        <f aca="false">IF(SUM(X12:X14)&gt;0,SUM(X12:X14),"-")</f>
        <v>-</v>
      </c>
      <c r="IM10" s="44"/>
      <c r="IN10" s="44"/>
      <c r="IO10" s="44"/>
      <c r="IP10" s="44"/>
      <c r="IQ10" s="44"/>
      <c r="IR10" s="44"/>
      <c r="IS10" s="44"/>
      <c r="IT10" s="44"/>
      <c r="IU10" s="44"/>
    </row>
    <row r="11" customFormat="false" ht="12.8" hidden="false" customHeight="false" outlineLevel="0" collapsed="false">
      <c r="A11" s="45"/>
      <c r="B11" s="46"/>
      <c r="C11" s="46"/>
      <c r="D11" s="46"/>
      <c r="E11" s="45"/>
      <c r="F11" s="46"/>
      <c r="G11" s="46"/>
      <c r="H11" s="47"/>
      <c r="I11" s="46"/>
      <c r="J11" s="48"/>
      <c r="K11" s="46"/>
      <c r="L11" s="46"/>
      <c r="M11" s="46"/>
      <c r="N11" s="46" t="n">
        <f aca="false">SUM(O11:V11)-K11</f>
        <v>0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  <c r="IJ11" s="9"/>
      <c r="IK11" s="9"/>
      <c r="IL11" s="9"/>
      <c r="IV11" s="9"/>
    </row>
    <row r="12" s="9" customFormat="true" ht="14.15" hidden="false" customHeight="false" outlineLevel="1" collapsed="false">
      <c r="A12" s="49" t="s">
        <v>48</v>
      </c>
      <c r="B12" s="50" t="s">
        <v>49</v>
      </c>
      <c r="C12" s="50" t="s">
        <v>50</v>
      </c>
      <c r="D12" s="50" t="s">
        <v>51</v>
      </c>
      <c r="E12" s="45" t="s">
        <v>52</v>
      </c>
      <c r="F12" s="7" t="s">
        <v>53</v>
      </c>
      <c r="G12" s="51" t="n">
        <v>1760</v>
      </c>
      <c r="H12" s="52"/>
      <c r="I12" s="46" t="n">
        <f aca="false">$D$1116</f>
        <v>0.264</v>
      </c>
      <c r="J12" s="53" t="n">
        <f aca="false">TRUNC(H12*(1+I12),2)</f>
        <v>0</v>
      </c>
      <c r="K12" s="54" t="n">
        <f aca="false">TRUNC(J12*G12,2)</f>
        <v>0</v>
      </c>
      <c r="L12" s="51"/>
      <c r="M12" s="46"/>
      <c r="N12" s="7" t="n">
        <f aca="false">SUM(O12:V12)-K12</f>
        <v>0</v>
      </c>
      <c r="O12" s="51" t="n">
        <f aca="false">$K$12/10</f>
        <v>0</v>
      </c>
      <c r="P12" s="51" t="n">
        <f aca="false">$K$12/10</f>
        <v>0</v>
      </c>
      <c r="Q12" s="51" t="n">
        <f aca="false">$K$12/10</f>
        <v>0</v>
      </c>
      <c r="R12" s="51" t="n">
        <f aca="false">$K$12/10</f>
        <v>0</v>
      </c>
      <c r="S12" s="51" t="n">
        <f aca="false">$K$12/10</f>
        <v>0</v>
      </c>
      <c r="T12" s="51" t="n">
        <f aca="false">$K$12/10</f>
        <v>0</v>
      </c>
      <c r="U12" s="51" t="n">
        <f aca="false">$K$12/10</f>
        <v>0</v>
      </c>
      <c r="V12" s="51" t="n">
        <f aca="false">$K$12/10</f>
        <v>0</v>
      </c>
      <c r="W12" s="51" t="n">
        <f aca="false">$K$12/10</f>
        <v>0</v>
      </c>
      <c r="X12" s="51" t="n">
        <f aca="false">$K$12/10</f>
        <v>0</v>
      </c>
      <c r="IM12" s="10"/>
      <c r="IN12" s="10"/>
    </row>
    <row r="13" s="9" customFormat="true" ht="23.85" hidden="false" customHeight="false" outlineLevel="1" collapsed="false">
      <c r="A13" s="49" t="s">
        <v>54</v>
      </c>
      <c r="B13" s="50" t="s">
        <v>49</v>
      </c>
      <c r="C13" s="50" t="s">
        <v>55</v>
      </c>
      <c r="D13" s="50" t="s">
        <v>51</v>
      </c>
      <c r="E13" s="45" t="s">
        <v>56</v>
      </c>
      <c r="F13" s="7" t="s">
        <v>53</v>
      </c>
      <c r="G13" s="51" t="n">
        <v>400</v>
      </c>
      <c r="H13" s="52"/>
      <c r="I13" s="46" t="n">
        <f aca="false">$D$1116</f>
        <v>0.264</v>
      </c>
      <c r="J13" s="53" t="n">
        <f aca="false">TRUNC(H13*(1+I13),2)</f>
        <v>0</v>
      </c>
      <c r="K13" s="54" t="n">
        <f aca="false">TRUNC(J13*G13,2)</f>
        <v>0</v>
      </c>
      <c r="L13" s="51"/>
      <c r="M13" s="46"/>
      <c r="N13" s="7" t="n">
        <f aca="false">SUM(O13:V13)-K13</f>
        <v>0</v>
      </c>
      <c r="O13" s="51" t="n">
        <f aca="false">$K$13/10</f>
        <v>0</v>
      </c>
      <c r="P13" s="51" t="n">
        <f aca="false">$K$13/10</f>
        <v>0</v>
      </c>
      <c r="Q13" s="51" t="n">
        <f aca="false">$K$13/10</f>
        <v>0</v>
      </c>
      <c r="R13" s="51" t="n">
        <f aca="false">$K$13/10</f>
        <v>0</v>
      </c>
      <c r="S13" s="51" t="n">
        <f aca="false">$K$13/10</f>
        <v>0</v>
      </c>
      <c r="T13" s="51" t="n">
        <f aca="false">$K$13/10</f>
        <v>0</v>
      </c>
      <c r="U13" s="51" t="n">
        <f aca="false">$K$13/10</f>
        <v>0</v>
      </c>
      <c r="V13" s="51" t="n">
        <f aca="false">$K$13/10</f>
        <v>0</v>
      </c>
      <c r="W13" s="51" t="n">
        <f aca="false">$K$13/10</f>
        <v>0</v>
      </c>
      <c r="X13" s="51" t="n">
        <f aca="false">$K$13/10</f>
        <v>0</v>
      </c>
      <c r="IM13" s="10"/>
      <c r="IN13" s="10"/>
    </row>
    <row r="14" s="9" customFormat="true" ht="23.85" hidden="false" customHeight="false" outlineLevel="1" collapsed="false">
      <c r="A14" s="49" t="s">
        <v>57</v>
      </c>
      <c r="B14" s="50" t="s">
        <v>49</v>
      </c>
      <c r="C14" s="50" t="s">
        <v>58</v>
      </c>
      <c r="D14" s="50" t="s">
        <v>51</v>
      </c>
      <c r="E14" s="45" t="s">
        <v>59</v>
      </c>
      <c r="F14" s="7" t="s">
        <v>53</v>
      </c>
      <c r="G14" s="51" t="n">
        <v>80</v>
      </c>
      <c r="H14" s="52"/>
      <c r="I14" s="46" t="n">
        <f aca="false">$D$1116</f>
        <v>0.264</v>
      </c>
      <c r="J14" s="53" t="n">
        <f aca="false">TRUNC(H14*(1+I14),2)</f>
        <v>0</v>
      </c>
      <c r="K14" s="54" t="n">
        <f aca="false">TRUNC(J14*G14,2)</f>
        <v>0</v>
      </c>
      <c r="L14" s="51"/>
      <c r="M14" s="46"/>
      <c r="N14" s="7" t="n">
        <f aca="false">SUM(O14:V14)-K14</f>
        <v>0</v>
      </c>
      <c r="O14" s="51" t="n">
        <f aca="false">$K$14/10</f>
        <v>0</v>
      </c>
      <c r="P14" s="51" t="n">
        <f aca="false">$K$14/10</f>
        <v>0</v>
      </c>
      <c r="Q14" s="51" t="n">
        <f aca="false">$K$14/10</f>
        <v>0</v>
      </c>
      <c r="R14" s="51" t="n">
        <f aca="false">$K$14/10</f>
        <v>0</v>
      </c>
      <c r="S14" s="51" t="n">
        <f aca="false">$K$14/10</f>
        <v>0</v>
      </c>
      <c r="T14" s="51" t="n">
        <f aca="false">$K$14/10</f>
        <v>0</v>
      </c>
      <c r="U14" s="51" t="n">
        <f aca="false">$K$14/10</f>
        <v>0</v>
      </c>
      <c r="V14" s="51" t="n">
        <f aca="false">$K$14/10</f>
        <v>0</v>
      </c>
      <c r="W14" s="51" t="n">
        <f aca="false">$K$14/10</f>
        <v>0</v>
      </c>
      <c r="X14" s="51" t="n">
        <f aca="false">$K$14/10</f>
        <v>0</v>
      </c>
      <c r="IM14" s="10"/>
      <c r="IN14" s="10"/>
    </row>
    <row r="15" s="57" customFormat="true" ht="14.15" hidden="false" customHeight="false" outlineLevel="0" collapsed="false">
      <c r="A15" s="36" t="n">
        <v>2</v>
      </c>
      <c r="B15" s="37"/>
      <c r="C15" s="37"/>
      <c r="D15" s="37"/>
      <c r="E15" s="36" t="s">
        <v>60</v>
      </c>
      <c r="F15" s="38"/>
      <c r="G15" s="38"/>
      <c r="H15" s="55"/>
      <c r="I15" s="38"/>
      <c r="J15" s="38"/>
      <c r="K15" s="40"/>
      <c r="L15" s="40" t="n">
        <f aca="false">SUM(K17:K22)</f>
        <v>0</v>
      </c>
      <c r="M15" s="41" t="e">
        <f aca="false">(L15)/$L$1115</f>
        <v>#DIV/0!</v>
      </c>
      <c r="N15" s="42" t="n">
        <f aca="false">SUM(O15:V15)-K15</f>
        <v>0</v>
      </c>
      <c r="O15" s="40" t="str">
        <f aca="false">IF(SUM(O17:O22)&gt;0,SUM(O17:O22),"-")</f>
        <v>-</v>
      </c>
      <c r="P15" s="40" t="str">
        <f aca="false">IF(SUM(P17:P22)&gt;0,SUM(P17:P22),"-")</f>
        <v>-</v>
      </c>
      <c r="Q15" s="40" t="str">
        <f aca="false">IF(SUM(Q17:Q22)&gt;0,SUM(Q17:Q22),"-")</f>
        <v>-</v>
      </c>
      <c r="R15" s="40" t="str">
        <f aca="false">IF(SUM(R17:R22)&gt;0,SUM(R17:R22),"-")</f>
        <v>-</v>
      </c>
      <c r="S15" s="40" t="str">
        <f aca="false">IF(SUM(S17:S22)&gt;0,SUM(S17:S22),"-")</f>
        <v>-</v>
      </c>
      <c r="T15" s="40" t="str">
        <f aca="false">IF(SUM(T17:T22)&gt;0,SUM(T17:T22),"-")</f>
        <v>-</v>
      </c>
      <c r="U15" s="40" t="str">
        <f aca="false">IF(SUM(U17:U22)&gt;0,SUM(U17:U22),"-")</f>
        <v>-</v>
      </c>
      <c r="V15" s="40" t="str">
        <f aca="false">IF(SUM(V17:V22)&gt;0,SUM(V17:V22),"-")</f>
        <v>-</v>
      </c>
      <c r="W15" s="40" t="str">
        <f aca="false">IF(SUM(W17:W22)&gt;0,SUM(W17:W22),"-")</f>
        <v>-</v>
      </c>
      <c r="X15" s="40" t="str">
        <f aca="false">IF(SUM(X17:X22)&gt;0,SUM(X17:X22),"-")</f>
        <v>-</v>
      </c>
      <c r="Y15" s="43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IM15" s="58"/>
      <c r="IN15" s="58"/>
    </row>
    <row r="16" s="59" customFormat="true" ht="14.15" hidden="false" customHeight="false" outlineLevel="0" collapsed="false">
      <c r="A16" s="45"/>
      <c r="B16" s="46"/>
      <c r="C16" s="46"/>
      <c r="D16" s="46"/>
      <c r="E16" s="45"/>
      <c r="F16" s="46"/>
      <c r="G16" s="46"/>
      <c r="H16" s="52"/>
      <c r="I16" s="46"/>
      <c r="J16" s="46"/>
      <c r="K16" s="46"/>
      <c r="L16" s="46"/>
      <c r="M16" s="46"/>
      <c r="N16" s="46" t="n">
        <f aca="false">SUM(O16:V16)-K16</f>
        <v>0</v>
      </c>
      <c r="O16" s="46"/>
      <c r="P16" s="46"/>
      <c r="Q16" s="46"/>
      <c r="R16" s="46"/>
      <c r="S16" s="46"/>
      <c r="T16" s="46"/>
      <c r="U16" s="46"/>
      <c r="V16" s="46"/>
      <c r="W16" s="7"/>
      <c r="X16" s="7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IM16" s="60"/>
      <c r="IN16" s="60"/>
    </row>
    <row r="17" s="10" customFormat="true" ht="14.15" hidden="false" customHeight="false" outlineLevel="1" collapsed="false">
      <c r="A17" s="49" t="s">
        <v>61</v>
      </c>
      <c r="B17" s="50" t="s">
        <v>49</v>
      </c>
      <c r="C17" s="50" t="s">
        <v>62</v>
      </c>
      <c r="D17" s="50" t="s">
        <v>51</v>
      </c>
      <c r="E17" s="45" t="s">
        <v>63</v>
      </c>
      <c r="F17" s="7" t="s">
        <v>64</v>
      </c>
      <c r="G17" s="51" t="n">
        <v>5.18</v>
      </c>
      <c r="H17" s="52"/>
      <c r="I17" s="46" t="n">
        <f aca="false">$D$1116</f>
        <v>0.264</v>
      </c>
      <c r="J17" s="53" t="n">
        <f aca="false">TRUNC(H17*(1+I17),2)</f>
        <v>0</v>
      </c>
      <c r="K17" s="54" t="n">
        <f aca="false">TRUNC(J17*G17,2)</f>
        <v>0</v>
      </c>
      <c r="L17" s="51"/>
      <c r="M17" s="46"/>
      <c r="N17" s="7" t="n">
        <f aca="false">SUM(O17:V17)-K17</f>
        <v>0</v>
      </c>
      <c r="O17" s="51" t="n">
        <f aca="false">K17</f>
        <v>0</v>
      </c>
      <c r="P17" s="51"/>
      <c r="Q17" s="51"/>
      <c r="R17" s="51"/>
      <c r="S17" s="51"/>
      <c r="T17" s="51"/>
      <c r="U17" s="51"/>
      <c r="V17" s="51"/>
      <c r="W17" s="50"/>
      <c r="X17" s="50"/>
    </row>
    <row r="18" s="10" customFormat="true" ht="12.8" hidden="false" customHeight="false" outlineLevel="1" collapsed="false">
      <c r="A18" s="49" t="s">
        <v>65</v>
      </c>
      <c r="B18" s="50" t="s">
        <v>49</v>
      </c>
      <c r="C18" s="50" t="s">
        <v>66</v>
      </c>
      <c r="D18" s="50" t="s">
        <v>51</v>
      </c>
      <c r="E18" s="45" t="s">
        <v>67</v>
      </c>
      <c r="F18" s="7" t="s">
        <v>64</v>
      </c>
      <c r="G18" s="51" t="n">
        <v>63</v>
      </c>
      <c r="H18" s="52"/>
      <c r="I18" s="46" t="n">
        <f aca="false">$D$1116</f>
        <v>0.264</v>
      </c>
      <c r="J18" s="53" t="n">
        <f aca="false">TRUNC(H18*(1+I18),2)</f>
        <v>0</v>
      </c>
      <c r="K18" s="54" t="n">
        <f aca="false">TRUNC(J18*G18,2)</f>
        <v>0</v>
      </c>
      <c r="L18" s="51"/>
      <c r="M18" s="46"/>
      <c r="N18" s="7"/>
      <c r="O18" s="51" t="n">
        <f aca="false">K18</f>
        <v>0</v>
      </c>
      <c r="P18" s="51"/>
      <c r="Q18" s="51"/>
      <c r="R18" s="51"/>
      <c r="S18" s="51"/>
      <c r="T18" s="51"/>
      <c r="U18" s="51"/>
      <c r="V18" s="51"/>
      <c r="W18" s="50"/>
      <c r="X18" s="50"/>
    </row>
    <row r="19" s="10" customFormat="true" ht="23.85" hidden="false" customHeight="false" outlineLevel="1" collapsed="false">
      <c r="A19" s="49" t="s">
        <v>68</v>
      </c>
      <c r="B19" s="50" t="s">
        <v>49</v>
      </c>
      <c r="C19" s="50" t="s">
        <v>69</v>
      </c>
      <c r="D19" s="50" t="s">
        <v>51</v>
      </c>
      <c r="E19" s="45" t="s">
        <v>70</v>
      </c>
      <c r="F19" s="7" t="s">
        <v>64</v>
      </c>
      <c r="G19" s="51" t="n">
        <v>63</v>
      </c>
      <c r="H19" s="52"/>
      <c r="I19" s="46" t="n">
        <f aca="false">$D$1116</f>
        <v>0.264</v>
      </c>
      <c r="J19" s="53" t="n">
        <f aca="false">TRUNC(H19*(1+I19),2)</f>
        <v>0</v>
      </c>
      <c r="K19" s="54" t="n">
        <f aca="false">TRUNC(J19*G19,2)</f>
        <v>0</v>
      </c>
      <c r="L19" s="51"/>
      <c r="M19" s="46"/>
      <c r="N19" s="7"/>
      <c r="O19" s="51"/>
      <c r="P19" s="51"/>
      <c r="Q19" s="51"/>
      <c r="R19" s="51"/>
      <c r="S19" s="51"/>
      <c r="T19" s="51"/>
      <c r="U19" s="51"/>
      <c r="V19" s="51" t="n">
        <f aca="false">K19</f>
        <v>0</v>
      </c>
      <c r="W19" s="50"/>
      <c r="X19" s="50"/>
    </row>
    <row r="20" s="10" customFormat="true" ht="35.05" hidden="false" customHeight="false" outlineLevel="1" collapsed="false">
      <c r="A20" s="49" t="s">
        <v>71</v>
      </c>
      <c r="B20" s="50" t="s">
        <v>72</v>
      </c>
      <c r="C20" s="50" t="s">
        <v>73</v>
      </c>
      <c r="D20" s="50" t="s">
        <v>74</v>
      </c>
      <c r="E20" s="45" t="s">
        <v>75</v>
      </c>
      <c r="F20" s="7" t="s">
        <v>64</v>
      </c>
      <c r="G20" s="51" t="n">
        <v>117.22</v>
      </c>
      <c r="H20" s="52"/>
      <c r="I20" s="46" t="n">
        <f aca="false">$D$1116</f>
        <v>0.264</v>
      </c>
      <c r="J20" s="53" t="n">
        <f aca="false">TRUNC(H20*(1+I20),2)</f>
        <v>0</v>
      </c>
      <c r="K20" s="54" t="n">
        <f aca="false">TRUNC(J20*G20,2)</f>
        <v>0</v>
      </c>
      <c r="L20" s="51"/>
      <c r="M20" s="46"/>
      <c r="N20" s="7"/>
      <c r="O20" s="51" t="n">
        <f aca="false">K20</f>
        <v>0</v>
      </c>
      <c r="P20" s="51"/>
      <c r="Q20" s="51"/>
      <c r="R20" s="51"/>
      <c r="S20" s="51"/>
      <c r="T20" s="51"/>
      <c r="U20" s="51"/>
      <c r="V20" s="51"/>
      <c r="W20" s="50"/>
      <c r="X20" s="50"/>
    </row>
    <row r="21" s="10" customFormat="true" ht="23.85" hidden="false" customHeight="false" outlineLevel="1" collapsed="false">
      <c r="A21" s="49" t="s">
        <v>76</v>
      </c>
      <c r="B21" s="50" t="s">
        <v>72</v>
      </c>
      <c r="C21" s="50" t="s">
        <v>73</v>
      </c>
      <c r="D21" s="50" t="s">
        <v>74</v>
      </c>
      <c r="E21" s="45" t="s">
        <v>77</v>
      </c>
      <c r="F21" s="7" t="s">
        <v>64</v>
      </c>
      <c r="G21" s="51" t="n">
        <v>25.4</v>
      </c>
      <c r="H21" s="52"/>
      <c r="I21" s="46" t="n">
        <f aca="false">$D$1116</f>
        <v>0.264</v>
      </c>
      <c r="J21" s="53" t="n">
        <f aca="false">TRUNC(H21*(1+I21),2)</f>
        <v>0</v>
      </c>
      <c r="K21" s="54" t="n">
        <f aca="false">TRUNC(J21*G21,2)</f>
        <v>0</v>
      </c>
      <c r="L21" s="51"/>
      <c r="M21" s="46"/>
      <c r="N21" s="7"/>
      <c r="O21" s="51" t="n">
        <f aca="false">K21</f>
        <v>0</v>
      </c>
      <c r="P21" s="51"/>
      <c r="Q21" s="51"/>
      <c r="R21" s="51"/>
      <c r="S21" s="51"/>
      <c r="T21" s="51"/>
      <c r="U21" s="51"/>
      <c r="V21" s="51"/>
      <c r="W21" s="50"/>
      <c r="X21" s="50"/>
    </row>
    <row r="22" s="10" customFormat="true" ht="12.8" hidden="false" customHeight="false" outlineLevel="1" collapsed="false">
      <c r="A22" s="49" t="s">
        <v>78</v>
      </c>
      <c r="B22" s="50" t="s">
        <v>49</v>
      </c>
      <c r="C22" s="50" t="s">
        <v>79</v>
      </c>
      <c r="D22" s="50" t="s">
        <v>80</v>
      </c>
      <c r="E22" s="45" t="s">
        <v>81</v>
      </c>
      <c r="F22" s="7" t="s">
        <v>64</v>
      </c>
      <c r="G22" s="51" t="n">
        <v>20.6</v>
      </c>
      <c r="H22" s="52"/>
      <c r="I22" s="46" t="n">
        <f aca="false">$D$1116</f>
        <v>0.264</v>
      </c>
      <c r="J22" s="53" t="n">
        <f aca="false">TRUNC(H22*(1+I22),2)</f>
        <v>0</v>
      </c>
      <c r="K22" s="54" t="n">
        <f aca="false">TRUNC(J22*G22,2)</f>
        <v>0</v>
      </c>
      <c r="L22" s="51"/>
      <c r="M22" s="46"/>
      <c r="N22" s="7"/>
      <c r="O22" s="51" t="n">
        <f aca="false">K22</f>
        <v>0</v>
      </c>
      <c r="P22" s="51"/>
      <c r="Q22" s="51"/>
      <c r="R22" s="51"/>
      <c r="S22" s="51"/>
      <c r="T22" s="51"/>
      <c r="U22" s="51"/>
      <c r="V22" s="51"/>
      <c r="W22" s="50"/>
      <c r="X22" s="50"/>
    </row>
    <row r="23" s="56" customFormat="true" ht="14.15" hidden="false" customHeight="false" outlineLevel="0" collapsed="false">
      <c r="A23" s="36" t="n">
        <v>3</v>
      </c>
      <c r="B23" s="37"/>
      <c r="C23" s="37"/>
      <c r="D23" s="37"/>
      <c r="E23" s="61" t="s">
        <v>82</v>
      </c>
      <c r="F23" s="39"/>
      <c r="G23" s="39"/>
      <c r="H23" s="55"/>
      <c r="I23" s="39"/>
      <c r="J23" s="39"/>
      <c r="K23" s="39"/>
      <c r="L23" s="40" t="n">
        <f aca="false">SUM(K27:K96)</f>
        <v>0</v>
      </c>
      <c r="M23" s="41" t="e">
        <f aca="false">(L23)/$L$1115</f>
        <v>#DIV/0!</v>
      </c>
      <c r="N23" s="42" t="n">
        <f aca="false">SUM(O23:V23)-K23</f>
        <v>0</v>
      </c>
      <c r="O23" s="40" t="str">
        <f aca="false">IF(SUM(O25:O96)&gt;0,SUM(O25:O96),"-")</f>
        <v>-</v>
      </c>
      <c r="P23" s="40" t="str">
        <f aca="false">IF(SUM(P25:P96)&gt;0,SUM(P25:P96),"-")</f>
        <v>-</v>
      </c>
      <c r="Q23" s="40" t="str">
        <f aca="false">IF(SUM(Q25:Q96)&gt;0,SUM(Q25:Q96),"-")</f>
        <v>-</v>
      </c>
      <c r="R23" s="40" t="str">
        <f aca="false">IF(SUM(R25:R96)&gt;0,SUM(R25:R96),"-")</f>
        <v>-</v>
      </c>
      <c r="S23" s="40" t="str">
        <f aca="false">IF(SUM(S25:S96)&gt;0,SUM(S25:S96),"-")</f>
        <v>-</v>
      </c>
      <c r="T23" s="40" t="str">
        <f aca="false">IF(SUM(T25:T96)&gt;0,SUM(T25:T96),"-")</f>
        <v>-</v>
      </c>
      <c r="U23" s="40" t="str">
        <f aca="false">IF(SUM(U25:U96)&gt;0,SUM(U25:U96),"-")</f>
        <v>-</v>
      </c>
      <c r="V23" s="40" t="str">
        <f aca="false">IF(SUM(V25:V96)&gt;0,SUM(V25:V96),"-")</f>
        <v>-</v>
      </c>
      <c r="W23" s="40" t="str">
        <f aca="false">IF(SUM(W25:W96)&gt;0,SUM(W25:W96),"-")</f>
        <v>-</v>
      </c>
      <c r="X23" s="40" t="str">
        <f aca="false">IF(SUM(X25:X96)&gt;0,SUM(X25:X96),"-")</f>
        <v>-</v>
      </c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IM23" s="62"/>
      <c r="IN23" s="62"/>
    </row>
    <row r="24" s="63" customFormat="true" ht="14.15" hidden="false" customHeight="false" outlineLevel="0" collapsed="false">
      <c r="A24" s="45"/>
      <c r="B24" s="46"/>
      <c r="C24" s="46"/>
      <c r="D24" s="46"/>
      <c r="E24" s="45"/>
      <c r="F24" s="46"/>
      <c r="G24" s="46"/>
      <c r="H24" s="52"/>
      <c r="I24" s="46"/>
      <c r="J24" s="46"/>
      <c r="K24" s="46"/>
      <c r="L24" s="46"/>
      <c r="M24" s="46"/>
      <c r="N24" s="46" t="n">
        <f aca="false">SUM(O24:V24)-K24</f>
        <v>0</v>
      </c>
      <c r="O24" s="46"/>
      <c r="P24" s="46"/>
      <c r="Q24" s="46"/>
      <c r="R24" s="46"/>
      <c r="S24" s="46"/>
      <c r="T24" s="46"/>
      <c r="U24" s="46"/>
      <c r="V24" s="46"/>
      <c r="W24" s="7"/>
      <c r="X24" s="7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IM24" s="64"/>
      <c r="IN24" s="64"/>
    </row>
    <row r="25" s="72" customFormat="true" ht="12.8" hidden="false" customHeight="false" outlineLevel="1" collapsed="false">
      <c r="A25" s="65" t="s">
        <v>83</v>
      </c>
      <c r="B25" s="66"/>
      <c r="C25" s="66"/>
      <c r="D25" s="67"/>
      <c r="E25" s="68" t="s">
        <v>84</v>
      </c>
      <c r="F25" s="66"/>
      <c r="G25" s="69"/>
      <c r="H25" s="55"/>
      <c r="I25" s="70"/>
      <c r="J25" s="70"/>
      <c r="K25" s="69"/>
      <c r="L25" s="69"/>
      <c r="M25" s="70"/>
      <c r="N25" s="71"/>
      <c r="O25" s="69"/>
      <c r="P25" s="69"/>
      <c r="Q25" s="69"/>
      <c r="R25" s="69"/>
      <c r="S25" s="69"/>
      <c r="T25" s="69"/>
      <c r="U25" s="69"/>
      <c r="V25" s="69"/>
      <c r="W25" s="71"/>
      <c r="X25" s="71"/>
    </row>
    <row r="26" s="80" customFormat="true" ht="12.8" hidden="false" customHeight="false" outlineLevel="1" collapsed="false">
      <c r="A26" s="73" t="s">
        <v>85</v>
      </c>
      <c r="B26" s="74"/>
      <c r="C26" s="74"/>
      <c r="D26" s="75"/>
      <c r="E26" s="76" t="s">
        <v>86</v>
      </c>
      <c r="F26" s="74"/>
      <c r="G26" s="77"/>
      <c r="H26" s="55"/>
      <c r="I26" s="78"/>
      <c r="J26" s="78"/>
      <c r="K26" s="77"/>
      <c r="L26" s="77"/>
      <c r="M26" s="78"/>
      <c r="N26" s="79"/>
      <c r="O26" s="77"/>
      <c r="P26" s="77"/>
      <c r="Q26" s="77"/>
      <c r="R26" s="77"/>
      <c r="S26" s="77"/>
      <c r="T26" s="77"/>
      <c r="U26" s="77"/>
      <c r="V26" s="77"/>
      <c r="W26" s="79"/>
      <c r="X26" s="79"/>
    </row>
    <row r="27" s="9" customFormat="true" ht="23.85" hidden="false" customHeight="false" outlineLevel="1" collapsed="false">
      <c r="A27" s="49" t="s">
        <v>87</v>
      </c>
      <c r="B27" s="50" t="s">
        <v>49</v>
      </c>
      <c r="C27" s="50" t="s">
        <v>88</v>
      </c>
      <c r="D27" s="50" t="s">
        <v>51</v>
      </c>
      <c r="E27" s="45" t="s">
        <v>89</v>
      </c>
      <c r="F27" s="7" t="s">
        <v>64</v>
      </c>
      <c r="G27" s="51" t="n">
        <v>171.24</v>
      </c>
      <c r="H27" s="52"/>
      <c r="I27" s="46" t="n">
        <f aca="false">$D$1116</f>
        <v>0.264</v>
      </c>
      <c r="J27" s="53" t="n">
        <f aca="false">TRUNC(H27*(1+I27),2)</f>
        <v>0</v>
      </c>
      <c r="K27" s="54" t="n">
        <f aca="false">TRUNC(J27*G27,2)</f>
        <v>0</v>
      </c>
      <c r="L27" s="51"/>
      <c r="M27" s="46"/>
      <c r="N27" s="7"/>
      <c r="O27" s="51" t="n">
        <f aca="false">K27</f>
        <v>0</v>
      </c>
      <c r="P27" s="51"/>
      <c r="Q27" s="51"/>
      <c r="R27" s="51"/>
      <c r="S27" s="51"/>
      <c r="T27" s="51"/>
      <c r="U27" s="51"/>
      <c r="V27" s="51"/>
      <c r="W27" s="7"/>
      <c r="X27" s="7"/>
    </row>
    <row r="28" s="9" customFormat="true" ht="12.8" hidden="false" customHeight="false" outlineLevel="1" collapsed="false">
      <c r="A28" s="49" t="s">
        <v>90</v>
      </c>
      <c r="B28" s="50" t="s">
        <v>49</v>
      </c>
      <c r="C28" s="50" t="s">
        <v>91</v>
      </c>
      <c r="D28" s="50" t="s">
        <v>51</v>
      </c>
      <c r="E28" s="45" t="s">
        <v>92</v>
      </c>
      <c r="F28" s="7" t="s">
        <v>64</v>
      </c>
      <c r="G28" s="51" t="n">
        <v>60.75</v>
      </c>
      <c r="H28" s="52"/>
      <c r="I28" s="46" t="n">
        <f aca="false">$D$1116</f>
        <v>0.264</v>
      </c>
      <c r="J28" s="53" t="n">
        <f aca="false">TRUNC(H28*(1+I28),2)</f>
        <v>0</v>
      </c>
      <c r="K28" s="54" t="n">
        <f aca="false">TRUNC(J28*G28,2)</f>
        <v>0</v>
      </c>
      <c r="L28" s="51"/>
      <c r="M28" s="46"/>
      <c r="N28" s="7"/>
      <c r="O28" s="51" t="n">
        <f aca="false">K28</f>
        <v>0</v>
      </c>
      <c r="P28" s="51"/>
      <c r="Q28" s="51"/>
      <c r="R28" s="51"/>
      <c r="S28" s="51"/>
      <c r="T28" s="51"/>
      <c r="U28" s="51"/>
      <c r="V28" s="51"/>
      <c r="W28" s="7"/>
      <c r="X28" s="7"/>
    </row>
    <row r="29" s="9" customFormat="true" ht="23.85" hidden="false" customHeight="false" outlineLevel="1" collapsed="false">
      <c r="A29" s="49" t="s">
        <v>93</v>
      </c>
      <c r="B29" s="50" t="s">
        <v>49</v>
      </c>
      <c r="C29" s="50" t="s">
        <v>94</v>
      </c>
      <c r="D29" s="50" t="s">
        <v>51</v>
      </c>
      <c r="E29" s="81" t="s">
        <v>95</v>
      </c>
      <c r="F29" s="7" t="s">
        <v>64</v>
      </c>
      <c r="G29" s="51" t="n">
        <v>16.42</v>
      </c>
      <c r="H29" s="52"/>
      <c r="I29" s="46" t="n">
        <f aca="false">$D$1116</f>
        <v>0.264</v>
      </c>
      <c r="J29" s="53" t="n">
        <f aca="false">TRUNC(H29*(1+I29),2)</f>
        <v>0</v>
      </c>
      <c r="K29" s="54" t="n">
        <f aca="false">TRUNC(J29*G29,2)</f>
        <v>0</v>
      </c>
      <c r="L29" s="51"/>
      <c r="M29" s="46"/>
      <c r="N29" s="7"/>
      <c r="O29" s="51"/>
      <c r="P29" s="51"/>
      <c r="Q29" s="51"/>
      <c r="R29" s="51"/>
      <c r="S29" s="51"/>
      <c r="T29" s="51"/>
      <c r="U29" s="51"/>
      <c r="V29" s="51" t="n">
        <f aca="false">K29</f>
        <v>0</v>
      </c>
      <c r="W29" s="7"/>
      <c r="X29" s="7"/>
    </row>
    <row r="30" s="9" customFormat="true" ht="23.85" hidden="false" customHeight="false" outlineLevel="1" collapsed="false">
      <c r="A30" s="49" t="s">
        <v>96</v>
      </c>
      <c r="B30" s="50" t="s">
        <v>49</v>
      </c>
      <c r="C30" s="50" t="s">
        <v>97</v>
      </c>
      <c r="D30" s="50" t="s">
        <v>51</v>
      </c>
      <c r="E30" s="45" t="s">
        <v>98</v>
      </c>
      <c r="F30" s="7" t="s">
        <v>64</v>
      </c>
      <c r="G30" s="51" t="n">
        <v>8.98</v>
      </c>
      <c r="H30" s="52"/>
      <c r="I30" s="46" t="n">
        <f aca="false">$D$1116</f>
        <v>0.264</v>
      </c>
      <c r="J30" s="53" t="n">
        <f aca="false">TRUNC(H30*(1+I30),2)</f>
        <v>0</v>
      </c>
      <c r="K30" s="54" t="n">
        <f aca="false">TRUNC(J30*G30,2)</f>
        <v>0</v>
      </c>
      <c r="L30" s="51"/>
      <c r="M30" s="46"/>
      <c r="N30" s="7"/>
      <c r="O30" s="51"/>
      <c r="P30" s="51"/>
      <c r="Q30" s="51"/>
      <c r="R30" s="51"/>
      <c r="S30" s="51"/>
      <c r="T30" s="51"/>
      <c r="U30" s="51"/>
      <c r="V30" s="51" t="n">
        <f aca="false">K30</f>
        <v>0</v>
      </c>
      <c r="W30" s="7"/>
      <c r="X30" s="7"/>
    </row>
    <row r="31" s="9" customFormat="true" ht="12.8" hidden="false" customHeight="false" outlineLevel="1" collapsed="false">
      <c r="A31" s="49" t="s">
        <v>99</v>
      </c>
      <c r="B31" s="50" t="s">
        <v>49</v>
      </c>
      <c r="C31" s="50" t="s">
        <v>100</v>
      </c>
      <c r="D31" s="50" t="s">
        <v>80</v>
      </c>
      <c r="E31" s="45" t="s">
        <v>101</v>
      </c>
      <c r="F31" s="7" t="s">
        <v>64</v>
      </c>
      <c r="G31" s="51" t="n">
        <v>10.5</v>
      </c>
      <c r="H31" s="52"/>
      <c r="I31" s="46" t="n">
        <f aca="false">$D$1116</f>
        <v>0.264</v>
      </c>
      <c r="J31" s="53" t="n">
        <f aca="false">TRUNC(H31*(1+I31),2)</f>
        <v>0</v>
      </c>
      <c r="K31" s="54" t="n">
        <f aca="false">TRUNC(J31*G31,2)</f>
        <v>0</v>
      </c>
      <c r="L31" s="51"/>
      <c r="M31" s="46"/>
      <c r="N31" s="7"/>
      <c r="O31" s="51" t="n">
        <f aca="false">K31</f>
        <v>0</v>
      </c>
      <c r="P31" s="51"/>
      <c r="Q31" s="51"/>
      <c r="R31" s="51"/>
      <c r="S31" s="51"/>
      <c r="T31" s="51"/>
      <c r="U31" s="51"/>
      <c r="V31" s="51"/>
      <c r="W31" s="7"/>
      <c r="X31" s="7"/>
    </row>
    <row r="32" s="9" customFormat="true" ht="23.85" hidden="false" customHeight="false" outlineLevel="1" collapsed="false">
      <c r="A32" s="49" t="s">
        <v>102</v>
      </c>
      <c r="B32" s="50" t="s">
        <v>49</v>
      </c>
      <c r="C32" s="50" t="s">
        <v>103</v>
      </c>
      <c r="D32" s="50" t="s">
        <v>80</v>
      </c>
      <c r="E32" s="45" t="s">
        <v>104</v>
      </c>
      <c r="F32" s="7" t="s">
        <v>64</v>
      </c>
      <c r="G32" s="51" t="n">
        <v>7.5</v>
      </c>
      <c r="H32" s="52"/>
      <c r="I32" s="46" t="n">
        <f aca="false">$D$1116</f>
        <v>0.264</v>
      </c>
      <c r="J32" s="53" t="n">
        <f aca="false">TRUNC(H32*(1+I32),2)</f>
        <v>0</v>
      </c>
      <c r="K32" s="54" t="n">
        <f aca="false">TRUNC(J32*G32,2)</f>
        <v>0</v>
      </c>
      <c r="L32" s="51"/>
      <c r="M32" s="46"/>
      <c r="N32" s="7"/>
      <c r="O32" s="51" t="n">
        <f aca="false">K32</f>
        <v>0</v>
      </c>
      <c r="P32" s="51"/>
      <c r="Q32" s="51"/>
      <c r="R32" s="51"/>
      <c r="S32" s="51"/>
      <c r="T32" s="51"/>
      <c r="U32" s="51"/>
      <c r="V32" s="51"/>
      <c r="W32" s="7"/>
      <c r="X32" s="7"/>
    </row>
    <row r="33" s="9" customFormat="true" ht="23.85" hidden="false" customHeight="false" outlineLevel="1" collapsed="false">
      <c r="A33" s="49" t="s">
        <v>105</v>
      </c>
      <c r="B33" s="50" t="s">
        <v>49</v>
      </c>
      <c r="C33" s="50" t="s">
        <v>106</v>
      </c>
      <c r="D33" s="50" t="s">
        <v>51</v>
      </c>
      <c r="E33" s="45" t="s">
        <v>107</v>
      </c>
      <c r="F33" s="7" t="s">
        <v>64</v>
      </c>
      <c r="G33" s="51" t="n">
        <v>465.68</v>
      </c>
      <c r="H33" s="52"/>
      <c r="I33" s="46" t="n">
        <f aca="false">$D$1116</f>
        <v>0.264</v>
      </c>
      <c r="J33" s="53" t="n">
        <f aca="false">TRUNC(H33*(1+I33),2)</f>
        <v>0</v>
      </c>
      <c r="K33" s="54" t="n">
        <f aca="false">TRUNC(J33*G33,2)</f>
        <v>0</v>
      </c>
      <c r="L33" s="51"/>
      <c r="M33" s="46"/>
      <c r="N33" s="7"/>
      <c r="O33" s="51" t="n">
        <f aca="false">K33/20</f>
        <v>0</v>
      </c>
      <c r="P33" s="51"/>
      <c r="Q33" s="51"/>
      <c r="R33" s="51"/>
      <c r="S33" s="51" t="n">
        <f aca="false">K33-O33</f>
        <v>0</v>
      </c>
      <c r="T33" s="51"/>
      <c r="U33" s="51"/>
      <c r="V33" s="51"/>
      <c r="W33" s="7"/>
      <c r="X33" s="7"/>
    </row>
    <row r="34" s="9" customFormat="true" ht="23.85" hidden="false" customHeight="false" outlineLevel="1" collapsed="false">
      <c r="A34" s="49" t="s">
        <v>108</v>
      </c>
      <c r="B34" s="50" t="s">
        <v>49</v>
      </c>
      <c r="C34" s="50" t="s">
        <v>109</v>
      </c>
      <c r="D34" s="50" t="s">
        <v>51</v>
      </c>
      <c r="E34" s="45" t="s">
        <v>110</v>
      </c>
      <c r="F34" s="7" t="s">
        <v>64</v>
      </c>
      <c r="G34" s="51" t="n">
        <v>18</v>
      </c>
      <c r="H34" s="52"/>
      <c r="I34" s="46" t="n">
        <f aca="false">$D$1116</f>
        <v>0.264</v>
      </c>
      <c r="J34" s="53" t="n">
        <f aca="false">TRUNC(H34*(1+I34),2)</f>
        <v>0</v>
      </c>
      <c r="K34" s="54" t="n">
        <f aca="false">TRUNC(J34*G34,2)</f>
        <v>0</v>
      </c>
      <c r="L34" s="51"/>
      <c r="M34" s="46"/>
      <c r="N34" s="7"/>
      <c r="O34" s="51" t="n">
        <f aca="false">K34</f>
        <v>0</v>
      </c>
      <c r="P34" s="51"/>
      <c r="Q34" s="51"/>
      <c r="R34" s="51"/>
      <c r="S34" s="51"/>
      <c r="T34" s="51"/>
      <c r="U34" s="51"/>
      <c r="V34" s="51"/>
      <c r="W34" s="7"/>
      <c r="X34" s="7"/>
    </row>
    <row r="35" s="9" customFormat="true" ht="12.8" hidden="false" customHeight="false" outlineLevel="1" collapsed="false">
      <c r="A35" s="49" t="s">
        <v>111</v>
      </c>
      <c r="B35" s="50" t="s">
        <v>49</v>
      </c>
      <c r="C35" s="50" t="s">
        <v>112</v>
      </c>
      <c r="D35" s="50" t="s">
        <v>80</v>
      </c>
      <c r="E35" s="45" t="s">
        <v>113</v>
      </c>
      <c r="F35" s="7" t="s">
        <v>64</v>
      </c>
      <c r="G35" s="51" t="n">
        <v>72.58</v>
      </c>
      <c r="H35" s="52"/>
      <c r="I35" s="46" t="n">
        <f aca="false">$D$1116</f>
        <v>0.264</v>
      </c>
      <c r="J35" s="53" t="n">
        <f aca="false">TRUNC(H35*(1+I35),2)</f>
        <v>0</v>
      </c>
      <c r="K35" s="54" t="n">
        <f aca="false">TRUNC(J35*G35,2)</f>
        <v>0</v>
      </c>
      <c r="L35" s="51"/>
      <c r="M35" s="46"/>
      <c r="N35" s="7"/>
      <c r="O35" s="51" t="n">
        <f aca="false">K35</f>
        <v>0</v>
      </c>
      <c r="P35" s="51"/>
      <c r="Q35" s="51"/>
      <c r="R35" s="51"/>
      <c r="S35" s="51"/>
      <c r="T35" s="51"/>
      <c r="U35" s="51"/>
      <c r="V35" s="51"/>
      <c r="W35" s="7"/>
      <c r="X35" s="7"/>
    </row>
    <row r="36" s="9" customFormat="true" ht="12.8" hidden="false" customHeight="false" outlineLevel="1" collapsed="false">
      <c r="A36" s="49" t="s">
        <v>114</v>
      </c>
      <c r="B36" s="50" t="s">
        <v>49</v>
      </c>
      <c r="C36" s="50" t="s">
        <v>115</v>
      </c>
      <c r="D36" s="50" t="s">
        <v>80</v>
      </c>
      <c r="E36" s="45" t="s">
        <v>116</v>
      </c>
      <c r="F36" s="7" t="s">
        <v>117</v>
      </c>
      <c r="G36" s="51" t="n">
        <v>4</v>
      </c>
      <c r="H36" s="52"/>
      <c r="I36" s="46" t="n">
        <f aca="false">$D$1116</f>
        <v>0.264</v>
      </c>
      <c r="J36" s="53" t="n">
        <f aca="false">TRUNC(H36*(1+I36),2)</f>
        <v>0</v>
      </c>
      <c r="K36" s="54" t="n">
        <f aca="false">TRUNC(J36*G36,2)</f>
        <v>0</v>
      </c>
      <c r="L36" s="51"/>
      <c r="M36" s="46"/>
      <c r="N36" s="7"/>
      <c r="O36" s="51" t="n">
        <f aca="false">K36</f>
        <v>0</v>
      </c>
      <c r="P36" s="51"/>
      <c r="Q36" s="51"/>
      <c r="R36" s="51"/>
      <c r="S36" s="51"/>
      <c r="T36" s="51"/>
      <c r="U36" s="51"/>
      <c r="V36" s="51"/>
      <c r="W36" s="7"/>
      <c r="X36" s="7"/>
    </row>
    <row r="37" s="9" customFormat="true" ht="23.85" hidden="false" customHeight="false" outlineLevel="1" collapsed="false">
      <c r="A37" s="49" t="s">
        <v>118</v>
      </c>
      <c r="B37" s="50" t="s">
        <v>49</v>
      </c>
      <c r="C37" s="50" t="s">
        <v>119</v>
      </c>
      <c r="D37" s="50" t="s">
        <v>51</v>
      </c>
      <c r="E37" s="45" t="s">
        <v>120</v>
      </c>
      <c r="F37" s="7" t="s">
        <v>121</v>
      </c>
      <c r="G37" s="51" t="n">
        <v>81.29</v>
      </c>
      <c r="H37" s="52"/>
      <c r="I37" s="46" t="n">
        <f aca="false">$D$1116</f>
        <v>0.264</v>
      </c>
      <c r="J37" s="53" t="n">
        <f aca="false">TRUNC(H37*(1+I37),2)</f>
        <v>0</v>
      </c>
      <c r="K37" s="54" t="n">
        <f aca="false">TRUNC(J37*G37,2)</f>
        <v>0</v>
      </c>
      <c r="L37" s="51"/>
      <c r="M37" s="46"/>
      <c r="N37" s="7"/>
      <c r="O37" s="51" t="n">
        <f aca="false">K37</f>
        <v>0</v>
      </c>
      <c r="P37" s="51"/>
      <c r="Q37" s="51"/>
      <c r="R37" s="51"/>
      <c r="S37" s="51"/>
      <c r="T37" s="51"/>
      <c r="U37" s="51"/>
      <c r="V37" s="51"/>
      <c r="W37" s="7"/>
      <c r="X37" s="7"/>
    </row>
    <row r="38" s="9" customFormat="true" ht="23.85" hidden="false" customHeight="false" outlineLevel="1" collapsed="false">
      <c r="A38" s="49" t="s">
        <v>122</v>
      </c>
      <c r="B38" s="50" t="s">
        <v>49</v>
      </c>
      <c r="C38" s="50" t="s">
        <v>123</v>
      </c>
      <c r="D38" s="50" t="s">
        <v>51</v>
      </c>
      <c r="E38" s="45" t="s">
        <v>124</v>
      </c>
      <c r="F38" s="7" t="s">
        <v>64</v>
      </c>
      <c r="G38" s="51" t="n">
        <v>96.27</v>
      </c>
      <c r="H38" s="52"/>
      <c r="I38" s="46" t="n">
        <f aca="false">$D$1116</f>
        <v>0.264</v>
      </c>
      <c r="J38" s="53" t="n">
        <f aca="false">TRUNC(H38*(1+I38),2)</f>
        <v>0</v>
      </c>
      <c r="K38" s="54" t="n">
        <f aca="false">TRUNC(J38*G38,2)</f>
        <v>0</v>
      </c>
      <c r="L38" s="51"/>
      <c r="M38" s="46"/>
      <c r="N38" s="7"/>
      <c r="O38" s="51" t="n">
        <f aca="false">K38</f>
        <v>0</v>
      </c>
      <c r="P38" s="51"/>
      <c r="Q38" s="51"/>
      <c r="R38" s="51"/>
      <c r="S38" s="51"/>
      <c r="T38" s="51"/>
      <c r="U38" s="51"/>
      <c r="V38" s="51"/>
      <c r="W38" s="7"/>
      <c r="X38" s="7"/>
    </row>
    <row r="39" s="9" customFormat="true" ht="23.85" hidden="false" customHeight="false" outlineLevel="1" collapsed="false">
      <c r="A39" s="49" t="s">
        <v>125</v>
      </c>
      <c r="B39" s="50" t="s">
        <v>49</v>
      </c>
      <c r="C39" s="50" t="s">
        <v>123</v>
      </c>
      <c r="D39" s="50" t="s">
        <v>51</v>
      </c>
      <c r="E39" s="45" t="s">
        <v>126</v>
      </c>
      <c r="F39" s="7" t="s">
        <v>64</v>
      </c>
      <c r="G39" s="51" t="n">
        <v>444.31</v>
      </c>
      <c r="H39" s="52"/>
      <c r="I39" s="46" t="n">
        <f aca="false">$D$1116</f>
        <v>0.264</v>
      </c>
      <c r="J39" s="53" t="n">
        <f aca="false">TRUNC(H39*(1+I39),2)</f>
        <v>0</v>
      </c>
      <c r="K39" s="54" t="n">
        <f aca="false">TRUNC(J39*G39,2)</f>
        <v>0</v>
      </c>
      <c r="L39" s="51"/>
      <c r="M39" s="46"/>
      <c r="N39" s="7"/>
      <c r="O39" s="51" t="n">
        <f aca="false">K39</f>
        <v>0</v>
      </c>
      <c r="P39" s="51"/>
      <c r="Q39" s="51"/>
      <c r="R39" s="51"/>
      <c r="S39" s="51"/>
      <c r="T39" s="51"/>
      <c r="U39" s="51"/>
      <c r="V39" s="51"/>
      <c r="W39" s="7"/>
      <c r="X39" s="7"/>
    </row>
    <row r="40" s="9" customFormat="true" ht="14.15" hidden="false" customHeight="false" outlineLevel="1" collapsed="false">
      <c r="A40" s="49" t="s">
        <v>127</v>
      </c>
      <c r="B40" s="50" t="s">
        <v>49</v>
      </c>
      <c r="C40" s="50" t="s">
        <v>128</v>
      </c>
      <c r="D40" s="50" t="s">
        <v>80</v>
      </c>
      <c r="E40" s="45" t="s">
        <v>129</v>
      </c>
      <c r="F40" s="7" t="s">
        <v>130</v>
      </c>
      <c r="G40" s="51" t="n">
        <v>80.47</v>
      </c>
      <c r="H40" s="52"/>
      <c r="I40" s="46" t="n">
        <f aca="false">$D$1116</f>
        <v>0.264</v>
      </c>
      <c r="J40" s="53" t="n">
        <f aca="false">TRUNC(H40*(1+I40),2)</f>
        <v>0</v>
      </c>
      <c r="K40" s="54" t="n">
        <f aca="false">TRUNC(J40*G40,2)</f>
        <v>0</v>
      </c>
      <c r="L40" s="51"/>
      <c r="M40" s="46"/>
      <c r="N40" s="7"/>
      <c r="O40" s="51"/>
      <c r="P40" s="51"/>
      <c r="Q40" s="51" t="n">
        <f aca="false">K40</f>
        <v>0</v>
      </c>
      <c r="R40" s="51"/>
      <c r="S40" s="51"/>
      <c r="T40" s="51"/>
      <c r="U40" s="51"/>
      <c r="V40" s="51"/>
      <c r="W40" s="7"/>
      <c r="X40" s="7"/>
    </row>
    <row r="41" s="9" customFormat="true" ht="23.85" hidden="false" customHeight="false" outlineLevel="1" collapsed="false">
      <c r="A41" s="49" t="s">
        <v>131</v>
      </c>
      <c r="B41" s="50" t="s">
        <v>49</v>
      </c>
      <c r="C41" s="50" t="s">
        <v>132</v>
      </c>
      <c r="D41" s="50" t="s">
        <v>51</v>
      </c>
      <c r="E41" s="45" t="s">
        <v>133</v>
      </c>
      <c r="F41" s="7" t="s">
        <v>64</v>
      </c>
      <c r="G41" s="51" t="n">
        <v>540.57</v>
      </c>
      <c r="H41" s="52"/>
      <c r="I41" s="46" t="n">
        <f aca="false">$D$1116</f>
        <v>0.264</v>
      </c>
      <c r="J41" s="53" t="n">
        <f aca="false">TRUNC(H41*(1+I41),2)</f>
        <v>0</v>
      </c>
      <c r="K41" s="54" t="n">
        <f aca="false">TRUNC(J41*G41,2)</f>
        <v>0</v>
      </c>
      <c r="L41" s="51"/>
      <c r="M41" s="46"/>
      <c r="N41" s="7"/>
      <c r="O41" s="51"/>
      <c r="P41" s="51"/>
      <c r="Q41" s="51" t="n">
        <f aca="false">K41</f>
        <v>0</v>
      </c>
      <c r="R41" s="51"/>
      <c r="S41" s="51"/>
      <c r="T41" s="51"/>
      <c r="U41" s="51"/>
      <c r="V41" s="51"/>
      <c r="W41" s="7"/>
      <c r="X41" s="7"/>
    </row>
    <row r="42" s="9" customFormat="true" ht="23.85" hidden="false" customHeight="false" outlineLevel="1" collapsed="false">
      <c r="A42" s="49" t="s">
        <v>134</v>
      </c>
      <c r="B42" s="50" t="s">
        <v>49</v>
      </c>
      <c r="C42" s="50" t="s">
        <v>109</v>
      </c>
      <c r="D42" s="50" t="s">
        <v>51</v>
      </c>
      <c r="E42" s="45" t="s">
        <v>135</v>
      </c>
      <c r="F42" s="7" t="s">
        <v>64</v>
      </c>
      <c r="G42" s="51" t="n">
        <v>23.5</v>
      </c>
      <c r="H42" s="52"/>
      <c r="I42" s="46" t="n">
        <f aca="false">$D$1116</f>
        <v>0.264</v>
      </c>
      <c r="J42" s="53" t="n">
        <f aca="false">TRUNC(H42*(1+I42),2)</f>
        <v>0</v>
      </c>
      <c r="K42" s="54" t="n">
        <f aca="false">TRUNC(J42*G42,2)</f>
        <v>0</v>
      </c>
      <c r="L42" s="51"/>
      <c r="M42" s="46"/>
      <c r="N42" s="7"/>
      <c r="O42" s="51"/>
      <c r="P42" s="51"/>
      <c r="Q42" s="51" t="n">
        <f aca="false">K42</f>
        <v>0</v>
      </c>
      <c r="R42" s="51"/>
      <c r="S42" s="51"/>
      <c r="T42" s="51"/>
      <c r="U42" s="51"/>
      <c r="V42" s="51"/>
      <c r="W42" s="7"/>
      <c r="X42" s="7"/>
    </row>
    <row r="43" s="9" customFormat="true" ht="23.85" hidden="false" customHeight="false" outlineLevel="1" collapsed="false">
      <c r="A43" s="49" t="s">
        <v>136</v>
      </c>
      <c r="B43" s="50" t="s">
        <v>49</v>
      </c>
      <c r="C43" s="50" t="s">
        <v>137</v>
      </c>
      <c r="D43" s="50" t="s">
        <v>80</v>
      </c>
      <c r="E43" s="45" t="s">
        <v>138</v>
      </c>
      <c r="F43" s="7" t="s">
        <v>64</v>
      </c>
      <c r="G43" s="51" t="n">
        <v>540.57</v>
      </c>
      <c r="H43" s="52"/>
      <c r="I43" s="46" t="n">
        <f aca="false">$D$1116</f>
        <v>0.264</v>
      </c>
      <c r="J43" s="53" t="n">
        <f aca="false">TRUNC(H43*(1+I43),2)</f>
        <v>0</v>
      </c>
      <c r="K43" s="54" t="n">
        <f aca="false">TRUNC(J43*G43,2)</f>
        <v>0</v>
      </c>
      <c r="L43" s="51"/>
      <c r="M43" s="46"/>
      <c r="N43" s="7"/>
      <c r="O43" s="51"/>
      <c r="P43" s="51"/>
      <c r="Q43" s="51" t="n">
        <f aca="false">K43</f>
        <v>0</v>
      </c>
      <c r="R43" s="51"/>
      <c r="S43" s="51"/>
      <c r="T43" s="51"/>
      <c r="U43" s="51"/>
      <c r="V43" s="51"/>
      <c r="W43" s="7"/>
      <c r="X43" s="7"/>
    </row>
    <row r="44" s="9" customFormat="true" ht="23.85" hidden="false" customHeight="false" outlineLevel="1" collapsed="false">
      <c r="A44" s="49" t="s">
        <v>139</v>
      </c>
      <c r="B44" s="50" t="s">
        <v>49</v>
      </c>
      <c r="C44" s="50" t="s">
        <v>140</v>
      </c>
      <c r="D44" s="50" t="s">
        <v>80</v>
      </c>
      <c r="E44" s="45" t="s">
        <v>141</v>
      </c>
      <c r="F44" s="7" t="s">
        <v>64</v>
      </c>
      <c r="G44" s="51" t="n">
        <v>6.98</v>
      </c>
      <c r="H44" s="52"/>
      <c r="I44" s="46" t="n">
        <f aca="false">$D$1116</f>
        <v>0.264</v>
      </c>
      <c r="J44" s="53" t="n">
        <f aca="false">TRUNC(H44*(1+I44),2)</f>
        <v>0</v>
      </c>
      <c r="K44" s="54" t="n">
        <f aca="false">TRUNC(J44*G44,2)</f>
        <v>0</v>
      </c>
      <c r="L44" s="51"/>
      <c r="M44" s="46"/>
      <c r="N44" s="7"/>
      <c r="O44" s="51"/>
      <c r="P44" s="51"/>
      <c r="Q44" s="51" t="n">
        <f aca="false">K44</f>
        <v>0</v>
      </c>
      <c r="R44" s="51"/>
      <c r="S44" s="51"/>
      <c r="T44" s="51"/>
      <c r="U44" s="51"/>
      <c r="V44" s="51"/>
      <c r="W44" s="7"/>
      <c r="X44" s="7"/>
    </row>
    <row r="45" s="9" customFormat="true" ht="23.85" hidden="false" customHeight="false" outlineLevel="1" collapsed="false">
      <c r="A45" s="49" t="s">
        <v>142</v>
      </c>
      <c r="B45" s="50" t="s">
        <v>49</v>
      </c>
      <c r="C45" s="50" t="s">
        <v>143</v>
      </c>
      <c r="D45" s="50" t="s">
        <v>80</v>
      </c>
      <c r="E45" s="45" t="s">
        <v>144</v>
      </c>
      <c r="F45" s="7" t="s">
        <v>130</v>
      </c>
      <c r="G45" s="51" t="n">
        <v>22</v>
      </c>
      <c r="H45" s="52"/>
      <c r="I45" s="46" t="n">
        <f aca="false">$D$1116</f>
        <v>0.264</v>
      </c>
      <c r="J45" s="53" t="n">
        <f aca="false">TRUNC(H45*(1+I45),2)</f>
        <v>0</v>
      </c>
      <c r="K45" s="54" t="n">
        <f aca="false">TRUNC(J45*G45,2)</f>
        <v>0</v>
      </c>
      <c r="L45" s="51"/>
      <c r="M45" s="46"/>
      <c r="N45" s="7"/>
      <c r="O45" s="51"/>
      <c r="P45" s="51"/>
      <c r="Q45" s="51" t="n">
        <f aca="false">K45</f>
        <v>0</v>
      </c>
      <c r="R45" s="51"/>
      <c r="S45" s="51"/>
      <c r="T45" s="51"/>
      <c r="U45" s="51"/>
      <c r="V45" s="51"/>
      <c r="W45" s="7"/>
      <c r="X45" s="7"/>
    </row>
    <row r="46" s="9" customFormat="true" ht="23.85" hidden="false" customHeight="false" outlineLevel="1" collapsed="false">
      <c r="A46" s="49" t="s">
        <v>145</v>
      </c>
      <c r="B46" s="50" t="s">
        <v>49</v>
      </c>
      <c r="C46" s="50" t="s">
        <v>146</v>
      </c>
      <c r="D46" s="50" t="s">
        <v>51</v>
      </c>
      <c r="E46" s="45" t="s">
        <v>147</v>
      </c>
      <c r="F46" s="7" t="s">
        <v>117</v>
      </c>
      <c r="G46" s="51" t="n">
        <v>3</v>
      </c>
      <c r="H46" s="52"/>
      <c r="I46" s="46" t="n">
        <f aca="false">$D$1116</f>
        <v>0.264</v>
      </c>
      <c r="J46" s="53" t="n">
        <f aca="false">TRUNC(H46*(1+I46),2)</f>
        <v>0</v>
      </c>
      <c r="K46" s="54" t="n">
        <f aca="false">TRUNC(J46*G46,2)</f>
        <v>0</v>
      </c>
      <c r="L46" s="51"/>
      <c r="M46" s="46"/>
      <c r="N46" s="7"/>
      <c r="O46" s="51" t="n">
        <f aca="false">K46</f>
        <v>0</v>
      </c>
      <c r="P46" s="51"/>
      <c r="Q46" s="51"/>
      <c r="R46" s="51"/>
      <c r="S46" s="51"/>
      <c r="T46" s="51"/>
      <c r="U46" s="51"/>
      <c r="V46" s="51"/>
      <c r="W46" s="7"/>
      <c r="X46" s="7"/>
    </row>
    <row r="47" s="9" customFormat="true" ht="23.85" hidden="false" customHeight="false" outlineLevel="1" collapsed="false">
      <c r="A47" s="49" t="s">
        <v>148</v>
      </c>
      <c r="B47" s="50" t="s">
        <v>49</v>
      </c>
      <c r="C47" s="50" t="s">
        <v>149</v>
      </c>
      <c r="D47" s="50" t="s">
        <v>51</v>
      </c>
      <c r="E47" s="45" t="s">
        <v>150</v>
      </c>
      <c r="F47" s="7" t="s">
        <v>117</v>
      </c>
      <c r="G47" s="51" t="n">
        <v>5</v>
      </c>
      <c r="H47" s="52"/>
      <c r="I47" s="46" t="n">
        <f aca="false">$D$1116</f>
        <v>0.264</v>
      </c>
      <c r="J47" s="53" t="n">
        <f aca="false">TRUNC(H47*(1+I47),2)</f>
        <v>0</v>
      </c>
      <c r="K47" s="54" t="n">
        <f aca="false">TRUNC(J47*G47,2)</f>
        <v>0</v>
      </c>
      <c r="L47" s="51"/>
      <c r="M47" s="46"/>
      <c r="N47" s="7"/>
      <c r="O47" s="51" t="n">
        <f aca="false">K47</f>
        <v>0</v>
      </c>
      <c r="P47" s="51"/>
      <c r="Q47" s="51"/>
      <c r="R47" s="51"/>
      <c r="S47" s="51"/>
      <c r="T47" s="51"/>
      <c r="U47" s="51"/>
      <c r="V47" s="51"/>
      <c r="W47" s="7"/>
      <c r="X47" s="7"/>
    </row>
    <row r="48" s="9" customFormat="true" ht="23.85" hidden="false" customHeight="false" outlineLevel="1" collapsed="false">
      <c r="A48" s="49" t="s">
        <v>151</v>
      </c>
      <c r="B48" s="50" t="s">
        <v>49</v>
      </c>
      <c r="C48" s="50" t="s">
        <v>146</v>
      </c>
      <c r="D48" s="50" t="s">
        <v>51</v>
      </c>
      <c r="E48" s="45" t="s">
        <v>152</v>
      </c>
      <c r="F48" s="7" t="s">
        <v>117</v>
      </c>
      <c r="G48" s="51" t="n">
        <v>5</v>
      </c>
      <c r="H48" s="52"/>
      <c r="I48" s="46" t="n">
        <f aca="false">$D$1116</f>
        <v>0.264</v>
      </c>
      <c r="J48" s="53" t="n">
        <f aca="false">TRUNC(H48*(1+I48),2)</f>
        <v>0</v>
      </c>
      <c r="K48" s="54" t="n">
        <f aca="false">TRUNC(J48*G48,2)</f>
        <v>0</v>
      </c>
      <c r="L48" s="51"/>
      <c r="M48" s="46"/>
      <c r="N48" s="7"/>
      <c r="O48" s="51" t="n">
        <f aca="false">K48</f>
        <v>0</v>
      </c>
      <c r="P48" s="51"/>
      <c r="Q48" s="51"/>
      <c r="R48" s="51"/>
      <c r="S48" s="51"/>
      <c r="T48" s="51"/>
      <c r="U48" s="51"/>
      <c r="V48" s="51"/>
      <c r="W48" s="7"/>
      <c r="X48" s="7"/>
    </row>
    <row r="49" s="9" customFormat="true" ht="12.8" hidden="false" customHeight="false" outlineLevel="1" collapsed="false">
      <c r="A49" s="49" t="s">
        <v>153</v>
      </c>
      <c r="B49" s="50" t="s">
        <v>49</v>
      </c>
      <c r="C49" s="50" t="s">
        <v>154</v>
      </c>
      <c r="D49" s="50" t="s">
        <v>80</v>
      </c>
      <c r="E49" s="45" t="s">
        <v>155</v>
      </c>
      <c r="F49" s="7" t="s">
        <v>117</v>
      </c>
      <c r="G49" s="51" t="n">
        <v>8</v>
      </c>
      <c r="H49" s="52"/>
      <c r="I49" s="46" t="n">
        <f aca="false">$D$1116</f>
        <v>0.264</v>
      </c>
      <c r="J49" s="53" t="n">
        <f aca="false">TRUNC(H49*(1+I49),2)</f>
        <v>0</v>
      </c>
      <c r="K49" s="54" t="n">
        <f aca="false">TRUNC(J49*G49,2)</f>
        <v>0</v>
      </c>
      <c r="L49" s="51"/>
      <c r="M49" s="46"/>
      <c r="N49" s="7"/>
      <c r="O49" s="51" t="n">
        <f aca="false">K49</f>
        <v>0</v>
      </c>
      <c r="P49" s="51"/>
      <c r="Q49" s="51"/>
      <c r="R49" s="51"/>
      <c r="S49" s="51"/>
      <c r="T49" s="51"/>
      <c r="U49" s="51"/>
      <c r="V49" s="51"/>
      <c r="W49" s="7"/>
      <c r="X49" s="7"/>
    </row>
    <row r="50" s="9" customFormat="true" ht="12.8" hidden="false" customHeight="false" outlineLevel="1" collapsed="false">
      <c r="A50" s="49" t="s">
        <v>156</v>
      </c>
      <c r="B50" s="50" t="s">
        <v>49</v>
      </c>
      <c r="C50" s="50" t="s">
        <v>112</v>
      </c>
      <c r="D50" s="50" t="s">
        <v>80</v>
      </c>
      <c r="E50" s="45" t="s">
        <v>157</v>
      </c>
      <c r="F50" s="7" t="s">
        <v>64</v>
      </c>
      <c r="G50" s="51" t="n">
        <v>1.44</v>
      </c>
      <c r="H50" s="52"/>
      <c r="I50" s="46" t="n">
        <f aca="false">$D$1116</f>
        <v>0.264</v>
      </c>
      <c r="J50" s="53" t="n">
        <f aca="false">TRUNC(H50*(1+I50),2)</f>
        <v>0</v>
      </c>
      <c r="K50" s="54" t="n">
        <f aca="false">TRUNC(J50*G50,2)</f>
        <v>0</v>
      </c>
      <c r="L50" s="51"/>
      <c r="M50" s="46"/>
      <c r="N50" s="7"/>
      <c r="O50" s="51" t="n">
        <f aca="false">K50</f>
        <v>0</v>
      </c>
      <c r="P50" s="51"/>
      <c r="Q50" s="51"/>
      <c r="R50" s="51"/>
      <c r="S50" s="51"/>
      <c r="T50" s="51"/>
      <c r="U50" s="51"/>
      <c r="V50" s="51"/>
      <c r="W50" s="7"/>
      <c r="X50" s="7"/>
    </row>
    <row r="51" s="9" customFormat="true" ht="23.85" hidden="false" customHeight="false" outlineLevel="1" collapsed="false">
      <c r="A51" s="49" t="s">
        <v>158</v>
      </c>
      <c r="B51" s="50" t="s">
        <v>49</v>
      </c>
      <c r="C51" s="50" t="n">
        <v>97633</v>
      </c>
      <c r="D51" s="50" t="s">
        <v>51</v>
      </c>
      <c r="E51" s="45" t="s">
        <v>159</v>
      </c>
      <c r="F51" s="7" t="s">
        <v>64</v>
      </c>
      <c r="G51" s="51" t="n">
        <v>122.63</v>
      </c>
      <c r="H51" s="52"/>
      <c r="I51" s="46" t="n">
        <f aca="false">$D$1116</f>
        <v>0.264</v>
      </c>
      <c r="J51" s="53" t="n">
        <f aca="false">TRUNC(H51*(1+I51),2)</f>
        <v>0</v>
      </c>
      <c r="K51" s="54" t="n">
        <f aca="false">TRUNC(J51*G51,2)</f>
        <v>0</v>
      </c>
      <c r="L51" s="51"/>
      <c r="M51" s="46"/>
      <c r="N51" s="7"/>
      <c r="O51" s="51" t="n">
        <f aca="false">K51</f>
        <v>0</v>
      </c>
      <c r="P51" s="51"/>
      <c r="Q51" s="51"/>
      <c r="R51" s="51"/>
      <c r="S51" s="51"/>
      <c r="T51" s="51"/>
      <c r="U51" s="51"/>
      <c r="V51" s="51"/>
      <c r="W51" s="7"/>
      <c r="X51" s="7"/>
    </row>
    <row r="52" s="9" customFormat="true" ht="12.8" hidden="false" customHeight="false" outlineLevel="1" collapsed="false">
      <c r="A52" s="49" t="s">
        <v>156</v>
      </c>
      <c r="B52" s="50" t="s">
        <v>49</v>
      </c>
      <c r="C52" s="50" t="s">
        <v>160</v>
      </c>
      <c r="D52" s="50" t="s">
        <v>80</v>
      </c>
      <c r="E52" s="45" t="s">
        <v>161</v>
      </c>
      <c r="F52" s="7" t="s">
        <v>117</v>
      </c>
      <c r="G52" s="51" t="n">
        <v>7</v>
      </c>
      <c r="H52" s="52"/>
      <c r="I52" s="46" t="n">
        <f aca="false">$D$1116</f>
        <v>0.264</v>
      </c>
      <c r="J52" s="53" t="n">
        <f aca="false">TRUNC(H52*(1+I52),2)</f>
        <v>0</v>
      </c>
      <c r="K52" s="54" t="n">
        <f aca="false">TRUNC(J52*G52,2)</f>
        <v>0</v>
      </c>
      <c r="L52" s="51"/>
      <c r="M52" s="46"/>
      <c r="N52" s="7"/>
      <c r="O52" s="51" t="n">
        <f aca="false">K52</f>
        <v>0</v>
      </c>
      <c r="P52" s="51"/>
      <c r="Q52" s="51"/>
      <c r="R52" s="51"/>
      <c r="S52" s="51"/>
      <c r="T52" s="51"/>
      <c r="U52" s="51"/>
      <c r="V52" s="51"/>
      <c r="W52" s="7"/>
      <c r="X52" s="7"/>
    </row>
    <row r="53" s="9" customFormat="true" ht="23.85" hidden="false" customHeight="false" outlineLevel="1" collapsed="false">
      <c r="A53" s="49" t="s">
        <v>162</v>
      </c>
      <c r="B53" s="50" t="s">
        <v>49</v>
      </c>
      <c r="C53" s="50" t="s">
        <v>163</v>
      </c>
      <c r="D53" s="50" t="s">
        <v>51</v>
      </c>
      <c r="E53" s="45" t="s">
        <v>164</v>
      </c>
      <c r="F53" s="7" t="s">
        <v>121</v>
      </c>
      <c r="G53" s="51" t="n">
        <v>132</v>
      </c>
      <c r="H53" s="52"/>
      <c r="I53" s="46" t="n">
        <f aca="false">$D$1116</f>
        <v>0.264</v>
      </c>
      <c r="J53" s="53" t="n">
        <f aca="false">TRUNC(H53*(1+I53),2)</f>
        <v>0</v>
      </c>
      <c r="K53" s="54" t="n">
        <f aca="false">TRUNC(J53*G53,2)</f>
        <v>0</v>
      </c>
      <c r="L53" s="51"/>
      <c r="M53" s="46"/>
      <c r="N53" s="7"/>
      <c r="O53" s="54" t="n">
        <f aca="false">50*J53</f>
        <v>0</v>
      </c>
      <c r="P53" s="51" t="n">
        <f aca="false">J53*30</f>
        <v>0</v>
      </c>
      <c r="Q53" s="51" t="n">
        <f aca="false">30*J53</f>
        <v>0</v>
      </c>
      <c r="R53" s="51" t="n">
        <f aca="false">K53-O53-P53-Q53</f>
        <v>0</v>
      </c>
      <c r="S53" s="51"/>
      <c r="T53" s="51"/>
      <c r="U53" s="51"/>
      <c r="V53" s="51"/>
      <c r="W53" s="7"/>
      <c r="X53" s="7"/>
    </row>
    <row r="54" s="80" customFormat="true" ht="12.8" hidden="false" customHeight="false" outlineLevel="1" collapsed="false">
      <c r="A54" s="73" t="s">
        <v>165</v>
      </c>
      <c r="B54" s="74"/>
      <c r="C54" s="74"/>
      <c r="D54" s="75"/>
      <c r="E54" s="76" t="s">
        <v>166</v>
      </c>
      <c r="F54" s="74"/>
      <c r="G54" s="77"/>
      <c r="H54" s="55"/>
      <c r="I54" s="78"/>
      <c r="J54" s="78"/>
      <c r="K54" s="77"/>
      <c r="L54" s="77"/>
      <c r="M54" s="78"/>
      <c r="N54" s="79"/>
      <c r="O54" s="77"/>
      <c r="P54" s="77"/>
      <c r="Q54" s="77"/>
      <c r="R54" s="77"/>
      <c r="S54" s="77"/>
      <c r="T54" s="77"/>
      <c r="U54" s="77"/>
      <c r="V54" s="77"/>
      <c r="W54" s="79"/>
      <c r="X54" s="79"/>
      <c r="Y54" s="43"/>
    </row>
    <row r="55" s="9" customFormat="true" ht="23.85" hidden="false" customHeight="false" outlineLevel="1" collapsed="false">
      <c r="A55" s="49" t="s">
        <v>167</v>
      </c>
      <c r="B55" s="50" t="s">
        <v>49</v>
      </c>
      <c r="C55" s="50" t="s">
        <v>88</v>
      </c>
      <c r="D55" s="50" t="s">
        <v>51</v>
      </c>
      <c r="E55" s="45" t="s">
        <v>89</v>
      </c>
      <c r="F55" s="7" t="s">
        <v>64</v>
      </c>
      <c r="G55" s="51" t="n">
        <v>46.9</v>
      </c>
      <c r="H55" s="52"/>
      <c r="I55" s="46" t="n">
        <f aca="false">$D$1116</f>
        <v>0.264</v>
      </c>
      <c r="J55" s="53" t="n">
        <f aca="false">TRUNC(H55*(1+I55),2)</f>
        <v>0</v>
      </c>
      <c r="K55" s="54" t="n">
        <f aca="false">TRUNC(J55*G55,2)</f>
        <v>0</v>
      </c>
      <c r="L55" s="51"/>
      <c r="M55" s="46"/>
      <c r="N55" s="7"/>
      <c r="O55" s="51" t="n">
        <f aca="false">K55</f>
        <v>0</v>
      </c>
      <c r="P55" s="51"/>
      <c r="Q55" s="51"/>
      <c r="R55" s="51"/>
      <c r="S55" s="51"/>
      <c r="T55" s="51"/>
      <c r="U55" s="51"/>
      <c r="V55" s="51"/>
      <c r="W55" s="7"/>
      <c r="X55" s="7"/>
    </row>
    <row r="56" s="9" customFormat="true" ht="12.8" hidden="false" customHeight="false" outlineLevel="1" collapsed="false">
      <c r="A56" s="49" t="s">
        <v>168</v>
      </c>
      <c r="B56" s="50" t="s">
        <v>49</v>
      </c>
      <c r="C56" s="50" t="s">
        <v>91</v>
      </c>
      <c r="D56" s="50" t="s">
        <v>51</v>
      </c>
      <c r="E56" s="45" t="s">
        <v>169</v>
      </c>
      <c r="F56" s="7" t="s">
        <v>64</v>
      </c>
      <c r="G56" s="51" t="n">
        <v>7.78</v>
      </c>
      <c r="H56" s="52"/>
      <c r="I56" s="46" t="n">
        <f aca="false">$D$1116</f>
        <v>0.264</v>
      </c>
      <c r="J56" s="53" t="n">
        <f aca="false">TRUNC(H56*(1+I56),2)</f>
        <v>0</v>
      </c>
      <c r="K56" s="54" t="n">
        <f aca="false">TRUNC(J56*G56,2)</f>
        <v>0</v>
      </c>
      <c r="L56" s="51"/>
      <c r="M56" s="46"/>
      <c r="N56" s="7"/>
      <c r="O56" s="51" t="n">
        <f aca="false">K56</f>
        <v>0</v>
      </c>
      <c r="P56" s="51"/>
      <c r="Q56" s="51"/>
      <c r="R56" s="51"/>
      <c r="S56" s="51"/>
      <c r="T56" s="51"/>
      <c r="U56" s="51"/>
      <c r="V56" s="51"/>
      <c r="W56" s="7"/>
      <c r="X56" s="7"/>
    </row>
    <row r="57" s="9" customFormat="true" ht="23.85" hidden="false" customHeight="false" outlineLevel="1" collapsed="false">
      <c r="A57" s="49" t="s">
        <v>170</v>
      </c>
      <c r="B57" s="50" t="s">
        <v>49</v>
      </c>
      <c r="C57" s="50" t="s">
        <v>171</v>
      </c>
      <c r="D57" s="50" t="s">
        <v>80</v>
      </c>
      <c r="E57" s="45" t="s">
        <v>172</v>
      </c>
      <c r="F57" s="7" t="s">
        <v>64</v>
      </c>
      <c r="G57" s="51" t="n">
        <v>166.83</v>
      </c>
      <c r="H57" s="52"/>
      <c r="I57" s="46" t="n">
        <f aca="false">$D$1116</f>
        <v>0.264</v>
      </c>
      <c r="J57" s="53" t="n">
        <f aca="false">TRUNC(H57*(1+I57),2)</f>
        <v>0</v>
      </c>
      <c r="K57" s="54" t="n">
        <f aca="false">TRUNC(J57*G57,2)</f>
        <v>0</v>
      </c>
      <c r="L57" s="51"/>
      <c r="M57" s="46"/>
      <c r="N57" s="7"/>
      <c r="O57" s="51" t="n">
        <f aca="false">K57</f>
        <v>0</v>
      </c>
      <c r="P57" s="51"/>
      <c r="Q57" s="51"/>
      <c r="R57" s="51"/>
      <c r="S57" s="51"/>
      <c r="T57" s="51"/>
      <c r="U57" s="51"/>
      <c r="V57" s="51"/>
      <c r="W57" s="7"/>
      <c r="X57" s="7"/>
    </row>
    <row r="58" s="9" customFormat="true" ht="23.85" hidden="false" customHeight="false" outlineLevel="1" collapsed="false">
      <c r="A58" s="49" t="s">
        <v>173</v>
      </c>
      <c r="B58" s="50" t="s">
        <v>49</v>
      </c>
      <c r="C58" s="50" t="s">
        <v>109</v>
      </c>
      <c r="D58" s="50" t="s">
        <v>51</v>
      </c>
      <c r="E58" s="45" t="s">
        <v>174</v>
      </c>
      <c r="F58" s="7" t="s">
        <v>64</v>
      </c>
      <c r="G58" s="51" t="n">
        <v>15</v>
      </c>
      <c r="H58" s="52"/>
      <c r="I58" s="46" t="n">
        <f aca="false">$D$1116</f>
        <v>0.264</v>
      </c>
      <c r="J58" s="53" t="n">
        <f aca="false">TRUNC(H58*(1+I58),2)</f>
        <v>0</v>
      </c>
      <c r="K58" s="54" t="n">
        <f aca="false">TRUNC(J58*G58,2)</f>
        <v>0</v>
      </c>
      <c r="L58" s="51"/>
      <c r="M58" s="46"/>
      <c r="N58" s="7"/>
      <c r="O58" s="51"/>
      <c r="P58" s="51" t="n">
        <f aca="false">K58</f>
        <v>0</v>
      </c>
      <c r="Q58" s="51"/>
      <c r="R58" s="51"/>
      <c r="S58" s="51"/>
      <c r="T58" s="51"/>
      <c r="U58" s="51"/>
      <c r="V58" s="51"/>
      <c r="W58" s="7"/>
      <c r="X58" s="7"/>
    </row>
    <row r="59" s="9" customFormat="true" ht="14.15" hidden="false" customHeight="false" outlineLevel="1" collapsed="false">
      <c r="A59" s="49" t="s">
        <v>175</v>
      </c>
      <c r="B59" s="50" t="s">
        <v>49</v>
      </c>
      <c r="C59" s="50" t="s">
        <v>112</v>
      </c>
      <c r="D59" s="50" t="s">
        <v>80</v>
      </c>
      <c r="E59" s="45" t="s">
        <v>113</v>
      </c>
      <c r="F59" s="7" t="s">
        <v>64</v>
      </c>
      <c r="G59" s="51" t="n">
        <v>47.6</v>
      </c>
      <c r="H59" s="52"/>
      <c r="I59" s="46" t="n">
        <f aca="false">$D$1116</f>
        <v>0.264</v>
      </c>
      <c r="J59" s="53" t="n">
        <f aca="false">TRUNC(H59*(1+I59),2)</f>
        <v>0</v>
      </c>
      <c r="K59" s="54" t="n">
        <f aca="false">TRUNC(J59*G59,2)</f>
        <v>0</v>
      </c>
      <c r="L59" s="51"/>
      <c r="M59" s="46"/>
      <c r="N59" s="7"/>
      <c r="O59" s="51"/>
      <c r="P59" s="51" t="n">
        <f aca="false">K59</f>
        <v>0</v>
      </c>
      <c r="Q59" s="51"/>
      <c r="R59" s="51"/>
      <c r="S59" s="51"/>
      <c r="T59" s="51"/>
      <c r="U59" s="51"/>
      <c r="V59" s="51"/>
      <c r="W59" s="7"/>
      <c r="X59" s="7"/>
    </row>
    <row r="60" s="9" customFormat="true" ht="14.15" hidden="false" customHeight="false" outlineLevel="1" collapsed="false">
      <c r="A60" s="49" t="s">
        <v>176</v>
      </c>
      <c r="B60" s="50" t="s">
        <v>49</v>
      </c>
      <c r="C60" s="50" t="s">
        <v>115</v>
      </c>
      <c r="D60" s="50" t="s">
        <v>80</v>
      </c>
      <c r="E60" s="45" t="s">
        <v>116</v>
      </c>
      <c r="F60" s="7" t="s">
        <v>117</v>
      </c>
      <c r="G60" s="51" t="n">
        <v>1</v>
      </c>
      <c r="H60" s="52"/>
      <c r="I60" s="46" t="n">
        <f aca="false">$D$1116</f>
        <v>0.264</v>
      </c>
      <c r="J60" s="53" t="n">
        <f aca="false">TRUNC(H60*(1+I60),2)</f>
        <v>0</v>
      </c>
      <c r="K60" s="54" t="n">
        <f aca="false">TRUNC(J60*G60,2)</f>
        <v>0</v>
      </c>
      <c r="L60" s="51"/>
      <c r="M60" s="46"/>
      <c r="N60" s="7"/>
      <c r="O60" s="51"/>
      <c r="P60" s="51" t="n">
        <f aca="false">K60</f>
        <v>0</v>
      </c>
      <c r="Q60" s="51"/>
      <c r="R60" s="51"/>
      <c r="S60" s="51"/>
      <c r="T60" s="51"/>
      <c r="U60" s="51"/>
      <c r="V60" s="51"/>
      <c r="W60" s="7"/>
      <c r="X60" s="7"/>
    </row>
    <row r="61" s="9" customFormat="true" ht="14.15" hidden="false" customHeight="false" outlineLevel="1" collapsed="false">
      <c r="A61" s="49" t="s">
        <v>177</v>
      </c>
      <c r="B61" s="50" t="s">
        <v>49</v>
      </c>
      <c r="C61" s="50" t="s">
        <v>112</v>
      </c>
      <c r="D61" s="50" t="s">
        <v>80</v>
      </c>
      <c r="E61" s="45" t="s">
        <v>178</v>
      </c>
      <c r="F61" s="7" t="s">
        <v>64</v>
      </c>
      <c r="G61" s="51" t="n">
        <v>1.68</v>
      </c>
      <c r="H61" s="52"/>
      <c r="I61" s="46" t="n">
        <f aca="false">$D$1116</f>
        <v>0.264</v>
      </c>
      <c r="J61" s="53" t="n">
        <f aca="false">TRUNC(H61*(1+I61),2)</f>
        <v>0</v>
      </c>
      <c r="K61" s="54" t="n">
        <f aca="false">TRUNC(J61*G61,2)</f>
        <v>0</v>
      </c>
      <c r="L61" s="51"/>
      <c r="M61" s="46"/>
      <c r="N61" s="7"/>
      <c r="O61" s="51"/>
      <c r="P61" s="51" t="n">
        <f aca="false">K61</f>
        <v>0</v>
      </c>
      <c r="Q61" s="51"/>
      <c r="R61" s="51"/>
      <c r="S61" s="51"/>
      <c r="T61" s="51"/>
      <c r="U61" s="51"/>
      <c r="V61" s="51"/>
      <c r="W61" s="7"/>
      <c r="X61" s="7"/>
    </row>
    <row r="62" s="9" customFormat="true" ht="23.85" hidden="false" customHeight="false" outlineLevel="1" collapsed="false">
      <c r="A62" s="49" t="s">
        <v>179</v>
      </c>
      <c r="B62" s="50" t="s">
        <v>49</v>
      </c>
      <c r="C62" s="50" t="s">
        <v>119</v>
      </c>
      <c r="D62" s="50" t="s">
        <v>51</v>
      </c>
      <c r="E62" s="45" t="s">
        <v>180</v>
      </c>
      <c r="F62" s="7" t="s">
        <v>121</v>
      </c>
      <c r="G62" s="51" t="n">
        <v>16.73</v>
      </c>
      <c r="H62" s="52"/>
      <c r="I62" s="46" t="n">
        <f aca="false">$D$1116</f>
        <v>0.264</v>
      </c>
      <c r="J62" s="53" t="n">
        <f aca="false">TRUNC(H62*(1+I62),2)</f>
        <v>0</v>
      </c>
      <c r="K62" s="54" t="n">
        <f aca="false">TRUNC(J62*G62,2)</f>
        <v>0</v>
      </c>
      <c r="L62" s="51"/>
      <c r="M62" s="46"/>
      <c r="N62" s="7"/>
      <c r="O62" s="51"/>
      <c r="P62" s="51" t="n">
        <f aca="false">K62</f>
        <v>0</v>
      </c>
      <c r="Q62" s="51"/>
      <c r="R62" s="51"/>
      <c r="S62" s="51"/>
      <c r="T62" s="51"/>
      <c r="U62" s="51"/>
      <c r="V62" s="51"/>
      <c r="W62" s="7"/>
      <c r="X62" s="7"/>
    </row>
    <row r="63" s="9" customFormat="true" ht="23.85" hidden="false" customHeight="false" outlineLevel="1" collapsed="false">
      <c r="A63" s="49" t="s">
        <v>181</v>
      </c>
      <c r="B63" s="50" t="s">
        <v>49</v>
      </c>
      <c r="C63" s="50" t="s">
        <v>123</v>
      </c>
      <c r="D63" s="50" t="s">
        <v>51</v>
      </c>
      <c r="E63" s="45" t="s">
        <v>182</v>
      </c>
      <c r="F63" s="7" t="s">
        <v>64</v>
      </c>
      <c r="G63" s="51" t="n">
        <v>56.46</v>
      </c>
      <c r="H63" s="52"/>
      <c r="I63" s="46" t="n">
        <f aca="false">$D$1116</f>
        <v>0.264</v>
      </c>
      <c r="J63" s="53" t="n">
        <f aca="false">TRUNC(H63*(1+I63),2)</f>
        <v>0</v>
      </c>
      <c r="K63" s="54" t="n">
        <f aca="false">TRUNC(J63*G63,2)</f>
        <v>0</v>
      </c>
      <c r="L63" s="51"/>
      <c r="M63" s="46"/>
      <c r="N63" s="7"/>
      <c r="O63" s="51"/>
      <c r="P63" s="51" t="n">
        <f aca="false">K63</f>
        <v>0</v>
      </c>
      <c r="Q63" s="51"/>
      <c r="R63" s="51"/>
      <c r="S63" s="51"/>
      <c r="T63" s="51"/>
      <c r="U63" s="51"/>
      <c r="V63" s="51"/>
      <c r="W63" s="7"/>
      <c r="X63" s="7"/>
    </row>
    <row r="64" s="9" customFormat="true" ht="35.05" hidden="false" customHeight="false" outlineLevel="1" collapsed="false">
      <c r="A64" s="49" t="s">
        <v>183</v>
      </c>
      <c r="B64" s="50" t="s">
        <v>49</v>
      </c>
      <c r="C64" s="50" t="s">
        <v>149</v>
      </c>
      <c r="D64" s="50" t="s">
        <v>51</v>
      </c>
      <c r="E64" s="45" t="s">
        <v>184</v>
      </c>
      <c r="F64" s="7" t="s">
        <v>117</v>
      </c>
      <c r="G64" s="51" t="n">
        <v>8</v>
      </c>
      <c r="H64" s="52"/>
      <c r="I64" s="46" t="n">
        <f aca="false">$D$1116</f>
        <v>0.264</v>
      </c>
      <c r="J64" s="53" t="n">
        <f aca="false">TRUNC(H64*(1+I64),2)</f>
        <v>0</v>
      </c>
      <c r="K64" s="54" t="n">
        <f aca="false">TRUNC(J64*G64,2)</f>
        <v>0</v>
      </c>
      <c r="L64" s="51"/>
      <c r="M64" s="46"/>
      <c r="N64" s="7"/>
      <c r="O64" s="51"/>
      <c r="P64" s="51"/>
      <c r="Q64" s="51"/>
      <c r="R64" s="51"/>
      <c r="S64" s="51"/>
      <c r="T64" s="51"/>
      <c r="U64" s="51" t="n">
        <f aca="false">K64</f>
        <v>0</v>
      </c>
      <c r="V64" s="51"/>
      <c r="W64" s="7"/>
      <c r="X64" s="7"/>
    </row>
    <row r="65" s="9" customFormat="true" ht="23.85" hidden="false" customHeight="false" outlineLevel="1" collapsed="false">
      <c r="A65" s="49" t="s">
        <v>185</v>
      </c>
      <c r="B65" s="50" t="s">
        <v>49</v>
      </c>
      <c r="C65" s="50" t="s">
        <v>146</v>
      </c>
      <c r="D65" s="50" t="s">
        <v>51</v>
      </c>
      <c r="E65" s="45" t="s">
        <v>186</v>
      </c>
      <c r="F65" s="7" t="s">
        <v>117</v>
      </c>
      <c r="G65" s="51" t="n">
        <v>4</v>
      </c>
      <c r="H65" s="52"/>
      <c r="I65" s="46" t="n">
        <f aca="false">$D$1116</f>
        <v>0.264</v>
      </c>
      <c r="J65" s="53" t="n">
        <f aca="false">TRUNC(H65*(1+I65),2)</f>
        <v>0</v>
      </c>
      <c r="K65" s="54" t="n">
        <f aca="false">TRUNC(J65*G65,2)</f>
        <v>0</v>
      </c>
      <c r="L65" s="51"/>
      <c r="M65" s="46"/>
      <c r="N65" s="7"/>
      <c r="O65" s="51"/>
      <c r="P65" s="51"/>
      <c r="Q65" s="51"/>
      <c r="R65" s="51"/>
      <c r="S65" s="51"/>
      <c r="T65" s="51"/>
      <c r="U65" s="51" t="n">
        <f aca="false">K65</f>
        <v>0</v>
      </c>
      <c r="V65" s="51"/>
      <c r="W65" s="7"/>
      <c r="X65" s="7"/>
    </row>
    <row r="66" s="9" customFormat="true" ht="14.15" hidden="false" customHeight="false" outlineLevel="1" collapsed="false">
      <c r="A66" s="49" t="s">
        <v>187</v>
      </c>
      <c r="B66" s="50" t="s">
        <v>49</v>
      </c>
      <c r="C66" s="50" t="s">
        <v>154</v>
      </c>
      <c r="D66" s="50" t="s">
        <v>80</v>
      </c>
      <c r="E66" s="45" t="s">
        <v>155</v>
      </c>
      <c r="F66" s="7" t="s">
        <v>117</v>
      </c>
      <c r="G66" s="51" t="n">
        <v>8</v>
      </c>
      <c r="H66" s="52"/>
      <c r="I66" s="46" t="n">
        <f aca="false">$D$1116</f>
        <v>0.264</v>
      </c>
      <c r="J66" s="53" t="n">
        <f aca="false">TRUNC(H66*(1+I66),2)</f>
        <v>0</v>
      </c>
      <c r="K66" s="54" t="n">
        <f aca="false">TRUNC(J66*G66,2)</f>
        <v>0</v>
      </c>
      <c r="L66" s="51"/>
      <c r="M66" s="46"/>
      <c r="N66" s="7"/>
      <c r="O66" s="51"/>
      <c r="P66" s="51"/>
      <c r="Q66" s="51"/>
      <c r="R66" s="51"/>
      <c r="S66" s="51"/>
      <c r="T66" s="51"/>
      <c r="U66" s="51" t="n">
        <f aca="false">K66</f>
        <v>0</v>
      </c>
      <c r="V66" s="51"/>
      <c r="W66" s="7"/>
      <c r="X66" s="7"/>
    </row>
    <row r="67" s="9" customFormat="true" ht="14.15" hidden="false" customHeight="false" outlineLevel="1" collapsed="false">
      <c r="A67" s="49" t="s">
        <v>188</v>
      </c>
      <c r="B67" s="50" t="s">
        <v>49</v>
      </c>
      <c r="C67" s="50" t="s">
        <v>112</v>
      </c>
      <c r="D67" s="50" t="s">
        <v>80</v>
      </c>
      <c r="E67" s="45" t="s">
        <v>189</v>
      </c>
      <c r="F67" s="7" t="s">
        <v>64</v>
      </c>
      <c r="G67" s="51" t="n">
        <v>5.12</v>
      </c>
      <c r="H67" s="52"/>
      <c r="I67" s="46" t="n">
        <f aca="false">$D$1116</f>
        <v>0.264</v>
      </c>
      <c r="J67" s="53" t="n">
        <f aca="false">TRUNC(H67*(1+I67),2)</f>
        <v>0</v>
      </c>
      <c r="K67" s="54" t="n">
        <f aca="false">TRUNC(J67*G67,2)</f>
        <v>0</v>
      </c>
      <c r="L67" s="51"/>
      <c r="M67" s="46"/>
      <c r="N67" s="7"/>
      <c r="O67" s="51"/>
      <c r="P67" s="51"/>
      <c r="Q67" s="51"/>
      <c r="R67" s="51"/>
      <c r="S67" s="51"/>
      <c r="T67" s="51"/>
      <c r="U67" s="51" t="n">
        <f aca="false">K67</f>
        <v>0</v>
      </c>
      <c r="V67" s="51"/>
      <c r="W67" s="7"/>
      <c r="X67" s="7"/>
    </row>
    <row r="68" s="9" customFormat="true" ht="14.15" hidden="false" customHeight="false" outlineLevel="1" collapsed="false">
      <c r="A68" s="49" t="s">
        <v>190</v>
      </c>
      <c r="B68" s="50" t="s">
        <v>49</v>
      </c>
      <c r="C68" s="50" t="s">
        <v>191</v>
      </c>
      <c r="D68" s="50" t="s">
        <v>80</v>
      </c>
      <c r="E68" s="45" t="s">
        <v>192</v>
      </c>
      <c r="F68" s="7" t="s">
        <v>64</v>
      </c>
      <c r="G68" s="51" t="n">
        <v>2.4</v>
      </c>
      <c r="H68" s="52"/>
      <c r="I68" s="46" t="n">
        <f aca="false">$D$1116</f>
        <v>0.264</v>
      </c>
      <c r="J68" s="53" t="n">
        <f aca="false">TRUNC(H68*(1+I68),2)</f>
        <v>0</v>
      </c>
      <c r="K68" s="54" t="n">
        <f aca="false">TRUNC(J68*G68,2)</f>
        <v>0</v>
      </c>
      <c r="L68" s="51"/>
      <c r="M68" s="46"/>
      <c r="N68" s="7"/>
      <c r="O68" s="51"/>
      <c r="P68" s="51"/>
      <c r="Q68" s="51"/>
      <c r="R68" s="51"/>
      <c r="S68" s="51"/>
      <c r="T68" s="51"/>
      <c r="U68" s="51" t="n">
        <f aca="false">K68</f>
        <v>0</v>
      </c>
      <c r="V68" s="51"/>
      <c r="W68" s="7"/>
      <c r="X68" s="7"/>
    </row>
    <row r="69" s="9" customFormat="true" ht="23.85" hidden="false" customHeight="false" outlineLevel="1" collapsed="false">
      <c r="A69" s="49" t="s">
        <v>193</v>
      </c>
      <c r="B69" s="50" t="s">
        <v>49</v>
      </c>
      <c r="C69" s="50" t="n">
        <v>97633</v>
      </c>
      <c r="D69" s="50" t="s">
        <v>51</v>
      </c>
      <c r="E69" s="45" t="s">
        <v>159</v>
      </c>
      <c r="F69" s="7" t="s">
        <v>64</v>
      </c>
      <c r="G69" s="51" t="n">
        <v>47.09</v>
      </c>
      <c r="H69" s="52"/>
      <c r="I69" s="46" t="n">
        <f aca="false">$D$1116</f>
        <v>0.264</v>
      </c>
      <c r="J69" s="53" t="n">
        <f aca="false">TRUNC(H69*(1+I69),2)</f>
        <v>0</v>
      </c>
      <c r="K69" s="54" t="n">
        <f aca="false">TRUNC(J69*G69,2)</f>
        <v>0</v>
      </c>
      <c r="L69" s="51"/>
      <c r="M69" s="46"/>
      <c r="N69" s="7"/>
      <c r="O69" s="51" t="n">
        <f aca="false">K69</f>
        <v>0</v>
      </c>
      <c r="P69" s="51"/>
      <c r="Q69" s="51"/>
      <c r="R69" s="51"/>
      <c r="S69" s="51"/>
      <c r="T69" s="51"/>
      <c r="U69" s="51"/>
      <c r="V69" s="51"/>
      <c r="W69" s="7"/>
      <c r="X69" s="7"/>
    </row>
    <row r="70" s="9" customFormat="true" ht="23.85" hidden="false" customHeight="false" outlineLevel="1" collapsed="false">
      <c r="A70" s="49" t="s">
        <v>193</v>
      </c>
      <c r="B70" s="50" t="s">
        <v>49</v>
      </c>
      <c r="C70" s="50" t="s">
        <v>163</v>
      </c>
      <c r="D70" s="50" t="s">
        <v>51</v>
      </c>
      <c r="E70" s="45" t="s">
        <v>164</v>
      </c>
      <c r="F70" s="7" t="s">
        <v>121</v>
      </c>
      <c r="G70" s="51" t="n">
        <v>24.7</v>
      </c>
      <c r="H70" s="52"/>
      <c r="I70" s="46" t="n">
        <f aca="false">$D$1116</f>
        <v>0.264</v>
      </c>
      <c r="J70" s="53" t="n">
        <f aca="false">TRUNC(H70*(1+I70),2)</f>
        <v>0</v>
      </c>
      <c r="K70" s="54" t="n">
        <f aca="false">TRUNC(J70*G70,2)</f>
        <v>0</v>
      </c>
      <c r="L70" s="51"/>
      <c r="M70" s="46"/>
      <c r="N70" s="7"/>
      <c r="O70" s="51"/>
      <c r="P70" s="51"/>
      <c r="Q70" s="51"/>
      <c r="R70" s="51"/>
      <c r="S70" s="51"/>
      <c r="T70" s="51"/>
      <c r="U70" s="51" t="n">
        <f aca="false">K70</f>
        <v>0</v>
      </c>
      <c r="V70" s="51"/>
      <c r="W70" s="7"/>
      <c r="X70" s="7"/>
    </row>
    <row r="71" s="80" customFormat="true" ht="12.8" hidden="false" customHeight="false" outlineLevel="1" collapsed="false">
      <c r="A71" s="73" t="s">
        <v>194</v>
      </c>
      <c r="B71" s="74"/>
      <c r="C71" s="74"/>
      <c r="D71" s="75"/>
      <c r="E71" s="76" t="s">
        <v>195</v>
      </c>
      <c r="F71" s="74"/>
      <c r="G71" s="77"/>
      <c r="H71" s="55"/>
      <c r="I71" s="78"/>
      <c r="J71" s="78"/>
      <c r="K71" s="77"/>
      <c r="L71" s="77"/>
      <c r="M71" s="78"/>
      <c r="N71" s="79"/>
      <c r="O71" s="77"/>
      <c r="P71" s="77"/>
      <c r="Q71" s="77"/>
      <c r="R71" s="77"/>
      <c r="S71" s="77"/>
      <c r="T71" s="77"/>
      <c r="U71" s="77"/>
      <c r="V71" s="77"/>
      <c r="W71" s="79"/>
      <c r="X71" s="79"/>
    </row>
    <row r="72" s="9" customFormat="true" ht="23.85" hidden="false" customHeight="false" outlineLevel="1" collapsed="false">
      <c r="A72" s="49" t="s">
        <v>196</v>
      </c>
      <c r="B72" s="50" t="s">
        <v>49</v>
      </c>
      <c r="C72" s="50" t="s">
        <v>197</v>
      </c>
      <c r="D72" s="50" t="s">
        <v>80</v>
      </c>
      <c r="E72" s="45" t="s">
        <v>198</v>
      </c>
      <c r="F72" s="7" t="s">
        <v>130</v>
      </c>
      <c r="G72" s="51" t="n">
        <v>4.1</v>
      </c>
      <c r="H72" s="52"/>
      <c r="I72" s="46" t="n">
        <f aca="false">$D$1116</f>
        <v>0.264</v>
      </c>
      <c r="J72" s="53" t="n">
        <f aca="false">TRUNC(H72*(1+I72),2)</f>
        <v>0</v>
      </c>
      <c r="K72" s="54" t="n">
        <f aca="false">TRUNC(J72*G72,2)</f>
        <v>0</v>
      </c>
      <c r="L72" s="51"/>
      <c r="M72" s="46"/>
      <c r="N72" s="7"/>
      <c r="O72" s="51"/>
      <c r="P72" s="51"/>
      <c r="Q72" s="51"/>
      <c r="R72" s="51"/>
      <c r="S72" s="51" t="n">
        <f aca="false">K72</f>
        <v>0</v>
      </c>
      <c r="T72" s="51"/>
      <c r="U72" s="51"/>
      <c r="V72" s="51"/>
      <c r="W72" s="7"/>
      <c r="X72" s="7"/>
    </row>
    <row r="73" s="9" customFormat="true" ht="23.85" hidden="false" customHeight="false" outlineLevel="1" collapsed="false">
      <c r="A73" s="49" t="s">
        <v>199</v>
      </c>
      <c r="B73" s="50" t="s">
        <v>49</v>
      </c>
      <c r="C73" s="50" t="s">
        <v>109</v>
      </c>
      <c r="D73" s="50" t="s">
        <v>51</v>
      </c>
      <c r="E73" s="45" t="s">
        <v>200</v>
      </c>
      <c r="F73" s="7" t="s">
        <v>64</v>
      </c>
      <c r="G73" s="51" t="n">
        <v>156.34</v>
      </c>
      <c r="H73" s="52"/>
      <c r="I73" s="46" t="n">
        <f aca="false">$D$1116</f>
        <v>0.264</v>
      </c>
      <c r="J73" s="53" t="n">
        <f aca="false">TRUNC(H73*(1+I73),2)</f>
        <v>0</v>
      </c>
      <c r="K73" s="54" t="n">
        <f aca="false">TRUNC(J73*G73,2)</f>
        <v>0</v>
      </c>
      <c r="L73" s="51"/>
      <c r="M73" s="46"/>
      <c r="N73" s="7"/>
      <c r="O73" s="51"/>
      <c r="P73" s="51"/>
      <c r="Q73" s="51"/>
      <c r="R73" s="51"/>
      <c r="S73" s="51" t="n">
        <f aca="false">K73</f>
        <v>0</v>
      </c>
      <c r="T73" s="51"/>
      <c r="U73" s="51"/>
      <c r="V73" s="51"/>
      <c r="W73" s="7"/>
      <c r="X73" s="7"/>
    </row>
    <row r="74" s="9" customFormat="true" ht="14.15" hidden="false" customHeight="false" outlineLevel="1" collapsed="false">
      <c r="A74" s="49" t="s">
        <v>201</v>
      </c>
      <c r="B74" s="50" t="s">
        <v>49</v>
      </c>
      <c r="C74" s="50" t="s">
        <v>202</v>
      </c>
      <c r="D74" s="50" t="s">
        <v>80</v>
      </c>
      <c r="E74" s="45" t="s">
        <v>203</v>
      </c>
      <c r="F74" s="7" t="s">
        <v>64</v>
      </c>
      <c r="G74" s="51" t="n">
        <v>183.58</v>
      </c>
      <c r="H74" s="52"/>
      <c r="I74" s="46" t="n">
        <f aca="false">$D$1116</f>
        <v>0.264</v>
      </c>
      <c r="J74" s="53" t="n">
        <f aca="false">TRUNC(H74*(1+I74),2)</f>
        <v>0</v>
      </c>
      <c r="K74" s="54" t="n">
        <f aca="false">TRUNC(J74*G74,2)</f>
        <v>0</v>
      </c>
      <c r="L74" s="51"/>
      <c r="M74" s="46"/>
      <c r="N74" s="7"/>
      <c r="O74" s="51"/>
      <c r="P74" s="51"/>
      <c r="Q74" s="51"/>
      <c r="R74" s="51"/>
      <c r="S74" s="51" t="n">
        <f aca="false">K74</f>
        <v>0</v>
      </c>
      <c r="T74" s="51"/>
      <c r="U74" s="51"/>
      <c r="V74" s="51"/>
      <c r="W74" s="7"/>
      <c r="X74" s="7"/>
    </row>
    <row r="75" s="9" customFormat="true" ht="14.15" hidden="false" customHeight="false" outlineLevel="1" collapsed="false">
      <c r="A75" s="49" t="s">
        <v>204</v>
      </c>
      <c r="B75" s="50" t="s">
        <v>49</v>
      </c>
      <c r="C75" s="50" t="s">
        <v>205</v>
      </c>
      <c r="D75" s="50" t="s">
        <v>80</v>
      </c>
      <c r="E75" s="45" t="s">
        <v>206</v>
      </c>
      <c r="F75" s="7" t="s">
        <v>130</v>
      </c>
      <c r="G75" s="51" t="n">
        <v>30</v>
      </c>
      <c r="H75" s="52"/>
      <c r="I75" s="46" t="n">
        <f aca="false">$D$1116</f>
        <v>0.264</v>
      </c>
      <c r="J75" s="53" t="n">
        <f aca="false">TRUNC(H75*(1+I75),2)</f>
        <v>0</v>
      </c>
      <c r="K75" s="54" t="n">
        <f aca="false">TRUNC(J75*G75,2)</f>
        <v>0</v>
      </c>
      <c r="L75" s="51"/>
      <c r="M75" s="46"/>
      <c r="N75" s="7"/>
      <c r="O75" s="51"/>
      <c r="P75" s="51"/>
      <c r="Q75" s="51"/>
      <c r="R75" s="51"/>
      <c r="S75" s="51" t="n">
        <f aca="false">K75</f>
        <v>0</v>
      </c>
      <c r="T75" s="51"/>
      <c r="U75" s="51"/>
      <c r="V75" s="51"/>
      <c r="W75" s="7"/>
      <c r="X75" s="7"/>
    </row>
    <row r="76" s="9" customFormat="true" ht="23.85" hidden="false" customHeight="false" outlineLevel="1" collapsed="false">
      <c r="A76" s="49" t="s">
        <v>207</v>
      </c>
      <c r="B76" s="50" t="s">
        <v>49</v>
      </c>
      <c r="C76" s="50" t="s">
        <v>208</v>
      </c>
      <c r="D76" s="50" t="s">
        <v>51</v>
      </c>
      <c r="E76" s="45" t="s">
        <v>209</v>
      </c>
      <c r="F76" s="7" t="s">
        <v>121</v>
      </c>
      <c r="G76" s="51" t="n">
        <v>4.14</v>
      </c>
      <c r="H76" s="52"/>
      <c r="I76" s="46" t="n">
        <f aca="false">$D$1116</f>
        <v>0.264</v>
      </c>
      <c r="J76" s="53" t="n">
        <f aca="false">TRUNC(H76*(1+I76),2)</f>
        <v>0</v>
      </c>
      <c r="K76" s="54" t="n">
        <f aca="false">TRUNC(J76*G76,2)</f>
        <v>0</v>
      </c>
      <c r="L76" s="51"/>
      <c r="M76" s="46"/>
      <c r="N76" s="7"/>
      <c r="O76" s="51"/>
      <c r="P76" s="51"/>
      <c r="Q76" s="51"/>
      <c r="R76" s="51"/>
      <c r="S76" s="51" t="n">
        <f aca="false">K76</f>
        <v>0</v>
      </c>
      <c r="T76" s="51"/>
      <c r="U76" s="51"/>
      <c r="V76" s="51"/>
      <c r="W76" s="7"/>
      <c r="X76" s="7"/>
    </row>
    <row r="77" s="9" customFormat="true" ht="14.15" hidden="false" customHeight="false" outlineLevel="1" collapsed="false">
      <c r="A77" s="49" t="s">
        <v>210</v>
      </c>
      <c r="B77" s="50" t="s">
        <v>49</v>
      </c>
      <c r="C77" s="50" t="s">
        <v>211</v>
      </c>
      <c r="D77" s="50" t="s">
        <v>80</v>
      </c>
      <c r="E77" s="45" t="s">
        <v>212</v>
      </c>
      <c r="F77" s="7" t="s">
        <v>117</v>
      </c>
      <c r="G77" s="51" t="n">
        <v>3</v>
      </c>
      <c r="H77" s="52"/>
      <c r="I77" s="46" t="n">
        <f aca="false">$D$1116</f>
        <v>0.264</v>
      </c>
      <c r="J77" s="53" t="n">
        <f aca="false">TRUNC(H77*(1+I77),2)</f>
        <v>0</v>
      </c>
      <c r="K77" s="54" t="n">
        <f aca="false">TRUNC(J77*G77,2)</f>
        <v>0</v>
      </c>
      <c r="L77" s="51"/>
      <c r="M77" s="46"/>
      <c r="N77" s="7"/>
      <c r="O77" s="51"/>
      <c r="P77" s="51"/>
      <c r="Q77" s="51"/>
      <c r="R77" s="51"/>
      <c r="S77" s="51" t="n">
        <f aca="false">K77</f>
        <v>0</v>
      </c>
      <c r="T77" s="51"/>
      <c r="U77" s="51"/>
      <c r="V77" s="51"/>
      <c r="W77" s="7"/>
      <c r="X77" s="7"/>
    </row>
    <row r="78" s="9" customFormat="true" ht="23.85" hidden="false" customHeight="false" outlineLevel="1" collapsed="false">
      <c r="A78" s="49" t="s">
        <v>213</v>
      </c>
      <c r="B78" s="50" t="s">
        <v>49</v>
      </c>
      <c r="C78" s="50" t="s">
        <v>214</v>
      </c>
      <c r="D78" s="50" t="s">
        <v>51</v>
      </c>
      <c r="E78" s="45" t="s">
        <v>215</v>
      </c>
      <c r="F78" s="7" t="s">
        <v>121</v>
      </c>
      <c r="G78" s="51" t="n">
        <v>1.23</v>
      </c>
      <c r="H78" s="52"/>
      <c r="I78" s="46" t="n">
        <f aca="false">$D$1116</f>
        <v>0.264</v>
      </c>
      <c r="J78" s="53" t="n">
        <f aca="false">TRUNC(H78*(1+I78),2)</f>
        <v>0</v>
      </c>
      <c r="K78" s="54" t="n">
        <f aca="false">TRUNC(J78*G78,2)</f>
        <v>0</v>
      </c>
      <c r="L78" s="51"/>
      <c r="M78" s="46"/>
      <c r="N78" s="7"/>
      <c r="O78" s="51"/>
      <c r="P78" s="51"/>
      <c r="Q78" s="51"/>
      <c r="R78" s="51"/>
      <c r="S78" s="51" t="n">
        <f aca="false">K78</f>
        <v>0</v>
      </c>
      <c r="T78" s="51"/>
      <c r="U78" s="51"/>
      <c r="V78" s="51"/>
      <c r="W78" s="7"/>
      <c r="X78" s="7"/>
    </row>
    <row r="79" s="9" customFormat="true" ht="14.15" hidden="false" customHeight="false" outlineLevel="1" collapsed="false">
      <c r="A79" s="49" t="s">
        <v>216</v>
      </c>
      <c r="B79" s="50" t="s">
        <v>49</v>
      </c>
      <c r="C79" s="50" t="s">
        <v>217</v>
      </c>
      <c r="D79" s="50" t="s">
        <v>80</v>
      </c>
      <c r="E79" s="45" t="s">
        <v>218</v>
      </c>
      <c r="F79" s="7" t="s">
        <v>64</v>
      </c>
      <c r="G79" s="51" t="n">
        <v>1.71</v>
      </c>
      <c r="H79" s="52"/>
      <c r="I79" s="46" t="n">
        <f aca="false">$D$1116</f>
        <v>0.264</v>
      </c>
      <c r="J79" s="53" t="n">
        <f aca="false">TRUNC(H79*(1+I79),2)</f>
        <v>0</v>
      </c>
      <c r="K79" s="54" t="n">
        <f aca="false">TRUNC(J79*G79,2)</f>
        <v>0</v>
      </c>
      <c r="L79" s="51"/>
      <c r="M79" s="46"/>
      <c r="N79" s="7"/>
      <c r="O79" s="51"/>
      <c r="P79" s="51"/>
      <c r="Q79" s="51"/>
      <c r="R79" s="51"/>
      <c r="S79" s="51" t="n">
        <f aca="false">K79</f>
        <v>0</v>
      </c>
      <c r="T79" s="51"/>
      <c r="U79" s="51"/>
      <c r="V79" s="51"/>
      <c r="W79" s="7"/>
      <c r="X79" s="7"/>
    </row>
    <row r="80" s="9" customFormat="true" ht="23.85" hidden="false" customHeight="false" outlineLevel="1" collapsed="false">
      <c r="A80" s="49" t="s">
        <v>219</v>
      </c>
      <c r="B80" s="50" t="s">
        <v>49</v>
      </c>
      <c r="C80" s="50" t="n">
        <v>97622</v>
      </c>
      <c r="D80" s="50" t="s">
        <v>51</v>
      </c>
      <c r="E80" s="45" t="s">
        <v>220</v>
      </c>
      <c r="F80" s="7" t="s">
        <v>64</v>
      </c>
      <c r="G80" s="51" t="n">
        <v>4.8</v>
      </c>
      <c r="H80" s="52"/>
      <c r="I80" s="46" t="n">
        <f aca="false">$D$1116</f>
        <v>0.264</v>
      </c>
      <c r="J80" s="53" t="n">
        <f aca="false">TRUNC(H80*(1+I80),2)</f>
        <v>0</v>
      </c>
      <c r="K80" s="54" t="n">
        <f aca="false">TRUNC(J80*G80,2)</f>
        <v>0</v>
      </c>
      <c r="L80" s="51"/>
      <c r="M80" s="46"/>
      <c r="N80" s="7"/>
      <c r="O80" s="51"/>
      <c r="P80" s="51"/>
      <c r="Q80" s="51"/>
      <c r="R80" s="51"/>
      <c r="S80" s="51" t="n">
        <f aca="false">K80</f>
        <v>0</v>
      </c>
      <c r="T80" s="51"/>
      <c r="U80" s="51"/>
      <c r="V80" s="51"/>
      <c r="W80" s="7"/>
      <c r="X80" s="7"/>
    </row>
    <row r="81" s="9" customFormat="true" ht="23.85" hidden="false" customHeight="false" outlineLevel="1" collapsed="false">
      <c r="A81" s="49" t="s">
        <v>221</v>
      </c>
      <c r="B81" s="50" t="s">
        <v>49</v>
      </c>
      <c r="C81" s="50" t="s">
        <v>109</v>
      </c>
      <c r="D81" s="50" t="s">
        <v>51</v>
      </c>
      <c r="E81" s="45" t="s">
        <v>222</v>
      </c>
      <c r="F81" s="7" t="s">
        <v>64</v>
      </c>
      <c r="G81" s="51" t="n">
        <v>5.98</v>
      </c>
      <c r="H81" s="52"/>
      <c r="I81" s="46" t="n">
        <f aca="false">$D$1116</f>
        <v>0.264</v>
      </c>
      <c r="J81" s="53" t="n">
        <f aca="false">TRUNC(H81*(1+I81),2)</f>
        <v>0</v>
      </c>
      <c r="K81" s="54" t="n">
        <f aca="false">TRUNC(J81*G81,2)</f>
        <v>0</v>
      </c>
      <c r="L81" s="51"/>
      <c r="M81" s="46"/>
      <c r="N81" s="7"/>
      <c r="O81" s="51"/>
      <c r="P81" s="51"/>
      <c r="Q81" s="51"/>
      <c r="R81" s="51"/>
      <c r="S81" s="51" t="n">
        <f aca="false">K81</f>
        <v>0</v>
      </c>
      <c r="T81" s="51"/>
      <c r="U81" s="51"/>
      <c r="V81" s="51"/>
      <c r="W81" s="7"/>
      <c r="X81" s="7"/>
    </row>
    <row r="82" s="9" customFormat="true" ht="23.85" hidden="false" customHeight="false" outlineLevel="1" collapsed="false">
      <c r="A82" s="49" t="s">
        <v>223</v>
      </c>
      <c r="B82" s="50" t="s">
        <v>49</v>
      </c>
      <c r="C82" s="50" t="s">
        <v>94</v>
      </c>
      <c r="D82" s="50" t="s">
        <v>51</v>
      </c>
      <c r="E82" s="81" t="s">
        <v>224</v>
      </c>
      <c r="F82" s="7" t="s">
        <v>64</v>
      </c>
      <c r="G82" s="51" t="n">
        <v>7.5</v>
      </c>
      <c r="H82" s="52"/>
      <c r="I82" s="46" t="n">
        <f aca="false">$D$1116</f>
        <v>0.264</v>
      </c>
      <c r="J82" s="53" t="n">
        <f aca="false">TRUNC(H82*(1+I82),2)</f>
        <v>0</v>
      </c>
      <c r="K82" s="54" t="n">
        <f aca="false">TRUNC(J82*G82,2)</f>
        <v>0</v>
      </c>
      <c r="L82" s="51"/>
      <c r="M82" s="46"/>
      <c r="N82" s="7"/>
      <c r="O82" s="51"/>
      <c r="P82" s="51"/>
      <c r="Q82" s="51"/>
      <c r="R82" s="51"/>
      <c r="S82" s="51" t="n">
        <f aca="false">K82</f>
        <v>0</v>
      </c>
      <c r="T82" s="51"/>
      <c r="U82" s="51"/>
      <c r="V82" s="51"/>
      <c r="W82" s="7"/>
      <c r="X82" s="7"/>
    </row>
    <row r="83" s="9" customFormat="true" ht="23.85" hidden="false" customHeight="false" outlineLevel="1" collapsed="false">
      <c r="A83" s="49" t="s">
        <v>225</v>
      </c>
      <c r="B83" s="50" t="s">
        <v>49</v>
      </c>
      <c r="C83" s="50" t="n">
        <v>97655</v>
      </c>
      <c r="D83" s="50" t="s">
        <v>51</v>
      </c>
      <c r="E83" s="81" t="s">
        <v>226</v>
      </c>
      <c r="F83" s="7" t="s">
        <v>64</v>
      </c>
      <c r="G83" s="51" t="n">
        <v>5.98</v>
      </c>
      <c r="H83" s="52"/>
      <c r="I83" s="46" t="n">
        <f aca="false">$D$1116</f>
        <v>0.264</v>
      </c>
      <c r="J83" s="53" t="n">
        <f aca="false">TRUNC(H83*(1+I83),2)</f>
        <v>0</v>
      </c>
      <c r="K83" s="54" t="n">
        <f aca="false">TRUNC(J83*G83,2)</f>
        <v>0</v>
      </c>
      <c r="L83" s="51"/>
      <c r="M83" s="46"/>
      <c r="N83" s="7"/>
      <c r="O83" s="51"/>
      <c r="P83" s="51"/>
      <c r="Q83" s="51"/>
      <c r="R83" s="51"/>
      <c r="S83" s="51" t="n">
        <f aca="false">K83</f>
        <v>0</v>
      </c>
      <c r="T83" s="51"/>
      <c r="U83" s="51"/>
      <c r="V83" s="51"/>
      <c r="W83" s="7"/>
      <c r="X83" s="7"/>
    </row>
    <row r="84" s="9" customFormat="true" ht="23.85" hidden="false" customHeight="false" outlineLevel="1" collapsed="false">
      <c r="A84" s="49" t="s">
        <v>227</v>
      </c>
      <c r="B84" s="50" t="s">
        <v>49</v>
      </c>
      <c r="C84" s="50" t="s">
        <v>163</v>
      </c>
      <c r="D84" s="50" t="s">
        <v>51</v>
      </c>
      <c r="E84" s="45" t="s">
        <v>164</v>
      </c>
      <c r="F84" s="7" t="s">
        <v>121</v>
      </c>
      <c r="G84" s="51" t="n">
        <v>17.4</v>
      </c>
      <c r="H84" s="52"/>
      <c r="I84" s="46" t="n">
        <f aca="false">$D$1116</f>
        <v>0.264</v>
      </c>
      <c r="J84" s="53" t="n">
        <f aca="false">TRUNC(H84*(1+I84),2)</f>
        <v>0</v>
      </c>
      <c r="K84" s="54" t="n">
        <f aca="false">TRUNC(J84*G84,2)</f>
        <v>0</v>
      </c>
      <c r="L84" s="51"/>
      <c r="M84" s="46"/>
      <c r="N84" s="7"/>
      <c r="O84" s="51"/>
      <c r="P84" s="51"/>
      <c r="Q84" s="51"/>
      <c r="R84" s="51"/>
      <c r="S84" s="51" t="n">
        <f aca="false">K84</f>
        <v>0</v>
      </c>
      <c r="T84" s="51"/>
      <c r="U84" s="51"/>
      <c r="V84" s="51"/>
      <c r="W84" s="7"/>
      <c r="X84" s="7"/>
    </row>
    <row r="85" s="72" customFormat="true" ht="12.8" hidden="false" customHeight="false" outlineLevel="1" collapsed="false">
      <c r="A85" s="65" t="s">
        <v>228</v>
      </c>
      <c r="B85" s="66"/>
      <c r="C85" s="66"/>
      <c r="D85" s="67"/>
      <c r="E85" s="68" t="s">
        <v>229</v>
      </c>
      <c r="F85" s="66"/>
      <c r="G85" s="69"/>
      <c r="H85" s="55"/>
      <c r="I85" s="70"/>
      <c r="J85" s="70"/>
      <c r="K85" s="69"/>
      <c r="L85" s="69"/>
      <c r="M85" s="70"/>
      <c r="N85" s="71"/>
      <c r="O85" s="69"/>
      <c r="P85" s="69"/>
      <c r="Q85" s="69"/>
      <c r="R85" s="69"/>
      <c r="S85" s="69"/>
      <c r="T85" s="69"/>
      <c r="U85" s="69"/>
      <c r="V85" s="69"/>
      <c r="W85" s="71"/>
      <c r="X85" s="71"/>
    </row>
    <row r="86" s="80" customFormat="true" ht="12.8" hidden="false" customHeight="false" outlineLevel="1" collapsed="false">
      <c r="A86" s="73" t="s">
        <v>230</v>
      </c>
      <c r="B86" s="74"/>
      <c r="C86" s="74"/>
      <c r="D86" s="75"/>
      <c r="E86" s="76" t="s">
        <v>86</v>
      </c>
      <c r="F86" s="74"/>
      <c r="G86" s="77"/>
      <c r="H86" s="55"/>
      <c r="I86" s="78"/>
      <c r="J86" s="78"/>
      <c r="K86" s="77"/>
      <c r="L86" s="77"/>
      <c r="M86" s="78"/>
      <c r="N86" s="79"/>
      <c r="O86" s="77"/>
      <c r="P86" s="77"/>
      <c r="Q86" s="77"/>
      <c r="R86" s="77"/>
      <c r="S86" s="77"/>
      <c r="T86" s="77"/>
      <c r="U86" s="77"/>
      <c r="V86" s="77"/>
      <c r="W86" s="79"/>
      <c r="X86" s="79"/>
    </row>
    <row r="87" s="9" customFormat="true" ht="23.85" hidden="false" customHeight="false" outlineLevel="1" collapsed="false">
      <c r="A87" s="49" t="s">
        <v>231</v>
      </c>
      <c r="B87" s="50" t="s">
        <v>49</v>
      </c>
      <c r="C87" s="50" t="s">
        <v>232</v>
      </c>
      <c r="D87" s="50" t="s">
        <v>51</v>
      </c>
      <c r="E87" s="45" t="s">
        <v>233</v>
      </c>
      <c r="F87" s="7" t="s">
        <v>117</v>
      </c>
      <c r="G87" s="51" t="n">
        <v>30</v>
      </c>
      <c r="H87" s="52"/>
      <c r="I87" s="46" t="n">
        <f aca="false">$D$1116</f>
        <v>0.264</v>
      </c>
      <c r="J87" s="53" t="n">
        <f aca="false">TRUNC(H87*(1+I87),2)</f>
        <v>0</v>
      </c>
      <c r="K87" s="54" t="n">
        <f aca="false">TRUNC(J87*G87,2)</f>
        <v>0</v>
      </c>
      <c r="L87" s="51"/>
      <c r="M87" s="46"/>
      <c r="N87" s="7"/>
      <c r="O87" s="51" t="n">
        <f aca="false">K87</f>
        <v>0</v>
      </c>
      <c r="P87" s="51"/>
      <c r="Q87" s="51"/>
      <c r="R87" s="51"/>
      <c r="S87" s="51"/>
      <c r="T87" s="51"/>
      <c r="U87" s="51"/>
      <c r="V87" s="51"/>
      <c r="W87" s="7"/>
      <c r="X87" s="7"/>
    </row>
    <row r="88" s="9" customFormat="true" ht="23.85" hidden="false" customHeight="false" outlineLevel="1" collapsed="false">
      <c r="A88" s="49" t="s">
        <v>234</v>
      </c>
      <c r="B88" s="50" t="s">
        <v>49</v>
      </c>
      <c r="C88" s="50" t="s">
        <v>235</v>
      </c>
      <c r="D88" s="50" t="s">
        <v>51</v>
      </c>
      <c r="E88" s="45" t="s">
        <v>236</v>
      </c>
      <c r="F88" s="7" t="s">
        <v>130</v>
      </c>
      <c r="G88" s="51" t="n">
        <v>720</v>
      </c>
      <c r="H88" s="52"/>
      <c r="I88" s="46" t="n">
        <f aca="false">$D$1116</f>
        <v>0.264</v>
      </c>
      <c r="J88" s="53" t="n">
        <f aca="false">TRUNC(H88*(1+I88),2)</f>
        <v>0</v>
      </c>
      <c r="K88" s="54" t="n">
        <f aca="false">TRUNC(J88*G88,2)</f>
        <v>0</v>
      </c>
      <c r="L88" s="51"/>
      <c r="M88" s="46"/>
      <c r="N88" s="7"/>
      <c r="O88" s="51" t="n">
        <f aca="false">K88</f>
        <v>0</v>
      </c>
      <c r="P88" s="51"/>
      <c r="Q88" s="51"/>
      <c r="R88" s="51"/>
      <c r="S88" s="51"/>
      <c r="T88" s="51"/>
      <c r="U88" s="51"/>
      <c r="V88" s="51"/>
      <c r="W88" s="7"/>
      <c r="X88" s="7"/>
    </row>
    <row r="89" s="9" customFormat="true" ht="23.85" hidden="false" customHeight="false" outlineLevel="1" collapsed="false">
      <c r="A89" s="49" t="s">
        <v>237</v>
      </c>
      <c r="B89" s="50" t="s">
        <v>49</v>
      </c>
      <c r="C89" s="50" t="s">
        <v>238</v>
      </c>
      <c r="D89" s="50" t="s">
        <v>51</v>
      </c>
      <c r="E89" s="45" t="s">
        <v>239</v>
      </c>
      <c r="F89" s="7" t="s">
        <v>117</v>
      </c>
      <c r="G89" s="51" t="n">
        <v>76</v>
      </c>
      <c r="H89" s="52"/>
      <c r="I89" s="46" t="n">
        <f aca="false">$D$1116</f>
        <v>0.264</v>
      </c>
      <c r="J89" s="53" t="n">
        <f aca="false">TRUNC(H89*(1+I89),2)</f>
        <v>0</v>
      </c>
      <c r="K89" s="54" t="n">
        <f aca="false">TRUNC(J89*G89,2)</f>
        <v>0</v>
      </c>
      <c r="L89" s="51"/>
      <c r="M89" s="46"/>
      <c r="N89" s="7"/>
      <c r="O89" s="51" t="n">
        <f aca="false">K89</f>
        <v>0</v>
      </c>
      <c r="P89" s="51"/>
      <c r="Q89" s="51"/>
      <c r="R89" s="51"/>
      <c r="S89" s="51"/>
      <c r="T89" s="51"/>
      <c r="U89" s="51"/>
      <c r="V89" s="51"/>
      <c r="W89" s="7"/>
      <c r="X89" s="7"/>
    </row>
    <row r="90" s="9" customFormat="true" ht="14.15" hidden="false" customHeight="false" outlineLevel="1" collapsed="false">
      <c r="A90" s="49" t="s">
        <v>240</v>
      </c>
      <c r="B90" s="50" t="s">
        <v>49</v>
      </c>
      <c r="C90" s="50" t="s">
        <v>241</v>
      </c>
      <c r="D90" s="50" t="s">
        <v>80</v>
      </c>
      <c r="E90" s="45" t="s">
        <v>242</v>
      </c>
      <c r="F90" s="7" t="s">
        <v>117</v>
      </c>
      <c r="G90" s="51" t="n">
        <v>3</v>
      </c>
      <c r="H90" s="52"/>
      <c r="I90" s="46" t="n">
        <f aca="false">$D$1116</f>
        <v>0.264</v>
      </c>
      <c r="J90" s="53" t="n">
        <f aca="false">TRUNC(H90*(1+I90),2)</f>
        <v>0</v>
      </c>
      <c r="K90" s="54" t="n">
        <f aca="false">TRUNC(J90*G90,2)</f>
        <v>0</v>
      </c>
      <c r="L90" s="51"/>
      <c r="M90" s="46"/>
      <c r="N90" s="7"/>
      <c r="O90" s="51" t="n">
        <f aca="false">2*K90/3</f>
        <v>0</v>
      </c>
      <c r="P90" s="51"/>
      <c r="Q90" s="51"/>
      <c r="R90" s="51"/>
      <c r="S90" s="51"/>
      <c r="T90" s="51"/>
      <c r="U90" s="51" t="n">
        <f aca="false">K90-O90</f>
        <v>0</v>
      </c>
      <c r="V90" s="51"/>
      <c r="W90" s="7"/>
      <c r="X90" s="7"/>
    </row>
    <row r="91" s="9" customFormat="true" ht="12.8" hidden="false" customHeight="false" outlineLevel="1" collapsed="false">
      <c r="A91" s="49" t="s">
        <v>243</v>
      </c>
      <c r="B91" s="50" t="s">
        <v>49</v>
      </c>
      <c r="C91" s="50" t="s">
        <v>244</v>
      </c>
      <c r="D91" s="50" t="s">
        <v>80</v>
      </c>
      <c r="E91" s="45" t="s">
        <v>245</v>
      </c>
      <c r="F91" s="7" t="s">
        <v>130</v>
      </c>
      <c r="G91" s="51" t="n">
        <v>80</v>
      </c>
      <c r="H91" s="52"/>
      <c r="I91" s="46" t="n">
        <f aca="false">$D$1116</f>
        <v>0.264</v>
      </c>
      <c r="J91" s="53" t="n">
        <f aca="false">TRUNC(H91*(1+I91),2)</f>
        <v>0</v>
      </c>
      <c r="K91" s="54" t="n">
        <f aca="false">TRUNC(J91*G91,2)</f>
        <v>0</v>
      </c>
      <c r="L91" s="51"/>
      <c r="M91" s="46"/>
      <c r="N91" s="7"/>
      <c r="O91" s="51" t="n">
        <f aca="false">K91</f>
        <v>0</v>
      </c>
      <c r="P91" s="51"/>
      <c r="Q91" s="51"/>
      <c r="R91" s="51"/>
      <c r="S91" s="51"/>
      <c r="T91" s="51"/>
      <c r="U91" s="51"/>
      <c r="V91" s="51"/>
      <c r="W91" s="7"/>
      <c r="X91" s="7"/>
    </row>
    <row r="92" s="80" customFormat="true" ht="12.8" hidden="false" customHeight="false" outlineLevel="1" collapsed="false">
      <c r="A92" s="73" t="s">
        <v>246</v>
      </c>
      <c r="B92" s="74"/>
      <c r="C92" s="74"/>
      <c r="D92" s="75"/>
      <c r="E92" s="76" t="s">
        <v>166</v>
      </c>
      <c r="F92" s="74"/>
      <c r="G92" s="77"/>
      <c r="H92" s="55"/>
      <c r="I92" s="78"/>
      <c r="J92" s="78"/>
      <c r="K92" s="77"/>
      <c r="L92" s="77"/>
      <c r="M92" s="78"/>
      <c r="N92" s="79"/>
      <c r="O92" s="77"/>
      <c r="P92" s="77"/>
      <c r="Q92" s="77"/>
      <c r="R92" s="77"/>
      <c r="S92" s="77"/>
      <c r="T92" s="77"/>
      <c r="U92" s="77"/>
      <c r="V92" s="77"/>
      <c r="W92" s="79"/>
      <c r="X92" s="79"/>
    </row>
    <row r="93" s="9" customFormat="true" ht="23.85" hidden="false" customHeight="false" outlineLevel="1" collapsed="false">
      <c r="A93" s="49" t="s">
        <v>247</v>
      </c>
      <c r="B93" s="50" t="s">
        <v>49</v>
      </c>
      <c r="C93" s="50" t="s">
        <v>232</v>
      </c>
      <c r="D93" s="50" t="s">
        <v>51</v>
      </c>
      <c r="E93" s="45" t="s">
        <v>233</v>
      </c>
      <c r="F93" s="7" t="s">
        <v>117</v>
      </c>
      <c r="G93" s="51" t="n">
        <v>6</v>
      </c>
      <c r="H93" s="52"/>
      <c r="I93" s="46" t="n">
        <f aca="false">$D$1116</f>
        <v>0.264</v>
      </c>
      <c r="J93" s="53" t="n">
        <f aca="false">TRUNC(H93*(1+I93),2)</f>
        <v>0</v>
      </c>
      <c r="K93" s="54" t="n">
        <f aca="false">TRUNC(J93*G93,2)</f>
        <v>0</v>
      </c>
      <c r="L93" s="51"/>
      <c r="M93" s="46"/>
      <c r="N93" s="7"/>
      <c r="O93" s="51"/>
      <c r="P93" s="51" t="n">
        <f aca="false">K93</f>
        <v>0</v>
      </c>
      <c r="Q93" s="51"/>
      <c r="R93" s="51"/>
      <c r="S93" s="51"/>
      <c r="T93" s="51"/>
      <c r="U93" s="51"/>
      <c r="V93" s="51"/>
      <c r="W93" s="7"/>
      <c r="X93" s="7"/>
    </row>
    <row r="94" s="9" customFormat="true" ht="23.85" hidden="false" customHeight="false" outlineLevel="1" collapsed="false">
      <c r="A94" s="49" t="s">
        <v>248</v>
      </c>
      <c r="B94" s="50" t="s">
        <v>49</v>
      </c>
      <c r="C94" s="50" t="s">
        <v>235</v>
      </c>
      <c r="D94" s="50" t="s">
        <v>51</v>
      </c>
      <c r="E94" s="45" t="s">
        <v>236</v>
      </c>
      <c r="F94" s="7" t="s">
        <v>130</v>
      </c>
      <c r="G94" s="51" t="n">
        <v>180</v>
      </c>
      <c r="H94" s="52"/>
      <c r="I94" s="46" t="n">
        <f aca="false">$D$1116</f>
        <v>0.264</v>
      </c>
      <c r="J94" s="53" t="n">
        <f aca="false">TRUNC(H94*(1+I94),2)</f>
        <v>0</v>
      </c>
      <c r="K94" s="54" t="n">
        <f aca="false">TRUNC(J94*G94,2)</f>
        <v>0</v>
      </c>
      <c r="L94" s="51"/>
      <c r="M94" s="46"/>
      <c r="N94" s="7"/>
      <c r="O94" s="51"/>
      <c r="P94" s="51" t="n">
        <f aca="false">K94</f>
        <v>0</v>
      </c>
      <c r="Q94" s="51"/>
      <c r="R94" s="51"/>
      <c r="S94" s="51"/>
      <c r="T94" s="51"/>
      <c r="U94" s="51"/>
      <c r="V94" s="51"/>
      <c r="W94" s="7"/>
      <c r="X94" s="7"/>
    </row>
    <row r="95" s="9" customFormat="true" ht="23.85" hidden="false" customHeight="false" outlineLevel="1" collapsed="false">
      <c r="A95" s="49" t="s">
        <v>249</v>
      </c>
      <c r="B95" s="50" t="s">
        <v>49</v>
      </c>
      <c r="C95" s="50" t="s">
        <v>238</v>
      </c>
      <c r="D95" s="50" t="s">
        <v>51</v>
      </c>
      <c r="E95" s="45" t="s">
        <v>239</v>
      </c>
      <c r="F95" s="7" t="s">
        <v>117</v>
      </c>
      <c r="G95" s="51" t="n">
        <v>20</v>
      </c>
      <c r="H95" s="52"/>
      <c r="I95" s="46" t="n">
        <f aca="false">$D$1116</f>
        <v>0.264</v>
      </c>
      <c r="J95" s="53" t="n">
        <f aca="false">TRUNC(H95*(1+I95),2)</f>
        <v>0</v>
      </c>
      <c r="K95" s="54" t="n">
        <f aca="false">TRUNC(J95*G95,2)</f>
        <v>0</v>
      </c>
      <c r="L95" s="51"/>
      <c r="M95" s="46"/>
      <c r="N95" s="7"/>
      <c r="O95" s="51"/>
      <c r="P95" s="51" t="n">
        <f aca="false">K95</f>
        <v>0</v>
      </c>
      <c r="Q95" s="51"/>
      <c r="R95" s="51"/>
      <c r="S95" s="51"/>
      <c r="T95" s="51"/>
      <c r="U95" s="51"/>
      <c r="V95" s="51"/>
      <c r="W95" s="7"/>
      <c r="X95" s="7"/>
    </row>
    <row r="96" s="9" customFormat="true" ht="14.15" hidden="false" customHeight="false" outlineLevel="1" collapsed="false">
      <c r="A96" s="49" t="s">
        <v>250</v>
      </c>
      <c r="B96" s="50" t="s">
        <v>49</v>
      </c>
      <c r="C96" s="50" t="s">
        <v>241</v>
      </c>
      <c r="D96" s="50" t="s">
        <v>80</v>
      </c>
      <c r="E96" s="45" t="s">
        <v>242</v>
      </c>
      <c r="F96" s="7" t="s">
        <v>117</v>
      </c>
      <c r="G96" s="51" t="n">
        <v>1</v>
      </c>
      <c r="H96" s="52"/>
      <c r="I96" s="46" t="n">
        <f aca="false">$D$1116</f>
        <v>0.264</v>
      </c>
      <c r="J96" s="53" t="n">
        <f aca="false">TRUNC(H96*(1+I96),2)</f>
        <v>0</v>
      </c>
      <c r="K96" s="54" t="n">
        <f aca="false">TRUNC(J96*G96,2)</f>
        <v>0</v>
      </c>
      <c r="L96" s="51"/>
      <c r="M96" s="46"/>
      <c r="N96" s="7"/>
      <c r="O96" s="51"/>
      <c r="P96" s="51"/>
      <c r="Q96" s="51"/>
      <c r="R96" s="51"/>
      <c r="S96" s="51"/>
      <c r="T96" s="51"/>
      <c r="U96" s="51" t="n">
        <f aca="false">K96</f>
        <v>0</v>
      </c>
      <c r="V96" s="51"/>
      <c r="W96" s="7"/>
      <c r="X96" s="7"/>
    </row>
    <row r="97" s="43" customFormat="true" ht="14.15" hidden="false" customHeight="false" outlineLevel="0" collapsed="false">
      <c r="A97" s="36" t="n">
        <v>4</v>
      </c>
      <c r="B97" s="37"/>
      <c r="C97" s="37"/>
      <c r="D97" s="82"/>
      <c r="E97" s="36" t="s">
        <v>251</v>
      </c>
      <c r="F97" s="38"/>
      <c r="G97" s="38"/>
      <c r="H97" s="55"/>
      <c r="I97" s="38"/>
      <c r="J97" s="38"/>
      <c r="K97" s="39"/>
      <c r="L97" s="40" t="n">
        <f aca="false">SUM(K100:K126)</f>
        <v>0</v>
      </c>
      <c r="M97" s="41" t="e">
        <f aca="false">(L97)/$L$1115</f>
        <v>#DIV/0!</v>
      </c>
      <c r="N97" s="42" t="n">
        <f aca="false">SUM(O97:V97)-K97</f>
        <v>0</v>
      </c>
      <c r="O97" s="40" t="str">
        <f aca="false">IF(SUM(O100:O126)&gt;0,SUM(O100:O126),"-")</f>
        <v>-</v>
      </c>
      <c r="P97" s="40" t="str">
        <f aca="false">IF(SUM(P100:P126)&gt;0,SUM(P100:P126),"-")</f>
        <v>-</v>
      </c>
      <c r="Q97" s="40" t="str">
        <f aca="false">IF(SUM(Q100:Q126)&gt;0,SUM(Q100:Q126),"-")</f>
        <v>-</v>
      </c>
      <c r="R97" s="40" t="str">
        <f aca="false">IF(SUM(R100:R126)&gt;0,SUM(R100:R126),"-")</f>
        <v>-</v>
      </c>
      <c r="S97" s="40" t="str">
        <f aca="false">IF(SUM(S100:S126)&gt;0,SUM(S100:S126),"-")</f>
        <v>-</v>
      </c>
      <c r="T97" s="40" t="str">
        <f aca="false">IF(SUM(T100:T126)&gt;0,SUM(T100:T126),"-")</f>
        <v>-</v>
      </c>
      <c r="U97" s="40" t="str">
        <f aca="false">IF(SUM(U100:U126)&gt;0,SUM(U100:U126),"-")</f>
        <v>-</v>
      </c>
      <c r="V97" s="40" t="str">
        <f aca="false">IF(SUM(V100:V126)&gt;0,SUM(V100:V126),"-")</f>
        <v>-</v>
      </c>
      <c r="W97" s="40" t="str">
        <f aca="false">IF(SUM(W100:W126)&gt;0,SUM(W100:W126),"-")</f>
        <v>-</v>
      </c>
      <c r="X97" s="40" t="str">
        <f aca="false">IF(SUM(X100:X126)&gt;0,SUM(X100:X126),"-")</f>
        <v>-</v>
      </c>
      <c r="IM97" s="44"/>
      <c r="IN97" s="44"/>
    </row>
    <row r="98" s="9" customFormat="true" ht="14.15" hidden="false" customHeight="false" outlineLevel="0" collapsed="false">
      <c r="A98" s="45"/>
      <c r="B98" s="46"/>
      <c r="C98" s="46"/>
      <c r="D98" s="83"/>
      <c r="E98" s="45"/>
      <c r="F98" s="46"/>
      <c r="G98" s="46"/>
      <c r="H98" s="52"/>
      <c r="I98" s="46"/>
      <c r="J98" s="46"/>
      <c r="K98" s="46"/>
      <c r="L98" s="46"/>
      <c r="M98" s="46"/>
      <c r="N98" s="46" t="n">
        <f aca="false">SUM(O98:V98)-K98</f>
        <v>0</v>
      </c>
      <c r="O98" s="46"/>
      <c r="P98" s="46"/>
      <c r="Q98" s="46"/>
      <c r="R98" s="46"/>
      <c r="S98" s="46"/>
      <c r="T98" s="46"/>
      <c r="U98" s="46"/>
      <c r="V98" s="46"/>
      <c r="W98" s="7"/>
      <c r="X98" s="7"/>
      <c r="IM98" s="10"/>
      <c r="IN98" s="10"/>
    </row>
    <row r="99" s="72" customFormat="true" ht="12.8" hidden="false" customHeight="false" outlineLevel="1" collapsed="false">
      <c r="A99" s="65" t="s">
        <v>252</v>
      </c>
      <c r="B99" s="66"/>
      <c r="C99" s="66"/>
      <c r="D99" s="67"/>
      <c r="E99" s="68" t="s">
        <v>86</v>
      </c>
      <c r="F99" s="66"/>
      <c r="G99" s="69"/>
      <c r="H99" s="55"/>
      <c r="I99" s="70"/>
      <c r="J99" s="70"/>
      <c r="K99" s="69"/>
      <c r="L99" s="69"/>
      <c r="M99" s="70"/>
      <c r="N99" s="71"/>
      <c r="O99" s="69"/>
      <c r="P99" s="69"/>
      <c r="Q99" s="69"/>
      <c r="R99" s="69"/>
      <c r="S99" s="69"/>
      <c r="T99" s="69"/>
      <c r="U99" s="69"/>
      <c r="V99" s="69"/>
      <c r="W99" s="71"/>
      <c r="X99" s="71"/>
    </row>
    <row r="100" s="80" customFormat="true" ht="12.8" hidden="false" customHeight="false" outlineLevel="1" collapsed="false">
      <c r="A100" s="73" t="s">
        <v>253</v>
      </c>
      <c r="B100" s="74"/>
      <c r="C100" s="74"/>
      <c r="D100" s="75"/>
      <c r="E100" s="76" t="s">
        <v>254</v>
      </c>
      <c r="F100" s="74"/>
      <c r="G100" s="77"/>
      <c r="H100" s="55"/>
      <c r="I100" s="78"/>
      <c r="J100" s="78"/>
      <c r="K100" s="77"/>
      <c r="L100" s="77"/>
      <c r="M100" s="78"/>
      <c r="N100" s="79"/>
      <c r="O100" s="77"/>
      <c r="P100" s="77"/>
      <c r="Q100" s="77"/>
      <c r="R100" s="77"/>
      <c r="S100" s="77"/>
      <c r="T100" s="77"/>
      <c r="U100" s="77"/>
      <c r="V100" s="77"/>
      <c r="W100" s="79"/>
      <c r="X100" s="79"/>
    </row>
    <row r="101" s="9" customFormat="true" ht="14.15" hidden="false" customHeight="false" outlineLevel="1" collapsed="false">
      <c r="A101" s="49" t="s">
        <v>255</v>
      </c>
      <c r="B101" s="50" t="s">
        <v>49</v>
      </c>
      <c r="C101" s="50" t="s">
        <v>256</v>
      </c>
      <c r="D101" s="50" t="s">
        <v>51</v>
      </c>
      <c r="E101" s="45" t="s">
        <v>257</v>
      </c>
      <c r="F101" s="7" t="s">
        <v>121</v>
      </c>
      <c r="G101" s="51" t="n">
        <v>2.17</v>
      </c>
      <c r="H101" s="52"/>
      <c r="I101" s="46" t="n">
        <f aca="false">$D$1116</f>
        <v>0.264</v>
      </c>
      <c r="J101" s="53" t="n">
        <f aca="false">TRUNC(H101*(1+I101),2)</f>
        <v>0</v>
      </c>
      <c r="K101" s="54" t="n">
        <f aca="false">TRUNC(J101*G101,2)</f>
        <v>0</v>
      </c>
      <c r="L101" s="60"/>
      <c r="M101" s="60"/>
      <c r="N101" s="7" t="n">
        <f aca="false">SUM(O101:V101)-K101</f>
        <v>0</v>
      </c>
      <c r="O101" s="51"/>
      <c r="P101" s="51" t="n">
        <f aca="false">K101</f>
        <v>0</v>
      </c>
      <c r="Q101" s="51"/>
      <c r="R101" s="51"/>
      <c r="S101" s="51"/>
      <c r="T101" s="51"/>
      <c r="U101" s="51"/>
      <c r="V101" s="51"/>
      <c r="W101" s="7"/>
      <c r="X101" s="7"/>
      <c r="IM101" s="10"/>
      <c r="IN101" s="10"/>
    </row>
    <row r="102" s="10" customFormat="true" ht="23.85" hidden="false" customHeight="false" outlineLevel="1" collapsed="false">
      <c r="A102" s="49" t="s">
        <v>258</v>
      </c>
      <c r="B102" s="50" t="s">
        <v>49</v>
      </c>
      <c r="C102" s="50" t="s">
        <v>259</v>
      </c>
      <c r="D102" s="50" t="s">
        <v>51</v>
      </c>
      <c r="E102" s="45" t="s">
        <v>260</v>
      </c>
      <c r="F102" s="7" t="s">
        <v>130</v>
      </c>
      <c r="G102" s="51" t="n">
        <v>12</v>
      </c>
      <c r="H102" s="52"/>
      <c r="I102" s="46" t="n">
        <f aca="false">$D$1116</f>
        <v>0.264</v>
      </c>
      <c r="J102" s="53" t="n">
        <f aca="false">TRUNC(H102*(1+I102),2)</f>
        <v>0</v>
      </c>
      <c r="K102" s="54" t="n">
        <f aca="false">TRUNC(J102*G102,2)</f>
        <v>0</v>
      </c>
      <c r="L102" s="60"/>
      <c r="M102" s="46"/>
      <c r="N102" s="7" t="n">
        <f aca="false">SUM(O102:V102)-K102</f>
        <v>0</v>
      </c>
      <c r="O102" s="51"/>
      <c r="P102" s="51" t="n">
        <f aca="false">K102</f>
        <v>0</v>
      </c>
      <c r="Q102" s="51"/>
      <c r="R102" s="51"/>
      <c r="S102" s="51"/>
      <c r="T102" s="51"/>
      <c r="U102" s="51"/>
      <c r="V102" s="51"/>
      <c r="W102" s="50"/>
      <c r="X102" s="50"/>
    </row>
    <row r="103" s="72" customFormat="true" ht="12.8" hidden="false" customHeight="false" outlineLevel="1" collapsed="false">
      <c r="A103" s="65" t="s">
        <v>261</v>
      </c>
      <c r="B103" s="66"/>
      <c r="C103" s="66"/>
      <c r="D103" s="67"/>
      <c r="E103" s="68" t="s">
        <v>166</v>
      </c>
      <c r="F103" s="66"/>
      <c r="G103" s="69"/>
      <c r="H103" s="55"/>
      <c r="I103" s="70"/>
      <c r="J103" s="70"/>
      <c r="K103" s="69"/>
      <c r="L103" s="69"/>
      <c r="M103" s="70"/>
      <c r="N103" s="71"/>
      <c r="O103" s="69"/>
      <c r="P103" s="69"/>
      <c r="Q103" s="69"/>
      <c r="R103" s="69"/>
      <c r="S103" s="69"/>
      <c r="T103" s="69"/>
      <c r="U103" s="69"/>
      <c r="V103" s="69"/>
      <c r="W103" s="71"/>
      <c r="X103" s="71"/>
    </row>
    <row r="104" s="80" customFormat="true" ht="12.8" hidden="false" customHeight="false" outlineLevel="1" collapsed="false">
      <c r="A104" s="73" t="s">
        <v>262</v>
      </c>
      <c r="B104" s="74"/>
      <c r="C104" s="74"/>
      <c r="D104" s="75"/>
      <c r="E104" s="76" t="s">
        <v>254</v>
      </c>
      <c r="F104" s="74"/>
      <c r="G104" s="77"/>
      <c r="H104" s="55"/>
      <c r="I104" s="78"/>
      <c r="J104" s="78"/>
      <c r="K104" s="77"/>
      <c r="L104" s="77"/>
      <c r="M104" s="78"/>
      <c r="N104" s="79"/>
      <c r="O104" s="77"/>
      <c r="P104" s="77"/>
      <c r="Q104" s="77"/>
      <c r="R104" s="77"/>
      <c r="S104" s="77"/>
      <c r="T104" s="77"/>
      <c r="U104" s="77"/>
      <c r="V104" s="77"/>
      <c r="W104" s="79"/>
      <c r="X104" s="79"/>
    </row>
    <row r="105" s="9" customFormat="true" ht="14.15" hidden="false" customHeight="false" outlineLevel="1" collapsed="false">
      <c r="A105" s="49" t="s">
        <v>263</v>
      </c>
      <c r="B105" s="50" t="s">
        <v>49</v>
      </c>
      <c r="C105" s="50" t="s">
        <v>256</v>
      </c>
      <c r="D105" s="50" t="s">
        <v>51</v>
      </c>
      <c r="E105" s="45" t="s">
        <v>257</v>
      </c>
      <c r="F105" s="7" t="s">
        <v>121</v>
      </c>
      <c r="G105" s="51" t="n">
        <v>2.17</v>
      </c>
      <c r="H105" s="52"/>
      <c r="I105" s="46" t="n">
        <f aca="false">$D$1116</f>
        <v>0.264</v>
      </c>
      <c r="J105" s="53" t="n">
        <f aca="false">TRUNC(H105*(1+I105),2)</f>
        <v>0</v>
      </c>
      <c r="K105" s="54" t="n">
        <f aca="false">TRUNC(J105*G105,2)</f>
        <v>0</v>
      </c>
      <c r="L105" s="60"/>
      <c r="M105" s="60"/>
      <c r="N105" s="7" t="n">
        <f aca="false">SUM(O105:V105)-K105</f>
        <v>0</v>
      </c>
      <c r="O105" s="51"/>
      <c r="P105" s="51"/>
      <c r="Q105" s="51"/>
      <c r="R105" s="51"/>
      <c r="S105" s="51" t="n">
        <f aca="false">K105</f>
        <v>0</v>
      </c>
      <c r="T105" s="51"/>
      <c r="U105" s="51"/>
      <c r="V105" s="51"/>
      <c r="W105" s="7"/>
      <c r="X105" s="7"/>
      <c r="IM105" s="10"/>
      <c r="IN105" s="10"/>
    </row>
    <row r="106" s="10" customFormat="true" ht="23.85" hidden="false" customHeight="false" outlineLevel="1" collapsed="false">
      <c r="A106" s="49" t="s">
        <v>264</v>
      </c>
      <c r="B106" s="50" t="s">
        <v>49</v>
      </c>
      <c r="C106" s="50" t="s">
        <v>259</v>
      </c>
      <c r="D106" s="50" t="s">
        <v>51</v>
      </c>
      <c r="E106" s="45" t="s">
        <v>260</v>
      </c>
      <c r="F106" s="7" t="s">
        <v>130</v>
      </c>
      <c r="G106" s="51" t="n">
        <v>12</v>
      </c>
      <c r="H106" s="52"/>
      <c r="I106" s="46" t="n">
        <f aca="false">$D$1116</f>
        <v>0.264</v>
      </c>
      <c r="J106" s="53" t="n">
        <f aca="false">TRUNC(H106*(1+I106),2)</f>
        <v>0</v>
      </c>
      <c r="K106" s="54" t="n">
        <f aca="false">TRUNC(J106*G106,2)</f>
        <v>0</v>
      </c>
      <c r="L106" s="60"/>
      <c r="M106" s="46"/>
      <c r="N106" s="7" t="n">
        <f aca="false">SUM(O106:V106)-K106</f>
        <v>0</v>
      </c>
      <c r="O106" s="51"/>
      <c r="P106" s="51"/>
      <c r="Q106" s="51"/>
      <c r="R106" s="51"/>
      <c r="S106" s="51" t="n">
        <f aca="false">K106</f>
        <v>0</v>
      </c>
      <c r="T106" s="51"/>
      <c r="U106" s="51"/>
      <c r="V106" s="51"/>
      <c r="W106" s="50"/>
      <c r="X106" s="50"/>
    </row>
    <row r="107" s="85" customFormat="true" ht="12.8" hidden="false" customHeight="false" outlineLevel="1" collapsed="false">
      <c r="A107" s="65" t="s">
        <v>265</v>
      </c>
      <c r="B107" s="66"/>
      <c r="C107" s="66"/>
      <c r="D107" s="67"/>
      <c r="E107" s="68" t="s">
        <v>195</v>
      </c>
      <c r="F107" s="66"/>
      <c r="G107" s="84"/>
      <c r="H107" s="55"/>
      <c r="I107" s="70"/>
      <c r="J107" s="70"/>
      <c r="K107" s="69"/>
      <c r="L107" s="69"/>
      <c r="M107" s="70"/>
      <c r="N107" s="71"/>
      <c r="O107" s="69"/>
      <c r="P107" s="69"/>
      <c r="Q107" s="69"/>
      <c r="R107" s="69"/>
      <c r="S107" s="69"/>
      <c r="T107" s="69"/>
      <c r="U107" s="69"/>
      <c r="V107" s="69"/>
      <c r="W107" s="66"/>
      <c r="X107" s="66"/>
    </row>
    <row r="108" s="80" customFormat="true" ht="14.15" hidden="false" customHeight="false" outlineLevel="1" collapsed="false">
      <c r="A108" s="73" t="s">
        <v>262</v>
      </c>
      <c r="B108" s="74"/>
      <c r="C108" s="74"/>
      <c r="D108" s="75"/>
      <c r="E108" s="76" t="s">
        <v>266</v>
      </c>
      <c r="F108" s="74"/>
      <c r="G108" s="77"/>
      <c r="H108" s="55"/>
      <c r="I108" s="78"/>
      <c r="J108" s="78"/>
      <c r="K108" s="77"/>
      <c r="L108" s="77"/>
      <c r="M108" s="78"/>
      <c r="N108" s="79" t="n">
        <f aca="false">SUM(O108:V108)-K108</f>
        <v>0</v>
      </c>
      <c r="O108" s="77"/>
      <c r="P108" s="77"/>
      <c r="Q108" s="77"/>
      <c r="R108" s="77"/>
      <c r="S108" s="77"/>
      <c r="T108" s="77"/>
      <c r="U108" s="77"/>
      <c r="V108" s="77"/>
      <c r="W108" s="79"/>
      <c r="X108" s="79"/>
    </row>
    <row r="109" s="9" customFormat="true" ht="14.15" hidden="false" customHeight="false" outlineLevel="1" collapsed="false">
      <c r="A109" s="49" t="s">
        <v>267</v>
      </c>
      <c r="B109" s="50" t="s">
        <v>49</v>
      </c>
      <c r="C109" s="50" t="s">
        <v>256</v>
      </c>
      <c r="D109" s="50" t="s">
        <v>51</v>
      </c>
      <c r="E109" s="45" t="s">
        <v>268</v>
      </c>
      <c r="F109" s="7" t="s">
        <v>121</v>
      </c>
      <c r="G109" s="51" t="n">
        <v>6.48</v>
      </c>
      <c r="H109" s="52"/>
      <c r="I109" s="46" t="n">
        <f aca="false">$D$1116</f>
        <v>0.264</v>
      </c>
      <c r="J109" s="53" t="n">
        <f aca="false">TRUNC(H109*(1+I109),2)</f>
        <v>0</v>
      </c>
      <c r="K109" s="54" t="n">
        <f aca="false">TRUNC(J109*G109,2)</f>
        <v>0</v>
      </c>
      <c r="L109" s="60"/>
      <c r="M109" s="60"/>
      <c r="N109" s="7" t="n">
        <f aca="false">SUM(O109:V109)-K109</f>
        <v>0</v>
      </c>
      <c r="O109" s="51"/>
      <c r="P109" s="51"/>
      <c r="Q109" s="51"/>
      <c r="R109" s="51"/>
      <c r="S109" s="51" t="n">
        <f aca="false">K109</f>
        <v>0</v>
      </c>
      <c r="T109" s="51"/>
      <c r="U109" s="51"/>
      <c r="V109" s="51"/>
      <c r="W109" s="7"/>
      <c r="X109" s="7"/>
      <c r="IM109" s="10"/>
      <c r="IN109" s="10"/>
    </row>
    <row r="110" s="10" customFormat="true" ht="23.85" hidden="false" customHeight="false" outlineLevel="1" collapsed="false">
      <c r="A110" s="49" t="s">
        <v>263</v>
      </c>
      <c r="B110" s="50" t="s">
        <v>49</v>
      </c>
      <c r="C110" s="50" t="s">
        <v>259</v>
      </c>
      <c r="D110" s="50" t="s">
        <v>51</v>
      </c>
      <c r="E110" s="45" t="s">
        <v>260</v>
      </c>
      <c r="F110" s="7" t="s">
        <v>130</v>
      </c>
      <c r="G110" s="51" t="n">
        <v>36</v>
      </c>
      <c r="H110" s="52"/>
      <c r="I110" s="46" t="n">
        <f aca="false">$D$1116</f>
        <v>0.264</v>
      </c>
      <c r="J110" s="53" t="n">
        <f aca="false">TRUNC(H110*(1+I110),2)</f>
        <v>0</v>
      </c>
      <c r="K110" s="54" t="n">
        <f aca="false">TRUNC(J110*G110,2)</f>
        <v>0</v>
      </c>
      <c r="L110" s="60"/>
      <c r="M110" s="46"/>
      <c r="N110" s="7" t="n">
        <f aca="false">SUM(O110:V110)-K110</f>
        <v>0</v>
      </c>
      <c r="O110" s="51"/>
      <c r="P110" s="51"/>
      <c r="Q110" s="51"/>
      <c r="R110" s="51"/>
      <c r="S110" s="51" t="n">
        <f aca="false">K110</f>
        <v>0</v>
      </c>
      <c r="T110" s="51"/>
      <c r="U110" s="51"/>
      <c r="V110" s="51"/>
      <c r="W110" s="50"/>
      <c r="X110" s="50"/>
    </row>
    <row r="111" s="80" customFormat="true" ht="14.15" hidden="false" customHeight="false" outlineLevel="1" collapsed="false">
      <c r="A111" s="73" t="s">
        <v>269</v>
      </c>
      <c r="B111" s="74"/>
      <c r="C111" s="74"/>
      <c r="D111" s="75"/>
      <c r="E111" s="76" t="s">
        <v>270</v>
      </c>
      <c r="F111" s="74"/>
      <c r="G111" s="77"/>
      <c r="H111" s="55"/>
      <c r="I111" s="78"/>
      <c r="J111" s="78"/>
      <c r="K111" s="77"/>
      <c r="L111" s="77"/>
      <c r="M111" s="78"/>
      <c r="N111" s="79" t="n">
        <f aca="false">SUM(O111:V111)-K111</f>
        <v>0</v>
      </c>
      <c r="O111" s="77"/>
      <c r="P111" s="77"/>
      <c r="Q111" s="77"/>
      <c r="R111" s="77"/>
      <c r="S111" s="77"/>
      <c r="T111" s="77"/>
      <c r="U111" s="77"/>
      <c r="V111" s="77"/>
      <c r="W111" s="79"/>
      <c r="X111" s="79"/>
    </row>
    <row r="112" s="9" customFormat="true" ht="14.15" hidden="false" customHeight="false" outlineLevel="1" collapsed="false">
      <c r="A112" s="49" t="s">
        <v>271</v>
      </c>
      <c r="B112" s="50" t="s">
        <v>49</v>
      </c>
      <c r="C112" s="50" t="s">
        <v>256</v>
      </c>
      <c r="D112" s="50" t="s">
        <v>51</v>
      </c>
      <c r="E112" s="45" t="s">
        <v>268</v>
      </c>
      <c r="F112" s="7" t="s">
        <v>121</v>
      </c>
      <c r="G112" s="51" t="n">
        <v>2.17</v>
      </c>
      <c r="H112" s="52"/>
      <c r="I112" s="46" t="n">
        <f aca="false">$D$1116</f>
        <v>0.264</v>
      </c>
      <c r="J112" s="53" t="n">
        <f aca="false">TRUNC(H112*(1+I112),2)</f>
        <v>0</v>
      </c>
      <c r="K112" s="54" t="n">
        <f aca="false">TRUNC(J112*G112,2)</f>
        <v>0</v>
      </c>
      <c r="L112" s="60"/>
      <c r="M112" s="60"/>
      <c r="N112" s="7" t="n">
        <f aca="false">SUM(O112:V112)-K112</f>
        <v>0</v>
      </c>
      <c r="O112" s="51"/>
      <c r="P112" s="51"/>
      <c r="Q112" s="51"/>
      <c r="R112" s="51"/>
      <c r="S112" s="51" t="n">
        <f aca="false">K112</f>
        <v>0</v>
      </c>
      <c r="T112" s="51"/>
      <c r="U112" s="51"/>
      <c r="V112" s="51"/>
      <c r="W112" s="7"/>
      <c r="X112" s="7"/>
      <c r="IM112" s="10"/>
      <c r="IN112" s="10"/>
    </row>
    <row r="113" s="10" customFormat="true" ht="23.85" hidden="false" customHeight="false" outlineLevel="1" collapsed="false">
      <c r="A113" s="49" t="s">
        <v>272</v>
      </c>
      <c r="B113" s="50" t="s">
        <v>49</v>
      </c>
      <c r="C113" s="50" t="s">
        <v>259</v>
      </c>
      <c r="D113" s="50" t="s">
        <v>51</v>
      </c>
      <c r="E113" s="45" t="s">
        <v>260</v>
      </c>
      <c r="F113" s="7" t="s">
        <v>130</v>
      </c>
      <c r="G113" s="51" t="n">
        <v>12</v>
      </c>
      <c r="H113" s="52"/>
      <c r="I113" s="46" t="n">
        <f aca="false">$D$1116</f>
        <v>0.264</v>
      </c>
      <c r="J113" s="53" t="n">
        <f aca="false">TRUNC(H113*(1+I113),2)</f>
        <v>0</v>
      </c>
      <c r="K113" s="54" t="n">
        <f aca="false">TRUNC(J113*G113,2)</f>
        <v>0</v>
      </c>
      <c r="L113" s="60"/>
      <c r="M113" s="46"/>
      <c r="N113" s="7" t="n">
        <f aca="false">SUM(O113:V113)-K113</f>
        <v>0</v>
      </c>
      <c r="O113" s="51"/>
      <c r="P113" s="51"/>
      <c r="Q113" s="51"/>
      <c r="R113" s="51"/>
      <c r="S113" s="51" t="n">
        <f aca="false">K113</f>
        <v>0</v>
      </c>
      <c r="T113" s="51"/>
      <c r="U113" s="51"/>
      <c r="V113" s="51"/>
      <c r="W113" s="50"/>
      <c r="X113" s="50"/>
    </row>
    <row r="114" s="80" customFormat="true" ht="14.15" hidden="false" customHeight="false" outlineLevel="1" collapsed="false">
      <c r="A114" s="73" t="s">
        <v>273</v>
      </c>
      <c r="B114" s="74"/>
      <c r="C114" s="74"/>
      <c r="D114" s="75"/>
      <c r="E114" s="76" t="s">
        <v>274</v>
      </c>
      <c r="F114" s="74"/>
      <c r="G114" s="77"/>
      <c r="H114" s="55"/>
      <c r="I114" s="78"/>
      <c r="J114" s="78"/>
      <c r="K114" s="77"/>
      <c r="L114" s="77"/>
      <c r="M114" s="78"/>
      <c r="N114" s="79" t="n">
        <f aca="false">SUM(O114:V114)-K114</f>
        <v>0</v>
      </c>
      <c r="O114" s="77"/>
      <c r="P114" s="77"/>
      <c r="Q114" s="77"/>
      <c r="R114" s="77"/>
      <c r="S114" s="77"/>
      <c r="T114" s="77"/>
      <c r="U114" s="77"/>
      <c r="V114" s="77"/>
      <c r="W114" s="79"/>
      <c r="X114" s="79"/>
    </row>
    <row r="115" s="9" customFormat="true" ht="14.15" hidden="false" customHeight="false" outlineLevel="1" collapsed="false">
      <c r="A115" s="49" t="s">
        <v>267</v>
      </c>
      <c r="B115" s="50" t="s">
        <v>49</v>
      </c>
      <c r="C115" s="50" t="s">
        <v>256</v>
      </c>
      <c r="D115" s="50" t="s">
        <v>51</v>
      </c>
      <c r="E115" s="45" t="s">
        <v>268</v>
      </c>
      <c r="F115" s="7" t="s">
        <v>121</v>
      </c>
      <c r="G115" s="51" t="n">
        <v>0.72</v>
      </c>
      <c r="H115" s="52"/>
      <c r="I115" s="46" t="n">
        <f aca="false">$D$1116</f>
        <v>0.264</v>
      </c>
      <c r="J115" s="53" t="n">
        <f aca="false">TRUNC(H115*(1+I115),2)</f>
        <v>0</v>
      </c>
      <c r="K115" s="54" t="n">
        <f aca="false">TRUNC(J115*G115,2)</f>
        <v>0</v>
      </c>
      <c r="L115" s="60"/>
      <c r="M115" s="60"/>
      <c r="N115" s="7" t="n">
        <f aca="false">SUM(O115:V115)-K115</f>
        <v>0</v>
      </c>
      <c r="O115" s="51"/>
      <c r="P115" s="51"/>
      <c r="Q115" s="51"/>
      <c r="R115" s="51"/>
      <c r="S115" s="51" t="n">
        <f aca="false">K115</f>
        <v>0</v>
      </c>
      <c r="T115" s="51"/>
      <c r="U115" s="51"/>
      <c r="V115" s="51"/>
      <c r="W115" s="7"/>
      <c r="X115" s="7"/>
      <c r="IM115" s="10"/>
      <c r="IN115" s="10"/>
    </row>
    <row r="116" s="10" customFormat="true" ht="23.85" hidden="false" customHeight="false" outlineLevel="1" collapsed="false">
      <c r="A116" s="49" t="s">
        <v>263</v>
      </c>
      <c r="B116" s="50" t="s">
        <v>49</v>
      </c>
      <c r="C116" s="50" t="s">
        <v>259</v>
      </c>
      <c r="D116" s="50" t="s">
        <v>51</v>
      </c>
      <c r="E116" s="45" t="s">
        <v>260</v>
      </c>
      <c r="F116" s="7" t="s">
        <v>130</v>
      </c>
      <c r="G116" s="51" t="n">
        <v>4</v>
      </c>
      <c r="H116" s="52"/>
      <c r="I116" s="46" t="n">
        <f aca="false">$D$1116</f>
        <v>0.264</v>
      </c>
      <c r="J116" s="53" t="n">
        <f aca="false">TRUNC(H116*(1+I116),2)</f>
        <v>0</v>
      </c>
      <c r="K116" s="54" t="n">
        <f aca="false">TRUNC(J116*G116,2)</f>
        <v>0</v>
      </c>
      <c r="L116" s="60"/>
      <c r="M116" s="46"/>
      <c r="N116" s="7" t="n">
        <f aca="false">SUM(O116:V116)-K116</f>
        <v>0</v>
      </c>
      <c r="O116" s="51"/>
      <c r="P116" s="51"/>
      <c r="Q116" s="51"/>
      <c r="R116" s="51"/>
      <c r="S116" s="51" t="n">
        <f aca="false">K116</f>
        <v>0</v>
      </c>
      <c r="T116" s="51"/>
      <c r="U116" s="51"/>
      <c r="V116" s="51"/>
      <c r="W116" s="50"/>
      <c r="X116" s="50"/>
    </row>
    <row r="117" s="80" customFormat="true" ht="14.15" hidden="false" customHeight="false" outlineLevel="1" collapsed="false">
      <c r="A117" s="73" t="s">
        <v>273</v>
      </c>
      <c r="B117" s="74"/>
      <c r="C117" s="74"/>
      <c r="D117" s="75"/>
      <c r="E117" s="76" t="s">
        <v>275</v>
      </c>
      <c r="F117" s="74"/>
      <c r="G117" s="77"/>
      <c r="H117" s="55"/>
      <c r="I117" s="78"/>
      <c r="J117" s="78"/>
      <c r="K117" s="77"/>
      <c r="L117" s="77"/>
      <c r="M117" s="78"/>
      <c r="N117" s="79" t="n">
        <f aca="false">SUM(O117:V117)-K117</f>
        <v>0</v>
      </c>
      <c r="O117" s="77"/>
      <c r="P117" s="77"/>
      <c r="Q117" s="77"/>
      <c r="R117" s="77"/>
      <c r="S117" s="77"/>
      <c r="T117" s="77"/>
      <c r="U117" s="77"/>
      <c r="V117" s="77"/>
      <c r="W117" s="79"/>
      <c r="X117" s="79"/>
    </row>
    <row r="118" s="9" customFormat="true" ht="14.15" hidden="false" customHeight="false" outlineLevel="1" collapsed="false">
      <c r="A118" s="49" t="s">
        <v>276</v>
      </c>
      <c r="B118" s="50" t="s">
        <v>49</v>
      </c>
      <c r="C118" s="50" t="s">
        <v>256</v>
      </c>
      <c r="D118" s="50" t="s">
        <v>51</v>
      </c>
      <c r="E118" s="45" t="s">
        <v>268</v>
      </c>
      <c r="F118" s="7" t="s">
        <v>121</v>
      </c>
      <c r="G118" s="51" t="n">
        <v>1.5</v>
      </c>
      <c r="H118" s="52"/>
      <c r="I118" s="46" t="n">
        <f aca="false">$D$1116</f>
        <v>0.264</v>
      </c>
      <c r="J118" s="53" t="n">
        <f aca="false">TRUNC(H118*(1+I118),2)</f>
        <v>0</v>
      </c>
      <c r="K118" s="54" t="n">
        <f aca="false">TRUNC(J118*G118,2)</f>
        <v>0</v>
      </c>
      <c r="L118" s="60"/>
      <c r="M118" s="60"/>
      <c r="N118" s="7" t="n">
        <f aca="false">SUM(O118:V118)-K118</f>
        <v>0</v>
      </c>
      <c r="O118" s="51"/>
      <c r="P118" s="51"/>
      <c r="Q118" s="51"/>
      <c r="R118" s="51"/>
      <c r="S118" s="51" t="n">
        <f aca="false">K118</f>
        <v>0</v>
      </c>
      <c r="T118" s="51"/>
      <c r="U118" s="51"/>
      <c r="V118" s="51"/>
      <c r="W118" s="7"/>
      <c r="X118" s="7"/>
      <c r="IM118" s="10"/>
      <c r="IN118" s="10"/>
    </row>
    <row r="119" s="10" customFormat="true" ht="23.85" hidden="false" customHeight="false" outlineLevel="1" collapsed="false">
      <c r="A119" s="49" t="s">
        <v>277</v>
      </c>
      <c r="B119" s="50" t="s">
        <v>49</v>
      </c>
      <c r="C119" s="50" t="s">
        <v>278</v>
      </c>
      <c r="D119" s="50" t="s">
        <v>51</v>
      </c>
      <c r="E119" s="45" t="s">
        <v>279</v>
      </c>
      <c r="F119" s="7" t="s">
        <v>121</v>
      </c>
      <c r="G119" s="51" t="n">
        <v>0.06</v>
      </c>
      <c r="H119" s="52"/>
      <c r="I119" s="46" t="n">
        <f aca="false">$D$1116</f>
        <v>0.264</v>
      </c>
      <c r="J119" s="53" t="n">
        <f aca="false">TRUNC(H119*(1+I119),2)</f>
        <v>0</v>
      </c>
      <c r="K119" s="54" t="n">
        <f aca="false">TRUNC(J119*G119,2)</f>
        <v>0</v>
      </c>
      <c r="L119" s="60"/>
      <c r="M119" s="60"/>
      <c r="N119" s="7" t="n">
        <f aca="false">SUM(O119:V119)-K119</f>
        <v>0</v>
      </c>
      <c r="O119" s="51"/>
      <c r="P119" s="51"/>
      <c r="Q119" s="51"/>
      <c r="R119" s="51"/>
      <c r="S119" s="51" t="n">
        <f aca="false">K119</f>
        <v>0</v>
      </c>
      <c r="T119" s="51"/>
      <c r="U119" s="51"/>
      <c r="V119" s="51"/>
      <c r="W119" s="50"/>
      <c r="X119" s="50"/>
    </row>
    <row r="120" s="10" customFormat="true" ht="46.25" hidden="false" customHeight="false" outlineLevel="1" collapsed="false">
      <c r="A120" s="49" t="s">
        <v>280</v>
      </c>
      <c r="B120" s="50" t="s">
        <v>49</v>
      </c>
      <c r="C120" s="50" t="s">
        <v>281</v>
      </c>
      <c r="D120" s="50" t="s">
        <v>51</v>
      </c>
      <c r="E120" s="45" t="s">
        <v>282</v>
      </c>
      <c r="F120" s="7" t="s">
        <v>121</v>
      </c>
      <c r="G120" s="51" t="n">
        <v>0.75</v>
      </c>
      <c r="H120" s="52"/>
      <c r="I120" s="46" t="n">
        <f aca="false">$D$1116</f>
        <v>0.264</v>
      </c>
      <c r="J120" s="53" t="n">
        <f aca="false">TRUNC(H120*(1+I120),2)</f>
        <v>0</v>
      </c>
      <c r="K120" s="54" t="n">
        <f aca="false">TRUNC(J120*G120,2)</f>
        <v>0</v>
      </c>
      <c r="L120" s="60"/>
      <c r="M120" s="46"/>
      <c r="N120" s="7" t="n">
        <f aca="false">SUM(O120:V120)-K120</f>
        <v>0</v>
      </c>
      <c r="O120" s="51"/>
      <c r="P120" s="51"/>
      <c r="Q120" s="51"/>
      <c r="R120" s="51"/>
      <c r="S120" s="51" t="n">
        <f aca="false">K120</f>
        <v>0</v>
      </c>
      <c r="T120" s="51"/>
      <c r="U120" s="51"/>
      <c r="V120" s="51"/>
      <c r="W120" s="50"/>
      <c r="X120" s="50"/>
    </row>
    <row r="121" s="10" customFormat="true" ht="23.85" hidden="false" customHeight="false" outlineLevel="1" collapsed="false">
      <c r="A121" s="49" t="s">
        <v>283</v>
      </c>
      <c r="B121" s="50" t="s">
        <v>49</v>
      </c>
      <c r="C121" s="50" t="s">
        <v>259</v>
      </c>
      <c r="D121" s="50" t="s">
        <v>51</v>
      </c>
      <c r="E121" s="45" t="s">
        <v>260</v>
      </c>
      <c r="F121" s="7" t="s">
        <v>130</v>
      </c>
      <c r="G121" s="51" t="n">
        <v>3</v>
      </c>
      <c r="H121" s="52"/>
      <c r="I121" s="46" t="n">
        <f aca="false">$D$1116</f>
        <v>0.264</v>
      </c>
      <c r="J121" s="53" t="n">
        <f aca="false">TRUNC(H121*(1+I121),2)</f>
        <v>0</v>
      </c>
      <c r="K121" s="54" t="n">
        <f aca="false">TRUNC(J121*G121,2)</f>
        <v>0</v>
      </c>
      <c r="L121" s="60"/>
      <c r="M121" s="46"/>
      <c r="N121" s="7" t="n">
        <f aca="false">SUM(O121:V121)-K121</f>
        <v>0</v>
      </c>
      <c r="O121" s="51"/>
      <c r="P121" s="51"/>
      <c r="Q121" s="51"/>
      <c r="R121" s="51"/>
      <c r="S121" s="51" t="n">
        <f aca="false">K121</f>
        <v>0</v>
      </c>
      <c r="T121" s="51"/>
      <c r="U121" s="51"/>
      <c r="V121" s="51"/>
      <c r="W121" s="50"/>
      <c r="X121" s="50"/>
    </row>
    <row r="122" s="80" customFormat="true" ht="14.15" hidden="false" customHeight="false" outlineLevel="1" collapsed="false">
      <c r="A122" s="73" t="s">
        <v>284</v>
      </c>
      <c r="B122" s="74"/>
      <c r="C122" s="74"/>
      <c r="D122" s="75"/>
      <c r="E122" s="76" t="s">
        <v>275</v>
      </c>
      <c r="F122" s="74"/>
      <c r="G122" s="77"/>
      <c r="H122" s="55"/>
      <c r="I122" s="78"/>
      <c r="J122" s="78"/>
      <c r="K122" s="77"/>
      <c r="L122" s="77"/>
      <c r="M122" s="78"/>
      <c r="N122" s="79" t="n">
        <f aca="false">SUM(O122:V122)-K122</f>
        <v>0</v>
      </c>
      <c r="O122" s="77"/>
      <c r="P122" s="77"/>
      <c r="Q122" s="77"/>
      <c r="R122" s="77"/>
      <c r="S122" s="77"/>
      <c r="T122" s="77"/>
      <c r="U122" s="77"/>
      <c r="V122" s="77"/>
      <c r="W122" s="79"/>
      <c r="X122" s="79"/>
    </row>
    <row r="123" s="9" customFormat="true" ht="14.15" hidden="false" customHeight="false" outlineLevel="1" collapsed="false">
      <c r="A123" s="49" t="s">
        <v>285</v>
      </c>
      <c r="B123" s="50" t="s">
        <v>49</v>
      </c>
      <c r="C123" s="50" t="s">
        <v>256</v>
      </c>
      <c r="D123" s="50" t="s">
        <v>51</v>
      </c>
      <c r="E123" s="45" t="s">
        <v>268</v>
      </c>
      <c r="F123" s="7" t="s">
        <v>121</v>
      </c>
      <c r="G123" s="51" t="n">
        <v>1.01</v>
      </c>
      <c r="H123" s="52"/>
      <c r="I123" s="46" t="n">
        <f aca="false">$D$1116</f>
        <v>0.264</v>
      </c>
      <c r="J123" s="53" t="n">
        <f aca="false">TRUNC(H123*(1+I123),2)</f>
        <v>0</v>
      </c>
      <c r="K123" s="54" t="n">
        <f aca="false">TRUNC(J123*G123,2)</f>
        <v>0</v>
      </c>
      <c r="L123" s="60"/>
      <c r="M123" s="46"/>
      <c r="N123" s="7" t="n">
        <f aca="false">SUM(O123:V123)-K123</f>
        <v>0</v>
      </c>
      <c r="O123" s="51"/>
      <c r="P123" s="51"/>
      <c r="Q123" s="51"/>
      <c r="R123" s="51"/>
      <c r="S123" s="51" t="n">
        <f aca="false">K123</f>
        <v>0</v>
      </c>
      <c r="T123" s="51"/>
      <c r="U123" s="51"/>
      <c r="V123" s="51"/>
      <c r="W123" s="7"/>
      <c r="X123" s="7"/>
      <c r="IM123" s="10"/>
      <c r="IN123" s="10"/>
    </row>
    <row r="124" s="10" customFormat="true" ht="23.85" hidden="false" customHeight="false" outlineLevel="1" collapsed="false">
      <c r="A124" s="49" t="s">
        <v>286</v>
      </c>
      <c r="B124" s="50" t="s">
        <v>49</v>
      </c>
      <c r="C124" s="50" t="s">
        <v>278</v>
      </c>
      <c r="D124" s="50" t="s">
        <v>51</v>
      </c>
      <c r="E124" s="45" t="s">
        <v>279</v>
      </c>
      <c r="F124" s="7" t="s">
        <v>121</v>
      </c>
      <c r="G124" s="51" t="n">
        <v>0.03</v>
      </c>
      <c r="H124" s="52"/>
      <c r="I124" s="46" t="n">
        <f aca="false">$D$1116</f>
        <v>0.264</v>
      </c>
      <c r="J124" s="53" t="n">
        <f aca="false">TRUNC(H124*(1+I124),2)</f>
        <v>0</v>
      </c>
      <c r="K124" s="54" t="n">
        <f aca="false">TRUNC(J124*G124,2)</f>
        <v>0</v>
      </c>
      <c r="L124" s="51"/>
      <c r="M124" s="46"/>
      <c r="N124" s="7" t="n">
        <f aca="false">SUM(O124:V124)-K124</f>
        <v>0</v>
      </c>
      <c r="O124" s="51"/>
      <c r="P124" s="51"/>
      <c r="Q124" s="51"/>
      <c r="R124" s="51"/>
      <c r="S124" s="51" t="n">
        <f aca="false">K124</f>
        <v>0</v>
      </c>
      <c r="T124" s="51"/>
      <c r="U124" s="51"/>
      <c r="V124" s="51"/>
      <c r="W124" s="50"/>
      <c r="X124" s="50"/>
    </row>
    <row r="125" s="10" customFormat="true" ht="46.25" hidden="false" customHeight="false" outlineLevel="1" collapsed="false">
      <c r="A125" s="49" t="s">
        <v>287</v>
      </c>
      <c r="B125" s="50" t="s">
        <v>49</v>
      </c>
      <c r="C125" s="50" t="s">
        <v>281</v>
      </c>
      <c r="D125" s="50" t="s">
        <v>51</v>
      </c>
      <c r="E125" s="45" t="s">
        <v>282</v>
      </c>
      <c r="F125" s="7" t="s">
        <v>121</v>
      </c>
      <c r="G125" s="51" t="n">
        <v>0.25</v>
      </c>
      <c r="H125" s="52"/>
      <c r="I125" s="46" t="n">
        <f aca="false">$D$1116</f>
        <v>0.264</v>
      </c>
      <c r="J125" s="53" t="n">
        <f aca="false">TRUNC(H125*(1+I125),2)</f>
        <v>0</v>
      </c>
      <c r="K125" s="54" t="n">
        <f aca="false">TRUNC(J125*G125,2)</f>
        <v>0</v>
      </c>
      <c r="L125" s="51"/>
      <c r="M125" s="46"/>
      <c r="N125" s="7" t="n">
        <f aca="false">SUM(O125:V125)-K125</f>
        <v>0</v>
      </c>
      <c r="O125" s="51"/>
      <c r="P125" s="51"/>
      <c r="Q125" s="51"/>
      <c r="R125" s="51"/>
      <c r="S125" s="51" t="n">
        <f aca="false">K125</f>
        <v>0</v>
      </c>
      <c r="T125" s="51"/>
      <c r="U125" s="51"/>
      <c r="V125" s="51"/>
      <c r="W125" s="50"/>
      <c r="X125" s="50"/>
    </row>
    <row r="126" s="10" customFormat="true" ht="23.85" hidden="false" customHeight="false" outlineLevel="1" collapsed="false">
      <c r="A126" s="49" t="s">
        <v>288</v>
      </c>
      <c r="B126" s="50" t="s">
        <v>49</v>
      </c>
      <c r="C126" s="50" t="s">
        <v>259</v>
      </c>
      <c r="D126" s="50" t="s">
        <v>51</v>
      </c>
      <c r="E126" s="45" t="s">
        <v>260</v>
      </c>
      <c r="F126" s="7" t="s">
        <v>130</v>
      </c>
      <c r="G126" s="51" t="n">
        <v>3</v>
      </c>
      <c r="H126" s="52"/>
      <c r="I126" s="46" t="n">
        <f aca="false">$D$1116</f>
        <v>0.264</v>
      </c>
      <c r="J126" s="53" t="n">
        <f aca="false">TRUNC(H126*(1+I126),2)</f>
        <v>0</v>
      </c>
      <c r="K126" s="54" t="n">
        <f aca="false">TRUNC(J126*G126,2)</f>
        <v>0</v>
      </c>
      <c r="L126" s="51"/>
      <c r="M126" s="46"/>
      <c r="N126" s="7" t="n">
        <f aca="false">SUM(O126:V126)-K126</f>
        <v>0</v>
      </c>
      <c r="O126" s="51"/>
      <c r="P126" s="51"/>
      <c r="Q126" s="51"/>
      <c r="R126" s="51"/>
      <c r="S126" s="51" t="n">
        <f aca="false">K126</f>
        <v>0</v>
      </c>
      <c r="T126" s="51"/>
      <c r="U126" s="51"/>
      <c r="V126" s="51"/>
      <c r="W126" s="50"/>
      <c r="X126" s="50"/>
    </row>
    <row r="127" s="43" customFormat="true" ht="14.15" hidden="false" customHeight="false" outlineLevel="0" collapsed="false">
      <c r="A127" s="36" t="n">
        <v>5</v>
      </c>
      <c r="B127" s="37"/>
      <c r="C127" s="37"/>
      <c r="D127" s="82"/>
      <c r="E127" s="36" t="s">
        <v>289</v>
      </c>
      <c r="F127" s="38"/>
      <c r="G127" s="38"/>
      <c r="H127" s="55"/>
      <c r="I127" s="38"/>
      <c r="J127" s="38"/>
      <c r="K127" s="40"/>
      <c r="L127" s="40" t="n">
        <f aca="false">SUM(K131:K205)</f>
        <v>0</v>
      </c>
      <c r="M127" s="41" t="e">
        <f aca="false">(L127)/$L$1115</f>
        <v>#DIV/0!</v>
      </c>
      <c r="N127" s="42" t="n">
        <f aca="false">SUM(O127:V127)-K127</f>
        <v>0</v>
      </c>
      <c r="O127" s="40" t="str">
        <f aca="false">IF(SUM(O129:O205)&gt;0,SUM(O129:O205),"-")</f>
        <v>-</v>
      </c>
      <c r="P127" s="40" t="str">
        <f aca="false">IF(SUM(P129:P205)&gt;0,SUM(P129:P205),"-")</f>
        <v>-</v>
      </c>
      <c r="Q127" s="40" t="str">
        <f aca="false">IF(SUM(Q129:Q205)&gt;0,SUM(Q129:Q205),"-")</f>
        <v>-</v>
      </c>
      <c r="R127" s="40" t="str">
        <f aca="false">IF(SUM(R129:R205)&gt;0,SUM(R129:R205),"-")</f>
        <v>-</v>
      </c>
      <c r="S127" s="40" t="str">
        <f aca="false">IF(SUM(S129:S205)&gt;0,SUM(S129:S205),"-")</f>
        <v>-</v>
      </c>
      <c r="T127" s="40" t="str">
        <f aca="false">IF(SUM(T129:T205)&gt;0,SUM(T129:T205),"-")</f>
        <v>-</v>
      </c>
      <c r="U127" s="40" t="str">
        <f aca="false">IF(SUM(U129:U205)&gt;0,SUM(U129:U205),"-")</f>
        <v>-</v>
      </c>
      <c r="V127" s="40" t="str">
        <f aca="false">IF(SUM(V129:V205)&gt;0,SUM(V129:V205),"-")</f>
        <v>-</v>
      </c>
      <c r="W127" s="40" t="str">
        <f aca="false">IF(SUM(W129:W205)&gt;0,SUM(W129:W205),"-")</f>
        <v>-</v>
      </c>
      <c r="X127" s="40" t="str">
        <f aca="false">IF(SUM(X129:X205)&gt;0,SUM(X129:X205),"-")</f>
        <v>-</v>
      </c>
      <c r="IM127" s="44"/>
      <c r="IN127" s="44"/>
    </row>
    <row r="128" s="9" customFormat="true" ht="14.15" hidden="false" customHeight="false" outlineLevel="0" collapsed="false">
      <c r="A128" s="45"/>
      <c r="B128" s="46"/>
      <c r="C128" s="46"/>
      <c r="D128" s="83"/>
      <c r="E128" s="45"/>
      <c r="F128" s="46"/>
      <c r="G128" s="46"/>
      <c r="H128" s="52"/>
      <c r="I128" s="46"/>
      <c r="J128" s="46"/>
      <c r="K128" s="46"/>
      <c r="L128" s="46"/>
      <c r="M128" s="46"/>
      <c r="N128" s="46" t="n">
        <f aca="false">SUM(O128:V128)-K128</f>
        <v>0</v>
      </c>
      <c r="O128" s="46"/>
      <c r="P128" s="46"/>
      <c r="Q128" s="46"/>
      <c r="R128" s="46"/>
      <c r="S128" s="46"/>
      <c r="T128" s="46"/>
      <c r="U128" s="46"/>
      <c r="V128" s="46"/>
      <c r="W128" s="7"/>
      <c r="X128" s="7"/>
      <c r="IM128" s="10"/>
      <c r="IN128" s="10"/>
    </row>
    <row r="129" s="85" customFormat="true" ht="14.15" hidden="false" customHeight="false" outlineLevel="1" collapsed="false">
      <c r="A129" s="65" t="s">
        <v>290</v>
      </c>
      <c r="B129" s="67"/>
      <c r="C129" s="67"/>
      <c r="D129" s="67"/>
      <c r="E129" s="68" t="s">
        <v>86</v>
      </c>
      <c r="F129" s="71"/>
      <c r="G129" s="71"/>
      <c r="H129" s="52"/>
      <c r="I129" s="71"/>
      <c r="J129" s="71"/>
      <c r="K129" s="86"/>
      <c r="L129" s="69"/>
      <c r="M129" s="70"/>
      <c r="N129" s="71" t="n">
        <f aca="false">SUM(O129:V129)-K129</f>
        <v>0</v>
      </c>
      <c r="O129" s="71"/>
      <c r="P129" s="71"/>
      <c r="Q129" s="71"/>
      <c r="R129" s="71"/>
      <c r="S129" s="71"/>
      <c r="T129" s="71"/>
      <c r="U129" s="71"/>
      <c r="V129" s="71"/>
      <c r="W129" s="66"/>
      <c r="X129" s="66"/>
    </row>
    <row r="130" s="80" customFormat="true" ht="14.15" hidden="false" customHeight="false" outlineLevel="1" collapsed="false">
      <c r="A130" s="73" t="s">
        <v>291</v>
      </c>
      <c r="B130" s="75"/>
      <c r="C130" s="75"/>
      <c r="D130" s="75"/>
      <c r="E130" s="76" t="s">
        <v>292</v>
      </c>
      <c r="F130" s="79"/>
      <c r="G130" s="77"/>
      <c r="H130" s="52"/>
      <c r="I130" s="78"/>
      <c r="J130" s="87"/>
      <c r="K130" s="88"/>
      <c r="L130" s="77"/>
      <c r="M130" s="78"/>
      <c r="N130" s="79" t="n">
        <f aca="false">SUM(O130:V130)-K130</f>
        <v>0</v>
      </c>
      <c r="O130" s="77"/>
      <c r="P130" s="77"/>
      <c r="Q130" s="77"/>
      <c r="R130" s="77"/>
      <c r="S130" s="77"/>
      <c r="T130" s="77"/>
      <c r="U130" s="77"/>
      <c r="V130" s="77"/>
      <c r="W130" s="79"/>
      <c r="X130" s="79"/>
      <c r="IM130" s="89"/>
      <c r="IN130" s="89"/>
    </row>
    <row r="131" s="9" customFormat="true" ht="35.05" hidden="false" customHeight="false" outlineLevel="1" collapsed="false">
      <c r="A131" s="49" t="s">
        <v>293</v>
      </c>
      <c r="B131" s="50" t="s">
        <v>49</v>
      </c>
      <c r="C131" s="90" t="s">
        <v>294</v>
      </c>
      <c r="D131" s="50" t="s">
        <v>51</v>
      </c>
      <c r="E131" s="91" t="s">
        <v>295</v>
      </c>
      <c r="F131" s="7" t="s">
        <v>64</v>
      </c>
      <c r="G131" s="51" t="n">
        <v>13.95</v>
      </c>
      <c r="H131" s="52"/>
      <c r="I131" s="46" t="n">
        <f aca="false">$D$1116</f>
        <v>0.264</v>
      </c>
      <c r="J131" s="53" t="n">
        <f aca="false">TRUNC(H131*(1+I131),2)</f>
        <v>0</v>
      </c>
      <c r="K131" s="54" t="n">
        <f aca="false">TRUNC(J131*G131,2)</f>
        <v>0</v>
      </c>
      <c r="L131" s="51"/>
      <c r="M131" s="46"/>
      <c r="N131" s="7" t="n">
        <f aca="false">SUM(O131:V131)-K131</f>
        <v>0</v>
      </c>
      <c r="O131" s="51"/>
      <c r="P131" s="51" t="n">
        <f aca="false">K131</f>
        <v>0</v>
      </c>
      <c r="Q131" s="51"/>
      <c r="R131" s="51"/>
      <c r="S131" s="51"/>
      <c r="T131" s="51"/>
      <c r="U131" s="51"/>
      <c r="V131" s="51"/>
      <c r="W131" s="7"/>
      <c r="X131" s="7"/>
      <c r="IM131" s="10"/>
      <c r="IN131" s="10"/>
    </row>
    <row r="132" s="9" customFormat="true" ht="23.85" hidden="false" customHeight="false" outlineLevel="1" collapsed="false">
      <c r="A132" s="49" t="s">
        <v>296</v>
      </c>
      <c r="B132" s="50" t="s">
        <v>49</v>
      </c>
      <c r="C132" s="50" t="s">
        <v>297</v>
      </c>
      <c r="D132" s="50" t="s">
        <v>51</v>
      </c>
      <c r="E132" s="45" t="s">
        <v>298</v>
      </c>
      <c r="F132" s="7" t="s">
        <v>299</v>
      </c>
      <c r="G132" s="51" t="n">
        <v>13.48</v>
      </c>
      <c r="H132" s="52"/>
      <c r="I132" s="46" t="n">
        <f aca="false">$D$1116</f>
        <v>0.264</v>
      </c>
      <c r="J132" s="53" t="n">
        <f aca="false">TRUNC(H132*(1+I132),2)</f>
        <v>0</v>
      </c>
      <c r="K132" s="54" t="n">
        <f aca="false">TRUNC(J132*G132,2)</f>
        <v>0</v>
      </c>
      <c r="L132" s="51"/>
      <c r="M132" s="46"/>
      <c r="N132" s="7" t="n">
        <f aca="false">SUM(O132:V132)-K132</f>
        <v>0</v>
      </c>
      <c r="O132" s="51"/>
      <c r="P132" s="51" t="n">
        <f aca="false">K132</f>
        <v>0</v>
      </c>
      <c r="Q132" s="51"/>
      <c r="R132" s="51"/>
      <c r="S132" s="51"/>
      <c r="T132" s="51"/>
      <c r="U132" s="51"/>
      <c r="V132" s="51"/>
      <c r="W132" s="7"/>
      <c r="X132" s="7"/>
      <c r="IM132" s="10"/>
      <c r="IN132" s="10"/>
    </row>
    <row r="133" s="9" customFormat="true" ht="23.85" hidden="false" customHeight="false" outlineLevel="1" collapsed="false">
      <c r="A133" s="49" t="s">
        <v>300</v>
      </c>
      <c r="B133" s="50" t="s">
        <v>49</v>
      </c>
      <c r="C133" s="50" t="s">
        <v>301</v>
      </c>
      <c r="D133" s="50" t="s">
        <v>51</v>
      </c>
      <c r="E133" s="45" t="s">
        <v>302</v>
      </c>
      <c r="F133" s="7" t="s">
        <v>299</v>
      </c>
      <c r="G133" s="51" t="n">
        <v>21.15</v>
      </c>
      <c r="H133" s="52"/>
      <c r="I133" s="46" t="n">
        <f aca="false">$D$1116</f>
        <v>0.264</v>
      </c>
      <c r="J133" s="53" t="n">
        <f aca="false">TRUNC(H133*(1+I133),2)</f>
        <v>0</v>
      </c>
      <c r="K133" s="54" t="n">
        <f aca="false">TRUNC(J133*G133,2)</f>
        <v>0</v>
      </c>
      <c r="L133" s="51"/>
      <c r="M133" s="46"/>
      <c r="N133" s="7" t="n">
        <f aca="false">SUM(O133:V133)-K133</f>
        <v>0</v>
      </c>
      <c r="O133" s="51"/>
      <c r="P133" s="51" t="n">
        <f aca="false">K133</f>
        <v>0</v>
      </c>
      <c r="Q133" s="51"/>
      <c r="R133" s="51"/>
      <c r="S133" s="51"/>
      <c r="T133" s="51"/>
      <c r="U133" s="51"/>
      <c r="V133" s="51"/>
      <c r="W133" s="7"/>
      <c r="X133" s="7"/>
      <c r="IM133" s="10"/>
      <c r="IN133" s="10"/>
    </row>
    <row r="134" s="9" customFormat="true" ht="23.85" hidden="false" customHeight="false" outlineLevel="1" collapsed="false">
      <c r="A134" s="49" t="s">
        <v>303</v>
      </c>
      <c r="B134" s="50" t="s">
        <v>49</v>
      </c>
      <c r="C134" s="50" t="s">
        <v>304</v>
      </c>
      <c r="D134" s="50" t="s">
        <v>51</v>
      </c>
      <c r="E134" s="45" t="s">
        <v>305</v>
      </c>
      <c r="F134" s="7" t="s">
        <v>121</v>
      </c>
      <c r="G134" s="51" t="n">
        <v>1</v>
      </c>
      <c r="H134" s="52"/>
      <c r="I134" s="46" t="n">
        <f aca="false">$D$1116</f>
        <v>0.264</v>
      </c>
      <c r="J134" s="53" t="n">
        <f aca="false">TRUNC(H134*(1+I134),2)</f>
        <v>0</v>
      </c>
      <c r="K134" s="54" t="n">
        <f aca="false">TRUNC(J134*G134,2)</f>
        <v>0</v>
      </c>
      <c r="L134" s="51"/>
      <c r="M134" s="46"/>
      <c r="N134" s="7" t="n">
        <f aca="false">SUM(O134:V134)-K134</f>
        <v>0</v>
      </c>
      <c r="O134" s="51"/>
      <c r="P134" s="51" t="n">
        <f aca="false">K134</f>
        <v>0</v>
      </c>
      <c r="Q134" s="51"/>
      <c r="R134" s="51"/>
      <c r="S134" s="51"/>
      <c r="T134" s="51"/>
      <c r="U134" s="51"/>
      <c r="V134" s="51"/>
      <c r="W134" s="7"/>
      <c r="X134" s="7"/>
      <c r="IM134" s="10"/>
      <c r="IN134" s="10"/>
    </row>
    <row r="135" s="80" customFormat="true" ht="14.15" hidden="false" customHeight="false" outlineLevel="1" collapsed="false">
      <c r="A135" s="73" t="s">
        <v>306</v>
      </c>
      <c r="B135" s="74" t="s">
        <v>49</v>
      </c>
      <c r="C135" s="75"/>
      <c r="D135" s="75"/>
      <c r="E135" s="76" t="s">
        <v>307</v>
      </c>
      <c r="F135" s="79"/>
      <c r="G135" s="77"/>
      <c r="H135" s="52"/>
      <c r="I135" s="78"/>
      <c r="J135" s="87"/>
      <c r="K135" s="88"/>
      <c r="L135" s="77"/>
      <c r="M135" s="78"/>
      <c r="N135" s="79" t="n">
        <f aca="false">SUM(O135:V135)-K135</f>
        <v>0</v>
      </c>
      <c r="O135" s="77"/>
      <c r="P135" s="77"/>
      <c r="Q135" s="77"/>
      <c r="R135" s="77"/>
      <c r="S135" s="77"/>
      <c r="T135" s="77"/>
      <c r="U135" s="77"/>
      <c r="V135" s="77"/>
      <c r="W135" s="79"/>
      <c r="X135" s="79"/>
      <c r="IM135" s="89"/>
      <c r="IN135" s="89"/>
    </row>
    <row r="136" s="9" customFormat="true" ht="23.85" hidden="false" customHeight="false" outlineLevel="1" collapsed="false">
      <c r="A136" s="49" t="s">
        <v>308</v>
      </c>
      <c r="B136" s="50" t="s">
        <v>49</v>
      </c>
      <c r="C136" s="50" t="s">
        <v>309</v>
      </c>
      <c r="D136" s="50" t="s">
        <v>51</v>
      </c>
      <c r="E136" s="45" t="s">
        <v>310</v>
      </c>
      <c r="F136" s="7" t="s">
        <v>64</v>
      </c>
      <c r="G136" s="51" t="n">
        <v>5.83</v>
      </c>
      <c r="H136" s="52"/>
      <c r="I136" s="46" t="n">
        <f aca="false">$D$1116</f>
        <v>0.264</v>
      </c>
      <c r="J136" s="53" t="n">
        <f aca="false">TRUNC(H136*(1+I136),2)</f>
        <v>0</v>
      </c>
      <c r="K136" s="54" t="n">
        <f aca="false">TRUNC(J136*G136,2)</f>
        <v>0</v>
      </c>
      <c r="L136" s="51"/>
      <c r="M136" s="46"/>
      <c r="N136" s="7" t="n">
        <f aca="false">SUM(O136:V136)-K136</f>
        <v>0</v>
      </c>
      <c r="O136" s="51"/>
      <c r="P136" s="51"/>
      <c r="Q136" s="51" t="n">
        <f aca="false">K136</f>
        <v>0</v>
      </c>
      <c r="R136" s="51"/>
      <c r="S136" s="51"/>
      <c r="T136" s="51"/>
      <c r="U136" s="51"/>
      <c r="V136" s="51"/>
      <c r="W136" s="7"/>
      <c r="X136" s="7"/>
      <c r="IM136" s="10"/>
      <c r="IN136" s="10"/>
    </row>
    <row r="137" s="9" customFormat="true" ht="23.85" hidden="false" customHeight="false" outlineLevel="1" collapsed="false">
      <c r="A137" s="49" t="s">
        <v>311</v>
      </c>
      <c r="B137" s="50" t="s">
        <v>49</v>
      </c>
      <c r="C137" s="50" t="s">
        <v>301</v>
      </c>
      <c r="D137" s="50" t="s">
        <v>51</v>
      </c>
      <c r="E137" s="45" t="s">
        <v>302</v>
      </c>
      <c r="F137" s="7" t="s">
        <v>299</v>
      </c>
      <c r="G137" s="51" t="n">
        <v>15.78</v>
      </c>
      <c r="H137" s="52"/>
      <c r="I137" s="46" t="n">
        <f aca="false">$D$1116</f>
        <v>0.264</v>
      </c>
      <c r="J137" s="53" t="n">
        <f aca="false">TRUNC(H137*(1+I137),2)</f>
        <v>0</v>
      </c>
      <c r="K137" s="54" t="n">
        <f aca="false">TRUNC(J137*G137,2)</f>
        <v>0</v>
      </c>
      <c r="L137" s="51"/>
      <c r="M137" s="46"/>
      <c r="N137" s="7" t="n">
        <f aca="false">SUM(O137:V137)-K137</f>
        <v>0</v>
      </c>
      <c r="O137" s="51"/>
      <c r="P137" s="51"/>
      <c r="Q137" s="51" t="n">
        <f aca="false">K137</f>
        <v>0</v>
      </c>
      <c r="R137" s="51"/>
      <c r="S137" s="51"/>
      <c r="T137" s="51"/>
      <c r="U137" s="51"/>
      <c r="V137" s="51"/>
      <c r="W137" s="7"/>
      <c r="X137" s="7"/>
      <c r="IM137" s="10"/>
      <c r="IN137" s="10"/>
    </row>
    <row r="138" s="9" customFormat="true" ht="23.85" hidden="false" customHeight="false" outlineLevel="1" collapsed="false">
      <c r="A138" s="49" t="s">
        <v>312</v>
      </c>
      <c r="B138" s="50" t="s">
        <v>49</v>
      </c>
      <c r="C138" s="50" t="s">
        <v>304</v>
      </c>
      <c r="D138" s="50" t="s">
        <v>51</v>
      </c>
      <c r="E138" s="45" t="s">
        <v>305</v>
      </c>
      <c r="F138" s="7" t="s">
        <v>121</v>
      </c>
      <c r="G138" s="51" t="n">
        <v>0.27</v>
      </c>
      <c r="H138" s="52"/>
      <c r="I138" s="46" t="n">
        <f aca="false">$D$1116</f>
        <v>0.264</v>
      </c>
      <c r="J138" s="53" t="n">
        <f aca="false">TRUNC(H138*(1+I138),2)</f>
        <v>0</v>
      </c>
      <c r="K138" s="54" t="n">
        <f aca="false">TRUNC(J138*G138,2)</f>
        <v>0</v>
      </c>
      <c r="L138" s="51"/>
      <c r="M138" s="46"/>
      <c r="N138" s="7" t="n">
        <f aca="false">SUM(O138:V138)-K138</f>
        <v>0</v>
      </c>
      <c r="O138" s="51"/>
      <c r="P138" s="51"/>
      <c r="Q138" s="51" t="n">
        <f aca="false">K138</f>
        <v>0</v>
      </c>
      <c r="R138" s="51"/>
      <c r="S138" s="51"/>
      <c r="T138" s="51"/>
      <c r="U138" s="51"/>
      <c r="V138" s="51"/>
      <c r="W138" s="7"/>
      <c r="X138" s="7"/>
      <c r="IM138" s="10"/>
      <c r="IN138" s="10"/>
    </row>
    <row r="139" s="80" customFormat="true" ht="14.15" hidden="false" customHeight="false" outlineLevel="1" collapsed="false">
      <c r="A139" s="73" t="s">
        <v>313</v>
      </c>
      <c r="B139" s="75"/>
      <c r="C139" s="75"/>
      <c r="D139" s="75"/>
      <c r="E139" s="76" t="s">
        <v>314</v>
      </c>
      <c r="F139" s="74"/>
      <c r="G139" s="74"/>
      <c r="H139" s="55"/>
      <c r="I139" s="78"/>
      <c r="J139" s="87"/>
      <c r="K139" s="88"/>
      <c r="L139" s="77"/>
      <c r="M139" s="78"/>
      <c r="N139" s="79" t="n">
        <f aca="false">SUM(O139:V139)-K139</f>
        <v>0</v>
      </c>
      <c r="O139" s="77"/>
      <c r="P139" s="77"/>
      <c r="Q139" s="77"/>
      <c r="R139" s="77"/>
      <c r="S139" s="77"/>
      <c r="T139" s="77"/>
      <c r="U139" s="77"/>
      <c r="V139" s="77"/>
      <c r="W139" s="79"/>
      <c r="X139" s="79"/>
      <c r="IM139" s="89"/>
      <c r="IN139" s="89"/>
    </row>
    <row r="140" s="10" customFormat="true" ht="35.05" hidden="false" customHeight="false" outlineLevel="1" collapsed="false">
      <c r="A140" s="49" t="s">
        <v>315</v>
      </c>
      <c r="B140" s="50" t="s">
        <v>49</v>
      </c>
      <c r="C140" s="50" t="s">
        <v>316</v>
      </c>
      <c r="D140" s="50" t="s">
        <v>51</v>
      </c>
      <c r="E140" s="45" t="s">
        <v>317</v>
      </c>
      <c r="F140" s="7" t="s">
        <v>64</v>
      </c>
      <c r="G140" s="51" t="n">
        <v>12</v>
      </c>
      <c r="H140" s="52"/>
      <c r="I140" s="46" t="n">
        <f aca="false">$D$1116</f>
        <v>0.264</v>
      </c>
      <c r="J140" s="53" t="n">
        <f aca="false">TRUNC(H140*(1+I140),2)</f>
        <v>0</v>
      </c>
      <c r="K140" s="54" t="n">
        <f aca="false">TRUNC(J140*G140,2)</f>
        <v>0</v>
      </c>
      <c r="L140" s="51"/>
      <c r="M140" s="46"/>
      <c r="N140" s="7" t="n">
        <f aca="false">SUM(O140:V140)-K140</f>
        <v>0</v>
      </c>
      <c r="O140" s="51"/>
      <c r="P140" s="51"/>
      <c r="Q140" s="51" t="n">
        <f aca="false">K140</f>
        <v>0</v>
      </c>
      <c r="R140" s="51"/>
      <c r="S140" s="51"/>
      <c r="T140" s="51"/>
      <c r="U140" s="51"/>
      <c r="V140" s="51"/>
      <c r="W140" s="50"/>
      <c r="X140" s="50"/>
      <c r="Y140" s="9"/>
    </row>
    <row r="141" s="80" customFormat="true" ht="14.15" hidden="false" customHeight="false" outlineLevel="1" collapsed="false">
      <c r="A141" s="73" t="s">
        <v>318</v>
      </c>
      <c r="B141" s="75"/>
      <c r="C141" s="75"/>
      <c r="D141" s="75"/>
      <c r="E141" s="76" t="s">
        <v>319</v>
      </c>
      <c r="F141" s="79"/>
      <c r="G141" s="77"/>
      <c r="H141" s="52"/>
      <c r="I141" s="78"/>
      <c r="J141" s="87"/>
      <c r="K141" s="88"/>
      <c r="L141" s="77"/>
      <c r="M141" s="78"/>
      <c r="N141" s="79" t="n">
        <f aca="false">SUM(O141:V141)-K141</f>
        <v>0</v>
      </c>
      <c r="O141" s="77"/>
      <c r="P141" s="77"/>
      <c r="Q141" s="77"/>
      <c r="R141" s="77"/>
      <c r="S141" s="77"/>
      <c r="T141" s="77"/>
      <c r="U141" s="77"/>
      <c r="V141" s="77"/>
      <c r="W141" s="79"/>
      <c r="X141" s="79"/>
      <c r="IM141" s="89"/>
      <c r="IN141" s="89"/>
    </row>
    <row r="142" s="9" customFormat="true" ht="23.85" hidden="false" customHeight="false" outlineLevel="1" collapsed="false">
      <c r="A142" s="49" t="s">
        <v>320</v>
      </c>
      <c r="B142" s="50" t="s">
        <v>49</v>
      </c>
      <c r="C142" s="50" t="s">
        <v>321</v>
      </c>
      <c r="D142" s="50" t="s">
        <v>51</v>
      </c>
      <c r="E142" s="45" t="s">
        <v>322</v>
      </c>
      <c r="F142" s="7" t="s">
        <v>64</v>
      </c>
      <c r="G142" s="51" t="n">
        <v>8</v>
      </c>
      <c r="H142" s="52"/>
      <c r="I142" s="46" t="n">
        <f aca="false">$D$1116</f>
        <v>0.264</v>
      </c>
      <c r="J142" s="53" t="n">
        <f aca="false">TRUNC(H142*(1+I142),2)</f>
        <v>0</v>
      </c>
      <c r="K142" s="54" t="n">
        <f aca="false">TRUNC(J142*G142,2)</f>
        <v>0</v>
      </c>
      <c r="L142" s="51"/>
      <c r="M142" s="46"/>
      <c r="N142" s="7" t="n">
        <f aca="false">SUM(O142:V142)-K142</f>
        <v>0</v>
      </c>
      <c r="O142" s="51"/>
      <c r="P142" s="51"/>
      <c r="Q142" s="51" t="n">
        <f aca="false">K142</f>
        <v>0</v>
      </c>
      <c r="R142" s="51"/>
      <c r="S142" s="51"/>
      <c r="T142" s="51"/>
      <c r="U142" s="51"/>
      <c r="V142" s="51"/>
      <c r="W142" s="7"/>
      <c r="X142" s="7"/>
      <c r="IM142" s="10"/>
      <c r="IN142" s="10"/>
    </row>
    <row r="143" s="10" customFormat="true" ht="23.85" hidden="false" customHeight="false" outlineLevel="1" collapsed="false">
      <c r="A143" s="49" t="s">
        <v>323</v>
      </c>
      <c r="B143" s="50" t="s">
        <v>49</v>
      </c>
      <c r="C143" s="50" t="s">
        <v>301</v>
      </c>
      <c r="D143" s="50" t="s">
        <v>51</v>
      </c>
      <c r="E143" s="45" t="s">
        <v>302</v>
      </c>
      <c r="F143" s="7" t="s">
        <v>299</v>
      </c>
      <c r="G143" s="51" t="n">
        <v>20</v>
      </c>
      <c r="H143" s="52"/>
      <c r="I143" s="46" t="n">
        <f aca="false">$D$1116</f>
        <v>0.264</v>
      </c>
      <c r="J143" s="53" t="n">
        <f aca="false">TRUNC(H143*(1+I143),2)</f>
        <v>0</v>
      </c>
      <c r="K143" s="54" t="n">
        <f aca="false">TRUNC(J143*G143,2)</f>
        <v>0</v>
      </c>
      <c r="L143" s="51"/>
      <c r="M143" s="46"/>
      <c r="N143" s="7" t="n">
        <f aca="false">SUM(O143:V143)-K143</f>
        <v>0</v>
      </c>
      <c r="O143" s="51"/>
      <c r="P143" s="51"/>
      <c r="Q143" s="51" t="n">
        <f aca="false">K143</f>
        <v>0</v>
      </c>
      <c r="R143" s="51"/>
      <c r="S143" s="51"/>
      <c r="T143" s="51"/>
      <c r="U143" s="51"/>
      <c r="V143" s="51"/>
      <c r="W143" s="50"/>
      <c r="X143" s="50"/>
    </row>
    <row r="144" s="10" customFormat="true" ht="23.85" hidden="false" customHeight="false" outlineLevel="1" collapsed="false">
      <c r="A144" s="49" t="s">
        <v>324</v>
      </c>
      <c r="B144" s="50" t="s">
        <v>49</v>
      </c>
      <c r="C144" s="50" t="s">
        <v>325</v>
      </c>
      <c r="D144" s="50" t="s">
        <v>51</v>
      </c>
      <c r="E144" s="45" t="s">
        <v>326</v>
      </c>
      <c r="F144" s="7" t="s">
        <v>121</v>
      </c>
      <c r="G144" s="51" t="n">
        <v>1</v>
      </c>
      <c r="H144" s="52"/>
      <c r="I144" s="46" t="n">
        <f aca="false">$D$1116</f>
        <v>0.264</v>
      </c>
      <c r="J144" s="53" t="n">
        <f aca="false">TRUNC(H144*(1+I144),2)</f>
        <v>0</v>
      </c>
      <c r="K144" s="54" t="n">
        <f aca="false">TRUNC(J144*G144,2)</f>
        <v>0</v>
      </c>
      <c r="L144" s="51"/>
      <c r="M144" s="46"/>
      <c r="N144" s="7" t="n">
        <f aca="false">SUM(O144:V144)-K144</f>
        <v>0</v>
      </c>
      <c r="O144" s="51"/>
      <c r="P144" s="51"/>
      <c r="Q144" s="51" t="n">
        <f aca="false">K144</f>
        <v>0</v>
      </c>
      <c r="R144" s="51"/>
      <c r="S144" s="51"/>
      <c r="T144" s="51"/>
      <c r="U144" s="51"/>
      <c r="V144" s="51"/>
      <c r="W144" s="50"/>
      <c r="X144" s="50"/>
    </row>
    <row r="145" s="80" customFormat="true" ht="14.15" hidden="false" customHeight="false" outlineLevel="1" collapsed="false">
      <c r="A145" s="73" t="s">
        <v>327</v>
      </c>
      <c r="B145" s="75"/>
      <c r="C145" s="75"/>
      <c r="D145" s="75"/>
      <c r="E145" s="76" t="s">
        <v>328</v>
      </c>
      <c r="F145" s="74"/>
      <c r="G145" s="92"/>
      <c r="H145" s="55"/>
      <c r="I145" s="78"/>
      <c r="J145" s="87"/>
      <c r="K145" s="88"/>
      <c r="L145" s="77"/>
      <c r="M145" s="78"/>
      <c r="N145" s="79" t="n">
        <f aca="false">SUM(O145:V145)-K145</f>
        <v>0</v>
      </c>
      <c r="O145" s="77"/>
      <c r="P145" s="77"/>
      <c r="Q145" s="77"/>
      <c r="R145" s="77"/>
      <c r="S145" s="77"/>
      <c r="T145" s="77"/>
      <c r="U145" s="77"/>
      <c r="V145" s="77"/>
      <c r="W145" s="79"/>
      <c r="X145" s="79"/>
      <c r="IM145" s="89"/>
      <c r="IN145" s="89"/>
    </row>
    <row r="146" s="9" customFormat="true" ht="23.85" hidden="false" customHeight="false" outlineLevel="1" collapsed="false">
      <c r="A146" s="49" t="s">
        <v>329</v>
      </c>
      <c r="B146" s="50" t="s">
        <v>49</v>
      </c>
      <c r="C146" s="50" t="s">
        <v>330</v>
      </c>
      <c r="D146" s="50" t="s">
        <v>51</v>
      </c>
      <c r="E146" s="45" t="s">
        <v>331</v>
      </c>
      <c r="F146" s="7" t="s">
        <v>130</v>
      </c>
      <c r="G146" s="51" t="n">
        <v>122.64</v>
      </c>
      <c r="H146" s="52"/>
      <c r="I146" s="46" t="n">
        <f aca="false">$D$1116</f>
        <v>0.264</v>
      </c>
      <c r="J146" s="53" t="n">
        <f aca="false">TRUNC(H146*(1+I146),2)</f>
        <v>0</v>
      </c>
      <c r="K146" s="54" t="n">
        <f aca="false">TRUNC(J146*G146,2)</f>
        <v>0</v>
      </c>
      <c r="L146" s="51"/>
      <c r="M146" s="46"/>
      <c r="N146" s="7" t="n">
        <f aca="false">SUM(O146:V146)-K146</f>
        <v>0</v>
      </c>
      <c r="O146" s="51"/>
      <c r="P146" s="51" t="n">
        <f aca="false">K146</f>
        <v>0</v>
      </c>
      <c r="Q146" s="51"/>
      <c r="R146" s="51"/>
      <c r="S146" s="51"/>
      <c r="T146" s="51"/>
      <c r="U146" s="51"/>
      <c r="V146" s="51"/>
      <c r="W146" s="7"/>
      <c r="X146" s="7"/>
      <c r="IM146" s="10"/>
      <c r="IN146" s="10"/>
    </row>
    <row r="147" s="80" customFormat="true" ht="14.15" hidden="false" customHeight="false" outlineLevel="1" collapsed="false">
      <c r="A147" s="73" t="s">
        <v>332</v>
      </c>
      <c r="B147" s="75"/>
      <c r="C147" s="75"/>
      <c r="D147" s="75"/>
      <c r="E147" s="76" t="s">
        <v>333</v>
      </c>
      <c r="F147" s="79"/>
      <c r="G147" s="77"/>
      <c r="H147" s="52"/>
      <c r="I147" s="78"/>
      <c r="J147" s="87"/>
      <c r="K147" s="88"/>
      <c r="L147" s="77"/>
      <c r="M147" s="78"/>
      <c r="N147" s="79" t="n">
        <f aca="false">SUM(O147:V147)-K147</f>
        <v>0</v>
      </c>
      <c r="O147" s="77"/>
      <c r="P147" s="77"/>
      <c r="Q147" s="77"/>
      <c r="R147" s="77"/>
      <c r="S147" s="77"/>
      <c r="T147" s="77"/>
      <c r="U147" s="77"/>
      <c r="V147" s="77"/>
      <c r="W147" s="79"/>
      <c r="X147" s="79"/>
      <c r="IM147" s="89"/>
      <c r="IN147" s="89"/>
    </row>
    <row r="148" s="9" customFormat="true" ht="23.85" hidden="false" customHeight="false" outlineLevel="1" collapsed="false">
      <c r="A148" s="49" t="s">
        <v>334</v>
      </c>
      <c r="B148" s="50" t="s">
        <v>49</v>
      </c>
      <c r="C148" s="50" t="s">
        <v>309</v>
      </c>
      <c r="D148" s="50" t="s">
        <v>51</v>
      </c>
      <c r="E148" s="45" t="s">
        <v>310</v>
      </c>
      <c r="F148" s="7" t="s">
        <v>64</v>
      </c>
      <c r="G148" s="51" t="n">
        <v>46.7</v>
      </c>
      <c r="H148" s="52"/>
      <c r="I148" s="46" t="n">
        <f aca="false">$D$1116</f>
        <v>0.264</v>
      </c>
      <c r="J148" s="53" t="n">
        <f aca="false">TRUNC(H148*(1+I148),2)</f>
        <v>0</v>
      </c>
      <c r="K148" s="54" t="n">
        <f aca="false">TRUNC(J148*G148,2)</f>
        <v>0</v>
      </c>
      <c r="L148" s="51"/>
      <c r="M148" s="46"/>
      <c r="N148" s="7" t="n">
        <f aca="false">SUM(O148:V148)-K148</f>
        <v>0</v>
      </c>
      <c r="O148" s="51"/>
      <c r="P148" s="51"/>
      <c r="Q148" s="51" t="n">
        <f aca="false">K148</f>
        <v>0</v>
      </c>
      <c r="R148" s="51"/>
      <c r="S148" s="51"/>
      <c r="T148" s="51"/>
      <c r="U148" s="51"/>
      <c r="V148" s="51"/>
      <c r="W148" s="7"/>
      <c r="X148" s="7"/>
      <c r="IM148" s="10"/>
      <c r="IN148" s="10"/>
    </row>
    <row r="149" s="9" customFormat="true" ht="23.85" hidden="false" customHeight="false" outlineLevel="1" collapsed="false">
      <c r="A149" s="49" t="s">
        <v>335</v>
      </c>
      <c r="B149" s="50" t="s">
        <v>49</v>
      </c>
      <c r="C149" s="50" t="s">
        <v>301</v>
      </c>
      <c r="D149" s="50" t="s">
        <v>51</v>
      </c>
      <c r="E149" s="45" t="s">
        <v>302</v>
      </c>
      <c r="F149" s="7" t="s">
        <v>299</v>
      </c>
      <c r="G149" s="51" t="n">
        <v>124.65</v>
      </c>
      <c r="H149" s="52"/>
      <c r="I149" s="46" t="n">
        <f aca="false">$D$1116</f>
        <v>0.264</v>
      </c>
      <c r="J149" s="53" t="n">
        <f aca="false">TRUNC(H149*(1+I149),2)</f>
        <v>0</v>
      </c>
      <c r="K149" s="54" t="n">
        <f aca="false">TRUNC(J149*G149,2)</f>
        <v>0</v>
      </c>
      <c r="L149" s="51"/>
      <c r="M149" s="46"/>
      <c r="N149" s="7"/>
      <c r="O149" s="51"/>
      <c r="P149" s="51"/>
      <c r="Q149" s="51" t="n">
        <f aca="false">K149</f>
        <v>0</v>
      </c>
      <c r="R149" s="51"/>
      <c r="S149" s="51"/>
      <c r="T149" s="51"/>
      <c r="U149" s="51"/>
      <c r="V149" s="51"/>
      <c r="W149" s="7"/>
      <c r="X149" s="7"/>
      <c r="IM149" s="10"/>
      <c r="IN149" s="10"/>
    </row>
    <row r="150" s="9" customFormat="true" ht="23.85" hidden="false" customHeight="false" outlineLevel="1" collapsed="false">
      <c r="A150" s="49" t="s">
        <v>336</v>
      </c>
      <c r="B150" s="50" t="s">
        <v>49</v>
      </c>
      <c r="C150" s="50" t="s">
        <v>304</v>
      </c>
      <c r="D150" s="50" t="s">
        <v>51</v>
      </c>
      <c r="E150" s="45" t="s">
        <v>305</v>
      </c>
      <c r="F150" s="7" t="s">
        <v>121</v>
      </c>
      <c r="G150" s="51" t="n">
        <v>2.1</v>
      </c>
      <c r="H150" s="52"/>
      <c r="I150" s="46" t="n">
        <f aca="false">$D$1116</f>
        <v>0.264</v>
      </c>
      <c r="J150" s="53" t="n">
        <f aca="false">TRUNC(H150*(1+I150),2)</f>
        <v>0</v>
      </c>
      <c r="K150" s="54" t="n">
        <f aca="false">TRUNC(J150*G150,2)</f>
        <v>0</v>
      </c>
      <c r="L150" s="51"/>
      <c r="M150" s="46"/>
      <c r="N150" s="7"/>
      <c r="O150" s="51"/>
      <c r="P150" s="51"/>
      <c r="Q150" s="51" t="n">
        <f aca="false">K150</f>
        <v>0</v>
      </c>
      <c r="R150" s="51"/>
      <c r="S150" s="51"/>
      <c r="T150" s="51"/>
      <c r="U150" s="51"/>
      <c r="V150" s="51"/>
      <c r="W150" s="7"/>
      <c r="X150" s="7"/>
      <c r="IM150" s="10"/>
      <c r="IN150" s="10"/>
    </row>
    <row r="151" s="9" customFormat="true" ht="14.15" hidden="false" customHeight="false" outlineLevel="1" collapsed="false">
      <c r="A151" s="49" t="s">
        <v>337</v>
      </c>
      <c r="B151" s="50" t="s">
        <v>49</v>
      </c>
      <c r="C151" s="50" t="s">
        <v>338</v>
      </c>
      <c r="D151" s="50" t="s">
        <v>51</v>
      </c>
      <c r="E151" s="45" t="s">
        <v>339</v>
      </c>
      <c r="F151" s="7" t="s">
        <v>64</v>
      </c>
      <c r="G151" s="51" t="n">
        <v>23.5</v>
      </c>
      <c r="H151" s="52"/>
      <c r="I151" s="46" t="n">
        <f aca="false">$D$1116</f>
        <v>0.264</v>
      </c>
      <c r="J151" s="53" t="n">
        <f aca="false">TRUNC(H151*(1+I151),2)</f>
        <v>0</v>
      </c>
      <c r="K151" s="54" t="n">
        <f aca="false">TRUNC(J151*G151,2)</f>
        <v>0</v>
      </c>
      <c r="L151" s="51"/>
      <c r="M151" s="46"/>
      <c r="N151" s="7" t="n">
        <f aca="false">SUM(O151:V151)-K151</f>
        <v>0</v>
      </c>
      <c r="O151" s="51"/>
      <c r="P151" s="51"/>
      <c r="Q151" s="51" t="n">
        <f aca="false">K151</f>
        <v>0</v>
      </c>
      <c r="R151" s="51"/>
      <c r="S151" s="51"/>
      <c r="T151" s="51"/>
      <c r="U151" s="51"/>
      <c r="V151" s="51"/>
      <c r="W151" s="7"/>
      <c r="X151" s="7"/>
      <c r="IM151" s="10"/>
      <c r="IN151" s="10"/>
    </row>
    <row r="152" s="80" customFormat="true" ht="14.15" hidden="false" customHeight="false" outlineLevel="1" collapsed="false">
      <c r="A152" s="73" t="s">
        <v>340</v>
      </c>
      <c r="B152" s="75"/>
      <c r="C152" s="75"/>
      <c r="D152" s="75"/>
      <c r="E152" s="76" t="s">
        <v>341</v>
      </c>
      <c r="F152" s="79"/>
      <c r="G152" s="77"/>
      <c r="H152" s="52"/>
      <c r="I152" s="78"/>
      <c r="J152" s="87"/>
      <c r="K152" s="88"/>
      <c r="L152" s="77"/>
      <c r="M152" s="78"/>
      <c r="N152" s="79" t="n">
        <f aca="false">SUM(O152:V152)-K152</f>
        <v>0</v>
      </c>
      <c r="O152" s="77"/>
      <c r="P152" s="77"/>
      <c r="Q152" s="77"/>
      <c r="R152" s="77"/>
      <c r="S152" s="77"/>
      <c r="T152" s="77"/>
      <c r="U152" s="77"/>
      <c r="V152" s="77"/>
      <c r="W152" s="79"/>
      <c r="X152" s="79"/>
      <c r="IM152" s="89"/>
      <c r="IN152" s="89"/>
    </row>
    <row r="153" s="9" customFormat="true" ht="23.85" hidden="false" customHeight="false" outlineLevel="1" collapsed="false">
      <c r="A153" s="49" t="s">
        <v>342</v>
      </c>
      <c r="B153" s="50" t="s">
        <v>49</v>
      </c>
      <c r="C153" s="50" t="s">
        <v>309</v>
      </c>
      <c r="D153" s="50" t="s">
        <v>51</v>
      </c>
      <c r="E153" s="45" t="s">
        <v>310</v>
      </c>
      <c r="F153" s="7" t="s">
        <v>64</v>
      </c>
      <c r="G153" s="51" t="n">
        <v>24.28</v>
      </c>
      <c r="H153" s="52"/>
      <c r="I153" s="46" t="n">
        <f aca="false">$D$1116</f>
        <v>0.264</v>
      </c>
      <c r="J153" s="53" t="n">
        <f aca="false">TRUNC(H153*(1+I153),2)</f>
        <v>0</v>
      </c>
      <c r="K153" s="54" t="n">
        <f aca="false">TRUNC(J153*G153,2)</f>
        <v>0</v>
      </c>
      <c r="L153" s="51"/>
      <c r="M153" s="46"/>
      <c r="N153" s="7" t="n">
        <f aca="false">SUM(O153:V153)-K153</f>
        <v>0</v>
      </c>
      <c r="O153" s="51"/>
      <c r="P153" s="51"/>
      <c r="Q153" s="51" t="n">
        <f aca="false">K153</f>
        <v>0</v>
      </c>
      <c r="R153" s="51"/>
      <c r="S153" s="51"/>
      <c r="T153" s="51"/>
      <c r="U153" s="51"/>
      <c r="V153" s="51"/>
      <c r="W153" s="7"/>
      <c r="X153" s="7"/>
      <c r="IM153" s="10"/>
      <c r="IN153" s="10"/>
    </row>
    <row r="154" s="9" customFormat="true" ht="23.85" hidden="false" customHeight="false" outlineLevel="1" collapsed="false">
      <c r="A154" s="49" t="s">
        <v>343</v>
      </c>
      <c r="B154" s="50" t="s">
        <v>49</v>
      </c>
      <c r="C154" s="50" t="s">
        <v>297</v>
      </c>
      <c r="D154" s="50" t="s">
        <v>51</v>
      </c>
      <c r="E154" s="45" t="s">
        <v>298</v>
      </c>
      <c r="F154" s="7" t="s">
        <v>299</v>
      </c>
      <c r="G154" s="51" t="n">
        <v>19.49</v>
      </c>
      <c r="H154" s="52"/>
      <c r="I154" s="46" t="n">
        <f aca="false">$D$1116</f>
        <v>0.264</v>
      </c>
      <c r="J154" s="53" t="n">
        <f aca="false">TRUNC(H154*(1+I154),2)</f>
        <v>0</v>
      </c>
      <c r="K154" s="54" t="n">
        <f aca="false">TRUNC(J154*G154,2)</f>
        <v>0</v>
      </c>
      <c r="L154" s="51"/>
      <c r="M154" s="46"/>
      <c r="N154" s="7" t="n">
        <f aca="false">SUM(O154:V154)-K154</f>
        <v>0</v>
      </c>
      <c r="O154" s="51"/>
      <c r="P154" s="51"/>
      <c r="Q154" s="51" t="n">
        <f aca="false">K154</f>
        <v>0</v>
      </c>
      <c r="R154" s="51"/>
      <c r="S154" s="51"/>
      <c r="T154" s="51"/>
      <c r="U154" s="51"/>
      <c r="V154" s="51"/>
      <c r="W154" s="7"/>
      <c r="X154" s="7"/>
      <c r="IM154" s="10"/>
      <c r="IN154" s="10"/>
    </row>
    <row r="155" s="9" customFormat="true" ht="23.85" hidden="false" customHeight="false" outlineLevel="1" collapsed="false">
      <c r="A155" s="49" t="s">
        <v>344</v>
      </c>
      <c r="B155" s="50" t="s">
        <v>49</v>
      </c>
      <c r="C155" s="50" t="s">
        <v>301</v>
      </c>
      <c r="D155" s="50" t="s">
        <v>51</v>
      </c>
      <c r="E155" s="45" t="s">
        <v>302</v>
      </c>
      <c r="F155" s="7" t="s">
        <v>299</v>
      </c>
      <c r="G155" s="51" t="n">
        <v>106.83</v>
      </c>
      <c r="H155" s="52"/>
      <c r="I155" s="46" t="n">
        <f aca="false">$D$1116</f>
        <v>0.264</v>
      </c>
      <c r="J155" s="53" t="n">
        <f aca="false">TRUNC(H155*(1+I155),2)</f>
        <v>0</v>
      </c>
      <c r="K155" s="54" t="n">
        <f aca="false">TRUNC(J155*G155,2)</f>
        <v>0</v>
      </c>
      <c r="L155" s="51"/>
      <c r="M155" s="46"/>
      <c r="N155" s="7"/>
      <c r="O155" s="51"/>
      <c r="P155" s="51"/>
      <c r="Q155" s="51" t="n">
        <f aca="false">K155</f>
        <v>0</v>
      </c>
      <c r="R155" s="51"/>
      <c r="S155" s="51"/>
      <c r="T155" s="51"/>
      <c r="U155" s="51"/>
      <c r="V155" s="51"/>
      <c r="W155" s="7"/>
      <c r="X155" s="7"/>
      <c r="IM155" s="10"/>
      <c r="IN155" s="10"/>
    </row>
    <row r="156" s="9" customFormat="true" ht="23.85" hidden="false" customHeight="false" outlineLevel="1" collapsed="false">
      <c r="A156" s="49" t="s">
        <v>345</v>
      </c>
      <c r="B156" s="50" t="s">
        <v>49</v>
      </c>
      <c r="C156" s="50" t="s">
        <v>346</v>
      </c>
      <c r="D156" s="50" t="s">
        <v>51</v>
      </c>
      <c r="E156" s="45" t="s">
        <v>347</v>
      </c>
      <c r="F156" s="7" t="s">
        <v>121</v>
      </c>
      <c r="G156" s="51" t="n">
        <v>1.46</v>
      </c>
      <c r="H156" s="52"/>
      <c r="I156" s="46" t="n">
        <f aca="false">$D$1116</f>
        <v>0.264</v>
      </c>
      <c r="J156" s="53" t="n">
        <f aca="false">TRUNC(H156*(1+I156),2)</f>
        <v>0</v>
      </c>
      <c r="K156" s="54" t="n">
        <f aca="false">TRUNC(J156*G156,2)</f>
        <v>0</v>
      </c>
      <c r="L156" s="51"/>
      <c r="M156" s="46"/>
      <c r="N156" s="7"/>
      <c r="O156" s="51"/>
      <c r="P156" s="51"/>
      <c r="Q156" s="51" t="n">
        <f aca="false">K156</f>
        <v>0</v>
      </c>
      <c r="R156" s="51"/>
      <c r="S156" s="51"/>
      <c r="T156" s="51"/>
      <c r="U156" s="51"/>
      <c r="V156" s="51"/>
      <c r="W156" s="7"/>
      <c r="X156" s="7"/>
      <c r="IM156" s="10"/>
      <c r="IN156" s="10"/>
    </row>
    <row r="157" s="80" customFormat="true" ht="14.15" hidden="false" customHeight="false" outlineLevel="1" collapsed="false">
      <c r="A157" s="73" t="s">
        <v>348</v>
      </c>
      <c r="B157" s="75"/>
      <c r="C157" s="75"/>
      <c r="D157" s="75"/>
      <c r="E157" s="76" t="s">
        <v>349</v>
      </c>
      <c r="F157" s="79"/>
      <c r="G157" s="77"/>
      <c r="H157" s="52"/>
      <c r="I157" s="78"/>
      <c r="J157" s="87"/>
      <c r="K157" s="88"/>
      <c r="L157" s="77"/>
      <c r="M157" s="78"/>
      <c r="N157" s="79" t="n">
        <f aca="false">SUM(O157:V157)-K157</f>
        <v>0</v>
      </c>
      <c r="O157" s="77"/>
      <c r="P157" s="77"/>
      <c r="Q157" s="77"/>
      <c r="R157" s="77"/>
      <c r="S157" s="77"/>
      <c r="T157" s="77"/>
      <c r="U157" s="77"/>
      <c r="V157" s="77"/>
      <c r="W157" s="79"/>
      <c r="X157" s="79"/>
      <c r="IM157" s="89"/>
      <c r="IN157" s="89"/>
    </row>
    <row r="158" s="9" customFormat="true" ht="23.85" hidden="false" customHeight="false" outlineLevel="1" collapsed="false">
      <c r="A158" s="49" t="s">
        <v>350</v>
      </c>
      <c r="B158" s="50" t="s">
        <v>49</v>
      </c>
      <c r="C158" s="50" t="s">
        <v>309</v>
      </c>
      <c r="D158" s="50" t="s">
        <v>51</v>
      </c>
      <c r="E158" s="45" t="s">
        <v>310</v>
      </c>
      <c r="F158" s="7" t="s">
        <v>64</v>
      </c>
      <c r="G158" s="51" t="n">
        <v>17.4</v>
      </c>
      <c r="H158" s="52"/>
      <c r="I158" s="46" t="n">
        <f aca="false">$D$1116</f>
        <v>0.264</v>
      </c>
      <c r="J158" s="53" t="n">
        <f aca="false">TRUNC(H158*(1+I158),2)</f>
        <v>0</v>
      </c>
      <c r="K158" s="54" t="n">
        <f aca="false">TRUNC(J158*G158,2)</f>
        <v>0</v>
      </c>
      <c r="L158" s="51"/>
      <c r="M158" s="46"/>
      <c r="N158" s="7" t="n">
        <f aca="false">SUM(O158:V158)-K158</f>
        <v>0</v>
      </c>
      <c r="O158" s="51"/>
      <c r="P158" s="51"/>
      <c r="Q158" s="51" t="n">
        <f aca="false">K158</f>
        <v>0</v>
      </c>
      <c r="R158" s="51"/>
      <c r="S158" s="51"/>
      <c r="T158" s="51"/>
      <c r="U158" s="51"/>
      <c r="V158" s="51"/>
      <c r="W158" s="7"/>
      <c r="X158" s="7"/>
      <c r="IM158" s="10"/>
      <c r="IN158" s="10"/>
    </row>
    <row r="159" s="9" customFormat="true" ht="23.85" hidden="false" customHeight="false" outlineLevel="1" collapsed="false">
      <c r="A159" s="49" t="s">
        <v>351</v>
      </c>
      <c r="B159" s="50" t="s">
        <v>49</v>
      </c>
      <c r="C159" s="50" t="s">
        <v>297</v>
      </c>
      <c r="D159" s="50" t="s">
        <v>51</v>
      </c>
      <c r="E159" s="45" t="s">
        <v>298</v>
      </c>
      <c r="F159" s="7" t="s">
        <v>299</v>
      </c>
      <c r="G159" s="51" t="n">
        <v>15.84</v>
      </c>
      <c r="H159" s="52"/>
      <c r="I159" s="46" t="n">
        <f aca="false">$D$1116</f>
        <v>0.264</v>
      </c>
      <c r="J159" s="53" t="n">
        <f aca="false">TRUNC(H159*(1+I159),2)</f>
        <v>0</v>
      </c>
      <c r="K159" s="54" t="n">
        <f aca="false">TRUNC(J159*G159,2)</f>
        <v>0</v>
      </c>
      <c r="L159" s="51"/>
      <c r="M159" s="46"/>
      <c r="N159" s="7" t="n">
        <f aca="false">SUM(O159:V159)-K159</f>
        <v>0</v>
      </c>
      <c r="O159" s="51"/>
      <c r="P159" s="51"/>
      <c r="Q159" s="51" t="n">
        <f aca="false">K159</f>
        <v>0</v>
      </c>
      <c r="R159" s="51"/>
      <c r="S159" s="51"/>
      <c r="T159" s="51"/>
      <c r="U159" s="51"/>
      <c r="V159" s="51"/>
      <c r="W159" s="7"/>
      <c r="X159" s="7"/>
      <c r="IM159" s="10"/>
      <c r="IN159" s="10"/>
    </row>
    <row r="160" s="9" customFormat="true" ht="23.85" hidden="false" customHeight="false" outlineLevel="1" collapsed="false">
      <c r="A160" s="49" t="s">
        <v>352</v>
      </c>
      <c r="B160" s="50" t="s">
        <v>49</v>
      </c>
      <c r="C160" s="50" t="s">
        <v>301</v>
      </c>
      <c r="D160" s="50" t="s">
        <v>51</v>
      </c>
      <c r="E160" s="45" t="s">
        <v>302</v>
      </c>
      <c r="F160" s="7" t="s">
        <v>299</v>
      </c>
      <c r="G160" s="51" t="n">
        <v>76.56</v>
      </c>
      <c r="H160" s="52"/>
      <c r="I160" s="46" t="n">
        <f aca="false">$D$1116</f>
        <v>0.264</v>
      </c>
      <c r="J160" s="53" t="n">
        <f aca="false">TRUNC(H160*(1+I160),2)</f>
        <v>0</v>
      </c>
      <c r="K160" s="54" t="n">
        <f aca="false">TRUNC(J160*G160,2)</f>
        <v>0</v>
      </c>
      <c r="L160" s="51"/>
      <c r="M160" s="46"/>
      <c r="N160" s="7"/>
      <c r="O160" s="51"/>
      <c r="P160" s="51"/>
      <c r="Q160" s="51" t="n">
        <f aca="false">K160</f>
        <v>0</v>
      </c>
      <c r="R160" s="51"/>
      <c r="S160" s="51"/>
      <c r="T160" s="51"/>
      <c r="U160" s="51"/>
      <c r="V160" s="51"/>
      <c r="W160" s="7"/>
      <c r="X160" s="7"/>
      <c r="IM160" s="10"/>
      <c r="IN160" s="10"/>
    </row>
    <row r="161" s="9" customFormat="true" ht="23.85" hidden="false" customHeight="false" outlineLevel="1" collapsed="false">
      <c r="A161" s="49" t="s">
        <v>353</v>
      </c>
      <c r="B161" s="50" t="s">
        <v>49</v>
      </c>
      <c r="C161" s="50" t="s">
        <v>346</v>
      </c>
      <c r="D161" s="50" t="s">
        <v>51</v>
      </c>
      <c r="E161" s="45" t="s">
        <v>347</v>
      </c>
      <c r="F161" s="7" t="s">
        <v>121</v>
      </c>
      <c r="G161" s="51" t="n">
        <v>1.05</v>
      </c>
      <c r="H161" s="52"/>
      <c r="I161" s="46" t="n">
        <f aca="false">$D$1116</f>
        <v>0.264</v>
      </c>
      <c r="J161" s="53" t="n">
        <f aca="false">TRUNC(H161*(1+I161),2)</f>
        <v>0</v>
      </c>
      <c r="K161" s="54" t="n">
        <f aca="false">TRUNC(J161*G161,2)</f>
        <v>0</v>
      </c>
      <c r="L161" s="51"/>
      <c r="M161" s="46"/>
      <c r="N161" s="7"/>
      <c r="O161" s="51"/>
      <c r="P161" s="51"/>
      <c r="Q161" s="51" t="n">
        <f aca="false">K161</f>
        <v>0</v>
      </c>
      <c r="R161" s="51"/>
      <c r="S161" s="51"/>
      <c r="T161" s="51"/>
      <c r="U161" s="51"/>
      <c r="V161" s="51"/>
      <c r="W161" s="7"/>
      <c r="X161" s="7"/>
      <c r="IM161" s="10"/>
      <c r="IN161" s="10"/>
    </row>
    <row r="162" s="80" customFormat="true" ht="14.15" hidden="false" customHeight="false" outlineLevel="1" collapsed="false">
      <c r="A162" s="73" t="s">
        <v>354</v>
      </c>
      <c r="B162" s="75"/>
      <c r="C162" s="75"/>
      <c r="D162" s="75"/>
      <c r="E162" s="76" t="s">
        <v>355</v>
      </c>
      <c r="F162" s="79"/>
      <c r="G162" s="77"/>
      <c r="H162" s="52"/>
      <c r="I162" s="78"/>
      <c r="J162" s="87"/>
      <c r="K162" s="88"/>
      <c r="L162" s="77"/>
      <c r="M162" s="78"/>
      <c r="N162" s="79" t="n">
        <f aca="false">SUM(O162:V162)-K162</f>
        <v>0</v>
      </c>
      <c r="O162" s="77"/>
      <c r="P162" s="77"/>
      <c r="Q162" s="77"/>
      <c r="R162" s="77"/>
      <c r="S162" s="77"/>
      <c r="T162" s="77"/>
      <c r="U162" s="77"/>
      <c r="V162" s="77"/>
      <c r="W162" s="79"/>
      <c r="X162" s="79"/>
      <c r="IM162" s="89"/>
      <c r="IN162" s="89"/>
    </row>
    <row r="163" s="9" customFormat="true" ht="23.85" hidden="false" customHeight="false" outlineLevel="1" collapsed="false">
      <c r="A163" s="49" t="s">
        <v>356</v>
      </c>
      <c r="B163" s="50" t="s">
        <v>49</v>
      </c>
      <c r="C163" s="50" t="s">
        <v>309</v>
      </c>
      <c r="D163" s="50" t="s">
        <v>51</v>
      </c>
      <c r="E163" s="45" t="s">
        <v>310</v>
      </c>
      <c r="F163" s="7" t="s">
        <v>64</v>
      </c>
      <c r="G163" s="51" t="n">
        <v>10.01</v>
      </c>
      <c r="H163" s="52"/>
      <c r="I163" s="46" t="n">
        <f aca="false">$D$1116</f>
        <v>0.264</v>
      </c>
      <c r="J163" s="53" t="n">
        <f aca="false">TRUNC(H163*(1+I163),2)</f>
        <v>0</v>
      </c>
      <c r="K163" s="54" t="n">
        <f aca="false">TRUNC(J163*G163,2)</f>
        <v>0</v>
      </c>
      <c r="L163" s="51"/>
      <c r="M163" s="46"/>
      <c r="N163" s="7" t="n">
        <f aca="false">SUM(O163:V163)-K163</f>
        <v>0</v>
      </c>
      <c r="O163" s="51"/>
      <c r="P163" s="51"/>
      <c r="Q163" s="51" t="n">
        <f aca="false">K163</f>
        <v>0</v>
      </c>
      <c r="R163" s="51"/>
      <c r="S163" s="51"/>
      <c r="T163" s="51"/>
      <c r="U163" s="51"/>
      <c r="V163" s="51"/>
      <c r="W163" s="7"/>
      <c r="X163" s="7"/>
      <c r="IM163" s="10"/>
      <c r="IN163" s="10"/>
    </row>
    <row r="164" s="9" customFormat="true" ht="23.85" hidden="false" customHeight="false" outlineLevel="1" collapsed="false">
      <c r="A164" s="49" t="s">
        <v>357</v>
      </c>
      <c r="B164" s="50" t="s">
        <v>49</v>
      </c>
      <c r="C164" s="50" t="s">
        <v>297</v>
      </c>
      <c r="D164" s="50" t="s">
        <v>51</v>
      </c>
      <c r="E164" s="45" t="s">
        <v>298</v>
      </c>
      <c r="F164" s="7" t="s">
        <v>299</v>
      </c>
      <c r="G164" s="51" t="n">
        <v>8.12</v>
      </c>
      <c r="H164" s="52"/>
      <c r="I164" s="46" t="n">
        <f aca="false">$D$1116</f>
        <v>0.264</v>
      </c>
      <c r="J164" s="53" t="n">
        <f aca="false">TRUNC(H164*(1+I164),2)</f>
        <v>0</v>
      </c>
      <c r="K164" s="54" t="n">
        <f aca="false">TRUNC(J164*G164,2)</f>
        <v>0</v>
      </c>
      <c r="L164" s="51"/>
      <c r="M164" s="46"/>
      <c r="N164" s="7" t="n">
        <f aca="false">SUM(O164:V164)-K164</f>
        <v>0</v>
      </c>
      <c r="O164" s="51"/>
      <c r="P164" s="51"/>
      <c r="Q164" s="51" t="n">
        <f aca="false">K164</f>
        <v>0</v>
      </c>
      <c r="R164" s="51"/>
      <c r="S164" s="51"/>
      <c r="T164" s="51"/>
      <c r="U164" s="51"/>
      <c r="V164" s="51"/>
      <c r="W164" s="7"/>
      <c r="X164" s="7"/>
      <c r="IM164" s="10"/>
      <c r="IN164" s="10"/>
    </row>
    <row r="165" s="9" customFormat="true" ht="23.85" hidden="false" customHeight="false" outlineLevel="1" collapsed="false">
      <c r="A165" s="49" t="s">
        <v>358</v>
      </c>
      <c r="B165" s="50" t="s">
        <v>49</v>
      </c>
      <c r="C165" s="50" t="s">
        <v>301</v>
      </c>
      <c r="D165" s="50" t="s">
        <v>51</v>
      </c>
      <c r="E165" s="45" t="s">
        <v>302</v>
      </c>
      <c r="F165" s="7" t="s">
        <v>299</v>
      </c>
      <c r="G165" s="51" t="n">
        <v>25.17</v>
      </c>
      <c r="H165" s="52"/>
      <c r="I165" s="46" t="n">
        <f aca="false">$D$1116</f>
        <v>0.264</v>
      </c>
      <c r="J165" s="53" t="n">
        <f aca="false">TRUNC(H165*(1+I165),2)</f>
        <v>0</v>
      </c>
      <c r="K165" s="54" t="n">
        <f aca="false">TRUNC(J165*G165,2)</f>
        <v>0</v>
      </c>
      <c r="L165" s="51"/>
      <c r="M165" s="46"/>
      <c r="N165" s="7"/>
      <c r="O165" s="51"/>
      <c r="P165" s="51"/>
      <c r="Q165" s="51" t="n">
        <f aca="false">K165</f>
        <v>0</v>
      </c>
      <c r="R165" s="51"/>
      <c r="S165" s="51"/>
      <c r="T165" s="51"/>
      <c r="U165" s="51"/>
      <c r="V165" s="51"/>
      <c r="W165" s="7"/>
      <c r="X165" s="7"/>
      <c r="IM165" s="10"/>
      <c r="IN165" s="10"/>
    </row>
    <row r="166" s="9" customFormat="true" ht="23.85" hidden="false" customHeight="false" outlineLevel="1" collapsed="false">
      <c r="A166" s="49" t="s">
        <v>359</v>
      </c>
      <c r="B166" s="50" t="s">
        <v>49</v>
      </c>
      <c r="C166" s="50" t="s">
        <v>346</v>
      </c>
      <c r="D166" s="50" t="s">
        <v>51</v>
      </c>
      <c r="E166" s="45" t="s">
        <v>347</v>
      </c>
      <c r="F166" s="7" t="s">
        <v>121</v>
      </c>
      <c r="G166" s="51" t="n">
        <v>0.6</v>
      </c>
      <c r="H166" s="52"/>
      <c r="I166" s="46" t="n">
        <f aca="false">$D$1116</f>
        <v>0.264</v>
      </c>
      <c r="J166" s="53" t="n">
        <f aca="false">TRUNC(H166*(1+I166),2)</f>
        <v>0</v>
      </c>
      <c r="K166" s="54" t="n">
        <f aca="false">TRUNC(J166*G166,2)</f>
        <v>0</v>
      </c>
      <c r="L166" s="51"/>
      <c r="M166" s="46"/>
      <c r="N166" s="7"/>
      <c r="O166" s="51"/>
      <c r="P166" s="51"/>
      <c r="Q166" s="51" t="n">
        <f aca="false">K166</f>
        <v>0</v>
      </c>
      <c r="R166" s="51"/>
      <c r="S166" s="51"/>
      <c r="T166" s="51"/>
      <c r="U166" s="51"/>
      <c r="V166" s="51"/>
      <c r="W166" s="7"/>
      <c r="X166" s="7"/>
      <c r="IM166" s="10"/>
      <c r="IN166" s="10"/>
    </row>
    <row r="167" s="80" customFormat="true" ht="14.15" hidden="false" customHeight="false" outlineLevel="1" collapsed="false">
      <c r="A167" s="73" t="s">
        <v>360</v>
      </c>
      <c r="B167" s="75"/>
      <c r="C167" s="75"/>
      <c r="D167" s="75"/>
      <c r="E167" s="76" t="s">
        <v>361</v>
      </c>
      <c r="F167" s="79"/>
      <c r="G167" s="77"/>
      <c r="H167" s="52"/>
      <c r="I167" s="78"/>
      <c r="J167" s="87"/>
      <c r="K167" s="88"/>
      <c r="L167" s="77"/>
      <c r="M167" s="78"/>
      <c r="N167" s="79" t="n">
        <f aca="false">SUM(O167:V167)-K167</f>
        <v>0</v>
      </c>
      <c r="O167" s="77"/>
      <c r="P167" s="77"/>
      <c r="Q167" s="77"/>
      <c r="R167" s="77"/>
      <c r="S167" s="77"/>
      <c r="T167" s="77"/>
      <c r="U167" s="77"/>
      <c r="V167" s="77"/>
      <c r="W167" s="79"/>
      <c r="X167" s="79"/>
      <c r="IM167" s="89"/>
      <c r="IN167" s="89"/>
    </row>
    <row r="168" s="9" customFormat="true" ht="23.85" hidden="false" customHeight="false" outlineLevel="1" collapsed="false">
      <c r="A168" s="49" t="s">
        <v>362</v>
      </c>
      <c r="B168" s="50" t="s">
        <v>49</v>
      </c>
      <c r="C168" s="50" t="s">
        <v>309</v>
      </c>
      <c r="D168" s="50" t="s">
        <v>51</v>
      </c>
      <c r="E168" s="45" t="s">
        <v>310</v>
      </c>
      <c r="F168" s="7" t="s">
        <v>64</v>
      </c>
      <c r="G168" s="51" t="n">
        <v>5.4</v>
      </c>
      <c r="H168" s="52"/>
      <c r="I168" s="46" t="n">
        <f aca="false">$D$1116</f>
        <v>0.264</v>
      </c>
      <c r="J168" s="53" t="n">
        <f aca="false">TRUNC(H168*(1+I168),2)</f>
        <v>0</v>
      </c>
      <c r="K168" s="54" t="n">
        <f aca="false">TRUNC(J168*G168,2)</f>
        <v>0</v>
      </c>
      <c r="L168" s="51"/>
      <c r="M168" s="46"/>
      <c r="N168" s="7" t="n">
        <f aca="false">SUM(O168:V168)-K168</f>
        <v>0</v>
      </c>
      <c r="O168" s="51"/>
      <c r="P168" s="51"/>
      <c r="Q168" s="51" t="n">
        <f aca="false">K168</f>
        <v>0</v>
      </c>
      <c r="R168" s="51"/>
      <c r="S168" s="51"/>
      <c r="T168" s="51"/>
      <c r="U168" s="51"/>
      <c r="V168" s="51"/>
      <c r="W168" s="7"/>
      <c r="X168" s="7"/>
      <c r="IM168" s="10"/>
      <c r="IN168" s="10"/>
    </row>
    <row r="169" s="9" customFormat="true" ht="23.85" hidden="false" customHeight="false" outlineLevel="1" collapsed="false">
      <c r="A169" s="49" t="s">
        <v>363</v>
      </c>
      <c r="B169" s="50" t="s">
        <v>49</v>
      </c>
      <c r="C169" s="50" t="s">
        <v>297</v>
      </c>
      <c r="D169" s="50" t="s">
        <v>51</v>
      </c>
      <c r="E169" s="45" t="s">
        <v>298</v>
      </c>
      <c r="F169" s="7" t="s">
        <v>299</v>
      </c>
      <c r="G169" s="51" t="n">
        <v>5.2</v>
      </c>
      <c r="H169" s="52"/>
      <c r="I169" s="46" t="n">
        <f aca="false">$D$1116</f>
        <v>0.264</v>
      </c>
      <c r="J169" s="53" t="n">
        <f aca="false">TRUNC(H169*(1+I169),2)</f>
        <v>0</v>
      </c>
      <c r="K169" s="54" t="n">
        <f aca="false">TRUNC(J169*G169,2)</f>
        <v>0</v>
      </c>
      <c r="L169" s="51"/>
      <c r="M169" s="46"/>
      <c r="N169" s="7" t="n">
        <f aca="false">SUM(O169:V169)-K169</f>
        <v>0</v>
      </c>
      <c r="O169" s="51"/>
      <c r="P169" s="51"/>
      <c r="Q169" s="51" t="n">
        <f aca="false">K169</f>
        <v>0</v>
      </c>
      <c r="R169" s="51"/>
      <c r="S169" s="51"/>
      <c r="T169" s="51"/>
      <c r="U169" s="51"/>
      <c r="V169" s="51"/>
      <c r="W169" s="7"/>
      <c r="X169" s="7"/>
      <c r="IM169" s="10"/>
      <c r="IN169" s="10"/>
    </row>
    <row r="170" s="9" customFormat="true" ht="23.85" hidden="false" customHeight="false" outlineLevel="1" collapsed="false">
      <c r="A170" s="49" t="s">
        <v>364</v>
      </c>
      <c r="B170" s="50" t="s">
        <v>49</v>
      </c>
      <c r="C170" s="50" t="s">
        <v>301</v>
      </c>
      <c r="D170" s="50" t="s">
        <v>51</v>
      </c>
      <c r="E170" s="45" t="s">
        <v>302</v>
      </c>
      <c r="F170" s="7" t="s">
        <v>299</v>
      </c>
      <c r="G170" s="51" t="n">
        <v>19.08</v>
      </c>
      <c r="H170" s="52"/>
      <c r="I170" s="46" t="n">
        <f aca="false">$D$1116</f>
        <v>0.264</v>
      </c>
      <c r="J170" s="53" t="n">
        <f aca="false">TRUNC(H170*(1+I170),2)</f>
        <v>0</v>
      </c>
      <c r="K170" s="54" t="n">
        <f aca="false">TRUNC(J170*G170,2)</f>
        <v>0</v>
      </c>
      <c r="L170" s="51"/>
      <c r="M170" s="46"/>
      <c r="N170" s="7"/>
      <c r="O170" s="51"/>
      <c r="P170" s="51"/>
      <c r="Q170" s="51" t="n">
        <f aca="false">K170</f>
        <v>0</v>
      </c>
      <c r="R170" s="51"/>
      <c r="S170" s="51"/>
      <c r="T170" s="51"/>
      <c r="U170" s="51"/>
      <c r="V170" s="51"/>
      <c r="W170" s="7"/>
      <c r="X170" s="7"/>
      <c r="IM170" s="10"/>
      <c r="IN170" s="10"/>
    </row>
    <row r="171" s="9" customFormat="true" ht="23.85" hidden="false" customHeight="false" outlineLevel="1" collapsed="false">
      <c r="A171" s="49" t="s">
        <v>365</v>
      </c>
      <c r="B171" s="50" t="s">
        <v>49</v>
      </c>
      <c r="C171" s="50" t="s">
        <v>346</v>
      </c>
      <c r="D171" s="50" t="s">
        <v>51</v>
      </c>
      <c r="E171" s="45" t="s">
        <v>347</v>
      </c>
      <c r="F171" s="7" t="s">
        <v>121</v>
      </c>
      <c r="G171" s="51" t="n">
        <v>0.41</v>
      </c>
      <c r="H171" s="52"/>
      <c r="I171" s="46" t="n">
        <f aca="false">$D$1116</f>
        <v>0.264</v>
      </c>
      <c r="J171" s="53" t="n">
        <f aca="false">TRUNC(H171*(1+I171),2)</f>
        <v>0</v>
      </c>
      <c r="K171" s="54" t="n">
        <f aca="false">TRUNC(J171*G171,2)</f>
        <v>0</v>
      </c>
      <c r="L171" s="51"/>
      <c r="M171" s="46"/>
      <c r="N171" s="7"/>
      <c r="O171" s="51"/>
      <c r="P171" s="51"/>
      <c r="Q171" s="51" t="n">
        <f aca="false">K171</f>
        <v>0</v>
      </c>
      <c r="R171" s="51"/>
      <c r="S171" s="51"/>
      <c r="T171" s="51"/>
      <c r="U171" s="51"/>
      <c r="V171" s="51"/>
      <c r="W171" s="7"/>
      <c r="X171" s="7"/>
      <c r="IM171" s="10"/>
      <c r="IN171" s="10"/>
    </row>
    <row r="172" s="85" customFormat="true" ht="14.15" hidden="false" customHeight="false" outlineLevel="1" collapsed="false">
      <c r="A172" s="65" t="s">
        <v>366</v>
      </c>
      <c r="B172" s="67"/>
      <c r="C172" s="67"/>
      <c r="D172" s="67"/>
      <c r="E172" s="68" t="s">
        <v>166</v>
      </c>
      <c r="F172" s="71"/>
      <c r="G172" s="71"/>
      <c r="H172" s="52"/>
      <c r="I172" s="71"/>
      <c r="J172" s="71"/>
      <c r="K172" s="86"/>
      <c r="L172" s="69"/>
      <c r="M172" s="70"/>
      <c r="N172" s="71" t="n">
        <f aca="false">SUM(O172:V172)-K172</f>
        <v>0</v>
      </c>
      <c r="O172" s="71"/>
      <c r="P172" s="71"/>
      <c r="Q172" s="71"/>
      <c r="R172" s="71"/>
      <c r="S172" s="71"/>
      <c r="T172" s="71"/>
      <c r="U172" s="71"/>
      <c r="V172" s="71"/>
      <c r="W172" s="66"/>
      <c r="X172" s="66"/>
    </row>
    <row r="173" s="80" customFormat="true" ht="14.15" hidden="false" customHeight="false" outlineLevel="1" collapsed="false">
      <c r="A173" s="73" t="s">
        <v>367</v>
      </c>
      <c r="B173" s="75"/>
      <c r="C173" s="75"/>
      <c r="D173" s="75"/>
      <c r="E173" s="76" t="s">
        <v>292</v>
      </c>
      <c r="F173" s="79"/>
      <c r="G173" s="77"/>
      <c r="H173" s="52"/>
      <c r="I173" s="78"/>
      <c r="J173" s="78"/>
      <c r="K173" s="93"/>
      <c r="L173" s="77"/>
      <c r="M173" s="78"/>
      <c r="N173" s="79" t="n">
        <f aca="false">SUM(O173:V173)-K173</f>
        <v>0</v>
      </c>
      <c r="O173" s="77"/>
      <c r="P173" s="77"/>
      <c r="Q173" s="77"/>
      <c r="R173" s="77"/>
      <c r="S173" s="77"/>
      <c r="T173" s="77"/>
      <c r="U173" s="77"/>
      <c r="V173" s="77"/>
      <c r="W173" s="79"/>
      <c r="X173" s="79"/>
      <c r="IM173" s="89"/>
      <c r="IN173" s="89"/>
    </row>
    <row r="174" s="9" customFormat="true" ht="35.05" hidden="false" customHeight="false" outlineLevel="1" collapsed="false">
      <c r="A174" s="49" t="s">
        <v>368</v>
      </c>
      <c r="B174" s="50" t="s">
        <v>49</v>
      </c>
      <c r="C174" s="50" t="s">
        <v>294</v>
      </c>
      <c r="D174" s="50" t="s">
        <v>51</v>
      </c>
      <c r="E174" s="45" t="s">
        <v>295</v>
      </c>
      <c r="F174" s="7" t="s">
        <v>64</v>
      </c>
      <c r="G174" s="51" t="n">
        <v>5.13</v>
      </c>
      <c r="H174" s="52"/>
      <c r="I174" s="46" t="n">
        <f aca="false">$D$1116</f>
        <v>0.264</v>
      </c>
      <c r="J174" s="53" t="n">
        <f aca="false">TRUNC(H174*(1+I174),2)</f>
        <v>0</v>
      </c>
      <c r="K174" s="54" t="n">
        <f aca="false">TRUNC(J174*G174,2)</f>
        <v>0</v>
      </c>
      <c r="L174" s="51"/>
      <c r="M174" s="46"/>
      <c r="N174" s="7" t="n">
        <f aca="false">SUM(O174:V174)-K174</f>
        <v>0</v>
      </c>
      <c r="O174" s="51"/>
      <c r="P174" s="51"/>
      <c r="Q174" s="51"/>
      <c r="R174" s="51"/>
      <c r="S174" s="51" t="n">
        <f aca="false">K174</f>
        <v>0</v>
      </c>
      <c r="T174" s="51"/>
      <c r="U174" s="51"/>
      <c r="V174" s="51"/>
      <c r="W174" s="7"/>
      <c r="X174" s="7"/>
      <c r="IM174" s="10"/>
      <c r="IN174" s="10"/>
    </row>
    <row r="175" s="9" customFormat="true" ht="23.85" hidden="false" customHeight="false" outlineLevel="1" collapsed="false">
      <c r="A175" s="49" t="s">
        <v>311</v>
      </c>
      <c r="B175" s="50" t="s">
        <v>49</v>
      </c>
      <c r="C175" s="50" t="s">
        <v>297</v>
      </c>
      <c r="D175" s="50" t="s">
        <v>51</v>
      </c>
      <c r="E175" s="45" t="s">
        <v>298</v>
      </c>
      <c r="F175" s="7" t="s">
        <v>299</v>
      </c>
      <c r="G175" s="51" t="n">
        <v>8.42</v>
      </c>
      <c r="H175" s="52"/>
      <c r="I175" s="46" t="n">
        <f aca="false">$D$1116</f>
        <v>0.264</v>
      </c>
      <c r="J175" s="53" t="n">
        <f aca="false">TRUNC(H175*(1+I175),2)</f>
        <v>0</v>
      </c>
      <c r="K175" s="54" t="n">
        <f aca="false">TRUNC(J175*G175,2)</f>
        <v>0</v>
      </c>
      <c r="L175" s="51"/>
      <c r="M175" s="46"/>
      <c r="N175" s="7" t="n">
        <f aca="false">SUM(O175:V175)-K175</f>
        <v>0</v>
      </c>
      <c r="O175" s="51"/>
      <c r="P175" s="51"/>
      <c r="Q175" s="51"/>
      <c r="R175" s="51"/>
      <c r="S175" s="51" t="n">
        <f aca="false">K175</f>
        <v>0</v>
      </c>
      <c r="T175" s="51"/>
      <c r="U175" s="51"/>
      <c r="V175" s="51"/>
      <c r="W175" s="7"/>
      <c r="X175" s="7"/>
      <c r="IM175" s="10"/>
      <c r="IN175" s="10"/>
    </row>
    <row r="176" s="9" customFormat="true" ht="23.85" hidden="false" customHeight="false" outlineLevel="1" collapsed="false">
      <c r="A176" s="49" t="s">
        <v>312</v>
      </c>
      <c r="B176" s="50" t="s">
        <v>49</v>
      </c>
      <c r="C176" s="50" t="s">
        <v>301</v>
      </c>
      <c r="D176" s="50" t="s">
        <v>51</v>
      </c>
      <c r="E176" s="45" t="s">
        <v>302</v>
      </c>
      <c r="F176" s="7" t="s">
        <v>299</v>
      </c>
      <c r="G176" s="51" t="n">
        <v>8.65</v>
      </c>
      <c r="H176" s="52"/>
      <c r="I176" s="46" t="n">
        <f aca="false">$D$1116</f>
        <v>0.264</v>
      </c>
      <c r="J176" s="53" t="n">
        <f aca="false">TRUNC(H176*(1+I176),2)</f>
        <v>0</v>
      </c>
      <c r="K176" s="54" t="n">
        <f aca="false">TRUNC(J176*G176,2)</f>
        <v>0</v>
      </c>
      <c r="L176" s="51"/>
      <c r="M176" s="46"/>
      <c r="N176" s="7" t="n">
        <f aca="false">SUM(O176:V176)-K176</f>
        <v>0</v>
      </c>
      <c r="O176" s="51"/>
      <c r="P176" s="51"/>
      <c r="Q176" s="51"/>
      <c r="R176" s="51"/>
      <c r="S176" s="51" t="n">
        <f aca="false">K176</f>
        <v>0</v>
      </c>
      <c r="T176" s="51"/>
      <c r="U176" s="51"/>
      <c r="V176" s="51"/>
      <c r="W176" s="7"/>
      <c r="X176" s="7"/>
      <c r="IM176" s="10"/>
      <c r="IN176" s="10"/>
    </row>
    <row r="177" s="9" customFormat="true" ht="23.85" hidden="false" customHeight="false" outlineLevel="1" collapsed="false">
      <c r="A177" s="49" t="s">
        <v>369</v>
      </c>
      <c r="B177" s="50" t="s">
        <v>49</v>
      </c>
      <c r="C177" s="50" t="s">
        <v>304</v>
      </c>
      <c r="D177" s="50" t="s">
        <v>51</v>
      </c>
      <c r="E177" s="45" t="s">
        <v>305</v>
      </c>
      <c r="F177" s="7" t="s">
        <v>121</v>
      </c>
      <c r="G177" s="51" t="n">
        <v>0.39</v>
      </c>
      <c r="H177" s="52"/>
      <c r="I177" s="46" t="n">
        <f aca="false">$D$1116</f>
        <v>0.264</v>
      </c>
      <c r="J177" s="53" t="n">
        <f aca="false">TRUNC(H177*(1+I177),2)</f>
        <v>0</v>
      </c>
      <c r="K177" s="54" t="n">
        <f aca="false">TRUNC(J177*G177,2)</f>
        <v>0</v>
      </c>
      <c r="L177" s="51"/>
      <c r="M177" s="46"/>
      <c r="N177" s="7" t="n">
        <f aca="false">SUM(O177:V177)-K177</f>
        <v>0</v>
      </c>
      <c r="O177" s="51"/>
      <c r="P177" s="51"/>
      <c r="Q177" s="51"/>
      <c r="R177" s="51"/>
      <c r="S177" s="51" t="n">
        <f aca="false">K177</f>
        <v>0</v>
      </c>
      <c r="T177" s="51"/>
      <c r="U177" s="51"/>
      <c r="V177" s="51"/>
      <c r="W177" s="7"/>
      <c r="X177" s="7"/>
      <c r="IM177" s="10"/>
      <c r="IN177" s="10"/>
    </row>
    <row r="178" s="80" customFormat="true" ht="14.15" hidden="false" customHeight="false" outlineLevel="1" collapsed="false">
      <c r="A178" s="73" t="s">
        <v>370</v>
      </c>
      <c r="B178" s="75"/>
      <c r="C178" s="75"/>
      <c r="D178" s="75"/>
      <c r="E178" s="76" t="s">
        <v>307</v>
      </c>
      <c r="F178" s="79"/>
      <c r="G178" s="77"/>
      <c r="H178" s="52"/>
      <c r="I178" s="78"/>
      <c r="J178" s="78"/>
      <c r="K178" s="93"/>
      <c r="L178" s="77"/>
      <c r="M178" s="78"/>
      <c r="N178" s="79" t="n">
        <f aca="false">SUM(O178:V178)-K178</f>
        <v>0</v>
      </c>
      <c r="O178" s="77"/>
      <c r="P178" s="77"/>
      <c r="Q178" s="77"/>
      <c r="R178" s="77"/>
      <c r="S178" s="77"/>
      <c r="T178" s="77"/>
      <c r="U178" s="77"/>
      <c r="V178" s="77"/>
      <c r="W178" s="79"/>
      <c r="X178" s="79"/>
      <c r="IM178" s="89"/>
      <c r="IN178" s="89"/>
    </row>
    <row r="179" s="9" customFormat="true" ht="23.85" hidden="false" customHeight="false" outlineLevel="1" collapsed="false">
      <c r="A179" s="49" t="s">
        <v>371</v>
      </c>
      <c r="B179" s="50" t="s">
        <v>49</v>
      </c>
      <c r="C179" s="50" t="s">
        <v>309</v>
      </c>
      <c r="D179" s="50" t="s">
        <v>51</v>
      </c>
      <c r="E179" s="45" t="s">
        <v>310</v>
      </c>
      <c r="F179" s="7" t="s">
        <v>64</v>
      </c>
      <c r="G179" s="51" t="n">
        <v>3.1</v>
      </c>
      <c r="H179" s="52"/>
      <c r="I179" s="46" t="n">
        <f aca="false">$D$1116</f>
        <v>0.264</v>
      </c>
      <c r="J179" s="53" t="n">
        <f aca="false">TRUNC(H179*(1+I179),2)</f>
        <v>0</v>
      </c>
      <c r="K179" s="54" t="n">
        <f aca="false">TRUNC(J179*G179,2)</f>
        <v>0</v>
      </c>
      <c r="L179" s="51"/>
      <c r="M179" s="46"/>
      <c r="N179" s="7" t="n">
        <f aca="false">SUM(O179:V179)-K179</f>
        <v>0</v>
      </c>
      <c r="O179" s="51"/>
      <c r="P179" s="51"/>
      <c r="Q179" s="51"/>
      <c r="R179" s="51"/>
      <c r="S179" s="51"/>
      <c r="T179" s="51"/>
      <c r="U179" s="51"/>
      <c r="V179" s="51" t="n">
        <f aca="false">K179</f>
        <v>0</v>
      </c>
      <c r="W179" s="7"/>
      <c r="X179" s="7"/>
      <c r="IM179" s="10"/>
      <c r="IN179" s="10"/>
    </row>
    <row r="180" s="9" customFormat="true" ht="23.85" hidden="false" customHeight="false" outlineLevel="1" collapsed="false">
      <c r="A180" s="49" t="s">
        <v>372</v>
      </c>
      <c r="B180" s="50" t="s">
        <v>49</v>
      </c>
      <c r="C180" s="50" t="s">
        <v>301</v>
      </c>
      <c r="D180" s="50" t="s">
        <v>51</v>
      </c>
      <c r="E180" s="45" t="s">
        <v>302</v>
      </c>
      <c r="F180" s="7" t="s">
        <v>299</v>
      </c>
      <c r="G180" s="51" t="n">
        <v>8.72</v>
      </c>
      <c r="H180" s="52"/>
      <c r="I180" s="46" t="n">
        <f aca="false">$D$1116</f>
        <v>0.264</v>
      </c>
      <c r="J180" s="53" t="n">
        <f aca="false">TRUNC(H180*(1+I180),2)</f>
        <v>0</v>
      </c>
      <c r="K180" s="54" t="n">
        <f aca="false">TRUNC(J180*G180,2)</f>
        <v>0</v>
      </c>
      <c r="L180" s="51"/>
      <c r="M180" s="46"/>
      <c r="N180" s="7" t="n">
        <f aca="false">SUM(O180:V180)-K180</f>
        <v>0</v>
      </c>
      <c r="O180" s="51"/>
      <c r="P180" s="51"/>
      <c r="Q180" s="51"/>
      <c r="R180" s="51"/>
      <c r="S180" s="51"/>
      <c r="T180" s="51"/>
      <c r="U180" s="51"/>
      <c r="V180" s="51" t="n">
        <f aca="false">K180</f>
        <v>0</v>
      </c>
      <c r="W180" s="7"/>
      <c r="X180" s="7"/>
      <c r="IM180" s="10"/>
      <c r="IN180" s="10"/>
    </row>
    <row r="181" s="9" customFormat="true" ht="23.85" hidden="false" customHeight="false" outlineLevel="1" collapsed="false">
      <c r="A181" s="49" t="s">
        <v>373</v>
      </c>
      <c r="B181" s="50" t="s">
        <v>49</v>
      </c>
      <c r="C181" s="50" t="s">
        <v>304</v>
      </c>
      <c r="D181" s="50" t="s">
        <v>51</v>
      </c>
      <c r="E181" s="45" t="s">
        <v>305</v>
      </c>
      <c r="F181" s="7" t="s">
        <v>121</v>
      </c>
      <c r="G181" s="51" t="n">
        <v>0.14</v>
      </c>
      <c r="H181" s="52"/>
      <c r="I181" s="46" t="n">
        <f aca="false">$D$1116</f>
        <v>0.264</v>
      </c>
      <c r="J181" s="53" t="n">
        <f aca="false">TRUNC(H181*(1+I181),2)</f>
        <v>0</v>
      </c>
      <c r="K181" s="54" t="n">
        <f aca="false">TRUNC(J181*G181,2)</f>
        <v>0</v>
      </c>
      <c r="L181" s="51"/>
      <c r="M181" s="46"/>
      <c r="N181" s="7" t="n">
        <f aca="false">SUM(O181:V181)-K181</f>
        <v>0</v>
      </c>
      <c r="O181" s="51"/>
      <c r="P181" s="51"/>
      <c r="Q181" s="51"/>
      <c r="R181" s="51"/>
      <c r="S181" s="51"/>
      <c r="T181" s="51"/>
      <c r="U181" s="51"/>
      <c r="V181" s="51" t="n">
        <f aca="false">K181</f>
        <v>0</v>
      </c>
      <c r="W181" s="7"/>
      <c r="X181" s="7"/>
      <c r="IM181" s="10"/>
      <c r="IN181" s="10"/>
    </row>
    <row r="182" s="80" customFormat="true" ht="14.15" hidden="false" customHeight="false" outlineLevel="1" collapsed="false">
      <c r="A182" s="73" t="s">
        <v>374</v>
      </c>
      <c r="B182" s="75"/>
      <c r="C182" s="75"/>
      <c r="D182" s="75"/>
      <c r="E182" s="76" t="s">
        <v>328</v>
      </c>
      <c r="F182" s="74"/>
      <c r="G182" s="92"/>
      <c r="H182" s="55"/>
      <c r="I182" s="78"/>
      <c r="J182" s="78"/>
      <c r="K182" s="77"/>
      <c r="L182" s="77"/>
      <c r="M182" s="78"/>
      <c r="N182" s="79" t="n">
        <f aca="false">SUM(O182:V182)-K182</f>
        <v>0</v>
      </c>
      <c r="O182" s="77"/>
      <c r="P182" s="77"/>
      <c r="Q182" s="77"/>
      <c r="R182" s="77"/>
      <c r="S182" s="77"/>
      <c r="T182" s="77"/>
      <c r="U182" s="77"/>
      <c r="V182" s="77"/>
      <c r="W182" s="79"/>
      <c r="X182" s="79"/>
      <c r="IM182" s="89"/>
      <c r="IN182" s="89"/>
    </row>
    <row r="183" s="9" customFormat="true" ht="23.85" hidden="false" customHeight="false" outlineLevel="1" collapsed="false">
      <c r="A183" s="49" t="s">
        <v>375</v>
      </c>
      <c r="B183" s="50" t="s">
        <v>49</v>
      </c>
      <c r="C183" s="50" t="s">
        <v>330</v>
      </c>
      <c r="D183" s="50" t="s">
        <v>51</v>
      </c>
      <c r="E183" s="45" t="s">
        <v>331</v>
      </c>
      <c r="F183" s="7" t="s">
        <v>130</v>
      </c>
      <c r="G183" s="51" t="n">
        <v>49.64</v>
      </c>
      <c r="H183" s="52"/>
      <c r="I183" s="46" t="n">
        <f aca="false">$D$1116</f>
        <v>0.264</v>
      </c>
      <c r="J183" s="53" t="n">
        <f aca="false">TRUNC(H183*(1+I183),2)</f>
        <v>0</v>
      </c>
      <c r="K183" s="54" t="n">
        <f aca="false">TRUNC(J183*G183,2)</f>
        <v>0</v>
      </c>
      <c r="L183" s="51"/>
      <c r="M183" s="46"/>
      <c r="N183" s="7" t="n">
        <f aca="false">SUM(O183:V183)-K183</f>
        <v>0</v>
      </c>
      <c r="O183" s="51"/>
      <c r="P183" s="51"/>
      <c r="Q183" s="51"/>
      <c r="R183" s="51"/>
      <c r="S183" s="51"/>
      <c r="T183" s="51"/>
      <c r="U183" s="51"/>
      <c r="V183" s="51" t="n">
        <f aca="false">K183</f>
        <v>0</v>
      </c>
      <c r="W183" s="7"/>
      <c r="X183" s="7"/>
      <c r="IM183" s="10"/>
      <c r="IN183" s="10"/>
    </row>
    <row r="184" s="85" customFormat="true" ht="12.8" hidden="false" customHeight="false" outlineLevel="1" collapsed="false">
      <c r="A184" s="65" t="s">
        <v>376</v>
      </c>
      <c r="B184" s="66"/>
      <c r="C184" s="66"/>
      <c r="D184" s="67"/>
      <c r="E184" s="68" t="s">
        <v>195</v>
      </c>
      <c r="F184" s="66"/>
      <c r="G184" s="69"/>
      <c r="H184" s="55"/>
      <c r="I184" s="70"/>
      <c r="J184" s="70"/>
      <c r="K184" s="69"/>
      <c r="L184" s="69"/>
      <c r="M184" s="70"/>
      <c r="N184" s="71"/>
      <c r="O184" s="69"/>
      <c r="P184" s="69"/>
      <c r="Q184" s="69"/>
      <c r="R184" s="69"/>
      <c r="S184" s="69"/>
      <c r="T184" s="69"/>
      <c r="U184" s="69"/>
      <c r="V184" s="69"/>
      <c r="W184" s="66"/>
      <c r="X184" s="66"/>
    </row>
    <row r="185" s="89" customFormat="true" ht="12.8" hidden="false" customHeight="false" outlineLevel="1" collapsed="false">
      <c r="A185" s="73" t="s">
        <v>377</v>
      </c>
      <c r="B185" s="74"/>
      <c r="C185" s="74"/>
      <c r="D185" s="75"/>
      <c r="E185" s="76" t="s">
        <v>378</v>
      </c>
      <c r="F185" s="74"/>
      <c r="G185" s="77"/>
      <c r="H185" s="55"/>
      <c r="I185" s="78"/>
      <c r="J185" s="78"/>
      <c r="K185" s="77"/>
      <c r="L185" s="77"/>
      <c r="M185" s="78"/>
      <c r="N185" s="79"/>
      <c r="O185" s="77"/>
      <c r="P185" s="77"/>
      <c r="Q185" s="77"/>
      <c r="R185" s="77"/>
      <c r="S185" s="77"/>
      <c r="T185" s="77"/>
      <c r="U185" s="77"/>
      <c r="V185" s="77"/>
      <c r="W185" s="74"/>
      <c r="X185" s="74"/>
    </row>
    <row r="186" s="10" customFormat="true" ht="35.05" hidden="false" customHeight="false" outlineLevel="1" collapsed="false">
      <c r="A186" s="49" t="s">
        <v>379</v>
      </c>
      <c r="B186" s="50" t="s">
        <v>49</v>
      </c>
      <c r="C186" s="50" t="s">
        <v>294</v>
      </c>
      <c r="D186" s="50" t="s">
        <v>51</v>
      </c>
      <c r="E186" s="45" t="s">
        <v>295</v>
      </c>
      <c r="F186" s="7" t="s">
        <v>64</v>
      </c>
      <c r="G186" s="51" t="n">
        <v>3.52</v>
      </c>
      <c r="H186" s="52"/>
      <c r="I186" s="46" t="n">
        <f aca="false">$D$1116</f>
        <v>0.264</v>
      </c>
      <c r="J186" s="53" t="n">
        <f aca="false">TRUNC(H186*(1+I186),2)</f>
        <v>0</v>
      </c>
      <c r="K186" s="54" t="n">
        <f aca="false">TRUNC(J186*G186,2)</f>
        <v>0</v>
      </c>
      <c r="L186" s="51"/>
      <c r="M186" s="46"/>
      <c r="N186" s="7"/>
      <c r="O186" s="51"/>
      <c r="P186" s="51"/>
      <c r="Q186" s="51"/>
      <c r="R186" s="51" t="n">
        <f aca="false">K186</f>
        <v>0</v>
      </c>
      <c r="S186" s="51"/>
      <c r="T186" s="51"/>
      <c r="U186" s="51"/>
      <c r="V186" s="51"/>
      <c r="W186" s="50"/>
      <c r="X186" s="50"/>
    </row>
    <row r="187" s="10" customFormat="true" ht="23.85" hidden="false" customHeight="false" outlineLevel="1" collapsed="false">
      <c r="A187" s="49" t="s">
        <v>380</v>
      </c>
      <c r="B187" s="50" t="s">
        <v>49</v>
      </c>
      <c r="C187" s="50" t="s">
        <v>297</v>
      </c>
      <c r="D187" s="50" t="s">
        <v>51</v>
      </c>
      <c r="E187" s="45" t="s">
        <v>298</v>
      </c>
      <c r="F187" s="7" t="s">
        <v>299</v>
      </c>
      <c r="G187" s="51" t="n">
        <v>5.34</v>
      </c>
      <c r="H187" s="52"/>
      <c r="I187" s="46" t="n">
        <f aca="false">$D$1116</f>
        <v>0.264</v>
      </c>
      <c r="J187" s="53" t="n">
        <f aca="false">TRUNC(H187*(1+I187),2)</f>
        <v>0</v>
      </c>
      <c r="K187" s="54" t="n">
        <f aca="false">TRUNC(J187*G187,2)</f>
        <v>0</v>
      </c>
      <c r="L187" s="51"/>
      <c r="M187" s="46"/>
      <c r="N187" s="7"/>
      <c r="O187" s="51"/>
      <c r="P187" s="51"/>
      <c r="Q187" s="51"/>
      <c r="R187" s="51" t="n">
        <f aca="false">K187</f>
        <v>0</v>
      </c>
      <c r="S187" s="51"/>
      <c r="T187" s="51"/>
      <c r="U187" s="51"/>
      <c r="V187" s="51"/>
      <c r="W187" s="50"/>
      <c r="X187" s="50"/>
    </row>
    <row r="188" s="10" customFormat="true" ht="23.85" hidden="false" customHeight="false" outlineLevel="1" collapsed="false">
      <c r="A188" s="49" t="s">
        <v>381</v>
      </c>
      <c r="B188" s="50" t="s">
        <v>49</v>
      </c>
      <c r="C188" s="50" t="s">
        <v>301</v>
      </c>
      <c r="D188" s="50" t="s">
        <v>51</v>
      </c>
      <c r="E188" s="45" t="s">
        <v>302</v>
      </c>
      <c r="F188" s="7" t="s">
        <v>299</v>
      </c>
      <c r="G188" s="51" t="n">
        <v>15.66</v>
      </c>
      <c r="H188" s="52"/>
      <c r="I188" s="46" t="n">
        <f aca="false">$D$1116</f>
        <v>0.264</v>
      </c>
      <c r="J188" s="53" t="n">
        <f aca="false">TRUNC(H188*(1+I188),2)</f>
        <v>0</v>
      </c>
      <c r="K188" s="54" t="n">
        <f aca="false">TRUNC(J188*G188,2)</f>
        <v>0</v>
      </c>
      <c r="L188" s="51"/>
      <c r="M188" s="46"/>
      <c r="N188" s="7"/>
      <c r="O188" s="51"/>
      <c r="P188" s="51"/>
      <c r="Q188" s="51"/>
      <c r="R188" s="51" t="n">
        <f aca="false">K188</f>
        <v>0</v>
      </c>
      <c r="S188" s="51"/>
      <c r="T188" s="51"/>
      <c r="U188" s="51"/>
      <c r="V188" s="51"/>
      <c r="W188" s="50"/>
      <c r="X188" s="50"/>
    </row>
    <row r="189" s="10" customFormat="true" ht="23.85" hidden="false" customHeight="false" outlineLevel="1" collapsed="false">
      <c r="A189" s="49" t="s">
        <v>382</v>
      </c>
      <c r="B189" s="50" t="s">
        <v>49</v>
      </c>
      <c r="C189" s="50" t="s">
        <v>304</v>
      </c>
      <c r="D189" s="50" t="s">
        <v>51</v>
      </c>
      <c r="E189" s="45" t="s">
        <v>305</v>
      </c>
      <c r="F189" s="7" t="s">
        <v>121</v>
      </c>
      <c r="G189" s="51" t="n">
        <v>0.27</v>
      </c>
      <c r="H189" s="52"/>
      <c r="I189" s="46" t="n">
        <f aca="false">$D$1116</f>
        <v>0.264</v>
      </c>
      <c r="J189" s="53" t="n">
        <f aca="false">TRUNC(H189*(1+I189),2)</f>
        <v>0</v>
      </c>
      <c r="K189" s="54" t="n">
        <f aca="false">TRUNC(J189*G189,2)</f>
        <v>0</v>
      </c>
      <c r="L189" s="51"/>
      <c r="M189" s="46"/>
      <c r="N189" s="7"/>
      <c r="O189" s="51"/>
      <c r="P189" s="51"/>
      <c r="Q189" s="51"/>
      <c r="R189" s="51" t="n">
        <f aca="false">K189</f>
        <v>0</v>
      </c>
      <c r="S189" s="51"/>
      <c r="T189" s="51"/>
      <c r="U189" s="51"/>
      <c r="V189" s="51"/>
      <c r="W189" s="50"/>
      <c r="X189" s="50"/>
    </row>
    <row r="190" s="89" customFormat="true" ht="14.15" hidden="false" customHeight="false" outlineLevel="1" collapsed="false">
      <c r="A190" s="73" t="s">
        <v>383</v>
      </c>
      <c r="B190" s="74" t="s">
        <v>49</v>
      </c>
      <c r="C190" s="75"/>
      <c r="D190" s="75"/>
      <c r="E190" s="76" t="s">
        <v>384</v>
      </c>
      <c r="F190" s="74"/>
      <c r="G190" s="92"/>
      <c r="H190" s="55"/>
      <c r="I190" s="78"/>
      <c r="J190" s="78"/>
      <c r="K190" s="94"/>
      <c r="L190" s="77"/>
      <c r="M190" s="95"/>
      <c r="N190" s="79" t="n">
        <f aca="false">SUM(O190:V190)-K190</f>
        <v>0</v>
      </c>
      <c r="O190" s="77"/>
      <c r="P190" s="77"/>
      <c r="Q190" s="77"/>
      <c r="R190" s="77"/>
      <c r="S190" s="77"/>
      <c r="T190" s="77"/>
      <c r="U190" s="77"/>
      <c r="V190" s="77"/>
      <c r="W190" s="74"/>
      <c r="X190" s="74"/>
      <c r="Y190" s="80"/>
    </row>
    <row r="191" s="10" customFormat="true" ht="35.05" hidden="false" customHeight="false" outlineLevel="1" collapsed="false">
      <c r="A191" s="49" t="s">
        <v>385</v>
      </c>
      <c r="B191" s="50" t="s">
        <v>49</v>
      </c>
      <c r="C191" s="50" t="s">
        <v>386</v>
      </c>
      <c r="D191" s="50" t="s">
        <v>51</v>
      </c>
      <c r="E191" s="45" t="s">
        <v>387</v>
      </c>
      <c r="F191" s="7" t="s">
        <v>64</v>
      </c>
      <c r="G191" s="51" t="n">
        <v>3.85</v>
      </c>
      <c r="H191" s="52"/>
      <c r="I191" s="46" t="n">
        <f aca="false">$D$1116</f>
        <v>0.264</v>
      </c>
      <c r="J191" s="53" t="n">
        <f aca="false">TRUNC(H191*(1+I191),2)</f>
        <v>0</v>
      </c>
      <c r="K191" s="54" t="n">
        <f aca="false">TRUNC(J191*G191,2)</f>
        <v>0</v>
      </c>
      <c r="L191" s="51"/>
      <c r="M191" s="60"/>
      <c r="N191" s="7" t="n">
        <f aca="false">SUM(O191:V191)-K191</f>
        <v>0</v>
      </c>
      <c r="O191" s="51"/>
      <c r="P191" s="51"/>
      <c r="Q191" s="51"/>
      <c r="R191" s="51" t="n">
        <f aca="false">K191</f>
        <v>0</v>
      </c>
      <c r="S191" s="51"/>
      <c r="T191" s="51"/>
      <c r="U191" s="51"/>
      <c r="V191" s="51"/>
      <c r="W191" s="50"/>
      <c r="X191" s="50"/>
      <c r="Y191" s="9"/>
    </row>
    <row r="192" s="10" customFormat="true" ht="23.85" hidden="false" customHeight="false" outlineLevel="1" collapsed="false">
      <c r="A192" s="49" t="s">
        <v>388</v>
      </c>
      <c r="B192" s="50" t="s">
        <v>49</v>
      </c>
      <c r="C192" s="50" t="s">
        <v>297</v>
      </c>
      <c r="D192" s="50" t="s">
        <v>51</v>
      </c>
      <c r="E192" s="45" t="s">
        <v>298</v>
      </c>
      <c r="F192" s="7" t="s">
        <v>299</v>
      </c>
      <c r="G192" s="51" t="n">
        <v>12.32</v>
      </c>
      <c r="H192" s="52"/>
      <c r="I192" s="46" t="n">
        <f aca="false">$D$1116</f>
        <v>0.264</v>
      </c>
      <c r="J192" s="53" t="n">
        <f aca="false">TRUNC(H192*(1+I192),2)</f>
        <v>0</v>
      </c>
      <c r="K192" s="54" t="n">
        <f aca="false">TRUNC(J192*G192,2)</f>
        <v>0</v>
      </c>
      <c r="L192" s="51"/>
      <c r="M192" s="60"/>
      <c r="N192" s="7" t="n">
        <f aca="false">SUM(O192:V192)-K192</f>
        <v>0</v>
      </c>
      <c r="O192" s="51"/>
      <c r="P192" s="51"/>
      <c r="Q192" s="51"/>
      <c r="R192" s="51" t="n">
        <f aca="false">K192</f>
        <v>0</v>
      </c>
      <c r="S192" s="51"/>
      <c r="T192" s="51"/>
      <c r="U192" s="51"/>
      <c r="V192" s="51"/>
      <c r="W192" s="50"/>
      <c r="X192" s="50"/>
    </row>
    <row r="193" s="10" customFormat="true" ht="23.85" hidden="false" customHeight="false" outlineLevel="1" collapsed="false">
      <c r="A193" s="49" t="s">
        <v>389</v>
      </c>
      <c r="B193" s="50" t="s">
        <v>49</v>
      </c>
      <c r="C193" s="50" t="s">
        <v>301</v>
      </c>
      <c r="D193" s="50" t="s">
        <v>51</v>
      </c>
      <c r="E193" s="45" t="s">
        <v>302</v>
      </c>
      <c r="F193" s="7" t="s">
        <v>299</v>
      </c>
      <c r="G193" s="51" t="n">
        <v>68.01</v>
      </c>
      <c r="H193" s="52"/>
      <c r="I193" s="46" t="n">
        <f aca="false">$D$1116</f>
        <v>0.264</v>
      </c>
      <c r="J193" s="53" t="n">
        <f aca="false">TRUNC(H193*(1+I193),2)</f>
        <v>0</v>
      </c>
      <c r="K193" s="54" t="n">
        <f aca="false">TRUNC(J193*G193,2)</f>
        <v>0</v>
      </c>
      <c r="L193" s="51"/>
      <c r="M193" s="60"/>
      <c r="N193" s="7" t="n">
        <f aca="false">SUM(O193:V193)-K193</f>
        <v>0</v>
      </c>
      <c r="O193" s="51"/>
      <c r="P193" s="51"/>
      <c r="Q193" s="51"/>
      <c r="R193" s="51" t="n">
        <f aca="false">K193</f>
        <v>0</v>
      </c>
      <c r="S193" s="51"/>
      <c r="T193" s="51"/>
      <c r="U193" s="51"/>
      <c r="V193" s="51"/>
      <c r="W193" s="50"/>
      <c r="X193" s="50"/>
    </row>
    <row r="194" s="10" customFormat="true" ht="35.05" hidden="false" customHeight="false" outlineLevel="1" collapsed="false">
      <c r="A194" s="49" t="s">
        <v>390</v>
      </c>
      <c r="B194" s="50" t="s">
        <v>49</v>
      </c>
      <c r="C194" s="50" t="s">
        <v>391</v>
      </c>
      <c r="D194" s="50" t="s">
        <v>51</v>
      </c>
      <c r="E194" s="45" t="s">
        <v>392</v>
      </c>
      <c r="F194" s="7" t="s">
        <v>64</v>
      </c>
      <c r="G194" s="51" t="n">
        <v>8.92</v>
      </c>
      <c r="H194" s="52"/>
      <c r="I194" s="46" t="n">
        <f aca="false">$D$1116</f>
        <v>0.264</v>
      </c>
      <c r="J194" s="53" t="n">
        <f aca="false">TRUNC(H194*(1+I194),2)</f>
        <v>0</v>
      </c>
      <c r="K194" s="54" t="n">
        <f aca="false">TRUNC(J194*G194,2)</f>
        <v>0</v>
      </c>
      <c r="L194" s="51"/>
      <c r="M194" s="60"/>
      <c r="N194" s="7" t="n">
        <f aca="false">SUM(O194:V194)-K194</f>
        <v>0</v>
      </c>
      <c r="O194" s="51"/>
      <c r="P194" s="51"/>
      <c r="Q194" s="51"/>
      <c r="R194" s="51" t="n">
        <f aca="false">K194</f>
        <v>0</v>
      </c>
      <c r="S194" s="51"/>
      <c r="T194" s="51"/>
      <c r="U194" s="51"/>
      <c r="V194" s="51"/>
      <c r="W194" s="50"/>
      <c r="X194" s="50"/>
    </row>
    <row r="195" s="10" customFormat="true" ht="23.85" hidden="false" customHeight="false" outlineLevel="1" collapsed="false">
      <c r="A195" s="49" t="s">
        <v>393</v>
      </c>
      <c r="B195" s="50" t="s">
        <v>49</v>
      </c>
      <c r="C195" s="50" t="s">
        <v>304</v>
      </c>
      <c r="D195" s="50" t="s">
        <v>51</v>
      </c>
      <c r="E195" s="45" t="s">
        <v>305</v>
      </c>
      <c r="F195" s="7" t="s">
        <v>121</v>
      </c>
      <c r="G195" s="51" t="n">
        <v>0.54</v>
      </c>
      <c r="H195" s="52"/>
      <c r="I195" s="46" t="n">
        <f aca="false">$D$1116</f>
        <v>0.264</v>
      </c>
      <c r="J195" s="53" t="n">
        <f aca="false">TRUNC(H195*(1+I195),2)</f>
        <v>0</v>
      </c>
      <c r="K195" s="54" t="n">
        <f aca="false">TRUNC(J195*G195,2)</f>
        <v>0</v>
      </c>
      <c r="L195" s="51"/>
      <c r="M195" s="60"/>
      <c r="N195" s="7" t="n">
        <f aca="false">SUM(O195:V195)-K195</f>
        <v>0</v>
      </c>
      <c r="O195" s="51"/>
      <c r="P195" s="51"/>
      <c r="Q195" s="51"/>
      <c r="R195" s="51" t="n">
        <f aca="false">K195</f>
        <v>0</v>
      </c>
      <c r="S195" s="51"/>
      <c r="T195" s="51"/>
      <c r="U195" s="51"/>
      <c r="V195" s="51"/>
      <c r="W195" s="50"/>
      <c r="X195" s="50"/>
    </row>
    <row r="196" s="89" customFormat="true" ht="14.15" hidden="false" customHeight="false" outlineLevel="1" collapsed="false">
      <c r="A196" s="73" t="s">
        <v>394</v>
      </c>
      <c r="B196" s="75"/>
      <c r="C196" s="75"/>
      <c r="D196" s="75"/>
      <c r="E196" s="76" t="s">
        <v>395</v>
      </c>
      <c r="F196" s="74"/>
      <c r="G196" s="92"/>
      <c r="H196" s="55"/>
      <c r="I196" s="78"/>
      <c r="J196" s="78"/>
      <c r="K196" s="94"/>
      <c r="L196" s="77"/>
      <c r="M196" s="95"/>
      <c r="N196" s="79" t="n">
        <f aca="false">SUM(O196:V196)-K196</f>
        <v>0</v>
      </c>
      <c r="O196" s="77"/>
      <c r="P196" s="77"/>
      <c r="Q196" s="77"/>
      <c r="R196" s="77"/>
      <c r="S196" s="77"/>
      <c r="T196" s="77"/>
      <c r="U196" s="77"/>
      <c r="V196" s="77"/>
      <c r="W196" s="74"/>
      <c r="X196" s="74"/>
      <c r="Y196" s="80"/>
    </row>
    <row r="197" s="10" customFormat="true" ht="23.85" hidden="false" customHeight="false" outlineLevel="1" collapsed="false">
      <c r="A197" s="49" t="s">
        <v>396</v>
      </c>
      <c r="B197" s="50" t="s">
        <v>49</v>
      </c>
      <c r="C197" s="50" t="s">
        <v>304</v>
      </c>
      <c r="D197" s="50" t="s">
        <v>51</v>
      </c>
      <c r="E197" s="45" t="s">
        <v>305</v>
      </c>
      <c r="F197" s="7" t="s">
        <v>121</v>
      </c>
      <c r="G197" s="51" t="n">
        <v>1.08</v>
      </c>
      <c r="H197" s="52"/>
      <c r="I197" s="46" t="n">
        <f aca="false">$D$1116</f>
        <v>0.264</v>
      </c>
      <c r="J197" s="53" t="n">
        <f aca="false">TRUNC(H197*(1+I197),2)</f>
        <v>0</v>
      </c>
      <c r="K197" s="54" t="n">
        <f aca="false">TRUNC(J197*G197,2)</f>
        <v>0</v>
      </c>
      <c r="L197" s="51"/>
      <c r="M197" s="60"/>
      <c r="N197" s="7" t="n">
        <f aca="false">SUM(O197:V197)-K197</f>
        <v>0</v>
      </c>
      <c r="O197" s="51"/>
      <c r="P197" s="51"/>
      <c r="Q197" s="51"/>
      <c r="R197" s="51" t="n">
        <f aca="false">K197</f>
        <v>0</v>
      </c>
      <c r="S197" s="51"/>
      <c r="T197" s="51"/>
      <c r="U197" s="51"/>
      <c r="V197" s="51"/>
      <c r="W197" s="50"/>
      <c r="X197" s="50"/>
      <c r="Y197" s="9"/>
    </row>
    <row r="198" s="10" customFormat="true" ht="23.85" hidden="false" customHeight="false" outlineLevel="1" collapsed="false">
      <c r="A198" s="49" t="s">
        <v>397</v>
      </c>
      <c r="B198" s="50" t="s">
        <v>49</v>
      </c>
      <c r="C198" s="50" t="s">
        <v>297</v>
      </c>
      <c r="D198" s="50" t="s">
        <v>51</v>
      </c>
      <c r="E198" s="45" t="s">
        <v>298</v>
      </c>
      <c r="F198" s="7" t="s">
        <v>299</v>
      </c>
      <c r="G198" s="51" t="n">
        <v>11.47</v>
      </c>
      <c r="H198" s="52"/>
      <c r="I198" s="46" t="n">
        <f aca="false">$D$1116</f>
        <v>0.264</v>
      </c>
      <c r="J198" s="53" t="n">
        <f aca="false">TRUNC(H198*(1+I198),2)</f>
        <v>0</v>
      </c>
      <c r="K198" s="54" t="n">
        <f aca="false">TRUNC(J198*G198,2)</f>
        <v>0</v>
      </c>
      <c r="L198" s="51"/>
      <c r="M198" s="60"/>
      <c r="N198" s="7" t="n">
        <f aca="false">SUM(O198:V198)-K198</f>
        <v>0</v>
      </c>
      <c r="O198" s="51"/>
      <c r="P198" s="51"/>
      <c r="Q198" s="51"/>
      <c r="R198" s="51" t="n">
        <f aca="false">K198</f>
        <v>0</v>
      </c>
      <c r="S198" s="51"/>
      <c r="T198" s="51"/>
      <c r="U198" s="51"/>
      <c r="V198" s="51"/>
      <c r="W198" s="50"/>
      <c r="X198" s="50"/>
    </row>
    <row r="199" s="10" customFormat="true" ht="23.85" hidden="false" customHeight="false" outlineLevel="1" collapsed="false">
      <c r="A199" s="49" t="s">
        <v>398</v>
      </c>
      <c r="B199" s="50" t="s">
        <v>49</v>
      </c>
      <c r="C199" s="50" t="s">
        <v>301</v>
      </c>
      <c r="D199" s="50" t="s">
        <v>51</v>
      </c>
      <c r="E199" s="45" t="s">
        <v>302</v>
      </c>
      <c r="F199" s="7" t="s">
        <v>299</v>
      </c>
      <c r="G199" s="51" t="n">
        <v>39.46</v>
      </c>
      <c r="H199" s="52"/>
      <c r="I199" s="46" t="n">
        <f aca="false">$D$1116</f>
        <v>0.264</v>
      </c>
      <c r="J199" s="53" t="n">
        <f aca="false">TRUNC(H199*(1+I199),2)</f>
        <v>0</v>
      </c>
      <c r="K199" s="54" t="n">
        <f aca="false">TRUNC(J199*G199,2)</f>
        <v>0</v>
      </c>
      <c r="L199" s="51"/>
      <c r="M199" s="60"/>
      <c r="N199" s="7" t="n">
        <f aca="false">SUM(O199:V199)-K199</f>
        <v>0</v>
      </c>
      <c r="O199" s="51"/>
      <c r="P199" s="51"/>
      <c r="Q199" s="51"/>
      <c r="R199" s="51" t="n">
        <f aca="false">K199</f>
        <v>0</v>
      </c>
      <c r="S199" s="51"/>
      <c r="T199" s="51"/>
      <c r="U199" s="51"/>
      <c r="V199" s="51"/>
      <c r="W199" s="50"/>
      <c r="X199" s="50"/>
    </row>
    <row r="200" s="10" customFormat="true" ht="35.05" hidden="false" customHeight="false" outlineLevel="1" collapsed="false">
      <c r="A200" s="49" t="s">
        <v>399</v>
      </c>
      <c r="B200" s="50" t="s">
        <v>49</v>
      </c>
      <c r="C200" s="50" t="s">
        <v>294</v>
      </c>
      <c r="D200" s="50" t="s">
        <v>51</v>
      </c>
      <c r="E200" s="45" t="s">
        <v>295</v>
      </c>
      <c r="F200" s="7" t="s">
        <v>64</v>
      </c>
      <c r="G200" s="51" t="n">
        <v>14.34</v>
      </c>
      <c r="H200" s="52"/>
      <c r="I200" s="46" t="n">
        <f aca="false">$D$1116</f>
        <v>0.264</v>
      </c>
      <c r="J200" s="53" t="n">
        <f aca="false">TRUNC(H200*(1+I200),2)</f>
        <v>0</v>
      </c>
      <c r="K200" s="54" t="n">
        <f aca="false">TRUNC(J200*G200,2)</f>
        <v>0</v>
      </c>
      <c r="L200" s="51"/>
      <c r="M200" s="60"/>
      <c r="N200" s="7" t="n">
        <f aca="false">SUM(O200:V200)-K200</f>
        <v>0</v>
      </c>
      <c r="O200" s="51"/>
      <c r="P200" s="51"/>
      <c r="Q200" s="51"/>
      <c r="R200" s="51" t="n">
        <f aca="false">K200</f>
        <v>0</v>
      </c>
      <c r="S200" s="51"/>
      <c r="T200" s="51"/>
      <c r="U200" s="51"/>
      <c r="V200" s="51"/>
      <c r="W200" s="50"/>
      <c r="X200" s="50"/>
    </row>
    <row r="201" s="80" customFormat="true" ht="14.15" hidden="false" customHeight="false" outlineLevel="1" collapsed="false">
      <c r="A201" s="73" t="s">
        <v>400</v>
      </c>
      <c r="B201" s="75"/>
      <c r="C201" s="75"/>
      <c r="D201" s="75"/>
      <c r="E201" s="76" t="s">
        <v>401</v>
      </c>
      <c r="F201" s="74"/>
      <c r="G201" s="92"/>
      <c r="H201" s="55"/>
      <c r="I201" s="78"/>
      <c r="J201" s="78"/>
      <c r="K201" s="94"/>
      <c r="L201" s="77"/>
      <c r="M201" s="78"/>
      <c r="N201" s="79" t="n">
        <f aca="false">SUM(O201:V201)-K201</f>
        <v>0</v>
      </c>
      <c r="O201" s="77"/>
      <c r="P201" s="77"/>
      <c r="Q201" s="77"/>
      <c r="R201" s="77"/>
      <c r="S201" s="77"/>
      <c r="T201" s="77"/>
      <c r="U201" s="77"/>
      <c r="V201" s="77"/>
      <c r="W201" s="79"/>
      <c r="X201" s="79"/>
      <c r="IM201" s="89"/>
      <c r="IN201" s="89"/>
    </row>
    <row r="202" s="10" customFormat="true" ht="35.05" hidden="false" customHeight="false" outlineLevel="1" collapsed="false">
      <c r="A202" s="49" t="s">
        <v>402</v>
      </c>
      <c r="B202" s="50" t="s">
        <v>49</v>
      </c>
      <c r="C202" s="50" t="s">
        <v>294</v>
      </c>
      <c r="D202" s="50" t="s">
        <v>51</v>
      </c>
      <c r="E202" s="45" t="s">
        <v>295</v>
      </c>
      <c r="F202" s="7" t="s">
        <v>64</v>
      </c>
      <c r="G202" s="51" t="n">
        <v>1.36</v>
      </c>
      <c r="H202" s="52"/>
      <c r="I202" s="46" t="n">
        <f aca="false">$D$1116</f>
        <v>0.264</v>
      </c>
      <c r="J202" s="53" t="n">
        <f aca="false">TRUNC(H202*(1+I202),2)</f>
        <v>0</v>
      </c>
      <c r="K202" s="54" t="n">
        <f aca="false">TRUNC(J202*G202,2)</f>
        <v>0</v>
      </c>
      <c r="L202" s="51"/>
      <c r="M202" s="59"/>
      <c r="N202" s="7" t="n">
        <f aca="false">SUM(O202:V202)-K202</f>
        <v>0</v>
      </c>
      <c r="O202" s="51"/>
      <c r="P202" s="51"/>
      <c r="Q202" s="51"/>
      <c r="R202" s="51" t="n">
        <f aca="false">K202</f>
        <v>0</v>
      </c>
      <c r="S202" s="51"/>
      <c r="T202" s="51"/>
      <c r="U202" s="51"/>
      <c r="V202" s="51"/>
      <c r="W202" s="50"/>
      <c r="X202" s="50"/>
      <c r="Y202" s="9"/>
    </row>
    <row r="203" s="10" customFormat="true" ht="23.85" hidden="false" customHeight="false" outlineLevel="1" collapsed="false">
      <c r="A203" s="49" t="s">
        <v>403</v>
      </c>
      <c r="B203" s="50" t="s">
        <v>49</v>
      </c>
      <c r="C203" s="50" t="s">
        <v>297</v>
      </c>
      <c r="D203" s="50" t="s">
        <v>51</v>
      </c>
      <c r="E203" s="45" t="s">
        <v>298</v>
      </c>
      <c r="F203" s="7" t="s">
        <v>299</v>
      </c>
      <c r="G203" s="51" t="n">
        <v>2.75</v>
      </c>
      <c r="H203" s="52"/>
      <c r="I203" s="46" t="n">
        <f aca="false">$D$1116</f>
        <v>0.264</v>
      </c>
      <c r="J203" s="53" t="n">
        <f aca="false">TRUNC(H203*(1+I203),2)</f>
        <v>0</v>
      </c>
      <c r="K203" s="54" t="n">
        <f aca="false">TRUNC(J203*G203,2)</f>
        <v>0</v>
      </c>
      <c r="L203" s="51"/>
      <c r="M203" s="59"/>
      <c r="N203" s="7" t="n">
        <f aca="false">SUM(O203:V203)-K203</f>
        <v>0</v>
      </c>
      <c r="O203" s="51"/>
      <c r="P203" s="51"/>
      <c r="Q203" s="51"/>
      <c r="R203" s="51" t="n">
        <f aca="false">K203</f>
        <v>0</v>
      </c>
      <c r="S203" s="51"/>
      <c r="T203" s="51"/>
      <c r="U203" s="51"/>
      <c r="V203" s="51"/>
      <c r="W203" s="50"/>
      <c r="X203" s="50"/>
      <c r="Y203" s="9"/>
    </row>
    <row r="204" s="10" customFormat="true" ht="23.85" hidden="false" customHeight="false" outlineLevel="1" collapsed="false">
      <c r="A204" s="49" t="s">
        <v>404</v>
      </c>
      <c r="B204" s="50" t="s">
        <v>49</v>
      </c>
      <c r="C204" s="50" t="s">
        <v>301</v>
      </c>
      <c r="D204" s="50" t="s">
        <v>51</v>
      </c>
      <c r="E204" s="45" t="s">
        <v>302</v>
      </c>
      <c r="F204" s="7" t="s">
        <v>299</v>
      </c>
      <c r="G204" s="51" t="n">
        <v>3.8</v>
      </c>
      <c r="H204" s="52"/>
      <c r="I204" s="46" t="n">
        <f aca="false">$D$1116</f>
        <v>0.264</v>
      </c>
      <c r="J204" s="53" t="n">
        <f aca="false">TRUNC(H204*(1+I204),2)</f>
        <v>0</v>
      </c>
      <c r="K204" s="54" t="n">
        <f aca="false">TRUNC(J204*G204,2)</f>
        <v>0</v>
      </c>
      <c r="L204" s="51"/>
      <c r="M204" s="59"/>
      <c r="N204" s="7" t="n">
        <f aca="false">SUM(O204:V204)-K204</f>
        <v>0</v>
      </c>
      <c r="O204" s="51"/>
      <c r="P204" s="51"/>
      <c r="Q204" s="51"/>
      <c r="R204" s="51" t="n">
        <f aca="false">K204</f>
        <v>0</v>
      </c>
      <c r="S204" s="51"/>
      <c r="T204" s="51"/>
      <c r="U204" s="51"/>
      <c r="V204" s="51"/>
      <c r="W204" s="50"/>
      <c r="X204" s="50"/>
      <c r="Y204" s="9"/>
    </row>
    <row r="205" s="10" customFormat="true" ht="23.85" hidden="false" customHeight="false" outlineLevel="1" collapsed="false">
      <c r="A205" s="49" t="s">
        <v>405</v>
      </c>
      <c r="B205" s="50" t="s">
        <v>49</v>
      </c>
      <c r="C205" s="50" t="s">
        <v>304</v>
      </c>
      <c r="D205" s="50" t="s">
        <v>51</v>
      </c>
      <c r="E205" s="45" t="s">
        <v>305</v>
      </c>
      <c r="F205" s="7" t="s">
        <v>121</v>
      </c>
      <c r="G205" s="51" t="n">
        <v>0.1</v>
      </c>
      <c r="H205" s="52"/>
      <c r="I205" s="46" t="n">
        <f aca="false">$D$1116</f>
        <v>0.264</v>
      </c>
      <c r="J205" s="53" t="n">
        <f aca="false">TRUNC(H205*(1+I205),2)</f>
        <v>0</v>
      </c>
      <c r="K205" s="54" t="n">
        <f aca="false">TRUNC(J205*G205,2)</f>
        <v>0</v>
      </c>
      <c r="L205" s="51"/>
      <c r="M205" s="46"/>
      <c r="N205" s="7" t="n">
        <f aca="false">SUM(O205:V205)-K205</f>
        <v>0</v>
      </c>
      <c r="O205" s="51"/>
      <c r="P205" s="51"/>
      <c r="Q205" s="51"/>
      <c r="R205" s="51" t="n">
        <f aca="false">K205</f>
        <v>0</v>
      </c>
      <c r="S205" s="51"/>
      <c r="T205" s="51"/>
      <c r="U205" s="51"/>
      <c r="V205" s="51"/>
      <c r="W205" s="50"/>
      <c r="X205" s="50"/>
    </row>
    <row r="206" s="43" customFormat="true" ht="14.15" hidden="false" customHeight="false" outlineLevel="0" collapsed="false">
      <c r="A206" s="36" t="n">
        <v>6</v>
      </c>
      <c r="B206" s="37"/>
      <c r="C206" s="37"/>
      <c r="D206" s="37"/>
      <c r="E206" s="36" t="s">
        <v>406</v>
      </c>
      <c r="F206" s="38"/>
      <c r="G206" s="38"/>
      <c r="H206" s="55"/>
      <c r="I206" s="38"/>
      <c r="J206" s="38"/>
      <c r="K206" s="39"/>
      <c r="L206" s="40" t="n">
        <f aca="false">SUM(K210:K233)</f>
        <v>0</v>
      </c>
      <c r="M206" s="41" t="e">
        <f aca="false">(L206)/$L$1115</f>
        <v>#DIV/0!</v>
      </c>
      <c r="N206" s="42" t="n">
        <f aca="false">SUM(O206:V206)-K206</f>
        <v>0</v>
      </c>
      <c r="O206" s="40" t="str">
        <f aca="false">IF(SUM(O210:O233)&gt;0,SUM(O210:O233),"-")</f>
        <v>-</v>
      </c>
      <c r="P206" s="40" t="str">
        <f aca="false">IF(SUM(P210:P233)&gt;0,SUM(P210:P233),"-")</f>
        <v>-</v>
      </c>
      <c r="Q206" s="40" t="str">
        <f aca="false">IF(SUM(Q210:Q233)&gt;0,SUM(Q210:Q233),"-")</f>
        <v>-</v>
      </c>
      <c r="R206" s="40" t="str">
        <f aca="false">IF(SUM(R210:R233)&gt;0,SUM(R210:R233),"-")</f>
        <v>-</v>
      </c>
      <c r="S206" s="40" t="str">
        <f aca="false">IF(SUM(S210:S233)&gt;0,SUM(S210:S233),"-")</f>
        <v>-</v>
      </c>
      <c r="T206" s="40" t="str">
        <f aca="false">IF(SUM(T210:T233)&gt;0,SUM(T210:T233),"-")</f>
        <v>-</v>
      </c>
      <c r="U206" s="40" t="str">
        <f aca="false">IF(SUM(U210:U233)&gt;0,SUM(U210:U233),"-")</f>
        <v>-</v>
      </c>
      <c r="V206" s="40" t="str">
        <f aca="false">IF(SUM(V210:V233)&gt;0,SUM(V210:V233),"-")</f>
        <v>-</v>
      </c>
      <c r="W206" s="40" t="str">
        <f aca="false">IF(SUM(W210:W233)&gt;0,SUM(W210:W233),"-")</f>
        <v>-</v>
      </c>
      <c r="X206" s="40" t="str">
        <f aca="false">IF(SUM(X210:X233)&gt;0,SUM(X210:X233),"-")</f>
        <v>-</v>
      </c>
      <c r="IM206" s="44"/>
      <c r="IN206" s="44"/>
    </row>
    <row r="207" s="9" customFormat="true" ht="12.8" hidden="false" customHeight="false" outlineLevel="0" collapsed="false">
      <c r="A207" s="3"/>
      <c r="B207" s="7"/>
      <c r="C207" s="7"/>
      <c r="D207" s="7"/>
      <c r="E207" s="3"/>
      <c r="F207" s="50"/>
      <c r="G207" s="50"/>
      <c r="H207" s="55"/>
      <c r="I207" s="50"/>
      <c r="J207" s="50"/>
      <c r="K207" s="96"/>
      <c r="L207" s="51"/>
      <c r="M207" s="46"/>
      <c r="N207" s="7"/>
      <c r="O207" s="46"/>
      <c r="P207" s="46"/>
      <c r="Q207" s="46"/>
      <c r="R207" s="46"/>
      <c r="S207" s="46"/>
      <c r="T207" s="46"/>
      <c r="U207" s="46"/>
      <c r="V207" s="46"/>
      <c r="W207" s="7"/>
      <c r="X207" s="7"/>
      <c r="IM207" s="10"/>
      <c r="IN207" s="10"/>
    </row>
    <row r="208" s="85" customFormat="true" ht="14.15" hidden="false" customHeight="false" outlineLevel="1" collapsed="false">
      <c r="A208" s="65" t="s">
        <v>407</v>
      </c>
      <c r="B208" s="67"/>
      <c r="C208" s="67"/>
      <c r="D208" s="67"/>
      <c r="E208" s="68" t="s">
        <v>86</v>
      </c>
      <c r="F208" s="71"/>
      <c r="G208" s="71"/>
      <c r="H208" s="52"/>
      <c r="I208" s="71"/>
      <c r="J208" s="71"/>
      <c r="K208" s="86"/>
      <c r="L208" s="69"/>
      <c r="M208" s="70"/>
      <c r="N208" s="71" t="n">
        <f aca="false">SUM(O208:V208)-K208</f>
        <v>0</v>
      </c>
      <c r="O208" s="71"/>
      <c r="P208" s="71"/>
      <c r="Q208" s="71"/>
      <c r="R208" s="71"/>
      <c r="S208" s="71"/>
      <c r="T208" s="71"/>
      <c r="U208" s="71"/>
      <c r="V208" s="71"/>
      <c r="W208" s="66"/>
      <c r="X208" s="66"/>
    </row>
    <row r="209" s="80" customFormat="true" ht="12.8" hidden="false" customHeight="false" outlineLevel="1" collapsed="false">
      <c r="A209" s="73" t="s">
        <v>408</v>
      </c>
      <c r="B209" s="78"/>
      <c r="C209" s="78"/>
      <c r="D209" s="78"/>
      <c r="E209" s="97" t="s">
        <v>409</v>
      </c>
      <c r="F209" s="78"/>
      <c r="G209" s="78"/>
      <c r="H209" s="52"/>
      <c r="I209" s="78"/>
      <c r="J209" s="78"/>
      <c r="K209" s="78"/>
      <c r="L209" s="78"/>
      <c r="M209" s="78"/>
      <c r="N209" s="79"/>
      <c r="O209" s="78"/>
      <c r="P209" s="78"/>
      <c r="Q209" s="78"/>
      <c r="R209" s="78"/>
      <c r="S209" s="78"/>
      <c r="T209" s="78"/>
      <c r="U209" s="78"/>
      <c r="V209" s="78"/>
      <c r="W209" s="79"/>
      <c r="X209" s="79"/>
      <c r="IM209" s="89"/>
      <c r="IN209" s="89"/>
    </row>
    <row r="210" s="9" customFormat="true" ht="14.15" hidden="false" customHeight="false" outlineLevel="1" collapsed="false">
      <c r="A210" s="49" t="s">
        <v>410</v>
      </c>
      <c r="B210" s="50" t="s">
        <v>49</v>
      </c>
      <c r="C210" s="50" t="s">
        <v>411</v>
      </c>
      <c r="D210" s="50" t="s">
        <v>51</v>
      </c>
      <c r="E210" s="45" t="s">
        <v>412</v>
      </c>
      <c r="F210" s="7" t="s">
        <v>64</v>
      </c>
      <c r="G210" s="51" t="n">
        <v>150</v>
      </c>
      <c r="H210" s="52"/>
      <c r="I210" s="46" t="n">
        <f aca="false">$D$1116</f>
        <v>0.264</v>
      </c>
      <c r="J210" s="53" t="n">
        <f aca="false">TRUNC(H210*(1+I210),2)</f>
        <v>0</v>
      </c>
      <c r="K210" s="54" t="n">
        <f aca="false">TRUNC(J210*G210,2)</f>
        <v>0</v>
      </c>
      <c r="L210" s="51"/>
      <c r="M210" s="46"/>
      <c r="N210" s="7" t="n">
        <f aca="false">SUM(O210:V210)-K210</f>
        <v>0</v>
      </c>
      <c r="O210" s="53" t="n">
        <f aca="false">60*J210</f>
        <v>0</v>
      </c>
      <c r="P210" s="53" t="n">
        <f aca="false">61.07*J210</f>
        <v>0</v>
      </c>
      <c r="Q210" s="51" t="n">
        <f aca="false">K210-O210-P210</f>
        <v>0</v>
      </c>
      <c r="R210" s="51"/>
      <c r="S210" s="51"/>
      <c r="T210" s="51"/>
      <c r="U210" s="51"/>
      <c r="V210" s="51"/>
      <c r="W210" s="7"/>
      <c r="X210" s="7"/>
      <c r="IM210" s="10"/>
      <c r="IN210" s="10"/>
    </row>
    <row r="211" s="10" customFormat="true" ht="46.25" hidden="false" customHeight="false" outlineLevel="1" collapsed="false">
      <c r="A211" s="49" t="s">
        <v>413</v>
      </c>
      <c r="B211" s="50" t="s">
        <v>49</v>
      </c>
      <c r="C211" s="50" t="s">
        <v>414</v>
      </c>
      <c r="D211" s="50" t="s">
        <v>51</v>
      </c>
      <c r="E211" s="45" t="s">
        <v>415</v>
      </c>
      <c r="F211" s="7" t="s">
        <v>64</v>
      </c>
      <c r="G211" s="51" t="n">
        <v>184.61</v>
      </c>
      <c r="H211" s="52"/>
      <c r="I211" s="46" t="n">
        <f aca="false">$D$1116</f>
        <v>0.264</v>
      </c>
      <c r="J211" s="53" t="n">
        <f aca="false">TRUNC(H211*(1+I211),2)</f>
        <v>0</v>
      </c>
      <c r="K211" s="54" t="n">
        <f aca="false">TRUNC(J211*G211,2)</f>
        <v>0</v>
      </c>
      <c r="L211" s="51"/>
      <c r="M211" s="46"/>
      <c r="N211" s="7" t="n">
        <f aca="false">SUM(O211:V211)-K211</f>
        <v>0</v>
      </c>
      <c r="O211" s="53" t="n">
        <f aca="false">60*J211</f>
        <v>0</v>
      </c>
      <c r="P211" s="53" t="n">
        <f aca="false">61.07*J211</f>
        <v>0</v>
      </c>
      <c r="Q211" s="51" t="n">
        <f aca="false">K211-O211-P211</f>
        <v>0</v>
      </c>
      <c r="R211" s="51"/>
      <c r="S211" s="51"/>
      <c r="T211" s="51"/>
      <c r="U211" s="51"/>
      <c r="V211" s="51"/>
      <c r="W211" s="50"/>
      <c r="X211" s="50"/>
    </row>
    <row r="212" s="106" customFormat="true" ht="35.05" hidden="false" customHeight="false" outlineLevel="1" collapsed="false">
      <c r="A212" s="98" t="s">
        <v>416</v>
      </c>
      <c r="B212" s="99" t="s">
        <v>49</v>
      </c>
      <c r="C212" s="99" t="s">
        <v>417</v>
      </c>
      <c r="D212" s="99" t="s">
        <v>51</v>
      </c>
      <c r="E212" s="81" t="s">
        <v>418</v>
      </c>
      <c r="F212" s="100" t="s">
        <v>130</v>
      </c>
      <c r="G212" s="101" t="n">
        <v>118.18</v>
      </c>
      <c r="H212" s="52"/>
      <c r="I212" s="102" t="n">
        <f aca="false">$D$1116</f>
        <v>0.264</v>
      </c>
      <c r="J212" s="103" t="n">
        <f aca="false">TRUNC(H212*(1+I212),2)</f>
        <v>0</v>
      </c>
      <c r="K212" s="104" t="n">
        <f aca="false">TRUNC(J212*G212,2)</f>
        <v>0</v>
      </c>
      <c r="L212" s="101"/>
      <c r="M212" s="102"/>
      <c r="N212" s="105" t="n">
        <f aca="false">SUM(O212:V212)-K212</f>
        <v>0</v>
      </c>
      <c r="O212" s="53" t="n">
        <f aca="false">TRUNC($H$212*(1+$I$212),2)*50</f>
        <v>0</v>
      </c>
      <c r="P212" s="53" t="n">
        <f aca="false">K212-O212</f>
        <v>0</v>
      </c>
      <c r="Q212" s="101"/>
      <c r="R212" s="101"/>
      <c r="S212" s="101"/>
      <c r="T212" s="101"/>
      <c r="U212" s="101"/>
      <c r="V212" s="101"/>
      <c r="W212" s="99"/>
      <c r="X212" s="99"/>
    </row>
    <row r="213" s="10" customFormat="true" ht="23.85" hidden="false" customHeight="false" outlineLevel="1" collapsed="false">
      <c r="A213" s="49" t="s">
        <v>419</v>
      </c>
      <c r="B213" s="50" t="s">
        <v>49</v>
      </c>
      <c r="C213" s="50" t="s">
        <v>109</v>
      </c>
      <c r="D213" s="50" t="s">
        <v>51</v>
      </c>
      <c r="E213" s="45" t="s">
        <v>420</v>
      </c>
      <c r="F213" s="7" t="s">
        <v>64</v>
      </c>
      <c r="G213" s="51" t="n">
        <v>1.35</v>
      </c>
      <c r="H213" s="52"/>
      <c r="I213" s="46" t="n">
        <f aca="false">$D$1116</f>
        <v>0.264</v>
      </c>
      <c r="J213" s="53" t="n">
        <f aca="false">TRUNC(H213*(1+I213),2)</f>
        <v>0</v>
      </c>
      <c r="K213" s="54" t="n">
        <f aca="false">TRUNC(J213*G213,2)</f>
        <v>0</v>
      </c>
      <c r="L213" s="51"/>
      <c r="M213" s="46"/>
      <c r="N213" s="7"/>
      <c r="O213" s="107"/>
      <c r="P213" s="51"/>
      <c r="Q213" s="51" t="n">
        <f aca="false">K213</f>
        <v>0</v>
      </c>
      <c r="R213" s="51"/>
      <c r="S213" s="51"/>
      <c r="T213" s="51"/>
      <c r="U213" s="51"/>
      <c r="V213" s="51"/>
      <c r="W213" s="50"/>
      <c r="X213" s="50"/>
    </row>
    <row r="214" s="10" customFormat="true" ht="14.15" hidden="false" customHeight="false" outlineLevel="1" collapsed="false">
      <c r="A214" s="49" t="s">
        <v>421</v>
      </c>
      <c r="B214" s="50" t="s">
        <v>49</v>
      </c>
      <c r="C214" s="50" t="s">
        <v>338</v>
      </c>
      <c r="D214" s="50" t="s">
        <v>51</v>
      </c>
      <c r="E214" s="45" t="s">
        <v>339</v>
      </c>
      <c r="F214" s="7" t="s">
        <v>64</v>
      </c>
      <c r="G214" s="51" t="n">
        <v>1.35</v>
      </c>
      <c r="H214" s="52"/>
      <c r="I214" s="46" t="n">
        <f aca="false">$D$1116</f>
        <v>0.264</v>
      </c>
      <c r="J214" s="53" t="n">
        <f aca="false">TRUNC(H214*(1+I214),2)</f>
        <v>0</v>
      </c>
      <c r="K214" s="54" t="n">
        <f aca="false">TRUNC(J214*G214,2)</f>
        <v>0</v>
      </c>
      <c r="L214" s="51"/>
      <c r="M214" s="46"/>
      <c r="N214" s="7"/>
      <c r="O214" s="107"/>
      <c r="P214" s="51"/>
      <c r="Q214" s="51" t="n">
        <f aca="false">K214</f>
        <v>0</v>
      </c>
      <c r="R214" s="51"/>
      <c r="S214" s="51"/>
      <c r="T214" s="51"/>
      <c r="U214" s="51"/>
      <c r="V214" s="51"/>
      <c r="W214" s="50"/>
      <c r="X214" s="50"/>
    </row>
    <row r="215" s="9" customFormat="true" ht="23.85" hidden="false" customHeight="false" outlineLevel="1" collapsed="false">
      <c r="A215" s="49" t="s">
        <v>422</v>
      </c>
      <c r="B215" s="50" t="s">
        <v>49</v>
      </c>
      <c r="C215" s="50" t="s">
        <v>423</v>
      </c>
      <c r="D215" s="50" t="s">
        <v>51</v>
      </c>
      <c r="E215" s="45" t="s">
        <v>424</v>
      </c>
      <c r="F215" s="7" t="s">
        <v>130</v>
      </c>
      <c r="G215" s="51" t="n">
        <v>9.39</v>
      </c>
      <c r="H215" s="52"/>
      <c r="I215" s="46" t="n">
        <f aca="false">$D$1116</f>
        <v>0.264</v>
      </c>
      <c r="J215" s="53" t="n">
        <f aca="false">TRUNC(H215*(1+I215),2)</f>
        <v>0</v>
      </c>
      <c r="K215" s="54" t="n">
        <f aca="false">TRUNC(J215*G215,2)</f>
        <v>0</v>
      </c>
      <c r="L215" s="51"/>
      <c r="M215" s="46"/>
      <c r="N215" s="7"/>
      <c r="O215" s="51"/>
      <c r="P215" s="51"/>
      <c r="Q215" s="51" t="n">
        <f aca="false">K215</f>
        <v>0</v>
      </c>
      <c r="R215" s="51"/>
      <c r="S215" s="51"/>
      <c r="T215" s="51"/>
      <c r="U215" s="51"/>
      <c r="V215" s="51"/>
      <c r="W215" s="7"/>
      <c r="X215" s="7"/>
      <c r="IM215" s="10"/>
      <c r="IN215" s="10"/>
    </row>
    <row r="216" s="89" customFormat="true" ht="14.15" hidden="false" customHeight="false" outlineLevel="1" collapsed="false">
      <c r="A216" s="73" t="s">
        <v>425</v>
      </c>
      <c r="B216" s="74"/>
      <c r="C216" s="74"/>
      <c r="D216" s="75"/>
      <c r="E216" s="76" t="s">
        <v>426</v>
      </c>
      <c r="F216" s="74"/>
      <c r="G216" s="77"/>
      <c r="H216" s="55"/>
      <c r="I216" s="78"/>
      <c r="J216" s="78"/>
      <c r="K216" s="77"/>
      <c r="L216" s="77"/>
      <c r="M216" s="78"/>
      <c r="N216" s="79" t="n">
        <f aca="false">SUM(O216:V216)-K216</f>
        <v>0</v>
      </c>
      <c r="O216" s="108"/>
      <c r="P216" s="77"/>
      <c r="Q216" s="77"/>
      <c r="R216" s="77"/>
      <c r="S216" s="77"/>
      <c r="T216" s="77"/>
      <c r="U216" s="77"/>
      <c r="V216" s="77"/>
      <c r="W216" s="74"/>
      <c r="X216" s="74"/>
    </row>
    <row r="217" s="10" customFormat="true" ht="23.85" hidden="false" customHeight="false" outlineLevel="1" collapsed="false">
      <c r="A217" s="49" t="s">
        <v>427</v>
      </c>
      <c r="B217" s="50" t="s">
        <v>72</v>
      </c>
      <c r="C217" s="50" t="s">
        <v>428</v>
      </c>
      <c r="D217" s="50" t="s">
        <v>51</v>
      </c>
      <c r="E217" s="45" t="s">
        <v>429</v>
      </c>
      <c r="F217" s="7" t="s">
        <v>64</v>
      </c>
      <c r="G217" s="51" t="n">
        <v>174.85</v>
      </c>
      <c r="H217" s="52"/>
      <c r="I217" s="46" t="n">
        <f aca="false">$D$1117</f>
        <v>0.154</v>
      </c>
      <c r="J217" s="53" t="n">
        <f aca="false">TRUNC(H217*(1+I217),2)</f>
        <v>0</v>
      </c>
      <c r="K217" s="54" t="n">
        <f aca="false">TRUNC(J217*G217,2)</f>
        <v>0</v>
      </c>
      <c r="L217" s="51"/>
      <c r="M217" s="46"/>
      <c r="N217" s="7" t="n">
        <f aca="false">SUM(O217:V217)-K217</f>
        <v>0</v>
      </c>
      <c r="O217" s="107"/>
      <c r="P217" s="51"/>
      <c r="Q217" s="51"/>
      <c r="R217" s="51"/>
      <c r="S217" s="51"/>
      <c r="T217" s="51"/>
      <c r="U217" s="51"/>
      <c r="V217" s="51" t="n">
        <f aca="false">K217</f>
        <v>0</v>
      </c>
      <c r="W217" s="109"/>
      <c r="X217" s="50"/>
    </row>
    <row r="218" s="10" customFormat="true" ht="23.85" hidden="false" customHeight="false" outlineLevel="1" collapsed="false">
      <c r="A218" s="49" t="s">
        <v>430</v>
      </c>
      <c r="B218" s="50" t="s">
        <v>49</v>
      </c>
      <c r="C218" s="50" t="s">
        <v>431</v>
      </c>
      <c r="D218" s="50" t="s">
        <v>80</v>
      </c>
      <c r="E218" s="45" t="s">
        <v>432</v>
      </c>
      <c r="F218" s="7" t="s">
        <v>64</v>
      </c>
      <c r="G218" s="51" t="n">
        <v>167.97</v>
      </c>
      <c r="H218" s="52"/>
      <c r="I218" s="46" t="n">
        <f aca="false">$D$1117</f>
        <v>0.154</v>
      </c>
      <c r="J218" s="53" t="n">
        <f aca="false">TRUNC(H218*(1+I218),2)</f>
        <v>0</v>
      </c>
      <c r="K218" s="54" t="n">
        <f aca="false">TRUNC(J218*G218,2)</f>
        <v>0</v>
      </c>
      <c r="L218" s="51"/>
      <c r="M218" s="46"/>
      <c r="N218" s="7" t="n">
        <f aca="false">SUM(O218:V218)-K218</f>
        <v>0</v>
      </c>
      <c r="O218" s="107"/>
      <c r="P218" s="51"/>
      <c r="Q218" s="51"/>
      <c r="R218" s="51"/>
      <c r="S218" s="51"/>
      <c r="T218" s="51"/>
      <c r="U218" s="51"/>
      <c r="V218" s="51" t="n">
        <f aca="false">K218</f>
        <v>0</v>
      </c>
      <c r="W218" s="109"/>
      <c r="X218" s="50"/>
    </row>
    <row r="219" s="80" customFormat="true" ht="14.15" hidden="false" customHeight="false" outlineLevel="1" collapsed="false">
      <c r="A219" s="73" t="s">
        <v>433</v>
      </c>
      <c r="B219" s="75"/>
      <c r="C219" s="75"/>
      <c r="D219" s="74"/>
      <c r="E219" s="76" t="s">
        <v>434</v>
      </c>
      <c r="F219" s="74"/>
      <c r="G219" s="74"/>
      <c r="H219" s="55"/>
      <c r="I219" s="78"/>
      <c r="J219" s="78"/>
      <c r="K219" s="94"/>
      <c r="L219" s="77"/>
      <c r="M219" s="78"/>
      <c r="N219" s="79" t="n">
        <f aca="false">SUM(O219:V219)-K219</f>
        <v>0</v>
      </c>
      <c r="O219" s="77"/>
      <c r="P219" s="77"/>
      <c r="Q219" s="77"/>
      <c r="R219" s="77"/>
      <c r="S219" s="77"/>
      <c r="T219" s="77"/>
      <c r="U219" s="77"/>
      <c r="V219" s="77"/>
      <c r="W219" s="79"/>
      <c r="X219" s="79"/>
      <c r="IM219" s="89"/>
      <c r="IN219" s="89"/>
    </row>
    <row r="220" s="9" customFormat="true" ht="23.85" hidden="false" customHeight="false" outlineLevel="1" collapsed="false">
      <c r="A220" s="49" t="s">
        <v>435</v>
      </c>
      <c r="B220" s="50" t="s">
        <v>49</v>
      </c>
      <c r="C220" s="50" t="s">
        <v>436</v>
      </c>
      <c r="D220" s="50" t="s">
        <v>51</v>
      </c>
      <c r="E220" s="45" t="s">
        <v>437</v>
      </c>
      <c r="F220" s="7" t="s">
        <v>64</v>
      </c>
      <c r="G220" s="51" t="n">
        <v>24.79</v>
      </c>
      <c r="H220" s="52"/>
      <c r="I220" s="46" t="n">
        <f aca="false">$I$1108</f>
        <v>0.264</v>
      </c>
      <c r="J220" s="53" t="n">
        <f aca="false">TRUNC(H220*(1+I220),2)</f>
        <v>0</v>
      </c>
      <c r="K220" s="54" t="n">
        <f aca="false">TRUNC(J220*G220,2)</f>
        <v>0</v>
      </c>
      <c r="L220" s="51"/>
      <c r="M220" s="46"/>
      <c r="N220" s="7" t="n">
        <f aca="false">SUM(O220:V220)-K220</f>
        <v>0</v>
      </c>
      <c r="O220" s="51"/>
      <c r="P220" s="51"/>
      <c r="Q220" s="51"/>
      <c r="R220" s="51"/>
      <c r="S220" s="51"/>
      <c r="T220" s="51"/>
      <c r="U220" s="51"/>
      <c r="V220" s="51" t="n">
        <f aca="false">K220</f>
        <v>0</v>
      </c>
      <c r="W220" s="51"/>
      <c r="X220" s="7"/>
      <c r="IM220" s="10"/>
      <c r="IN220" s="10"/>
    </row>
    <row r="221" s="10" customFormat="true" ht="14.15" hidden="false" customHeight="false" outlineLevel="1" collapsed="false">
      <c r="A221" s="49" t="s">
        <v>438</v>
      </c>
      <c r="B221" s="50" t="s">
        <v>49</v>
      </c>
      <c r="C221" s="50" t="s">
        <v>439</v>
      </c>
      <c r="D221" s="50" t="s">
        <v>80</v>
      </c>
      <c r="E221" s="45" t="s">
        <v>440</v>
      </c>
      <c r="F221" s="7" t="s">
        <v>64</v>
      </c>
      <c r="G221" s="51" t="n">
        <v>62.32</v>
      </c>
      <c r="H221" s="52"/>
      <c r="I221" s="46" t="n">
        <f aca="false">$I$1108</f>
        <v>0.264</v>
      </c>
      <c r="J221" s="53" t="n">
        <f aca="false">TRUNC(H221*(1+I221),2)</f>
        <v>0</v>
      </c>
      <c r="K221" s="54" t="n">
        <f aca="false">TRUNC(J221*G221,2)</f>
        <v>0</v>
      </c>
      <c r="L221" s="51"/>
      <c r="M221" s="46"/>
      <c r="N221" s="7" t="n">
        <f aca="false">SUM(O221:V221)-K221</f>
        <v>0</v>
      </c>
      <c r="O221" s="51"/>
      <c r="P221" s="51"/>
      <c r="Q221" s="51"/>
      <c r="R221" s="51"/>
      <c r="S221" s="51"/>
      <c r="T221" s="51"/>
      <c r="U221" s="51"/>
      <c r="V221" s="51" t="n">
        <f aca="false">K221</f>
        <v>0</v>
      </c>
      <c r="W221" s="109"/>
      <c r="X221" s="50"/>
    </row>
    <row r="222" s="10" customFormat="true" ht="23.85" hidden="false" customHeight="false" outlineLevel="1" collapsed="false">
      <c r="A222" s="49" t="s">
        <v>441</v>
      </c>
      <c r="B222" s="50" t="s">
        <v>49</v>
      </c>
      <c r="C222" s="50" t="s">
        <v>442</v>
      </c>
      <c r="D222" s="50" t="s">
        <v>80</v>
      </c>
      <c r="E222" s="45" t="s">
        <v>443</v>
      </c>
      <c r="F222" s="7" t="s">
        <v>64</v>
      </c>
      <c r="G222" s="51" t="n">
        <v>21.38</v>
      </c>
      <c r="H222" s="52"/>
      <c r="I222" s="46" t="n">
        <f aca="false">$I$1108</f>
        <v>0.264</v>
      </c>
      <c r="J222" s="53" t="n">
        <f aca="false">TRUNC(H222*(1+I222),2)</f>
        <v>0</v>
      </c>
      <c r="K222" s="54" t="n">
        <f aca="false">TRUNC(J222*G222,2)</f>
        <v>0</v>
      </c>
      <c r="L222" s="51"/>
      <c r="M222" s="46"/>
      <c r="N222" s="7" t="n">
        <f aca="false">SUM(O222:V222)-K222</f>
        <v>0</v>
      </c>
      <c r="O222" s="51"/>
      <c r="P222" s="51"/>
      <c r="Q222" s="51"/>
      <c r="R222" s="51"/>
      <c r="S222" s="51"/>
      <c r="T222" s="51"/>
      <c r="U222" s="51"/>
      <c r="V222" s="51" t="n">
        <f aca="false">K222</f>
        <v>0</v>
      </c>
      <c r="W222" s="109"/>
      <c r="X222" s="50"/>
    </row>
    <row r="223" s="85" customFormat="true" ht="14.15" hidden="false" customHeight="false" outlineLevel="1" collapsed="false">
      <c r="A223" s="65" t="s">
        <v>444</v>
      </c>
      <c r="B223" s="67"/>
      <c r="C223" s="67"/>
      <c r="D223" s="67"/>
      <c r="E223" s="68" t="s">
        <v>166</v>
      </c>
      <c r="F223" s="71"/>
      <c r="G223" s="71"/>
      <c r="H223" s="52"/>
      <c r="I223" s="71"/>
      <c r="J223" s="71"/>
      <c r="K223" s="86"/>
      <c r="L223" s="69"/>
      <c r="M223" s="70"/>
      <c r="N223" s="71" t="n">
        <f aca="false">SUM(O223:V223)-K223</f>
        <v>0</v>
      </c>
      <c r="O223" s="71"/>
      <c r="P223" s="71"/>
      <c r="Q223" s="71"/>
      <c r="R223" s="71"/>
      <c r="S223" s="71"/>
      <c r="T223" s="71"/>
      <c r="U223" s="71"/>
      <c r="V223" s="71"/>
      <c r="W223" s="66"/>
      <c r="X223" s="66"/>
    </row>
    <row r="224" s="80" customFormat="true" ht="12.8" hidden="false" customHeight="false" outlineLevel="1" collapsed="false">
      <c r="A224" s="73" t="s">
        <v>445</v>
      </c>
      <c r="B224" s="78"/>
      <c r="C224" s="78"/>
      <c r="D224" s="78"/>
      <c r="E224" s="97" t="s">
        <v>446</v>
      </c>
      <c r="F224" s="78"/>
      <c r="G224" s="78"/>
      <c r="H224" s="52"/>
      <c r="I224" s="78"/>
      <c r="J224" s="78"/>
      <c r="K224" s="78"/>
      <c r="L224" s="78"/>
      <c r="M224" s="78"/>
      <c r="N224" s="79"/>
      <c r="O224" s="78"/>
      <c r="P224" s="78"/>
      <c r="Q224" s="78"/>
      <c r="R224" s="78"/>
      <c r="S224" s="78"/>
      <c r="T224" s="78"/>
      <c r="U224" s="78"/>
      <c r="V224" s="78"/>
      <c r="W224" s="79"/>
      <c r="X224" s="79"/>
      <c r="IM224" s="89"/>
      <c r="IN224" s="89"/>
    </row>
    <row r="225" s="9" customFormat="true" ht="14.15" hidden="false" customHeight="false" outlineLevel="1" collapsed="false">
      <c r="A225" s="49" t="s">
        <v>447</v>
      </c>
      <c r="B225" s="50" t="s">
        <v>49</v>
      </c>
      <c r="C225" s="50" t="s">
        <v>411</v>
      </c>
      <c r="D225" s="50" t="s">
        <v>51</v>
      </c>
      <c r="E225" s="45" t="s">
        <v>412</v>
      </c>
      <c r="F225" s="7" t="s">
        <v>64</v>
      </c>
      <c r="G225" s="51" t="n">
        <v>40</v>
      </c>
      <c r="H225" s="52"/>
      <c r="I225" s="46" t="n">
        <f aca="false">$D$1116</f>
        <v>0.264</v>
      </c>
      <c r="J225" s="53" t="n">
        <f aca="false">TRUNC(H225*(1+I225),2)</f>
        <v>0</v>
      </c>
      <c r="K225" s="54" t="n">
        <f aca="false">TRUNC(J225*G225,2)</f>
        <v>0</v>
      </c>
      <c r="L225" s="51"/>
      <c r="M225" s="46"/>
      <c r="N225" s="7" t="n">
        <f aca="false">SUM(O225:V225)-K225</f>
        <v>0</v>
      </c>
      <c r="O225" s="107"/>
      <c r="P225" s="51" t="n">
        <f aca="false">K225-U225</f>
        <v>0</v>
      </c>
      <c r="Q225" s="51"/>
      <c r="R225" s="51"/>
      <c r="S225" s="51"/>
      <c r="T225" s="51"/>
      <c r="U225" s="51" t="n">
        <f aca="false">J225*21.7</f>
        <v>0</v>
      </c>
      <c r="V225" s="51"/>
      <c r="W225" s="7"/>
      <c r="X225" s="7"/>
      <c r="IM225" s="10"/>
      <c r="IN225" s="10"/>
    </row>
    <row r="226" s="10" customFormat="true" ht="46.25" hidden="false" customHeight="false" outlineLevel="1" collapsed="false">
      <c r="A226" s="49" t="s">
        <v>448</v>
      </c>
      <c r="B226" s="50" t="s">
        <v>49</v>
      </c>
      <c r="C226" s="50" t="s">
        <v>414</v>
      </c>
      <c r="D226" s="50" t="s">
        <v>51</v>
      </c>
      <c r="E226" s="45" t="s">
        <v>415</v>
      </c>
      <c r="F226" s="7" t="s">
        <v>64</v>
      </c>
      <c r="G226" s="51" t="n">
        <v>45.36</v>
      </c>
      <c r="H226" s="52"/>
      <c r="I226" s="46" t="n">
        <f aca="false">$D$1116</f>
        <v>0.264</v>
      </c>
      <c r="J226" s="53" t="n">
        <f aca="false">TRUNC(H226*(1+I226),2)</f>
        <v>0</v>
      </c>
      <c r="K226" s="54" t="n">
        <f aca="false">TRUNC(J226*G226,2)</f>
        <v>0</v>
      </c>
      <c r="L226" s="51"/>
      <c r="M226" s="46"/>
      <c r="N226" s="7" t="n">
        <f aca="false">SUM(O226:V226)-K226</f>
        <v>0</v>
      </c>
      <c r="O226" s="107"/>
      <c r="P226" s="51" t="n">
        <f aca="false">K226-U226</f>
        <v>0</v>
      </c>
      <c r="Q226" s="51"/>
      <c r="R226" s="51"/>
      <c r="S226" s="51"/>
      <c r="T226" s="51"/>
      <c r="U226" s="51" t="n">
        <f aca="false">J226*21.7</f>
        <v>0</v>
      </c>
      <c r="V226" s="51"/>
      <c r="W226" s="50"/>
      <c r="X226" s="50"/>
    </row>
    <row r="227" s="10" customFormat="true" ht="23.85" hidden="false" customHeight="false" outlineLevel="1" collapsed="false">
      <c r="A227" s="49" t="s">
        <v>449</v>
      </c>
      <c r="B227" s="50" t="s">
        <v>49</v>
      </c>
      <c r="C227" s="50" t="s">
        <v>109</v>
      </c>
      <c r="D227" s="50" t="s">
        <v>51</v>
      </c>
      <c r="E227" s="45" t="s">
        <v>174</v>
      </c>
      <c r="F227" s="7" t="s">
        <v>64</v>
      </c>
      <c r="G227" s="51" t="n">
        <v>1.9</v>
      </c>
      <c r="H227" s="52"/>
      <c r="I227" s="46" t="n">
        <f aca="false">$D$1116</f>
        <v>0.264</v>
      </c>
      <c r="J227" s="53" t="n">
        <f aca="false">TRUNC(H227*(1+I227),2)</f>
        <v>0</v>
      </c>
      <c r="K227" s="54" t="n">
        <f aca="false">TRUNC(J227*G227,2)</f>
        <v>0</v>
      </c>
      <c r="L227" s="51"/>
      <c r="M227" s="46"/>
      <c r="N227" s="7"/>
      <c r="O227" s="107"/>
      <c r="P227" s="51"/>
      <c r="Q227" s="51"/>
      <c r="R227" s="51"/>
      <c r="S227" s="51"/>
      <c r="T227" s="51"/>
      <c r="U227" s="51" t="n">
        <f aca="false">K227</f>
        <v>0</v>
      </c>
      <c r="V227" s="51"/>
      <c r="W227" s="50"/>
      <c r="X227" s="50"/>
    </row>
    <row r="228" s="10" customFormat="true" ht="14.15" hidden="false" customHeight="false" outlineLevel="1" collapsed="false">
      <c r="A228" s="49" t="s">
        <v>450</v>
      </c>
      <c r="B228" s="50" t="s">
        <v>49</v>
      </c>
      <c r="C228" s="50" t="s">
        <v>338</v>
      </c>
      <c r="D228" s="50" t="s">
        <v>51</v>
      </c>
      <c r="E228" s="45" t="s">
        <v>339</v>
      </c>
      <c r="F228" s="7" t="s">
        <v>64</v>
      </c>
      <c r="G228" s="51" t="n">
        <v>1.9</v>
      </c>
      <c r="H228" s="52"/>
      <c r="I228" s="46" t="n">
        <f aca="false">$D$1116</f>
        <v>0.264</v>
      </c>
      <c r="J228" s="53" t="n">
        <f aca="false">TRUNC(H228*(1+I228),2)</f>
        <v>0</v>
      </c>
      <c r="K228" s="54" t="n">
        <f aca="false">TRUNC(J228*G228,2)</f>
        <v>0</v>
      </c>
      <c r="L228" s="51"/>
      <c r="M228" s="46"/>
      <c r="N228" s="7"/>
      <c r="O228" s="107"/>
      <c r="P228" s="51"/>
      <c r="Q228" s="51"/>
      <c r="R228" s="51"/>
      <c r="S228" s="51"/>
      <c r="T228" s="51"/>
      <c r="U228" s="51" t="n">
        <f aca="false">K228</f>
        <v>0</v>
      </c>
      <c r="V228" s="51"/>
      <c r="W228" s="50"/>
      <c r="X228" s="50"/>
    </row>
    <row r="229" s="9" customFormat="true" ht="23.85" hidden="false" customHeight="false" outlineLevel="1" collapsed="false">
      <c r="A229" s="49" t="s">
        <v>451</v>
      </c>
      <c r="B229" s="50" t="s">
        <v>49</v>
      </c>
      <c r="C229" s="50" t="s">
        <v>423</v>
      </c>
      <c r="D229" s="50" t="s">
        <v>51</v>
      </c>
      <c r="E229" s="45" t="s">
        <v>424</v>
      </c>
      <c r="F229" s="7" t="s">
        <v>130</v>
      </c>
      <c r="G229" s="51" t="n">
        <v>9.51</v>
      </c>
      <c r="H229" s="52"/>
      <c r="I229" s="46" t="n">
        <f aca="false">$D$1116</f>
        <v>0.264</v>
      </c>
      <c r="J229" s="53" t="n">
        <f aca="false">TRUNC(H229*(1+I229),2)</f>
        <v>0</v>
      </c>
      <c r="K229" s="54" t="n">
        <f aca="false">TRUNC(J229*G229,2)</f>
        <v>0</v>
      </c>
      <c r="L229" s="51"/>
      <c r="M229" s="46"/>
      <c r="N229" s="7"/>
      <c r="O229" s="51"/>
      <c r="P229" s="51"/>
      <c r="Q229" s="51"/>
      <c r="R229" s="51"/>
      <c r="S229" s="51"/>
      <c r="T229" s="51"/>
      <c r="U229" s="51" t="n">
        <f aca="false">K229</f>
        <v>0</v>
      </c>
      <c r="V229" s="51"/>
      <c r="W229" s="7"/>
      <c r="X229" s="7"/>
      <c r="IM229" s="10"/>
      <c r="IN229" s="10"/>
    </row>
    <row r="230" s="89" customFormat="true" ht="14.15" hidden="false" customHeight="false" outlineLevel="1" collapsed="false">
      <c r="A230" s="73" t="s">
        <v>452</v>
      </c>
      <c r="B230" s="74"/>
      <c r="C230" s="74"/>
      <c r="D230" s="75"/>
      <c r="E230" s="76" t="s">
        <v>453</v>
      </c>
      <c r="F230" s="74"/>
      <c r="G230" s="77"/>
      <c r="H230" s="55"/>
      <c r="I230" s="78"/>
      <c r="J230" s="78"/>
      <c r="K230" s="77"/>
      <c r="L230" s="77"/>
      <c r="M230" s="78"/>
      <c r="N230" s="79" t="n">
        <f aca="false">SUM(O230:V230)-K230</f>
        <v>0</v>
      </c>
      <c r="O230" s="108"/>
      <c r="P230" s="77"/>
      <c r="Q230" s="77"/>
      <c r="R230" s="77"/>
      <c r="S230" s="77"/>
      <c r="T230" s="77"/>
      <c r="U230" s="77"/>
      <c r="V230" s="77"/>
      <c r="W230" s="74"/>
      <c r="X230" s="74"/>
    </row>
    <row r="231" s="10" customFormat="true" ht="23.85" hidden="false" customHeight="false" outlineLevel="1" collapsed="false">
      <c r="A231" s="49" t="s">
        <v>454</v>
      </c>
      <c r="B231" s="50" t="s">
        <v>72</v>
      </c>
      <c r="C231" s="50" t="s">
        <v>428</v>
      </c>
      <c r="D231" s="50" t="s">
        <v>51</v>
      </c>
      <c r="E231" s="45" t="s">
        <v>429</v>
      </c>
      <c r="F231" s="7" t="s">
        <v>64</v>
      </c>
      <c r="G231" s="51" t="n">
        <v>120.42</v>
      </c>
      <c r="H231" s="52"/>
      <c r="I231" s="46" t="n">
        <f aca="false">$D$1117</f>
        <v>0.154</v>
      </c>
      <c r="J231" s="53" t="n">
        <f aca="false">TRUNC(H231*(1+I231),2)</f>
        <v>0</v>
      </c>
      <c r="K231" s="54" t="n">
        <f aca="false">TRUNC(J231*G231,2)</f>
        <v>0</v>
      </c>
      <c r="L231" s="51"/>
      <c r="M231" s="46"/>
      <c r="N231" s="7" t="n">
        <f aca="false">SUM(O231:V231)-K231</f>
        <v>0</v>
      </c>
      <c r="O231" s="107"/>
      <c r="P231" s="51"/>
      <c r="Q231" s="51"/>
      <c r="R231" s="51"/>
      <c r="S231" s="51"/>
      <c r="T231" s="51"/>
      <c r="U231" s="51"/>
      <c r="V231" s="51"/>
      <c r="W231" s="109" t="n">
        <f aca="false">K231</f>
        <v>0</v>
      </c>
      <c r="X231" s="50"/>
    </row>
    <row r="232" s="89" customFormat="true" ht="14.15" hidden="false" customHeight="false" outlineLevel="1" collapsed="false">
      <c r="A232" s="73" t="s">
        <v>455</v>
      </c>
      <c r="B232" s="74"/>
      <c r="C232" s="74"/>
      <c r="D232" s="74"/>
      <c r="E232" s="76" t="s">
        <v>456</v>
      </c>
      <c r="F232" s="75"/>
      <c r="G232" s="77"/>
      <c r="H232" s="52"/>
      <c r="I232" s="78"/>
      <c r="J232" s="78"/>
      <c r="K232" s="77"/>
      <c r="L232" s="95"/>
      <c r="M232" s="95"/>
      <c r="N232" s="79" t="n">
        <f aca="false">SUM(O232:V232)-K232</f>
        <v>0</v>
      </c>
      <c r="O232" s="108"/>
      <c r="P232" s="77"/>
      <c r="Q232" s="77"/>
      <c r="R232" s="77"/>
      <c r="S232" s="77"/>
      <c r="T232" s="77"/>
      <c r="U232" s="77"/>
      <c r="V232" s="77"/>
      <c r="W232" s="75"/>
      <c r="X232" s="75"/>
      <c r="Z232" s="110"/>
      <c r="AA232" s="110"/>
      <c r="AB232" s="110"/>
      <c r="AC232" s="110"/>
      <c r="AD232" s="110"/>
      <c r="AE232" s="110"/>
      <c r="AF232" s="110"/>
      <c r="AG232" s="110"/>
    </row>
    <row r="233" s="10" customFormat="true" ht="23.85" hidden="false" customHeight="false" outlineLevel="1" collapsed="false">
      <c r="A233" s="49" t="s">
        <v>457</v>
      </c>
      <c r="B233" s="50" t="s">
        <v>49</v>
      </c>
      <c r="C233" s="50" t="s">
        <v>458</v>
      </c>
      <c r="D233" s="50" t="s">
        <v>80</v>
      </c>
      <c r="E233" s="45" t="s">
        <v>459</v>
      </c>
      <c r="F233" s="7" t="s">
        <v>64</v>
      </c>
      <c r="G233" s="51" t="n">
        <v>10.67</v>
      </c>
      <c r="H233" s="52"/>
      <c r="I233" s="46" t="n">
        <f aca="false">$D$1116</f>
        <v>0.264</v>
      </c>
      <c r="J233" s="53" t="n">
        <f aca="false">TRUNC(H233*(1+I233),2)</f>
        <v>0</v>
      </c>
      <c r="K233" s="54" t="n">
        <f aca="false">TRUNC(J233*G233,2)</f>
        <v>0</v>
      </c>
      <c r="L233" s="60"/>
      <c r="M233" s="60"/>
      <c r="N233" s="7" t="n">
        <f aca="false">SUM(O233:V233)-K233</f>
        <v>0</v>
      </c>
      <c r="O233" s="107"/>
      <c r="P233" s="51"/>
      <c r="Q233" s="51"/>
      <c r="R233" s="51"/>
      <c r="S233" s="51"/>
      <c r="T233" s="51"/>
      <c r="U233" s="51"/>
      <c r="V233" s="51"/>
      <c r="W233" s="111" t="n">
        <f aca="false">K233</f>
        <v>0</v>
      </c>
      <c r="X233" s="83"/>
      <c r="Z233" s="112"/>
      <c r="AA233" s="112"/>
      <c r="AB233" s="112"/>
      <c r="AC233" s="112"/>
      <c r="AD233" s="112"/>
      <c r="AE233" s="112"/>
      <c r="AF233" s="112"/>
      <c r="AG233" s="112"/>
    </row>
    <row r="234" s="43" customFormat="true" ht="14.15" hidden="false" customHeight="false" outlineLevel="0" collapsed="false">
      <c r="A234" s="113" t="s">
        <v>460</v>
      </c>
      <c r="B234" s="82"/>
      <c r="C234" s="82"/>
      <c r="D234" s="41"/>
      <c r="E234" s="36" t="s">
        <v>461</v>
      </c>
      <c r="F234" s="38"/>
      <c r="G234" s="38"/>
      <c r="H234" s="55"/>
      <c r="I234" s="38"/>
      <c r="J234" s="38"/>
      <c r="K234" s="38"/>
      <c r="L234" s="40" t="n">
        <f aca="false">SUM(K238:K283)</f>
        <v>0</v>
      </c>
      <c r="M234" s="41" t="e">
        <f aca="false">(L234)/$L$1115</f>
        <v>#DIV/0!</v>
      </c>
      <c r="N234" s="42" t="n">
        <f aca="false">SUM(O234:V234)-K234</f>
        <v>0</v>
      </c>
      <c r="O234" s="40" t="str">
        <f aca="false">IF(SUM(O238:O283)&gt;0,SUM(O238:O283),"-")</f>
        <v>-</v>
      </c>
      <c r="P234" s="40" t="str">
        <f aca="false">IF(SUM(P238:P283)&gt;0,SUM(P238:P283),"-")</f>
        <v>-</v>
      </c>
      <c r="Q234" s="40" t="str">
        <f aca="false">IF(SUM(Q238:Q283)&gt;0,SUM(Q238:Q283),"-")</f>
        <v>-</v>
      </c>
      <c r="R234" s="40" t="str">
        <f aca="false">IF(SUM(R238:R283)&gt;0,SUM(R238:R283),"-")</f>
        <v>-</v>
      </c>
      <c r="S234" s="40" t="str">
        <f aca="false">IF(SUM(S238:S283)&gt;0,SUM(S238:S283),"-")</f>
        <v>-</v>
      </c>
      <c r="T234" s="40" t="str">
        <f aca="false">IF(SUM(T238:T283)&gt;0,SUM(T238:T283),"-")</f>
        <v>-</v>
      </c>
      <c r="U234" s="40" t="str">
        <f aca="false">IF(SUM(U238:U283)&gt;0,SUM(U238:U283),"-")</f>
        <v>-</v>
      </c>
      <c r="V234" s="40" t="str">
        <f aca="false">IF(SUM(V238:V283)&gt;0,SUM(V238:V283),"-")</f>
        <v>-</v>
      </c>
      <c r="W234" s="40" t="str">
        <f aca="false">IF(SUM(W238:W283)&gt;0,SUM(W238:W283),"-")</f>
        <v>-</v>
      </c>
      <c r="X234" s="40" t="str">
        <f aca="false">IF(SUM(X238:X283)&gt;0,SUM(X238:X283),"-")</f>
        <v>-</v>
      </c>
      <c r="IM234" s="44"/>
      <c r="IN234" s="44"/>
    </row>
    <row r="235" s="9" customFormat="true" ht="14.15" hidden="false" customHeight="false" outlineLevel="0" collapsed="false">
      <c r="A235" s="45"/>
      <c r="B235" s="46"/>
      <c r="C235" s="46"/>
      <c r="D235" s="83"/>
      <c r="E235" s="45"/>
      <c r="F235" s="46"/>
      <c r="G235" s="46"/>
      <c r="H235" s="52"/>
      <c r="I235" s="46"/>
      <c r="J235" s="46"/>
      <c r="K235" s="46"/>
      <c r="L235" s="46"/>
      <c r="M235" s="46"/>
      <c r="N235" s="46" t="n">
        <f aca="false">SUM(O235:V235)-K235</f>
        <v>0</v>
      </c>
      <c r="O235" s="46"/>
      <c r="P235" s="46"/>
      <c r="Q235" s="46"/>
      <c r="R235" s="46"/>
      <c r="S235" s="46"/>
      <c r="T235" s="46"/>
      <c r="U235" s="46"/>
      <c r="V235" s="46"/>
      <c r="W235" s="46"/>
      <c r="X235" s="7"/>
      <c r="IM235" s="10"/>
      <c r="IN235" s="10"/>
    </row>
    <row r="236" s="85" customFormat="true" ht="14.15" hidden="false" customHeight="false" outlineLevel="1" collapsed="false">
      <c r="A236" s="65" t="s">
        <v>462</v>
      </c>
      <c r="B236" s="67"/>
      <c r="C236" s="67"/>
      <c r="D236" s="67"/>
      <c r="E236" s="68" t="s">
        <v>86</v>
      </c>
      <c r="F236" s="71"/>
      <c r="G236" s="71"/>
      <c r="H236" s="52"/>
      <c r="I236" s="71"/>
      <c r="J236" s="71"/>
      <c r="K236" s="86"/>
      <c r="L236" s="69"/>
      <c r="M236" s="70"/>
      <c r="N236" s="71" t="n">
        <f aca="false">SUM(O236:V236)-K236</f>
        <v>0</v>
      </c>
      <c r="O236" s="71"/>
      <c r="P236" s="71"/>
      <c r="Q236" s="71"/>
      <c r="R236" s="71"/>
      <c r="S236" s="71"/>
      <c r="T236" s="71"/>
      <c r="U236" s="71"/>
      <c r="V236" s="71"/>
      <c r="W236" s="66"/>
      <c r="X236" s="66"/>
    </row>
    <row r="237" s="80" customFormat="true" ht="14.15" hidden="false" customHeight="false" outlineLevel="1" collapsed="false">
      <c r="A237" s="73" t="s">
        <v>463</v>
      </c>
      <c r="B237" s="74"/>
      <c r="C237" s="74"/>
      <c r="D237" s="74"/>
      <c r="E237" s="76" t="s">
        <v>464</v>
      </c>
      <c r="F237" s="74"/>
      <c r="G237" s="92"/>
      <c r="H237" s="55"/>
      <c r="I237" s="78"/>
      <c r="J237" s="78"/>
      <c r="K237" s="77"/>
      <c r="L237" s="77"/>
      <c r="M237" s="78"/>
      <c r="N237" s="79" t="n">
        <f aca="false">SUM(O237:V237)-K237</f>
        <v>0</v>
      </c>
      <c r="O237" s="77"/>
      <c r="P237" s="77"/>
      <c r="Q237" s="77"/>
      <c r="R237" s="77"/>
      <c r="S237" s="77"/>
      <c r="T237" s="77"/>
      <c r="U237" s="77"/>
      <c r="V237" s="77"/>
      <c r="W237" s="79"/>
      <c r="X237" s="79"/>
      <c r="IM237" s="89"/>
      <c r="IN237" s="89"/>
    </row>
    <row r="238" s="83" customFormat="true" ht="35.05" hidden="false" customHeight="false" outlineLevel="1" collapsed="false">
      <c r="A238" s="49" t="s">
        <v>465</v>
      </c>
      <c r="B238" s="50" t="s">
        <v>49</v>
      </c>
      <c r="C238" s="50" t="s">
        <v>466</v>
      </c>
      <c r="D238" s="50" t="s">
        <v>51</v>
      </c>
      <c r="E238" s="45" t="s">
        <v>467</v>
      </c>
      <c r="F238" s="7" t="s">
        <v>64</v>
      </c>
      <c r="G238" s="51" t="n">
        <f aca="false">62.06</f>
        <v>62.06</v>
      </c>
      <c r="H238" s="52"/>
      <c r="I238" s="46" t="n">
        <f aca="false">$I$1108</f>
        <v>0.264</v>
      </c>
      <c r="J238" s="53" t="n">
        <f aca="false">TRUNC(H238*(1+I238),2)</f>
        <v>0</v>
      </c>
      <c r="K238" s="54" t="n">
        <f aca="false">TRUNC(J238*G238,2)</f>
        <v>0</v>
      </c>
      <c r="N238" s="7" t="n">
        <f aca="false">SUM(O238:V238)-K238</f>
        <v>0</v>
      </c>
      <c r="O238" s="51"/>
      <c r="P238" s="51"/>
      <c r="Q238" s="51"/>
      <c r="R238" s="51"/>
      <c r="S238" s="51"/>
      <c r="T238" s="51" t="n">
        <f aca="false">K238</f>
        <v>0</v>
      </c>
      <c r="U238" s="51"/>
      <c r="V238" s="51"/>
      <c r="Y238" s="43"/>
      <c r="Z238" s="112"/>
      <c r="AA238" s="112"/>
      <c r="AB238" s="112"/>
      <c r="AC238" s="112"/>
      <c r="AD238" s="112"/>
      <c r="AE238" s="112"/>
      <c r="AF238" s="112"/>
      <c r="AG238" s="112"/>
    </row>
    <row r="239" s="9" customFormat="true" ht="23.85" hidden="false" customHeight="false" outlineLevel="1" collapsed="false">
      <c r="A239" s="49" t="s">
        <v>468</v>
      </c>
      <c r="B239" s="50" t="s">
        <v>72</v>
      </c>
      <c r="C239" s="50" t="s">
        <v>469</v>
      </c>
      <c r="D239" s="50" t="s">
        <v>51</v>
      </c>
      <c r="E239" s="45" t="s">
        <v>470</v>
      </c>
      <c r="F239" s="7" t="s">
        <v>64</v>
      </c>
      <c r="G239" s="51" t="n">
        <f aca="false">62.06</f>
        <v>62.06</v>
      </c>
      <c r="H239" s="52"/>
      <c r="I239" s="46" t="n">
        <f aca="false">$I$1108</f>
        <v>0.264</v>
      </c>
      <c r="J239" s="53" t="n">
        <f aca="false">TRUNC(H239*(1+I239),2)</f>
        <v>0</v>
      </c>
      <c r="K239" s="54" t="n">
        <f aca="false">TRUNC(J239*G239,2)</f>
        <v>0</v>
      </c>
      <c r="L239" s="51"/>
      <c r="M239" s="46"/>
      <c r="N239" s="7" t="n">
        <f aca="false">SUM(O239:V239)-K239</f>
        <v>0</v>
      </c>
      <c r="O239" s="51"/>
      <c r="P239" s="51"/>
      <c r="Q239" s="51"/>
      <c r="R239" s="51"/>
      <c r="S239" s="51"/>
      <c r="T239" s="51" t="n">
        <f aca="false">K239</f>
        <v>0</v>
      </c>
      <c r="U239" s="51"/>
      <c r="V239" s="51"/>
      <c r="W239" s="7"/>
      <c r="X239" s="7"/>
      <c r="Y239" s="43"/>
      <c r="IM239" s="10"/>
      <c r="IN239" s="10"/>
    </row>
    <row r="240" s="80" customFormat="true" ht="14.15" hidden="false" customHeight="false" outlineLevel="1" collapsed="false">
      <c r="A240" s="76" t="s">
        <v>471</v>
      </c>
      <c r="B240" s="79"/>
      <c r="C240" s="79"/>
      <c r="D240" s="74"/>
      <c r="E240" s="76" t="s">
        <v>472</v>
      </c>
      <c r="F240" s="74"/>
      <c r="G240" s="74"/>
      <c r="H240" s="55"/>
      <c r="I240" s="78"/>
      <c r="J240" s="78"/>
      <c r="K240" s="94"/>
      <c r="L240" s="77"/>
      <c r="M240" s="78"/>
      <c r="N240" s="79" t="n">
        <f aca="false">SUM(O240:V240)-K240</f>
        <v>0</v>
      </c>
      <c r="O240" s="77"/>
      <c r="P240" s="77"/>
      <c r="Q240" s="77"/>
      <c r="R240" s="77"/>
      <c r="S240" s="77"/>
      <c r="T240" s="77"/>
      <c r="U240" s="77"/>
      <c r="V240" s="77"/>
      <c r="W240" s="79"/>
      <c r="X240" s="79"/>
      <c r="Y240" s="43"/>
      <c r="IM240" s="89"/>
      <c r="IN240" s="89"/>
    </row>
    <row r="241" s="83" customFormat="true" ht="23.85" hidden="false" customHeight="false" outlineLevel="1" collapsed="false">
      <c r="A241" s="49" t="s">
        <v>473</v>
      </c>
      <c r="B241" s="50" t="s">
        <v>49</v>
      </c>
      <c r="C241" s="50" t="s">
        <v>474</v>
      </c>
      <c r="D241" s="50" t="s">
        <v>80</v>
      </c>
      <c r="E241" s="45" t="s">
        <v>475</v>
      </c>
      <c r="F241" s="7" t="s">
        <v>117</v>
      </c>
      <c r="G241" s="51" t="n">
        <v>1</v>
      </c>
      <c r="H241" s="52"/>
      <c r="I241" s="46" t="n">
        <f aca="false">$I$1108</f>
        <v>0.264</v>
      </c>
      <c r="J241" s="53" t="n">
        <f aca="false">TRUNC(H241*(1+I241),2)</f>
        <v>0</v>
      </c>
      <c r="K241" s="54" t="n">
        <f aca="false">TRUNC(J241*G241,2)</f>
        <v>0</v>
      </c>
      <c r="N241" s="7" t="n">
        <f aca="false">SUM(O241:V241)-K241</f>
        <v>0</v>
      </c>
      <c r="O241" s="51"/>
      <c r="P241" s="51"/>
      <c r="Q241" s="51"/>
      <c r="R241" s="51"/>
      <c r="S241" s="51"/>
      <c r="T241" s="51"/>
      <c r="U241" s="51"/>
      <c r="V241" s="51"/>
      <c r="W241" s="51" t="n">
        <f aca="false">K241</f>
        <v>0</v>
      </c>
      <c r="X241" s="51"/>
      <c r="Y241" s="43"/>
      <c r="Z241" s="112"/>
      <c r="AA241" s="112"/>
      <c r="AB241" s="112"/>
      <c r="AC241" s="112"/>
      <c r="AD241" s="112"/>
      <c r="AE241" s="112"/>
      <c r="AF241" s="112"/>
      <c r="AG241" s="112"/>
    </row>
    <row r="242" s="83" customFormat="true" ht="23.85" hidden="false" customHeight="false" outlineLevel="1" collapsed="false">
      <c r="A242" s="49" t="s">
        <v>476</v>
      </c>
      <c r="B242" s="50" t="s">
        <v>49</v>
      </c>
      <c r="C242" s="50" t="s">
        <v>477</v>
      </c>
      <c r="D242" s="50" t="s">
        <v>80</v>
      </c>
      <c r="E242" s="45" t="s">
        <v>478</v>
      </c>
      <c r="F242" s="7" t="s">
        <v>117</v>
      </c>
      <c r="G242" s="51" t="n">
        <v>1</v>
      </c>
      <c r="H242" s="52"/>
      <c r="I242" s="46" t="n">
        <f aca="false">$I$1108</f>
        <v>0.264</v>
      </c>
      <c r="J242" s="53" t="n">
        <f aca="false">TRUNC(H242*(1+I242),2)</f>
        <v>0</v>
      </c>
      <c r="K242" s="54" t="n">
        <f aca="false">TRUNC(J242*G242,2)</f>
        <v>0</v>
      </c>
      <c r="N242" s="7" t="n">
        <f aca="false">SUM(O242:V242)-K242</f>
        <v>0</v>
      </c>
      <c r="O242" s="51"/>
      <c r="P242" s="51"/>
      <c r="Q242" s="51"/>
      <c r="R242" s="51"/>
      <c r="S242" s="51"/>
      <c r="T242" s="51"/>
      <c r="U242" s="51"/>
      <c r="V242" s="51"/>
      <c r="W242" s="51" t="n">
        <f aca="false">K242</f>
        <v>0</v>
      </c>
      <c r="X242" s="51"/>
      <c r="Y242" s="43"/>
      <c r="Z242" s="112"/>
      <c r="AA242" s="112"/>
      <c r="AB242" s="112"/>
      <c r="AC242" s="112"/>
      <c r="AD242" s="112"/>
      <c r="AE242" s="112"/>
      <c r="AF242" s="112"/>
      <c r="AG242" s="112"/>
    </row>
    <row r="243" s="10" customFormat="true" ht="23.85" hidden="false" customHeight="false" outlineLevel="1" collapsed="false">
      <c r="A243" s="49" t="s">
        <v>479</v>
      </c>
      <c r="B243" s="50" t="s">
        <v>49</v>
      </c>
      <c r="C243" s="50" t="s">
        <v>480</v>
      </c>
      <c r="D243" s="50" t="s">
        <v>80</v>
      </c>
      <c r="E243" s="45" t="s">
        <v>481</v>
      </c>
      <c r="F243" s="7" t="s">
        <v>117</v>
      </c>
      <c r="G243" s="51" t="n">
        <v>2</v>
      </c>
      <c r="H243" s="52"/>
      <c r="I243" s="46" t="n">
        <f aca="false">$I$1108</f>
        <v>0.264</v>
      </c>
      <c r="J243" s="53" t="n">
        <f aca="false">TRUNC(H243*(1+I243),2)</f>
        <v>0</v>
      </c>
      <c r="K243" s="54" t="n">
        <f aca="false">TRUNC(J243*G243,2)</f>
        <v>0</v>
      </c>
      <c r="L243" s="60"/>
      <c r="M243" s="60"/>
      <c r="N243" s="7" t="n">
        <f aca="false">SUM(O243:V243)-K243</f>
        <v>0</v>
      </c>
      <c r="O243" s="51"/>
      <c r="P243" s="51"/>
      <c r="Q243" s="51"/>
      <c r="R243" s="51"/>
      <c r="S243" s="51"/>
      <c r="T243" s="51"/>
      <c r="U243" s="51"/>
      <c r="V243" s="51"/>
      <c r="W243" s="51" t="n">
        <f aca="false">K243</f>
        <v>0</v>
      </c>
      <c r="X243" s="51"/>
      <c r="Y243" s="43"/>
      <c r="Z243" s="112"/>
      <c r="AA243" s="112"/>
      <c r="AB243" s="112"/>
      <c r="AC243" s="112"/>
      <c r="AD243" s="112"/>
      <c r="AE243" s="112"/>
      <c r="AF243" s="112"/>
      <c r="AG243" s="112"/>
    </row>
    <row r="244" s="9" customFormat="true" ht="23.85" hidden="false" customHeight="false" outlineLevel="1" collapsed="false">
      <c r="A244" s="49" t="s">
        <v>482</v>
      </c>
      <c r="B244" s="50" t="s">
        <v>49</v>
      </c>
      <c r="C244" s="50" t="s">
        <v>483</v>
      </c>
      <c r="D244" s="50" t="s">
        <v>80</v>
      </c>
      <c r="E244" s="45" t="s">
        <v>484</v>
      </c>
      <c r="F244" s="7" t="s">
        <v>117</v>
      </c>
      <c r="G244" s="51" t="n">
        <v>1</v>
      </c>
      <c r="H244" s="52"/>
      <c r="I244" s="46" t="n">
        <f aca="false">$I$1108</f>
        <v>0.264</v>
      </c>
      <c r="J244" s="53" t="n">
        <f aca="false">TRUNC(H244*(1+I244),2)</f>
        <v>0</v>
      </c>
      <c r="K244" s="54" t="n">
        <f aca="false">TRUNC(J244*G244,2)</f>
        <v>0</v>
      </c>
      <c r="L244" s="51"/>
      <c r="M244" s="46"/>
      <c r="N244" s="7" t="n">
        <f aca="false">SUM(O244:V244)-K244</f>
        <v>0</v>
      </c>
      <c r="O244" s="51"/>
      <c r="P244" s="51"/>
      <c r="Q244" s="51"/>
      <c r="R244" s="51"/>
      <c r="S244" s="51"/>
      <c r="T244" s="51"/>
      <c r="U244" s="51"/>
      <c r="V244" s="51"/>
      <c r="W244" s="51" t="n">
        <f aca="false">K244</f>
        <v>0</v>
      </c>
      <c r="X244" s="51"/>
      <c r="Y244" s="43"/>
      <c r="IM244" s="10"/>
      <c r="IN244" s="10"/>
    </row>
    <row r="245" s="80" customFormat="true" ht="12.8" hidden="false" customHeight="false" outlineLevel="1" collapsed="false">
      <c r="A245" s="73" t="s">
        <v>485</v>
      </c>
      <c r="B245" s="74"/>
      <c r="C245" s="74"/>
      <c r="D245" s="74"/>
      <c r="E245" s="76" t="s">
        <v>486</v>
      </c>
      <c r="F245" s="74"/>
      <c r="G245" s="92"/>
      <c r="H245" s="55"/>
      <c r="I245" s="78"/>
      <c r="J245" s="78"/>
      <c r="K245" s="77"/>
      <c r="L245" s="77"/>
      <c r="M245" s="78"/>
      <c r="N245" s="79"/>
      <c r="O245" s="77"/>
      <c r="P245" s="77"/>
      <c r="Q245" s="77"/>
      <c r="R245" s="77"/>
      <c r="S245" s="77"/>
      <c r="T245" s="77"/>
      <c r="U245" s="77"/>
      <c r="V245" s="77"/>
      <c r="W245" s="79"/>
      <c r="X245" s="79"/>
      <c r="Y245" s="43"/>
      <c r="IM245" s="89"/>
      <c r="IN245" s="89"/>
    </row>
    <row r="246" s="83" customFormat="true" ht="23.85" hidden="false" customHeight="false" outlineLevel="1" collapsed="false">
      <c r="A246" s="49" t="s">
        <v>487</v>
      </c>
      <c r="B246" s="50" t="s">
        <v>49</v>
      </c>
      <c r="C246" s="50" t="s">
        <v>488</v>
      </c>
      <c r="D246" s="50" t="s">
        <v>80</v>
      </c>
      <c r="E246" s="45" t="s">
        <v>489</v>
      </c>
      <c r="F246" s="7" t="s">
        <v>64</v>
      </c>
      <c r="G246" s="51" t="n">
        <v>7.04</v>
      </c>
      <c r="H246" s="52"/>
      <c r="I246" s="46" t="n">
        <f aca="false">$I$1108</f>
        <v>0.264</v>
      </c>
      <c r="J246" s="53" t="n">
        <f aca="false">TRUNC(H246*(1+I246),2)</f>
        <v>0</v>
      </c>
      <c r="K246" s="54" t="n">
        <f aca="false">TRUNC(J246*G246,2)</f>
        <v>0</v>
      </c>
      <c r="N246" s="7"/>
      <c r="O246" s="51"/>
      <c r="P246" s="51"/>
      <c r="Q246" s="51"/>
      <c r="R246" s="51"/>
      <c r="S246" s="51"/>
      <c r="T246" s="51"/>
      <c r="U246" s="51"/>
      <c r="V246" s="51" t="n">
        <f aca="false">K246</f>
        <v>0</v>
      </c>
      <c r="W246" s="51"/>
      <c r="X246" s="51"/>
      <c r="Y246" s="43"/>
      <c r="Z246" s="112"/>
      <c r="AA246" s="112"/>
      <c r="AB246" s="112"/>
      <c r="AC246" s="112"/>
      <c r="AD246" s="112"/>
      <c r="AE246" s="112"/>
      <c r="AF246" s="112"/>
      <c r="AG246" s="112"/>
    </row>
    <row r="247" s="83" customFormat="true" ht="23.85" hidden="false" customHeight="false" outlineLevel="1" collapsed="false">
      <c r="A247" s="49" t="s">
        <v>490</v>
      </c>
      <c r="B247" s="50" t="s">
        <v>49</v>
      </c>
      <c r="C247" s="50" t="s">
        <v>469</v>
      </c>
      <c r="D247" s="50" t="s">
        <v>51</v>
      </c>
      <c r="E247" s="45" t="s">
        <v>470</v>
      </c>
      <c r="F247" s="7" t="s">
        <v>64</v>
      </c>
      <c r="G247" s="51" t="n">
        <v>7.04</v>
      </c>
      <c r="H247" s="52"/>
      <c r="I247" s="46" t="n">
        <f aca="false">$I$1108</f>
        <v>0.264</v>
      </c>
      <c r="J247" s="53" t="n">
        <f aca="false">TRUNC(H247*(1+I247),2)</f>
        <v>0</v>
      </c>
      <c r="K247" s="54" t="n">
        <f aca="false">TRUNC(J247*G247,2)</f>
        <v>0</v>
      </c>
      <c r="N247" s="7"/>
      <c r="O247" s="51"/>
      <c r="P247" s="51"/>
      <c r="Q247" s="51"/>
      <c r="R247" s="51"/>
      <c r="S247" s="51"/>
      <c r="T247" s="51"/>
      <c r="U247" s="51"/>
      <c r="V247" s="51" t="n">
        <f aca="false">K247</f>
        <v>0</v>
      </c>
      <c r="W247" s="51"/>
      <c r="X247" s="51"/>
      <c r="Y247" s="43"/>
      <c r="Z247" s="112"/>
      <c r="AA247" s="112"/>
      <c r="AB247" s="112"/>
      <c r="AC247" s="112"/>
      <c r="AD247" s="112"/>
      <c r="AE247" s="112"/>
      <c r="AF247" s="112"/>
      <c r="AG247" s="112"/>
    </row>
    <row r="248" s="83" customFormat="true" ht="23.85" hidden="false" customHeight="false" outlineLevel="1" collapsed="false">
      <c r="A248" s="49" t="s">
        <v>491</v>
      </c>
      <c r="B248" s="50" t="s">
        <v>49</v>
      </c>
      <c r="C248" s="50" t="s">
        <v>488</v>
      </c>
      <c r="D248" s="50" t="s">
        <v>80</v>
      </c>
      <c r="E248" s="45" t="s">
        <v>492</v>
      </c>
      <c r="F248" s="7" t="s">
        <v>64</v>
      </c>
      <c r="G248" s="51" t="n">
        <v>6.24</v>
      </c>
      <c r="H248" s="52"/>
      <c r="I248" s="46" t="n">
        <f aca="false">$I$1108</f>
        <v>0.264</v>
      </c>
      <c r="J248" s="53" t="n">
        <f aca="false">TRUNC(H248*(1+I248),2)</f>
        <v>0</v>
      </c>
      <c r="K248" s="54" t="n">
        <f aca="false">TRUNC(J248*G248,2)</f>
        <v>0</v>
      </c>
      <c r="N248" s="7"/>
      <c r="O248" s="51"/>
      <c r="P248" s="51"/>
      <c r="Q248" s="51"/>
      <c r="R248" s="51"/>
      <c r="S248" s="51"/>
      <c r="T248" s="51"/>
      <c r="U248" s="51"/>
      <c r="V248" s="51" t="n">
        <f aca="false">K248</f>
        <v>0</v>
      </c>
      <c r="W248" s="51"/>
      <c r="X248" s="51"/>
      <c r="Y248" s="43"/>
      <c r="Z248" s="112"/>
      <c r="AA248" s="112"/>
      <c r="AB248" s="112"/>
      <c r="AC248" s="112"/>
      <c r="AD248" s="112"/>
      <c r="AE248" s="112"/>
      <c r="AF248" s="112"/>
      <c r="AG248" s="112"/>
    </row>
    <row r="249" s="83" customFormat="true" ht="23.85" hidden="false" customHeight="false" outlineLevel="1" collapsed="false">
      <c r="A249" s="49" t="s">
        <v>493</v>
      </c>
      <c r="B249" s="50" t="s">
        <v>72</v>
      </c>
      <c r="C249" s="50" t="s">
        <v>469</v>
      </c>
      <c r="D249" s="50" t="s">
        <v>51</v>
      </c>
      <c r="E249" s="45" t="s">
        <v>470</v>
      </c>
      <c r="F249" s="7" t="s">
        <v>64</v>
      </c>
      <c r="G249" s="51" t="n">
        <v>6.24</v>
      </c>
      <c r="H249" s="52"/>
      <c r="I249" s="46" t="n">
        <f aca="false">$I$1108</f>
        <v>0.264</v>
      </c>
      <c r="J249" s="53" t="n">
        <f aca="false">TRUNC(H249*(1+I249),2)</f>
        <v>0</v>
      </c>
      <c r="K249" s="54" t="n">
        <f aca="false">TRUNC(J249*G249,2)</f>
        <v>0</v>
      </c>
      <c r="N249" s="7"/>
      <c r="O249" s="51"/>
      <c r="P249" s="51"/>
      <c r="Q249" s="51"/>
      <c r="R249" s="51"/>
      <c r="S249" s="51"/>
      <c r="T249" s="51"/>
      <c r="U249" s="51"/>
      <c r="V249" s="51" t="n">
        <f aca="false">K249</f>
        <v>0</v>
      </c>
      <c r="W249" s="51"/>
      <c r="X249" s="51"/>
      <c r="Y249" s="43"/>
      <c r="Z249" s="112"/>
      <c r="AA249" s="112"/>
      <c r="AB249" s="112"/>
      <c r="AC249" s="112"/>
      <c r="AD249" s="112"/>
      <c r="AE249" s="112"/>
      <c r="AF249" s="112"/>
      <c r="AG249" s="112"/>
    </row>
    <row r="250" s="80" customFormat="true" ht="14.15" hidden="false" customHeight="false" outlineLevel="1" collapsed="false">
      <c r="A250" s="73" t="s">
        <v>494</v>
      </c>
      <c r="B250" s="75"/>
      <c r="C250" s="75"/>
      <c r="D250" s="74"/>
      <c r="E250" s="76" t="s">
        <v>495</v>
      </c>
      <c r="F250" s="74"/>
      <c r="G250" s="92"/>
      <c r="H250" s="55"/>
      <c r="I250" s="78"/>
      <c r="J250" s="78"/>
      <c r="K250" s="77"/>
      <c r="L250" s="77"/>
      <c r="M250" s="78"/>
      <c r="N250" s="79" t="n">
        <f aca="false">SUM(O250:V250)-K250</f>
        <v>0</v>
      </c>
      <c r="O250" s="77"/>
      <c r="P250" s="77"/>
      <c r="Q250" s="77"/>
      <c r="R250" s="77"/>
      <c r="S250" s="77"/>
      <c r="T250" s="77"/>
      <c r="U250" s="77"/>
      <c r="V250" s="77"/>
      <c r="W250" s="79"/>
      <c r="X250" s="79"/>
      <c r="Y250" s="43"/>
      <c r="IM250" s="89"/>
      <c r="IN250" s="89"/>
    </row>
    <row r="251" s="83" customFormat="true" ht="23.85" hidden="false" customHeight="false" outlineLevel="1" collapsed="false">
      <c r="A251" s="49" t="s">
        <v>496</v>
      </c>
      <c r="B251" s="50" t="s">
        <v>49</v>
      </c>
      <c r="C251" s="50" t="s">
        <v>497</v>
      </c>
      <c r="D251" s="50" t="s">
        <v>80</v>
      </c>
      <c r="E251" s="45" t="s">
        <v>498</v>
      </c>
      <c r="F251" s="7" t="s">
        <v>117</v>
      </c>
      <c r="G251" s="51" t="n">
        <v>23</v>
      </c>
      <c r="H251" s="52"/>
      <c r="I251" s="46" t="n">
        <f aca="false">$D$1117</f>
        <v>0.154</v>
      </c>
      <c r="J251" s="53" t="n">
        <f aca="false">TRUNC(H251*(1+I251),2)</f>
        <v>0</v>
      </c>
      <c r="K251" s="54" t="n">
        <f aca="false">TRUNC(J251*G251,2)</f>
        <v>0</v>
      </c>
      <c r="N251" s="7" t="n">
        <f aca="false">SUM(O251:V251)-K251</f>
        <v>0</v>
      </c>
      <c r="W251" s="51" t="n">
        <f aca="false">K251</f>
        <v>0</v>
      </c>
      <c r="Y251" s="43"/>
      <c r="Z251" s="112"/>
      <c r="AA251" s="112"/>
      <c r="AB251" s="112"/>
      <c r="AC251" s="112"/>
      <c r="AD251" s="112"/>
      <c r="AE251" s="112"/>
      <c r="AF251" s="112"/>
      <c r="AG251" s="112"/>
    </row>
    <row r="252" s="80" customFormat="true" ht="14.15" hidden="false" customHeight="false" outlineLevel="1" collapsed="false">
      <c r="A252" s="73" t="s">
        <v>499</v>
      </c>
      <c r="B252" s="75"/>
      <c r="C252" s="75"/>
      <c r="D252" s="74"/>
      <c r="E252" s="76" t="s">
        <v>500</v>
      </c>
      <c r="F252" s="74"/>
      <c r="G252" s="92"/>
      <c r="H252" s="55"/>
      <c r="I252" s="78"/>
      <c r="J252" s="78"/>
      <c r="K252" s="77"/>
      <c r="L252" s="77"/>
      <c r="M252" s="78"/>
      <c r="N252" s="79" t="n">
        <f aca="false">SUM(O252:V252)-K252</f>
        <v>0</v>
      </c>
      <c r="O252" s="77"/>
      <c r="P252" s="77"/>
      <c r="Q252" s="77"/>
      <c r="R252" s="77"/>
      <c r="S252" s="77"/>
      <c r="T252" s="77"/>
      <c r="U252" s="77"/>
      <c r="V252" s="77"/>
      <c r="W252" s="79"/>
      <c r="X252" s="79"/>
      <c r="Y252" s="43"/>
      <c r="IM252" s="89"/>
      <c r="IN252" s="89"/>
    </row>
    <row r="253" s="10" customFormat="true" ht="46.25" hidden="false" customHeight="false" outlineLevel="1" collapsed="false">
      <c r="A253" s="49" t="s">
        <v>501</v>
      </c>
      <c r="B253" s="50" t="s">
        <v>49</v>
      </c>
      <c r="C253" s="50" t="s">
        <v>502</v>
      </c>
      <c r="D253" s="50" t="s">
        <v>51</v>
      </c>
      <c r="E253" s="45" t="s">
        <v>503</v>
      </c>
      <c r="F253" s="7" t="s">
        <v>117</v>
      </c>
      <c r="G253" s="51" t="n">
        <v>4</v>
      </c>
      <c r="H253" s="52"/>
      <c r="I253" s="46" t="n">
        <f aca="false">$D$1116</f>
        <v>0.264</v>
      </c>
      <c r="J253" s="53" t="n">
        <f aca="false">TRUNC(H253*(1+I253),2)</f>
        <v>0</v>
      </c>
      <c r="K253" s="54" t="n">
        <f aca="false">TRUNC(J253*G253,2)</f>
        <v>0</v>
      </c>
      <c r="L253" s="60"/>
      <c r="M253" s="60"/>
      <c r="N253" s="7"/>
      <c r="O253" s="60"/>
      <c r="P253" s="60"/>
      <c r="Q253" s="60"/>
      <c r="R253" s="60"/>
      <c r="S253" s="60"/>
      <c r="T253" s="51"/>
      <c r="U253" s="51" t="n">
        <f aca="false">K253-T253</f>
        <v>0</v>
      </c>
      <c r="V253" s="51"/>
      <c r="W253" s="50"/>
      <c r="X253" s="50"/>
      <c r="Y253" s="43"/>
      <c r="Z253" s="112"/>
      <c r="AA253" s="112"/>
      <c r="AB253" s="112"/>
      <c r="AC253" s="112"/>
      <c r="AD253" s="112"/>
      <c r="AE253" s="112"/>
      <c r="AF253" s="112"/>
      <c r="AG253" s="112"/>
    </row>
    <row r="254" s="10" customFormat="true" ht="46.25" hidden="false" customHeight="false" outlineLevel="1" collapsed="false">
      <c r="A254" s="49" t="s">
        <v>504</v>
      </c>
      <c r="B254" s="50" t="s">
        <v>49</v>
      </c>
      <c r="C254" s="50" t="s">
        <v>505</v>
      </c>
      <c r="D254" s="50" t="s">
        <v>51</v>
      </c>
      <c r="E254" s="45" t="s">
        <v>506</v>
      </c>
      <c r="F254" s="7" t="s">
        <v>117</v>
      </c>
      <c r="G254" s="51" t="n">
        <v>2</v>
      </c>
      <c r="H254" s="52"/>
      <c r="I254" s="46" t="n">
        <f aca="false">$D$1116</f>
        <v>0.264</v>
      </c>
      <c r="J254" s="53" t="n">
        <f aca="false">TRUNC(H254*(1+I254),2)</f>
        <v>0</v>
      </c>
      <c r="K254" s="54" t="n">
        <f aca="false">TRUNC(J254*G254,2)</f>
        <v>0</v>
      </c>
      <c r="L254" s="60"/>
      <c r="M254" s="60"/>
      <c r="N254" s="7"/>
      <c r="O254" s="60"/>
      <c r="P254" s="60"/>
      <c r="Q254" s="60"/>
      <c r="R254" s="60"/>
      <c r="S254" s="60"/>
      <c r="T254" s="51"/>
      <c r="U254" s="51" t="n">
        <f aca="false">K254-T254</f>
        <v>0</v>
      </c>
      <c r="V254" s="50"/>
      <c r="W254" s="83"/>
      <c r="X254" s="83"/>
      <c r="Y254" s="43"/>
      <c r="Z254" s="112"/>
      <c r="AA254" s="112"/>
      <c r="AB254" s="112"/>
      <c r="AC254" s="112"/>
      <c r="AD254" s="112"/>
      <c r="AE254" s="112"/>
      <c r="AF254" s="112"/>
      <c r="AG254" s="112"/>
    </row>
    <row r="255" s="10" customFormat="true" ht="46.25" hidden="false" customHeight="false" outlineLevel="1" collapsed="false">
      <c r="A255" s="49" t="s">
        <v>507</v>
      </c>
      <c r="B255" s="50" t="s">
        <v>49</v>
      </c>
      <c r="C255" s="50" t="s">
        <v>505</v>
      </c>
      <c r="D255" s="50" t="s">
        <v>51</v>
      </c>
      <c r="E255" s="45" t="s">
        <v>508</v>
      </c>
      <c r="F255" s="7" t="s">
        <v>117</v>
      </c>
      <c r="G255" s="51" t="n">
        <v>2</v>
      </c>
      <c r="H255" s="52"/>
      <c r="I255" s="46" t="n">
        <f aca="false">$D$1116</f>
        <v>0.264</v>
      </c>
      <c r="J255" s="53" t="n">
        <f aca="false">TRUNC(H255*(1+I255),2)</f>
        <v>0</v>
      </c>
      <c r="K255" s="54" t="n">
        <f aca="false">TRUNC(J255*G255,2)</f>
        <v>0</v>
      </c>
      <c r="L255" s="60"/>
      <c r="M255" s="60"/>
      <c r="N255" s="7"/>
      <c r="O255" s="60"/>
      <c r="P255" s="60"/>
      <c r="Q255" s="60"/>
      <c r="R255" s="60"/>
      <c r="S255" s="60"/>
      <c r="T255" s="51"/>
      <c r="U255" s="51" t="n">
        <f aca="false">K255</f>
        <v>0</v>
      </c>
      <c r="V255" s="50"/>
      <c r="W255" s="83"/>
      <c r="X255" s="83"/>
      <c r="Y255" s="43"/>
      <c r="Z255" s="112"/>
      <c r="AA255" s="112"/>
      <c r="AB255" s="112"/>
      <c r="AC255" s="112"/>
      <c r="AD255" s="112"/>
      <c r="AE255" s="112"/>
      <c r="AF255" s="112"/>
      <c r="AG255" s="112"/>
    </row>
    <row r="256" s="89" customFormat="true" ht="14.15" hidden="false" customHeight="false" outlineLevel="1" collapsed="false">
      <c r="A256" s="73" t="s">
        <v>509</v>
      </c>
      <c r="B256" s="74"/>
      <c r="C256" s="74"/>
      <c r="D256" s="75"/>
      <c r="E256" s="73" t="s">
        <v>510</v>
      </c>
      <c r="F256" s="75"/>
      <c r="G256" s="77"/>
      <c r="H256" s="52"/>
      <c r="I256" s="78"/>
      <c r="J256" s="78"/>
      <c r="K256" s="77"/>
      <c r="L256" s="95"/>
      <c r="M256" s="95"/>
      <c r="N256" s="79" t="n">
        <f aca="false">SUM(O256:V256)-K256</f>
        <v>0</v>
      </c>
      <c r="O256" s="95"/>
      <c r="P256" s="95"/>
      <c r="Q256" s="95"/>
      <c r="R256" s="95"/>
      <c r="S256" s="95"/>
      <c r="T256" s="77"/>
      <c r="U256" s="77"/>
      <c r="V256" s="74"/>
      <c r="W256" s="75"/>
      <c r="X256" s="75"/>
      <c r="Y256" s="43"/>
      <c r="Z256" s="110"/>
      <c r="AA256" s="110"/>
      <c r="AB256" s="110"/>
      <c r="AC256" s="110"/>
      <c r="AD256" s="110"/>
      <c r="AE256" s="110"/>
      <c r="AF256" s="110"/>
      <c r="AG256" s="110"/>
    </row>
    <row r="257" s="10" customFormat="true" ht="23.85" hidden="false" customHeight="false" outlineLevel="1" collapsed="false">
      <c r="A257" s="49" t="s">
        <v>511</v>
      </c>
      <c r="B257" s="50" t="s">
        <v>49</v>
      </c>
      <c r="C257" s="50" t="s">
        <v>512</v>
      </c>
      <c r="D257" s="50" t="s">
        <v>80</v>
      </c>
      <c r="E257" s="45" t="s">
        <v>513</v>
      </c>
      <c r="F257" s="7" t="s">
        <v>117</v>
      </c>
      <c r="G257" s="51" t="n">
        <v>3</v>
      </c>
      <c r="H257" s="52"/>
      <c r="I257" s="46" t="n">
        <f aca="false">$D$1116</f>
        <v>0.264</v>
      </c>
      <c r="J257" s="53" t="n">
        <f aca="false">TRUNC(H257*(1+I257),2)</f>
        <v>0</v>
      </c>
      <c r="K257" s="54" t="n">
        <f aca="false">TRUNC(J257*G257,2)</f>
        <v>0</v>
      </c>
      <c r="L257" s="60"/>
      <c r="M257" s="60"/>
      <c r="N257" s="7" t="n">
        <f aca="false">SUM(O257:V257)-K257</f>
        <v>0</v>
      </c>
      <c r="O257" s="60"/>
      <c r="P257" s="60"/>
      <c r="Q257" s="60"/>
      <c r="R257" s="60"/>
      <c r="S257" s="60"/>
      <c r="T257" s="51"/>
      <c r="U257" s="51"/>
      <c r="V257" s="109" t="n">
        <f aca="false">K257</f>
        <v>0</v>
      </c>
      <c r="W257" s="83"/>
      <c r="X257" s="83"/>
      <c r="Y257" s="43"/>
      <c r="Z257" s="112"/>
      <c r="AA257" s="112"/>
      <c r="AB257" s="112"/>
      <c r="AC257" s="112"/>
      <c r="AD257" s="112"/>
      <c r="AE257" s="112"/>
      <c r="AF257" s="112"/>
      <c r="AG257" s="112"/>
    </row>
    <row r="258" s="10" customFormat="true" ht="35.05" hidden="false" customHeight="false" outlineLevel="1" collapsed="false">
      <c r="A258" s="49" t="s">
        <v>514</v>
      </c>
      <c r="B258" s="50" t="s">
        <v>49</v>
      </c>
      <c r="C258" s="50" t="s">
        <v>515</v>
      </c>
      <c r="D258" s="50" t="s">
        <v>51</v>
      </c>
      <c r="E258" s="45" t="s">
        <v>516</v>
      </c>
      <c r="F258" s="7" t="s">
        <v>117</v>
      </c>
      <c r="G258" s="51" t="n">
        <v>6</v>
      </c>
      <c r="H258" s="52"/>
      <c r="I258" s="46" t="n">
        <f aca="false">$D$1116</f>
        <v>0.264</v>
      </c>
      <c r="J258" s="53" t="n">
        <f aca="false">TRUNC(H258*(1+I258),2)</f>
        <v>0</v>
      </c>
      <c r="K258" s="54" t="n">
        <f aca="false">TRUNC(J258*G258,2)</f>
        <v>0</v>
      </c>
      <c r="L258" s="60"/>
      <c r="M258" s="60"/>
      <c r="N258" s="7" t="n">
        <f aca="false">SUM(O258:V258)-K258</f>
        <v>0</v>
      </c>
      <c r="O258" s="60"/>
      <c r="P258" s="60"/>
      <c r="Q258" s="60"/>
      <c r="R258" s="60"/>
      <c r="S258" s="60"/>
      <c r="T258" s="51"/>
      <c r="U258" s="51" t="n">
        <f aca="false">K258</f>
        <v>0</v>
      </c>
      <c r="V258" s="50"/>
      <c r="W258" s="83"/>
      <c r="X258" s="83"/>
      <c r="Y258" s="43"/>
      <c r="Z258" s="112"/>
      <c r="AA258" s="112"/>
      <c r="AB258" s="112"/>
      <c r="AC258" s="112"/>
      <c r="AD258" s="112"/>
      <c r="AE258" s="112"/>
      <c r="AF258" s="112"/>
      <c r="AG258" s="112"/>
    </row>
    <row r="259" s="10" customFormat="true" ht="35.05" hidden="false" customHeight="false" outlineLevel="1" collapsed="false">
      <c r="A259" s="49" t="s">
        <v>517</v>
      </c>
      <c r="B259" s="50" t="s">
        <v>49</v>
      </c>
      <c r="C259" s="50" t="s">
        <v>518</v>
      </c>
      <c r="D259" s="50" t="s">
        <v>51</v>
      </c>
      <c r="E259" s="45" t="s">
        <v>519</v>
      </c>
      <c r="F259" s="7" t="s">
        <v>117</v>
      </c>
      <c r="G259" s="51" t="n">
        <v>4</v>
      </c>
      <c r="H259" s="52"/>
      <c r="I259" s="46" t="n">
        <f aca="false">$D$1116</f>
        <v>0.264</v>
      </c>
      <c r="J259" s="53" t="n">
        <f aca="false">TRUNC(H259*(1+I259),2)</f>
        <v>0</v>
      </c>
      <c r="K259" s="54" t="n">
        <f aca="false">TRUNC(J259*G259,2)</f>
        <v>0</v>
      </c>
      <c r="L259" s="60"/>
      <c r="M259" s="60"/>
      <c r="N259" s="7" t="n">
        <f aca="false">SUM(O259:V259)-K259</f>
        <v>0</v>
      </c>
      <c r="O259" s="60"/>
      <c r="P259" s="60"/>
      <c r="Q259" s="60"/>
      <c r="R259" s="60"/>
      <c r="S259" s="60"/>
      <c r="T259" s="51"/>
      <c r="U259" s="51" t="n">
        <f aca="false">K259</f>
        <v>0</v>
      </c>
      <c r="V259" s="50"/>
      <c r="W259" s="83"/>
      <c r="X259" s="83"/>
      <c r="Y259" s="43"/>
      <c r="Z259" s="112"/>
      <c r="AA259" s="112"/>
      <c r="AB259" s="112"/>
      <c r="AC259" s="112"/>
      <c r="AD259" s="112"/>
      <c r="AE259" s="112"/>
      <c r="AF259" s="112"/>
      <c r="AG259" s="112"/>
    </row>
    <row r="260" s="83" customFormat="true" ht="23.85" hidden="false" customHeight="false" outlineLevel="1" collapsed="false">
      <c r="A260" s="49" t="s">
        <v>520</v>
      </c>
      <c r="B260" s="50" t="s">
        <v>49</v>
      </c>
      <c r="C260" s="50" t="s">
        <v>442</v>
      </c>
      <c r="D260" s="50" t="s">
        <v>80</v>
      </c>
      <c r="E260" s="45" t="s">
        <v>521</v>
      </c>
      <c r="F260" s="7" t="s">
        <v>64</v>
      </c>
      <c r="G260" s="51" t="n">
        <v>13.76</v>
      </c>
      <c r="H260" s="52"/>
      <c r="I260" s="46" t="n">
        <f aca="false">$D$1116</f>
        <v>0.264</v>
      </c>
      <c r="J260" s="53" t="n">
        <f aca="false">TRUNC(H260*(1+I260),2)</f>
        <v>0</v>
      </c>
      <c r="K260" s="54" t="n">
        <f aca="false">TRUNC(J260*G260,2)</f>
        <v>0</v>
      </c>
      <c r="N260" s="7"/>
      <c r="O260" s="51"/>
      <c r="P260" s="51"/>
      <c r="Q260" s="51"/>
      <c r="R260" s="51"/>
      <c r="S260" s="51"/>
      <c r="T260" s="51"/>
      <c r="U260" s="51" t="n">
        <f aca="false">K260</f>
        <v>0</v>
      </c>
      <c r="V260" s="51"/>
      <c r="Y260" s="43"/>
      <c r="Z260" s="112"/>
      <c r="AA260" s="112"/>
      <c r="AB260" s="112"/>
      <c r="AC260" s="112"/>
      <c r="AD260" s="112"/>
      <c r="AE260" s="112"/>
      <c r="AF260" s="112"/>
      <c r="AG260" s="112"/>
    </row>
    <row r="261" s="85" customFormat="true" ht="14.15" hidden="false" customHeight="false" outlineLevel="1" collapsed="false">
      <c r="A261" s="65" t="s">
        <v>522</v>
      </c>
      <c r="B261" s="67"/>
      <c r="C261" s="67"/>
      <c r="D261" s="67"/>
      <c r="E261" s="68" t="s">
        <v>166</v>
      </c>
      <c r="F261" s="71"/>
      <c r="G261" s="71"/>
      <c r="H261" s="52"/>
      <c r="I261" s="71"/>
      <c r="J261" s="71"/>
      <c r="K261" s="86"/>
      <c r="L261" s="69"/>
      <c r="M261" s="70"/>
      <c r="N261" s="71" t="n">
        <f aca="false">SUM(O261:V261)-K261</f>
        <v>0</v>
      </c>
      <c r="O261" s="71"/>
      <c r="P261" s="71"/>
      <c r="Q261" s="71"/>
      <c r="R261" s="71"/>
      <c r="S261" s="71"/>
      <c r="T261" s="71"/>
      <c r="U261" s="71"/>
      <c r="V261" s="71"/>
      <c r="W261" s="66"/>
      <c r="X261" s="66"/>
      <c r="Y261" s="43"/>
    </row>
    <row r="262" s="80" customFormat="true" ht="14.15" hidden="false" customHeight="false" outlineLevel="1" collapsed="false">
      <c r="A262" s="73" t="s">
        <v>523</v>
      </c>
      <c r="B262" s="74"/>
      <c r="C262" s="74"/>
      <c r="D262" s="74"/>
      <c r="E262" s="76" t="s">
        <v>464</v>
      </c>
      <c r="F262" s="74"/>
      <c r="G262" s="92"/>
      <c r="H262" s="55"/>
      <c r="I262" s="78"/>
      <c r="J262" s="78"/>
      <c r="K262" s="77"/>
      <c r="L262" s="77"/>
      <c r="M262" s="78"/>
      <c r="N262" s="79" t="n">
        <f aca="false">SUM(O262:V262)-K262</f>
        <v>0</v>
      </c>
      <c r="O262" s="77"/>
      <c r="P262" s="77"/>
      <c r="Q262" s="77"/>
      <c r="R262" s="77"/>
      <c r="S262" s="77"/>
      <c r="T262" s="77"/>
      <c r="U262" s="77"/>
      <c r="V262" s="77"/>
      <c r="W262" s="79"/>
      <c r="X262" s="79"/>
      <c r="Y262" s="43"/>
      <c r="IM262" s="89"/>
      <c r="IN262" s="89"/>
    </row>
    <row r="263" s="83" customFormat="true" ht="35.05" hidden="false" customHeight="false" outlineLevel="1" collapsed="false">
      <c r="A263" s="49" t="s">
        <v>524</v>
      </c>
      <c r="B263" s="50" t="s">
        <v>49</v>
      </c>
      <c r="C263" s="50" t="s">
        <v>525</v>
      </c>
      <c r="D263" s="50" t="s">
        <v>80</v>
      </c>
      <c r="E263" s="45" t="s">
        <v>526</v>
      </c>
      <c r="F263" s="7" t="s">
        <v>64</v>
      </c>
      <c r="G263" s="51" t="n">
        <v>26.69</v>
      </c>
      <c r="H263" s="52"/>
      <c r="I263" s="46" t="n">
        <f aca="false">$I$1108</f>
        <v>0.264</v>
      </c>
      <c r="J263" s="53" t="n">
        <f aca="false">TRUNC(H263*(1+I263),2)</f>
        <v>0</v>
      </c>
      <c r="K263" s="54" t="n">
        <f aca="false">TRUNC(J263*G263,2)</f>
        <v>0</v>
      </c>
      <c r="N263" s="7" t="n">
        <f aca="false">SUM(O263:V263)-K263</f>
        <v>0</v>
      </c>
      <c r="O263" s="51"/>
      <c r="P263" s="51"/>
      <c r="Q263" s="51"/>
      <c r="R263" s="51"/>
      <c r="S263" s="51"/>
      <c r="T263" s="51"/>
      <c r="U263" s="51" t="n">
        <f aca="false">K263</f>
        <v>0</v>
      </c>
      <c r="V263" s="51"/>
      <c r="Y263" s="43"/>
      <c r="Z263" s="112"/>
      <c r="AA263" s="112"/>
      <c r="AB263" s="112"/>
      <c r="AC263" s="112"/>
      <c r="AD263" s="112"/>
      <c r="AE263" s="112"/>
      <c r="AF263" s="112"/>
      <c r="AG263" s="112"/>
    </row>
    <row r="264" s="9" customFormat="true" ht="23.85" hidden="false" customHeight="false" outlineLevel="1" collapsed="false">
      <c r="A264" s="49" t="s">
        <v>527</v>
      </c>
      <c r="B264" s="83" t="s">
        <v>72</v>
      </c>
      <c r="C264" s="50" t="s">
        <v>469</v>
      </c>
      <c r="D264" s="50" t="s">
        <v>51</v>
      </c>
      <c r="E264" s="45" t="s">
        <v>528</v>
      </c>
      <c r="F264" s="7" t="s">
        <v>64</v>
      </c>
      <c r="G264" s="51" t="n">
        <v>26.69</v>
      </c>
      <c r="H264" s="52"/>
      <c r="I264" s="46" t="n">
        <f aca="false">$I$1108</f>
        <v>0.264</v>
      </c>
      <c r="J264" s="53" t="n">
        <f aca="false">TRUNC(H264*(1+I264),2)</f>
        <v>0</v>
      </c>
      <c r="K264" s="54" t="n">
        <f aca="false">TRUNC(J264*G264,2)</f>
        <v>0</v>
      </c>
      <c r="L264" s="51"/>
      <c r="M264" s="46"/>
      <c r="N264" s="7" t="n">
        <f aca="false">SUM(O264:V264)-K264</f>
        <v>0</v>
      </c>
      <c r="O264" s="51"/>
      <c r="P264" s="51"/>
      <c r="Q264" s="51"/>
      <c r="R264" s="51"/>
      <c r="S264" s="51"/>
      <c r="T264" s="51"/>
      <c r="U264" s="51" t="n">
        <f aca="false">K264</f>
        <v>0</v>
      </c>
      <c r="V264" s="51"/>
      <c r="W264" s="7"/>
      <c r="X264" s="7"/>
      <c r="Y264" s="43"/>
      <c r="IM264" s="10"/>
      <c r="IN264" s="10"/>
    </row>
    <row r="265" s="80" customFormat="true" ht="14.15" hidden="false" customHeight="false" outlineLevel="1" collapsed="false">
      <c r="A265" s="73" t="s">
        <v>529</v>
      </c>
      <c r="B265" s="74"/>
      <c r="C265" s="74"/>
      <c r="D265" s="74"/>
      <c r="E265" s="76" t="s">
        <v>530</v>
      </c>
      <c r="F265" s="74"/>
      <c r="G265" s="92"/>
      <c r="H265" s="55"/>
      <c r="I265" s="78"/>
      <c r="J265" s="78"/>
      <c r="K265" s="77"/>
      <c r="L265" s="77"/>
      <c r="M265" s="78"/>
      <c r="N265" s="79" t="n">
        <f aca="false">SUM(O265:V265)-K265</f>
        <v>0</v>
      </c>
      <c r="O265" s="77"/>
      <c r="P265" s="77"/>
      <c r="Q265" s="77"/>
      <c r="R265" s="77"/>
      <c r="S265" s="77"/>
      <c r="T265" s="77"/>
      <c r="U265" s="77"/>
      <c r="V265" s="77"/>
      <c r="W265" s="79"/>
      <c r="X265" s="79"/>
      <c r="Y265" s="43"/>
      <c r="IM265" s="89"/>
      <c r="IN265" s="89"/>
    </row>
    <row r="266" s="83" customFormat="true" ht="35.05" hidden="false" customHeight="false" outlineLevel="1" collapsed="false">
      <c r="A266" s="49" t="s">
        <v>531</v>
      </c>
      <c r="B266" s="50" t="s">
        <v>49</v>
      </c>
      <c r="C266" s="50" t="s">
        <v>532</v>
      </c>
      <c r="D266" s="50" t="s">
        <v>80</v>
      </c>
      <c r="E266" s="45" t="s">
        <v>533</v>
      </c>
      <c r="F266" s="7" t="s">
        <v>117</v>
      </c>
      <c r="G266" s="51" t="n">
        <v>1</v>
      </c>
      <c r="H266" s="52"/>
      <c r="I266" s="46" t="n">
        <f aca="false">$I$1108</f>
        <v>0.264</v>
      </c>
      <c r="J266" s="53" t="n">
        <f aca="false">TRUNC(H266*(1+I266),2)</f>
        <v>0</v>
      </c>
      <c r="K266" s="54" t="n">
        <f aca="false">TRUNC(J266*G266,2)</f>
        <v>0</v>
      </c>
      <c r="N266" s="7" t="n">
        <f aca="false">SUM(O266:V266)-K266</f>
        <v>0</v>
      </c>
      <c r="O266" s="51"/>
      <c r="P266" s="51"/>
      <c r="Q266" s="51"/>
      <c r="R266" s="51"/>
      <c r="S266" s="51"/>
      <c r="T266" s="51"/>
      <c r="U266" s="51" t="n">
        <f aca="false">K266</f>
        <v>0</v>
      </c>
      <c r="V266" s="51"/>
      <c r="Y266" s="43"/>
      <c r="Z266" s="112"/>
      <c r="AA266" s="112"/>
      <c r="AB266" s="112"/>
      <c r="AC266" s="112"/>
      <c r="AD266" s="112"/>
      <c r="AE266" s="112"/>
      <c r="AF266" s="112"/>
      <c r="AG266" s="112"/>
    </row>
    <row r="267" s="80" customFormat="true" ht="14.15" hidden="false" customHeight="false" outlineLevel="1" collapsed="false">
      <c r="A267" s="73" t="s">
        <v>534</v>
      </c>
      <c r="B267" s="75"/>
      <c r="C267" s="75"/>
      <c r="D267" s="74"/>
      <c r="E267" s="76" t="s">
        <v>495</v>
      </c>
      <c r="F267" s="74"/>
      <c r="G267" s="92"/>
      <c r="H267" s="55"/>
      <c r="I267" s="78"/>
      <c r="J267" s="78"/>
      <c r="K267" s="77"/>
      <c r="L267" s="77"/>
      <c r="M267" s="78"/>
      <c r="N267" s="79" t="n">
        <f aca="false">SUM(O267:V267)-K267</f>
        <v>0</v>
      </c>
      <c r="O267" s="77"/>
      <c r="P267" s="77"/>
      <c r="Q267" s="77"/>
      <c r="R267" s="77"/>
      <c r="S267" s="77"/>
      <c r="T267" s="77"/>
      <c r="U267" s="77"/>
      <c r="V267" s="77"/>
      <c r="W267" s="79"/>
      <c r="X267" s="79"/>
      <c r="Y267" s="43"/>
      <c r="IM267" s="89"/>
      <c r="IN267" s="89"/>
    </row>
    <row r="268" s="83" customFormat="true" ht="23.85" hidden="false" customHeight="false" outlineLevel="1" collapsed="false">
      <c r="A268" s="49" t="s">
        <v>535</v>
      </c>
      <c r="B268" s="50" t="s">
        <v>49</v>
      </c>
      <c r="C268" s="50" t="s">
        <v>497</v>
      </c>
      <c r="D268" s="50" t="s">
        <v>80</v>
      </c>
      <c r="E268" s="45" t="s">
        <v>498</v>
      </c>
      <c r="F268" s="7" t="s">
        <v>117</v>
      </c>
      <c r="G268" s="51" t="n">
        <v>7</v>
      </c>
      <c r="H268" s="52"/>
      <c r="I268" s="46" t="n">
        <f aca="false">$D$1117</f>
        <v>0.154</v>
      </c>
      <c r="J268" s="53" t="n">
        <f aca="false">TRUNC(H268*(1+I268),2)</f>
        <v>0</v>
      </c>
      <c r="K268" s="54" t="n">
        <f aca="false">TRUNC(J268*G268,2)</f>
        <v>0</v>
      </c>
      <c r="N268" s="7" t="n">
        <f aca="false">SUM(O268:V268)-K268</f>
        <v>0</v>
      </c>
      <c r="U268" s="51" t="n">
        <f aca="false">K268</f>
        <v>0</v>
      </c>
      <c r="Y268" s="43"/>
      <c r="Z268" s="112"/>
      <c r="AA268" s="112"/>
      <c r="AB268" s="112"/>
      <c r="AC268" s="112"/>
      <c r="AD268" s="112"/>
      <c r="AE268" s="112"/>
      <c r="AF268" s="112"/>
      <c r="AG268" s="112"/>
    </row>
    <row r="269" s="80" customFormat="true" ht="14.15" hidden="false" customHeight="false" outlineLevel="1" collapsed="false">
      <c r="A269" s="73" t="s">
        <v>536</v>
      </c>
      <c r="B269" s="75"/>
      <c r="C269" s="75"/>
      <c r="D269" s="74"/>
      <c r="E269" s="76" t="s">
        <v>500</v>
      </c>
      <c r="F269" s="74"/>
      <c r="G269" s="92"/>
      <c r="H269" s="55"/>
      <c r="I269" s="78"/>
      <c r="J269" s="78"/>
      <c r="K269" s="77"/>
      <c r="L269" s="77"/>
      <c r="M269" s="78"/>
      <c r="N269" s="79" t="n">
        <f aca="false">SUM(O269:V269)-K269</f>
        <v>0</v>
      </c>
      <c r="O269" s="77"/>
      <c r="P269" s="77"/>
      <c r="Q269" s="77"/>
      <c r="R269" s="77"/>
      <c r="S269" s="77"/>
      <c r="T269" s="77"/>
      <c r="U269" s="77"/>
      <c r="V269" s="77"/>
      <c r="W269" s="79"/>
      <c r="X269" s="79"/>
      <c r="Y269" s="43"/>
      <c r="IM269" s="89"/>
      <c r="IN269" s="89"/>
    </row>
    <row r="270" s="10" customFormat="true" ht="46.25" hidden="false" customHeight="false" outlineLevel="1" collapsed="false">
      <c r="A270" s="49" t="s">
        <v>537</v>
      </c>
      <c r="B270" s="50" t="s">
        <v>49</v>
      </c>
      <c r="C270" s="50" t="s">
        <v>505</v>
      </c>
      <c r="D270" s="50" t="s">
        <v>51</v>
      </c>
      <c r="E270" s="45" t="s">
        <v>506</v>
      </c>
      <c r="F270" s="7" t="s">
        <v>117</v>
      </c>
      <c r="G270" s="51" t="n">
        <v>4</v>
      </c>
      <c r="H270" s="52"/>
      <c r="I270" s="46" t="n">
        <f aca="false">$D$1116</f>
        <v>0.264</v>
      </c>
      <c r="J270" s="53" t="n">
        <f aca="false">TRUNC(H270*(1+I270),2)</f>
        <v>0</v>
      </c>
      <c r="K270" s="54" t="n">
        <f aca="false">TRUNC(J270*G270,2)</f>
        <v>0</v>
      </c>
      <c r="L270" s="60"/>
      <c r="M270" s="60"/>
      <c r="N270" s="7"/>
      <c r="O270" s="60"/>
      <c r="P270" s="60"/>
      <c r="Q270" s="60"/>
      <c r="R270" s="60"/>
      <c r="S270" s="60"/>
      <c r="T270" s="51"/>
      <c r="U270" s="51" t="n">
        <f aca="false">K270</f>
        <v>0</v>
      </c>
      <c r="V270" s="50"/>
      <c r="W270" s="83"/>
      <c r="X270" s="83"/>
      <c r="Y270" s="43"/>
      <c r="Z270" s="112"/>
      <c r="AA270" s="112"/>
      <c r="AB270" s="112"/>
      <c r="AC270" s="112"/>
      <c r="AD270" s="112"/>
      <c r="AE270" s="112"/>
      <c r="AF270" s="112"/>
      <c r="AG270" s="112"/>
    </row>
    <row r="271" s="10" customFormat="true" ht="46.25" hidden="false" customHeight="false" outlineLevel="1" collapsed="false">
      <c r="A271" s="49" t="s">
        <v>538</v>
      </c>
      <c r="B271" s="50" t="s">
        <v>49</v>
      </c>
      <c r="C271" s="50" t="s">
        <v>505</v>
      </c>
      <c r="D271" s="50" t="s">
        <v>51</v>
      </c>
      <c r="E271" s="45" t="s">
        <v>539</v>
      </c>
      <c r="F271" s="7" t="s">
        <v>117</v>
      </c>
      <c r="G271" s="51" t="n">
        <v>1</v>
      </c>
      <c r="H271" s="52"/>
      <c r="I271" s="46" t="n">
        <f aca="false">$D$1116</f>
        <v>0.264</v>
      </c>
      <c r="J271" s="53" t="n">
        <f aca="false">TRUNC(H271*(1+I271),2)</f>
        <v>0</v>
      </c>
      <c r="K271" s="54" t="n">
        <f aca="false">TRUNC(J271*G271,2)</f>
        <v>0</v>
      </c>
      <c r="L271" s="60"/>
      <c r="M271" s="60"/>
      <c r="N271" s="7"/>
      <c r="O271" s="60"/>
      <c r="P271" s="60"/>
      <c r="Q271" s="60"/>
      <c r="R271" s="60"/>
      <c r="S271" s="60"/>
      <c r="T271" s="51"/>
      <c r="U271" s="51" t="n">
        <f aca="false">K271</f>
        <v>0</v>
      </c>
      <c r="V271" s="50"/>
      <c r="W271" s="83"/>
      <c r="X271" s="83"/>
      <c r="Y271" s="43"/>
      <c r="Z271" s="112"/>
      <c r="AA271" s="112"/>
      <c r="AB271" s="112"/>
      <c r="AC271" s="112"/>
      <c r="AD271" s="112"/>
      <c r="AE271" s="112"/>
      <c r="AF271" s="112"/>
      <c r="AG271" s="112"/>
    </row>
    <row r="272" s="89" customFormat="true" ht="14.15" hidden="false" customHeight="false" outlineLevel="1" collapsed="false">
      <c r="A272" s="73" t="s">
        <v>540</v>
      </c>
      <c r="B272" s="74"/>
      <c r="C272" s="74"/>
      <c r="D272" s="75"/>
      <c r="E272" s="73" t="s">
        <v>510</v>
      </c>
      <c r="F272" s="75"/>
      <c r="G272" s="77"/>
      <c r="H272" s="52"/>
      <c r="I272" s="78"/>
      <c r="J272" s="78"/>
      <c r="K272" s="77"/>
      <c r="L272" s="95"/>
      <c r="M272" s="95"/>
      <c r="N272" s="79" t="n">
        <f aca="false">SUM(O272:V272)-K272</f>
        <v>0</v>
      </c>
      <c r="O272" s="95"/>
      <c r="P272" s="95"/>
      <c r="Q272" s="95"/>
      <c r="R272" s="95"/>
      <c r="S272" s="95"/>
      <c r="T272" s="77"/>
      <c r="U272" s="77"/>
      <c r="V272" s="74"/>
      <c r="W272" s="75"/>
      <c r="X272" s="75"/>
      <c r="Y272" s="43"/>
      <c r="Z272" s="110"/>
      <c r="AA272" s="110"/>
      <c r="AB272" s="110"/>
      <c r="AC272" s="110"/>
      <c r="AD272" s="110"/>
      <c r="AE272" s="110"/>
      <c r="AF272" s="110"/>
      <c r="AG272" s="110"/>
    </row>
    <row r="273" s="10" customFormat="true" ht="35.05" hidden="false" customHeight="false" outlineLevel="1" collapsed="false">
      <c r="A273" s="49" t="s">
        <v>541</v>
      </c>
      <c r="B273" s="50" t="s">
        <v>49</v>
      </c>
      <c r="C273" s="50" t="s">
        <v>515</v>
      </c>
      <c r="D273" s="50" t="s">
        <v>51</v>
      </c>
      <c r="E273" s="45" t="s">
        <v>516</v>
      </c>
      <c r="F273" s="7" t="s">
        <v>117</v>
      </c>
      <c r="G273" s="51" t="n">
        <v>4</v>
      </c>
      <c r="H273" s="52"/>
      <c r="I273" s="46" t="n">
        <f aca="false">$D$1116</f>
        <v>0.264</v>
      </c>
      <c r="J273" s="53" t="n">
        <f aca="false">TRUNC(H273*(1+I273),2)</f>
        <v>0</v>
      </c>
      <c r="K273" s="54" t="n">
        <f aca="false">TRUNC(J273*G273,2)</f>
        <v>0</v>
      </c>
      <c r="L273" s="60"/>
      <c r="M273" s="60"/>
      <c r="N273" s="7" t="n">
        <f aca="false">SUM(O273:V273)-K273</f>
        <v>0</v>
      </c>
      <c r="O273" s="60"/>
      <c r="P273" s="60"/>
      <c r="Q273" s="60"/>
      <c r="R273" s="60"/>
      <c r="S273" s="60"/>
      <c r="T273" s="51"/>
      <c r="U273" s="114" t="n">
        <f aca="false">K273</f>
        <v>0</v>
      </c>
      <c r="V273" s="50"/>
      <c r="W273" s="83"/>
      <c r="X273" s="83"/>
      <c r="Y273" s="43"/>
      <c r="Z273" s="112"/>
      <c r="AA273" s="112"/>
      <c r="AB273" s="112"/>
      <c r="AC273" s="112"/>
      <c r="AD273" s="112"/>
      <c r="AE273" s="112"/>
      <c r="AF273" s="112"/>
      <c r="AG273" s="112"/>
    </row>
    <row r="274" s="10" customFormat="true" ht="35.05" hidden="false" customHeight="false" outlineLevel="1" collapsed="false">
      <c r="A274" s="49" t="s">
        <v>542</v>
      </c>
      <c r="B274" s="50" t="s">
        <v>49</v>
      </c>
      <c r="C274" s="50" t="s">
        <v>518</v>
      </c>
      <c r="D274" s="50" t="s">
        <v>51</v>
      </c>
      <c r="E274" s="45" t="s">
        <v>519</v>
      </c>
      <c r="F274" s="7" t="s">
        <v>117</v>
      </c>
      <c r="G274" s="51" t="n">
        <v>1</v>
      </c>
      <c r="H274" s="52"/>
      <c r="I274" s="46" t="n">
        <f aca="false">$D$1116</f>
        <v>0.264</v>
      </c>
      <c r="J274" s="53" t="n">
        <f aca="false">TRUNC(H274*(1+I274),2)</f>
        <v>0</v>
      </c>
      <c r="K274" s="54" t="n">
        <f aca="false">TRUNC(J274*G274,2)</f>
        <v>0</v>
      </c>
      <c r="L274" s="60"/>
      <c r="M274" s="60"/>
      <c r="N274" s="7" t="n">
        <f aca="false">SUM(O274:V274)-K274</f>
        <v>0</v>
      </c>
      <c r="O274" s="60"/>
      <c r="P274" s="60"/>
      <c r="Q274" s="60"/>
      <c r="R274" s="60"/>
      <c r="S274" s="60"/>
      <c r="T274" s="51"/>
      <c r="U274" s="51" t="n">
        <f aca="false">K274</f>
        <v>0</v>
      </c>
      <c r="V274" s="50"/>
      <c r="W274" s="83"/>
      <c r="X274" s="83"/>
      <c r="Y274" s="43"/>
      <c r="Z274" s="112"/>
      <c r="AA274" s="112"/>
      <c r="AB274" s="112"/>
      <c r="AC274" s="112"/>
      <c r="AD274" s="112"/>
      <c r="AE274" s="112"/>
      <c r="AF274" s="112"/>
      <c r="AG274" s="112"/>
    </row>
    <row r="275" s="85" customFormat="true" ht="14.15" hidden="false" customHeight="false" outlineLevel="1" collapsed="false">
      <c r="A275" s="65" t="s">
        <v>543</v>
      </c>
      <c r="B275" s="67"/>
      <c r="C275" s="67"/>
      <c r="D275" s="67"/>
      <c r="E275" s="68" t="s">
        <v>195</v>
      </c>
      <c r="F275" s="71"/>
      <c r="G275" s="71"/>
      <c r="H275" s="52"/>
      <c r="I275" s="71"/>
      <c r="J275" s="71"/>
      <c r="K275" s="86"/>
      <c r="L275" s="69"/>
      <c r="M275" s="70"/>
      <c r="N275" s="71" t="n">
        <f aca="false">SUM(O275:V275)-K275</f>
        <v>0</v>
      </c>
      <c r="O275" s="71"/>
      <c r="P275" s="71"/>
      <c r="Q275" s="71"/>
      <c r="R275" s="71"/>
      <c r="S275" s="71"/>
      <c r="T275" s="71"/>
      <c r="U275" s="71"/>
      <c r="V275" s="71"/>
      <c r="W275" s="66"/>
      <c r="X275" s="66"/>
      <c r="Y275" s="43"/>
    </row>
    <row r="276" s="89" customFormat="true" ht="14.15" hidden="false" customHeight="false" outlineLevel="1" collapsed="false">
      <c r="A276" s="73" t="s">
        <v>544</v>
      </c>
      <c r="B276" s="74"/>
      <c r="C276" s="74"/>
      <c r="D276" s="75"/>
      <c r="E276" s="73" t="s">
        <v>545</v>
      </c>
      <c r="F276" s="75"/>
      <c r="G276" s="77"/>
      <c r="H276" s="52"/>
      <c r="I276" s="78"/>
      <c r="J276" s="78"/>
      <c r="K276" s="77"/>
      <c r="L276" s="95"/>
      <c r="M276" s="95"/>
      <c r="N276" s="79" t="n">
        <f aca="false">SUM(O276:V276)-K276</f>
        <v>0</v>
      </c>
      <c r="O276" s="95"/>
      <c r="P276" s="95"/>
      <c r="Q276" s="95"/>
      <c r="R276" s="95"/>
      <c r="S276" s="95"/>
      <c r="T276" s="77"/>
      <c r="U276" s="77"/>
      <c r="V276" s="74"/>
      <c r="W276" s="75"/>
      <c r="X276" s="75"/>
      <c r="Y276" s="43"/>
      <c r="Z276" s="110"/>
      <c r="AA276" s="110"/>
      <c r="AB276" s="110"/>
      <c r="AC276" s="110"/>
      <c r="AD276" s="110"/>
      <c r="AE276" s="110"/>
      <c r="AF276" s="110"/>
      <c r="AG276" s="110"/>
    </row>
    <row r="277" s="83" customFormat="true" ht="23.85" hidden="false" customHeight="false" outlineLevel="1" collapsed="false">
      <c r="A277" s="49" t="s">
        <v>546</v>
      </c>
      <c r="B277" s="50" t="s">
        <v>49</v>
      </c>
      <c r="C277" s="50" t="s">
        <v>547</v>
      </c>
      <c r="D277" s="50" t="s">
        <v>80</v>
      </c>
      <c r="E277" s="45" t="s">
        <v>548</v>
      </c>
      <c r="F277" s="7" t="s">
        <v>64</v>
      </c>
      <c r="G277" s="51" t="n">
        <v>3.06</v>
      </c>
      <c r="H277" s="52"/>
      <c r="I277" s="46" t="n">
        <f aca="false">$D$1116</f>
        <v>0.264</v>
      </c>
      <c r="J277" s="53" t="n">
        <f aca="false">TRUNC(H277*(1+I277),2)</f>
        <v>0</v>
      </c>
      <c r="K277" s="54" t="n">
        <f aca="false">TRUNC(J277*G277,2)</f>
        <v>0</v>
      </c>
      <c r="N277" s="7" t="n">
        <f aca="false">SUM(O277:V277)-K277</f>
        <v>0</v>
      </c>
      <c r="O277" s="51"/>
      <c r="P277" s="51"/>
      <c r="Q277" s="51"/>
      <c r="R277" s="51"/>
      <c r="S277" s="51" t="n">
        <f aca="false">K277</f>
        <v>0</v>
      </c>
      <c r="T277" s="51"/>
      <c r="U277" s="51"/>
      <c r="V277" s="51"/>
      <c r="Y277" s="43"/>
      <c r="Z277" s="112"/>
      <c r="AA277" s="112"/>
      <c r="AB277" s="112"/>
      <c r="AC277" s="112"/>
      <c r="AD277" s="112"/>
      <c r="AE277" s="112"/>
      <c r="AF277" s="112"/>
      <c r="AG277" s="112"/>
    </row>
    <row r="278" s="83" customFormat="true" ht="23.85" hidden="false" customHeight="false" outlineLevel="1" collapsed="false">
      <c r="A278" s="49" t="s">
        <v>549</v>
      </c>
      <c r="B278" s="50" t="s">
        <v>49</v>
      </c>
      <c r="C278" s="50" t="s">
        <v>550</v>
      </c>
      <c r="D278" s="50" t="s">
        <v>80</v>
      </c>
      <c r="E278" s="45" t="s">
        <v>551</v>
      </c>
      <c r="F278" s="7" t="s">
        <v>64</v>
      </c>
      <c r="G278" s="51" t="n">
        <v>3.74</v>
      </c>
      <c r="H278" s="52"/>
      <c r="I278" s="46" t="n">
        <f aca="false">$D$1116</f>
        <v>0.264</v>
      </c>
      <c r="J278" s="53" t="n">
        <f aca="false">TRUNC(H278*(1+I278),2)</f>
        <v>0</v>
      </c>
      <c r="K278" s="54" t="n">
        <f aca="false">TRUNC(J278*G278,2)</f>
        <v>0</v>
      </c>
      <c r="N278" s="7" t="n">
        <f aca="false">SUM(O278:V278)-K278</f>
        <v>0</v>
      </c>
      <c r="O278" s="51"/>
      <c r="P278" s="51"/>
      <c r="Q278" s="51"/>
      <c r="R278" s="51"/>
      <c r="S278" s="51" t="n">
        <f aca="false">K278</f>
        <v>0</v>
      </c>
      <c r="T278" s="51"/>
      <c r="U278" s="51"/>
      <c r="V278" s="51"/>
      <c r="Y278" s="43"/>
      <c r="Z278" s="112"/>
      <c r="AA278" s="112"/>
      <c r="AB278" s="112"/>
      <c r="AC278" s="112"/>
      <c r="AD278" s="112"/>
      <c r="AE278" s="112"/>
      <c r="AF278" s="112"/>
      <c r="AG278" s="112"/>
    </row>
    <row r="279" s="9" customFormat="true" ht="23.85" hidden="false" customHeight="false" outlineLevel="1" collapsed="false">
      <c r="A279" s="49" t="s">
        <v>552</v>
      </c>
      <c r="B279" s="50" t="s">
        <v>49</v>
      </c>
      <c r="C279" s="50" t="s">
        <v>550</v>
      </c>
      <c r="D279" s="50" t="s">
        <v>80</v>
      </c>
      <c r="E279" s="45" t="s">
        <v>551</v>
      </c>
      <c r="F279" s="7" t="s">
        <v>64</v>
      </c>
      <c r="G279" s="51" t="n">
        <v>3.15</v>
      </c>
      <c r="H279" s="52"/>
      <c r="I279" s="46" t="n">
        <f aca="false">$D$1116</f>
        <v>0.264</v>
      </c>
      <c r="J279" s="53" t="n">
        <f aca="false">TRUNC(H279*(1+I279),2)</f>
        <v>0</v>
      </c>
      <c r="K279" s="54" t="n">
        <f aca="false">TRUNC(J279*G279,2)</f>
        <v>0</v>
      </c>
      <c r="L279" s="51"/>
      <c r="M279" s="46"/>
      <c r="N279" s="7" t="n">
        <f aca="false">SUM(O279:V279)-K279</f>
        <v>0</v>
      </c>
      <c r="O279" s="51"/>
      <c r="P279" s="51"/>
      <c r="Q279" s="51"/>
      <c r="R279" s="51"/>
      <c r="S279" s="51" t="n">
        <f aca="false">K279</f>
        <v>0</v>
      </c>
      <c r="T279" s="51"/>
      <c r="U279" s="51"/>
      <c r="V279" s="51"/>
      <c r="W279" s="7"/>
      <c r="X279" s="7"/>
      <c r="Y279" s="43"/>
      <c r="IM279" s="10"/>
      <c r="IN279" s="10"/>
    </row>
    <row r="280" s="83" customFormat="true" ht="23.85" hidden="false" customHeight="false" outlineLevel="1" collapsed="false">
      <c r="A280" s="49" t="s">
        <v>553</v>
      </c>
      <c r="B280" s="50" t="s">
        <v>49</v>
      </c>
      <c r="C280" s="50" t="s">
        <v>550</v>
      </c>
      <c r="D280" s="50" t="s">
        <v>80</v>
      </c>
      <c r="E280" s="45" t="s">
        <v>551</v>
      </c>
      <c r="F280" s="7" t="s">
        <v>64</v>
      </c>
      <c r="G280" s="51" t="n">
        <v>1.71</v>
      </c>
      <c r="H280" s="52"/>
      <c r="I280" s="46" t="n">
        <f aca="false">$D$1116</f>
        <v>0.264</v>
      </c>
      <c r="J280" s="53" t="n">
        <f aca="false">TRUNC(H280*(1+I280),2)</f>
        <v>0</v>
      </c>
      <c r="K280" s="54" t="n">
        <f aca="false">TRUNC(J280*G280,2)</f>
        <v>0</v>
      </c>
      <c r="N280" s="7" t="n">
        <f aca="false">SUM(O280:V280)-K280</f>
        <v>0</v>
      </c>
      <c r="O280" s="51"/>
      <c r="P280" s="51"/>
      <c r="Q280" s="51"/>
      <c r="R280" s="51"/>
      <c r="S280" s="51" t="n">
        <f aca="false">K280</f>
        <v>0</v>
      </c>
      <c r="T280" s="51"/>
      <c r="U280" s="51"/>
      <c r="V280" s="51"/>
      <c r="Y280" s="43"/>
      <c r="Z280" s="112"/>
      <c r="AA280" s="112"/>
      <c r="AB280" s="112"/>
      <c r="AC280" s="112"/>
      <c r="AD280" s="112"/>
      <c r="AE280" s="112"/>
      <c r="AF280" s="112"/>
      <c r="AG280" s="112"/>
    </row>
    <row r="281" s="80" customFormat="true" ht="14.15" hidden="false" customHeight="false" outlineLevel="1" collapsed="false">
      <c r="A281" s="76" t="s">
        <v>554</v>
      </c>
      <c r="B281" s="79"/>
      <c r="C281" s="79"/>
      <c r="D281" s="74"/>
      <c r="E281" s="76" t="s">
        <v>472</v>
      </c>
      <c r="F281" s="74"/>
      <c r="G281" s="74"/>
      <c r="H281" s="55"/>
      <c r="I281" s="78"/>
      <c r="J281" s="78"/>
      <c r="K281" s="94"/>
      <c r="L281" s="77"/>
      <c r="M281" s="78"/>
      <c r="N281" s="79" t="n">
        <f aca="false">SUM(O281:V281)-K281</f>
        <v>0</v>
      </c>
      <c r="O281" s="77"/>
      <c r="P281" s="77"/>
      <c r="Q281" s="77"/>
      <c r="R281" s="77"/>
      <c r="S281" s="77"/>
      <c r="T281" s="77"/>
      <c r="U281" s="77"/>
      <c r="V281" s="77"/>
      <c r="W281" s="79"/>
      <c r="X281" s="79"/>
      <c r="Y281" s="43"/>
      <c r="IM281" s="89"/>
      <c r="IN281" s="89"/>
    </row>
    <row r="282" s="83" customFormat="true" ht="23.85" hidden="false" customHeight="false" outlineLevel="1" collapsed="false">
      <c r="A282" s="49" t="s">
        <v>555</v>
      </c>
      <c r="B282" s="50" t="s">
        <v>49</v>
      </c>
      <c r="C282" s="50" t="s">
        <v>556</v>
      </c>
      <c r="D282" s="50" t="s">
        <v>80</v>
      </c>
      <c r="E282" s="45" t="s">
        <v>557</v>
      </c>
      <c r="F282" s="7" t="s">
        <v>117</v>
      </c>
      <c r="G282" s="51" t="n">
        <v>2</v>
      </c>
      <c r="H282" s="52"/>
      <c r="I282" s="46" t="n">
        <f aca="false">$D$1116</f>
        <v>0.264</v>
      </c>
      <c r="J282" s="53" t="n">
        <f aca="false">TRUNC(H282*(1+I282),2)</f>
        <v>0</v>
      </c>
      <c r="K282" s="54" t="n">
        <f aca="false">TRUNC(J282*G282,2)</f>
        <v>0</v>
      </c>
      <c r="N282" s="7" t="n">
        <f aca="false">SUM(O282:V282)-K282</f>
        <v>0</v>
      </c>
      <c r="O282" s="51"/>
      <c r="P282" s="51"/>
      <c r="Q282" s="51"/>
      <c r="R282" s="51"/>
      <c r="S282" s="51"/>
      <c r="T282" s="51"/>
      <c r="U282" s="51" t="n">
        <f aca="false">K282</f>
        <v>0</v>
      </c>
      <c r="V282" s="51"/>
      <c r="Y282" s="43"/>
      <c r="Z282" s="112"/>
      <c r="AA282" s="112"/>
      <c r="AB282" s="112"/>
      <c r="AC282" s="112"/>
      <c r="AD282" s="112"/>
      <c r="AE282" s="112"/>
      <c r="AF282" s="112"/>
      <c r="AG282" s="112"/>
    </row>
    <row r="283" s="10" customFormat="true" ht="23.85" hidden="false" customHeight="false" outlineLevel="1" collapsed="false">
      <c r="A283" s="49" t="s">
        <v>558</v>
      </c>
      <c r="B283" s="50" t="s">
        <v>49</v>
      </c>
      <c r="C283" s="50" t="s">
        <v>436</v>
      </c>
      <c r="D283" s="50" t="s">
        <v>51</v>
      </c>
      <c r="E283" s="45" t="s">
        <v>559</v>
      </c>
      <c r="F283" s="7" t="s">
        <v>64</v>
      </c>
      <c r="G283" s="51" t="n">
        <v>13.89</v>
      </c>
      <c r="H283" s="52"/>
      <c r="I283" s="46" t="n">
        <f aca="false">$D$1116</f>
        <v>0.264</v>
      </c>
      <c r="J283" s="53" t="n">
        <f aca="false">TRUNC(H283*(1+I283),2)</f>
        <v>0</v>
      </c>
      <c r="K283" s="54" t="n">
        <f aca="false">TRUNC(J283*G283,2)</f>
        <v>0</v>
      </c>
      <c r="L283" s="60"/>
      <c r="M283" s="60"/>
      <c r="N283" s="7" t="n">
        <f aca="false">SUM(O283:V283)-K283</f>
        <v>0</v>
      </c>
      <c r="O283" s="51"/>
      <c r="P283" s="51"/>
      <c r="Q283" s="51"/>
      <c r="R283" s="51"/>
      <c r="S283" s="51"/>
      <c r="T283" s="51"/>
      <c r="U283" s="51" t="n">
        <f aca="false">K283</f>
        <v>0</v>
      </c>
      <c r="V283" s="51"/>
      <c r="W283" s="83"/>
      <c r="X283" s="83"/>
      <c r="Y283" s="43"/>
      <c r="Z283" s="112"/>
      <c r="AA283" s="112"/>
      <c r="AB283" s="112"/>
      <c r="AC283" s="112"/>
      <c r="AD283" s="112"/>
      <c r="AE283" s="112"/>
      <c r="AF283" s="112"/>
      <c r="AG283" s="112"/>
    </row>
    <row r="284" s="43" customFormat="true" ht="14.15" hidden="false" customHeight="false" outlineLevel="0" collapsed="false">
      <c r="A284" s="36" t="n">
        <v>8</v>
      </c>
      <c r="B284" s="37"/>
      <c r="C284" s="37"/>
      <c r="D284" s="37"/>
      <c r="E284" s="36" t="s">
        <v>560</v>
      </c>
      <c r="F284" s="38"/>
      <c r="G284" s="38"/>
      <c r="H284" s="55"/>
      <c r="I284" s="38"/>
      <c r="J284" s="38"/>
      <c r="K284" s="39"/>
      <c r="L284" s="40" t="n">
        <f aca="false">SUM(K289:K307)</f>
        <v>0</v>
      </c>
      <c r="M284" s="41" t="e">
        <f aca="false">(L284)/$L$1115</f>
        <v>#DIV/0!</v>
      </c>
      <c r="N284" s="42" t="n">
        <f aca="false">SUM(O284:V284)-K284</f>
        <v>0</v>
      </c>
      <c r="O284" s="40" t="str">
        <f aca="false">IF(SUM(O288:O304)&gt;0,SUM(O288:O304),"-")</f>
        <v>-</v>
      </c>
      <c r="P284" s="40" t="str">
        <f aca="false">IF(SUM(P288:P307)&gt;0,SUM(P288:P307),"-")</f>
        <v>-</v>
      </c>
      <c r="Q284" s="40" t="str">
        <f aca="false">IF(SUM(Q288:Q307)&gt;0,SUM(Q288:Q307),"-")</f>
        <v>-</v>
      </c>
      <c r="R284" s="40" t="str">
        <f aca="false">IF(SUM(R288:R307)&gt;0,SUM(R288:R307),"-")</f>
        <v>-</v>
      </c>
      <c r="S284" s="40" t="str">
        <f aca="false">IF(SUM(S288:S307)&gt;0,SUM(S288:S307),"-")</f>
        <v>-</v>
      </c>
      <c r="T284" s="40" t="str">
        <f aca="false">IF(SUM(T288:T307)&gt;0,SUM(T288:T307),"-")</f>
        <v>-</v>
      </c>
      <c r="U284" s="40" t="str">
        <f aca="false">IF(SUM(U288:U307)&gt;0,SUM(U288:U307),"-")</f>
        <v>-</v>
      </c>
      <c r="V284" s="40" t="str">
        <f aca="false">IF(SUM(V288:V307)&gt;0,SUM(V288:V307),"-")</f>
        <v>-</v>
      </c>
      <c r="W284" s="40" t="str">
        <f aca="false">IF(SUM(W288:W307)&gt;0,SUM(W288:W307),"-")</f>
        <v>-</v>
      </c>
      <c r="X284" s="40" t="str">
        <f aca="false">IF(SUM(X288:X307)&gt;0,SUM(X288:X307),"-")</f>
        <v>-</v>
      </c>
      <c r="IM284" s="44"/>
      <c r="IN284" s="44"/>
    </row>
    <row r="285" s="9" customFormat="true" ht="14.15" hidden="false" customHeight="false" outlineLevel="0" collapsed="false">
      <c r="A285" s="45"/>
      <c r="B285" s="46"/>
      <c r="C285" s="46"/>
      <c r="D285" s="83"/>
      <c r="E285" s="45"/>
      <c r="F285" s="46"/>
      <c r="G285" s="46"/>
      <c r="H285" s="52"/>
      <c r="I285" s="46"/>
      <c r="J285" s="46"/>
      <c r="K285" s="46"/>
      <c r="L285" s="46"/>
      <c r="M285" s="46"/>
      <c r="N285" s="46" t="n">
        <f aca="false">SUM(O285:V285)-K285</f>
        <v>0</v>
      </c>
      <c r="O285" s="46"/>
      <c r="P285" s="46"/>
      <c r="Q285" s="46"/>
      <c r="R285" s="46"/>
      <c r="S285" s="46"/>
      <c r="T285" s="46"/>
      <c r="U285" s="46"/>
      <c r="V285" s="46"/>
      <c r="W285" s="7"/>
      <c r="X285" s="7"/>
      <c r="IM285" s="10"/>
      <c r="IN285" s="10"/>
    </row>
    <row r="286" s="85" customFormat="true" ht="14.15" hidden="false" customHeight="false" outlineLevel="1" collapsed="false">
      <c r="A286" s="65" t="s">
        <v>561</v>
      </c>
      <c r="B286" s="67"/>
      <c r="C286" s="67"/>
      <c r="D286" s="66"/>
      <c r="E286" s="115" t="s">
        <v>86</v>
      </c>
      <c r="F286" s="66"/>
      <c r="G286" s="66"/>
      <c r="H286" s="55"/>
      <c r="I286" s="66"/>
      <c r="J286" s="66"/>
      <c r="K286" s="84"/>
      <c r="L286" s="69"/>
      <c r="M286" s="70"/>
      <c r="N286" s="71" t="n">
        <f aca="false">SUM(O286:V286)-K286</f>
        <v>0</v>
      </c>
      <c r="O286" s="71"/>
      <c r="P286" s="71"/>
      <c r="Q286" s="71"/>
      <c r="R286" s="71"/>
      <c r="S286" s="71"/>
      <c r="T286" s="71"/>
      <c r="U286" s="71"/>
      <c r="V286" s="71"/>
      <c r="W286" s="66"/>
      <c r="X286" s="66"/>
    </row>
    <row r="287" s="89" customFormat="true" ht="12.8" hidden="false" customHeight="false" outlineLevel="1" collapsed="false">
      <c r="A287" s="73" t="s">
        <v>562</v>
      </c>
      <c r="B287" s="75"/>
      <c r="C287" s="75"/>
      <c r="D287" s="74"/>
      <c r="E287" s="116" t="s">
        <v>563</v>
      </c>
      <c r="F287" s="74"/>
      <c r="G287" s="74"/>
      <c r="H287" s="55"/>
      <c r="I287" s="74"/>
      <c r="J287" s="74"/>
      <c r="K287" s="94"/>
      <c r="L287" s="77"/>
      <c r="M287" s="78"/>
      <c r="N287" s="79"/>
      <c r="O287" s="79"/>
      <c r="P287" s="79"/>
      <c r="Q287" s="79"/>
      <c r="R287" s="79"/>
      <c r="S287" s="79"/>
      <c r="T287" s="79"/>
      <c r="U287" s="79"/>
      <c r="V287" s="79"/>
      <c r="W287" s="74"/>
      <c r="X287" s="74"/>
    </row>
    <row r="288" s="125" customFormat="true" ht="12.8" hidden="false" customHeight="false" outlineLevel="1" collapsed="false">
      <c r="A288" s="117" t="s">
        <v>564</v>
      </c>
      <c r="B288" s="118"/>
      <c r="C288" s="118"/>
      <c r="D288" s="119"/>
      <c r="E288" s="120" t="s">
        <v>565</v>
      </c>
      <c r="F288" s="119"/>
      <c r="G288" s="119"/>
      <c r="H288" s="55"/>
      <c r="I288" s="119"/>
      <c r="J288" s="119"/>
      <c r="K288" s="121"/>
      <c r="L288" s="122"/>
      <c r="M288" s="123"/>
      <c r="N288" s="124"/>
      <c r="O288" s="124"/>
      <c r="P288" s="124"/>
      <c r="Q288" s="124"/>
      <c r="R288" s="124"/>
      <c r="S288" s="124"/>
      <c r="T288" s="124"/>
      <c r="U288" s="124"/>
      <c r="V288" s="124"/>
      <c r="W288" s="119"/>
      <c r="X288" s="119"/>
    </row>
    <row r="289" s="83" customFormat="true" ht="14.15" hidden="false" customHeight="false" outlineLevel="1" collapsed="false">
      <c r="A289" s="49" t="s">
        <v>566</v>
      </c>
      <c r="B289" s="50" t="s">
        <v>49</v>
      </c>
      <c r="C289" s="50" t="s">
        <v>567</v>
      </c>
      <c r="D289" s="50" t="s">
        <v>80</v>
      </c>
      <c r="E289" s="45" t="s">
        <v>565</v>
      </c>
      <c r="F289" s="7" t="s">
        <v>64</v>
      </c>
      <c r="G289" s="51" t="n">
        <v>528.71</v>
      </c>
      <c r="H289" s="52"/>
      <c r="I289" s="46" t="n">
        <f aca="false">$D$1116</f>
        <v>0.264</v>
      </c>
      <c r="J289" s="53" t="n">
        <f aca="false">TRUNC(H289*(1+I289),2)</f>
        <v>0</v>
      </c>
      <c r="K289" s="54" t="n">
        <f aca="false">TRUNC(J289*G289,2)</f>
        <v>0</v>
      </c>
      <c r="N289" s="7" t="n">
        <f aca="false">SUM(O289:V289)-K289</f>
        <v>0</v>
      </c>
      <c r="O289" s="51"/>
      <c r="P289" s="51" t="n">
        <f aca="false">K289</f>
        <v>0</v>
      </c>
      <c r="Q289" s="51"/>
      <c r="R289" s="51"/>
      <c r="S289" s="51"/>
      <c r="T289" s="51"/>
      <c r="U289" s="51"/>
      <c r="V289" s="51"/>
      <c r="Y289" s="43"/>
      <c r="Z289" s="112"/>
      <c r="AA289" s="112"/>
      <c r="AB289" s="112"/>
      <c r="AC289" s="112"/>
      <c r="AD289" s="112"/>
      <c r="AE289" s="112"/>
      <c r="AF289" s="112"/>
      <c r="AG289" s="112"/>
    </row>
    <row r="290" s="125" customFormat="true" ht="12.8" hidden="false" customHeight="false" outlineLevel="1" collapsed="false">
      <c r="A290" s="117" t="s">
        <v>568</v>
      </c>
      <c r="B290" s="118"/>
      <c r="C290" s="118"/>
      <c r="D290" s="119"/>
      <c r="E290" s="120" t="s">
        <v>569</v>
      </c>
      <c r="F290" s="119"/>
      <c r="G290" s="119"/>
      <c r="H290" s="55"/>
      <c r="I290" s="119"/>
      <c r="J290" s="119"/>
      <c r="K290" s="121"/>
      <c r="L290" s="122"/>
      <c r="M290" s="123"/>
      <c r="N290" s="124"/>
      <c r="O290" s="124"/>
      <c r="P290" s="124"/>
      <c r="Q290" s="124"/>
      <c r="R290" s="124"/>
      <c r="S290" s="124"/>
      <c r="T290" s="124"/>
      <c r="U290" s="124"/>
      <c r="V290" s="124"/>
      <c r="W290" s="119"/>
      <c r="X290" s="119"/>
      <c r="Y290" s="43"/>
    </row>
    <row r="291" s="9" customFormat="true" ht="14.15" hidden="false" customHeight="false" outlineLevel="1" collapsed="false">
      <c r="A291" s="49" t="s">
        <v>570</v>
      </c>
      <c r="B291" s="50" t="s">
        <v>49</v>
      </c>
      <c r="C291" s="50" t="s">
        <v>571</v>
      </c>
      <c r="D291" s="50" t="s">
        <v>80</v>
      </c>
      <c r="E291" s="45" t="s">
        <v>572</v>
      </c>
      <c r="F291" s="7" t="s">
        <v>64</v>
      </c>
      <c r="G291" s="51" t="n">
        <v>528.71</v>
      </c>
      <c r="H291" s="52"/>
      <c r="I291" s="46" t="n">
        <f aca="false">$D$1116</f>
        <v>0.264</v>
      </c>
      <c r="J291" s="53" t="n">
        <f aca="false">TRUNC(H291*(1+I291),2)</f>
        <v>0</v>
      </c>
      <c r="K291" s="54" t="n">
        <f aca="false">TRUNC(J291*G291,2)</f>
        <v>0</v>
      </c>
      <c r="L291" s="51"/>
      <c r="M291" s="46"/>
      <c r="N291" s="7" t="n">
        <f aca="false">SUM(O291:V291)-K291</f>
        <v>0</v>
      </c>
      <c r="O291" s="51"/>
      <c r="P291" s="51"/>
      <c r="Q291" s="51"/>
      <c r="R291" s="51" t="n">
        <f aca="false">K291</f>
        <v>0</v>
      </c>
      <c r="S291" s="51"/>
      <c r="T291" s="51"/>
      <c r="U291" s="51"/>
      <c r="V291" s="51"/>
      <c r="W291" s="7"/>
      <c r="X291" s="7"/>
      <c r="Y291" s="43"/>
      <c r="IM291" s="10"/>
      <c r="IN291" s="10"/>
    </row>
    <row r="292" s="125" customFormat="true" ht="12.8" hidden="false" customHeight="false" outlineLevel="1" collapsed="false">
      <c r="A292" s="117" t="s">
        <v>573</v>
      </c>
      <c r="B292" s="118"/>
      <c r="C292" s="118"/>
      <c r="D292" s="119"/>
      <c r="E292" s="120" t="s">
        <v>574</v>
      </c>
      <c r="F292" s="119"/>
      <c r="G292" s="119"/>
      <c r="H292" s="55"/>
      <c r="I292" s="119"/>
      <c r="J292" s="119"/>
      <c r="K292" s="121"/>
      <c r="L292" s="122"/>
      <c r="M292" s="123"/>
      <c r="N292" s="124"/>
      <c r="O292" s="124"/>
      <c r="P292" s="124"/>
      <c r="Q292" s="124"/>
      <c r="R292" s="124"/>
      <c r="S292" s="124"/>
      <c r="T292" s="124"/>
      <c r="U292" s="124"/>
      <c r="V292" s="124"/>
      <c r="W292" s="119"/>
      <c r="X292" s="119"/>
      <c r="Y292" s="43"/>
    </row>
    <row r="293" s="10" customFormat="true" ht="23.85" hidden="false" customHeight="false" outlineLevel="1" collapsed="false">
      <c r="A293" s="49" t="s">
        <v>575</v>
      </c>
      <c r="B293" s="50" t="s">
        <v>49</v>
      </c>
      <c r="C293" s="50" t="s">
        <v>576</v>
      </c>
      <c r="D293" s="50" t="s">
        <v>51</v>
      </c>
      <c r="E293" s="45" t="s">
        <v>577</v>
      </c>
      <c r="F293" s="7" t="s">
        <v>64</v>
      </c>
      <c r="G293" s="51" t="n">
        <v>485</v>
      </c>
      <c r="H293" s="52"/>
      <c r="I293" s="46" t="n">
        <f aca="false">$D$1116</f>
        <v>0.264</v>
      </c>
      <c r="J293" s="53" t="n">
        <f aca="false">TRUNC(H293*(1+I293),2)</f>
        <v>0</v>
      </c>
      <c r="K293" s="54" t="n">
        <f aca="false">TRUNC(J293*G293,2)</f>
        <v>0</v>
      </c>
      <c r="L293" s="51"/>
      <c r="M293" s="46"/>
      <c r="N293" s="7" t="n">
        <f aca="false">SUM(O293:V293)-K293</f>
        <v>0</v>
      </c>
      <c r="O293" s="51"/>
      <c r="P293" s="51"/>
      <c r="Q293" s="51"/>
      <c r="R293" s="51" t="n">
        <f aca="false">K293</f>
        <v>0</v>
      </c>
      <c r="S293" s="51"/>
      <c r="T293" s="51"/>
      <c r="U293" s="51"/>
      <c r="V293" s="51"/>
      <c r="W293" s="50"/>
      <c r="X293" s="50"/>
      <c r="Y293" s="43"/>
    </row>
    <row r="294" s="125" customFormat="true" ht="12.8" hidden="false" customHeight="false" outlineLevel="1" collapsed="false">
      <c r="A294" s="117" t="s">
        <v>578</v>
      </c>
      <c r="B294" s="118"/>
      <c r="C294" s="118"/>
      <c r="D294" s="119"/>
      <c r="E294" s="120" t="s">
        <v>579</v>
      </c>
      <c r="F294" s="119"/>
      <c r="G294" s="119"/>
      <c r="H294" s="55"/>
      <c r="I294" s="119"/>
      <c r="J294" s="119"/>
      <c r="K294" s="121"/>
      <c r="L294" s="122"/>
      <c r="M294" s="123"/>
      <c r="N294" s="124"/>
      <c r="O294" s="124"/>
      <c r="P294" s="124"/>
      <c r="Q294" s="124"/>
      <c r="R294" s="124"/>
      <c r="S294" s="124"/>
      <c r="T294" s="124"/>
      <c r="U294" s="124"/>
      <c r="V294" s="124"/>
      <c r="W294" s="119"/>
      <c r="X294" s="119"/>
      <c r="Y294" s="43"/>
    </row>
    <row r="295" s="10" customFormat="true" ht="14.15" hidden="false" customHeight="false" outlineLevel="1" collapsed="false">
      <c r="A295" s="49" t="s">
        <v>580</v>
      </c>
      <c r="B295" s="50" t="s">
        <v>49</v>
      </c>
      <c r="C295" s="50" t="s">
        <v>581</v>
      </c>
      <c r="D295" s="50" t="s">
        <v>80</v>
      </c>
      <c r="E295" s="45" t="s">
        <v>582</v>
      </c>
      <c r="F295" s="7" t="s">
        <v>583</v>
      </c>
      <c r="G295" s="51" t="n">
        <v>2</v>
      </c>
      <c r="H295" s="52"/>
      <c r="I295" s="46" t="n">
        <f aca="false">$D$1116</f>
        <v>0.264</v>
      </c>
      <c r="J295" s="53" t="n">
        <f aca="false">TRUNC(H295*(1+I295),2)</f>
        <v>0</v>
      </c>
      <c r="K295" s="54" t="n">
        <f aca="false">TRUNC(J295*G295,2)</f>
        <v>0</v>
      </c>
      <c r="L295" s="51"/>
      <c r="M295" s="46"/>
      <c r="N295" s="7"/>
      <c r="O295" s="51"/>
      <c r="P295" s="7"/>
      <c r="Q295" s="51" t="n">
        <f aca="false">K295</f>
        <v>0</v>
      </c>
      <c r="R295" s="7"/>
      <c r="S295" s="7"/>
      <c r="T295" s="7"/>
      <c r="U295" s="7"/>
      <c r="V295" s="7"/>
      <c r="W295" s="50"/>
      <c r="X295" s="50"/>
      <c r="Y295" s="43"/>
    </row>
    <row r="296" s="125" customFormat="true" ht="12.8" hidden="false" customHeight="false" outlineLevel="1" collapsed="false">
      <c r="A296" s="117" t="s">
        <v>584</v>
      </c>
      <c r="B296" s="118"/>
      <c r="C296" s="118"/>
      <c r="D296" s="119"/>
      <c r="E296" s="120" t="s">
        <v>585</v>
      </c>
      <c r="F296" s="119"/>
      <c r="G296" s="119"/>
      <c r="H296" s="55"/>
      <c r="I296" s="119"/>
      <c r="J296" s="119"/>
      <c r="K296" s="121"/>
      <c r="L296" s="122"/>
      <c r="M296" s="123"/>
      <c r="N296" s="124"/>
      <c r="O296" s="124"/>
      <c r="P296" s="124"/>
      <c r="Q296" s="124"/>
      <c r="R296" s="124"/>
      <c r="S296" s="124"/>
      <c r="T296" s="124"/>
      <c r="U296" s="124"/>
      <c r="V296" s="124"/>
      <c r="W296" s="119"/>
      <c r="X296" s="119"/>
      <c r="Y296" s="43"/>
    </row>
    <row r="297" s="10" customFormat="true" ht="14.15" hidden="false" customHeight="false" outlineLevel="1" collapsed="false">
      <c r="A297" s="49" t="s">
        <v>586</v>
      </c>
      <c r="B297" s="50" t="s">
        <v>49</v>
      </c>
      <c r="C297" s="50" t="s">
        <v>587</v>
      </c>
      <c r="D297" s="50" t="s">
        <v>80</v>
      </c>
      <c r="E297" s="45" t="s">
        <v>588</v>
      </c>
      <c r="F297" s="7" t="s">
        <v>583</v>
      </c>
      <c r="G297" s="51" t="n">
        <v>2</v>
      </c>
      <c r="H297" s="52"/>
      <c r="I297" s="46" t="n">
        <f aca="false">$D$1116</f>
        <v>0.264</v>
      </c>
      <c r="J297" s="53" t="n">
        <f aca="false">TRUNC(H297*(1+I297),2)</f>
        <v>0</v>
      </c>
      <c r="K297" s="54" t="n">
        <f aca="false">TRUNC(J297*G297,2)</f>
        <v>0</v>
      </c>
      <c r="L297" s="51"/>
      <c r="M297" s="46"/>
      <c r="N297" s="7"/>
      <c r="O297" s="7"/>
      <c r="P297" s="51" t="n">
        <f aca="false">K297</f>
        <v>0</v>
      </c>
      <c r="Q297" s="7"/>
      <c r="R297" s="7"/>
      <c r="S297" s="7"/>
      <c r="T297" s="7"/>
      <c r="U297" s="7"/>
      <c r="V297" s="7"/>
      <c r="W297" s="50"/>
      <c r="X297" s="50"/>
      <c r="Y297" s="43"/>
    </row>
    <row r="298" s="10" customFormat="true" ht="23.85" hidden="false" customHeight="false" outlineLevel="1" collapsed="false">
      <c r="A298" s="49" t="s">
        <v>589</v>
      </c>
      <c r="B298" s="50" t="s">
        <v>49</v>
      </c>
      <c r="C298" s="50" t="s">
        <v>590</v>
      </c>
      <c r="D298" s="50" t="s">
        <v>80</v>
      </c>
      <c r="E298" s="45" t="s">
        <v>591</v>
      </c>
      <c r="F298" s="7" t="s">
        <v>130</v>
      </c>
      <c r="G298" s="51" t="n">
        <v>40</v>
      </c>
      <c r="H298" s="52"/>
      <c r="I298" s="46" t="n">
        <f aca="false">$D$1116</f>
        <v>0.264</v>
      </c>
      <c r="J298" s="53" t="n">
        <f aca="false">TRUNC(H298*(1+I298),2)</f>
        <v>0</v>
      </c>
      <c r="K298" s="54" t="n">
        <f aca="false">TRUNC(J298*G298,2)</f>
        <v>0</v>
      </c>
      <c r="L298" s="51"/>
      <c r="M298" s="46"/>
      <c r="N298" s="7"/>
      <c r="O298" s="7"/>
      <c r="P298" s="51" t="n">
        <f aca="false">K298</f>
        <v>0</v>
      </c>
      <c r="Q298" s="7"/>
      <c r="R298" s="7"/>
      <c r="S298" s="7"/>
      <c r="T298" s="7"/>
      <c r="U298" s="7"/>
      <c r="V298" s="7"/>
      <c r="W298" s="50"/>
      <c r="X298" s="50"/>
      <c r="Y298" s="43"/>
    </row>
    <row r="299" s="125" customFormat="true" ht="12.8" hidden="false" customHeight="false" outlineLevel="1" collapsed="false">
      <c r="A299" s="117" t="s">
        <v>592</v>
      </c>
      <c r="B299" s="118"/>
      <c r="C299" s="118"/>
      <c r="D299" s="119"/>
      <c r="E299" s="120" t="s">
        <v>593</v>
      </c>
      <c r="F299" s="119"/>
      <c r="G299" s="119"/>
      <c r="H299" s="55"/>
      <c r="I299" s="119"/>
      <c r="J299" s="119"/>
      <c r="K299" s="121"/>
      <c r="L299" s="122"/>
      <c r="M299" s="123"/>
      <c r="N299" s="124"/>
      <c r="O299" s="124"/>
      <c r="P299" s="124"/>
      <c r="Q299" s="124"/>
      <c r="R299" s="124"/>
      <c r="S299" s="124"/>
      <c r="T299" s="124"/>
      <c r="U299" s="124"/>
      <c r="V299" s="124"/>
      <c r="W299" s="119"/>
      <c r="X299" s="119"/>
      <c r="Y299" s="43"/>
    </row>
    <row r="300" s="10" customFormat="true" ht="23.85" hidden="false" customHeight="false" outlineLevel="1" collapsed="false">
      <c r="A300" s="49" t="s">
        <v>594</v>
      </c>
      <c r="B300" s="50" t="s">
        <v>49</v>
      </c>
      <c r="C300" s="50" t="s">
        <v>595</v>
      </c>
      <c r="D300" s="50" t="s">
        <v>51</v>
      </c>
      <c r="E300" s="45" t="s">
        <v>596</v>
      </c>
      <c r="F300" s="7" t="s">
        <v>64</v>
      </c>
      <c r="G300" s="51" t="n">
        <v>485</v>
      </c>
      <c r="H300" s="52"/>
      <c r="I300" s="46" t="n">
        <f aca="false">$D$1116</f>
        <v>0.264</v>
      </c>
      <c r="J300" s="53" t="n">
        <f aca="false">TRUNC(H300*(1+I300),2)</f>
        <v>0</v>
      </c>
      <c r="K300" s="54" t="n">
        <f aca="false">TRUNC(J300*G300,2)</f>
        <v>0</v>
      </c>
      <c r="L300" s="51"/>
      <c r="M300" s="46"/>
      <c r="N300" s="7"/>
      <c r="O300" s="7"/>
      <c r="P300" s="7"/>
      <c r="Q300" s="7"/>
      <c r="R300" s="51" t="n">
        <f aca="false">K300</f>
        <v>0</v>
      </c>
      <c r="S300" s="7"/>
      <c r="T300" s="7"/>
      <c r="U300" s="7"/>
      <c r="V300" s="7"/>
      <c r="W300" s="50"/>
      <c r="X300" s="50"/>
      <c r="Y300" s="43"/>
    </row>
    <row r="301" s="80" customFormat="true" ht="14.15" hidden="false" customHeight="false" outlineLevel="1" collapsed="false">
      <c r="A301" s="73" t="s">
        <v>597</v>
      </c>
      <c r="B301" s="75"/>
      <c r="C301" s="75"/>
      <c r="D301" s="75"/>
      <c r="E301" s="76" t="s">
        <v>598</v>
      </c>
      <c r="F301" s="74"/>
      <c r="G301" s="74"/>
      <c r="H301" s="55"/>
      <c r="I301" s="74"/>
      <c r="J301" s="74"/>
      <c r="K301" s="94"/>
      <c r="L301" s="77"/>
      <c r="M301" s="78"/>
      <c r="N301" s="79" t="n">
        <f aca="false">SUM(O301:V301)-K301</f>
        <v>0</v>
      </c>
      <c r="O301" s="77"/>
      <c r="P301" s="77"/>
      <c r="Q301" s="77"/>
      <c r="R301" s="77"/>
      <c r="S301" s="77"/>
      <c r="T301" s="77"/>
      <c r="U301" s="77"/>
      <c r="V301" s="77"/>
      <c r="W301" s="79"/>
      <c r="X301" s="79"/>
      <c r="Y301" s="43"/>
      <c r="IM301" s="89"/>
      <c r="IN301" s="89"/>
    </row>
    <row r="302" s="83" customFormat="true" ht="14.15" hidden="false" customHeight="false" outlineLevel="1" collapsed="false">
      <c r="A302" s="49" t="s">
        <v>599</v>
      </c>
      <c r="B302" s="50" t="s">
        <v>49</v>
      </c>
      <c r="C302" s="50" t="s">
        <v>600</v>
      </c>
      <c r="D302" s="50" t="s">
        <v>51</v>
      </c>
      <c r="E302" s="45" t="s">
        <v>601</v>
      </c>
      <c r="F302" s="7" t="s">
        <v>299</v>
      </c>
      <c r="G302" s="51" t="n">
        <v>23.36</v>
      </c>
      <c r="H302" s="52"/>
      <c r="I302" s="46" t="n">
        <f aca="false">$D$1116</f>
        <v>0.264</v>
      </c>
      <c r="J302" s="53" t="n">
        <f aca="false">TRUNC(H302*(1+I302),2)</f>
        <v>0</v>
      </c>
      <c r="K302" s="54" t="n">
        <f aca="false">TRUNC(J302*G302,2)</f>
        <v>0</v>
      </c>
      <c r="N302" s="7" t="n">
        <f aca="false">SUM(O302:V302)-K302</f>
        <v>0</v>
      </c>
      <c r="O302" s="51"/>
      <c r="P302" s="51"/>
      <c r="Q302" s="51"/>
      <c r="R302" s="51"/>
      <c r="S302" s="51" t="n">
        <f aca="false">K302</f>
        <v>0</v>
      </c>
      <c r="T302" s="51"/>
      <c r="U302" s="51"/>
      <c r="V302" s="51"/>
      <c r="Y302" s="43"/>
      <c r="Z302" s="112"/>
      <c r="AA302" s="112"/>
      <c r="AB302" s="112"/>
      <c r="AC302" s="112"/>
      <c r="AD302" s="112"/>
      <c r="AE302" s="112"/>
      <c r="AF302" s="112"/>
      <c r="AG302" s="112"/>
    </row>
    <row r="303" s="9" customFormat="true" ht="23.85" hidden="false" customHeight="false" outlineLevel="1" collapsed="false">
      <c r="A303" s="49" t="s">
        <v>602</v>
      </c>
      <c r="B303" s="50" t="s">
        <v>49</v>
      </c>
      <c r="C303" s="50" t="s">
        <v>603</v>
      </c>
      <c r="D303" s="50" t="s">
        <v>51</v>
      </c>
      <c r="E303" s="45" t="s">
        <v>604</v>
      </c>
      <c r="F303" s="7" t="s">
        <v>130</v>
      </c>
      <c r="G303" s="51" t="n">
        <v>7.65</v>
      </c>
      <c r="H303" s="52"/>
      <c r="I303" s="46" t="n">
        <f aca="false">$D$1116</f>
        <v>0.264</v>
      </c>
      <c r="J303" s="53" t="n">
        <f aca="false">TRUNC(H303*(1+I303),2)</f>
        <v>0</v>
      </c>
      <c r="K303" s="54" t="n">
        <f aca="false">TRUNC(J303*G303,2)</f>
        <v>0</v>
      </c>
      <c r="L303" s="51"/>
      <c r="M303" s="46"/>
      <c r="N303" s="7" t="n">
        <f aca="false">SUM(O303:V303)-K303</f>
        <v>0</v>
      </c>
      <c r="O303" s="51"/>
      <c r="P303" s="51"/>
      <c r="Q303" s="51"/>
      <c r="R303" s="51"/>
      <c r="S303" s="51" t="n">
        <f aca="false">K303</f>
        <v>0</v>
      </c>
      <c r="T303" s="51"/>
      <c r="U303" s="51"/>
      <c r="V303" s="51"/>
      <c r="W303" s="7"/>
      <c r="X303" s="7"/>
      <c r="Y303" s="43"/>
      <c r="IM303" s="10"/>
      <c r="IN303" s="10"/>
    </row>
    <row r="304" s="10" customFormat="true" ht="35.05" hidden="false" customHeight="false" outlineLevel="1" collapsed="false">
      <c r="A304" s="49" t="s">
        <v>605</v>
      </c>
      <c r="B304" s="50" t="s">
        <v>49</v>
      </c>
      <c r="C304" s="50" t="s">
        <v>606</v>
      </c>
      <c r="D304" s="50" t="s">
        <v>51</v>
      </c>
      <c r="E304" s="45" t="s">
        <v>607</v>
      </c>
      <c r="F304" s="7" t="s">
        <v>64</v>
      </c>
      <c r="G304" s="51" t="n">
        <v>9.25</v>
      </c>
      <c r="H304" s="52"/>
      <c r="I304" s="46" t="n">
        <f aca="false">$D$1116</f>
        <v>0.264</v>
      </c>
      <c r="J304" s="53" t="n">
        <f aca="false">TRUNC(H304*(1+I304),2)</f>
        <v>0</v>
      </c>
      <c r="K304" s="54" t="n">
        <f aca="false">TRUNC(J304*G304,2)</f>
        <v>0</v>
      </c>
      <c r="L304" s="51"/>
      <c r="M304" s="46"/>
      <c r="N304" s="7" t="n">
        <f aca="false">SUM(O304:V304)-K304</f>
        <v>0</v>
      </c>
      <c r="O304" s="51"/>
      <c r="P304" s="51"/>
      <c r="Q304" s="51"/>
      <c r="R304" s="51"/>
      <c r="S304" s="51" t="n">
        <f aca="false">K304</f>
        <v>0</v>
      </c>
      <c r="T304" s="51"/>
      <c r="U304" s="51"/>
      <c r="V304" s="51"/>
      <c r="W304" s="50"/>
      <c r="X304" s="50"/>
      <c r="Y304" s="43"/>
    </row>
    <row r="305" s="85" customFormat="true" ht="14.15" hidden="false" customHeight="false" outlineLevel="1" collapsed="false">
      <c r="A305" s="65" t="s">
        <v>608</v>
      </c>
      <c r="B305" s="67"/>
      <c r="C305" s="67"/>
      <c r="D305" s="66"/>
      <c r="E305" s="115" t="s">
        <v>166</v>
      </c>
      <c r="F305" s="66"/>
      <c r="G305" s="66"/>
      <c r="H305" s="55"/>
      <c r="I305" s="66"/>
      <c r="J305" s="66"/>
      <c r="K305" s="84"/>
      <c r="L305" s="69"/>
      <c r="M305" s="70"/>
      <c r="N305" s="71" t="n">
        <f aca="false">SUM(O305:V305)-K305</f>
        <v>0</v>
      </c>
      <c r="O305" s="71"/>
      <c r="P305" s="71"/>
      <c r="Q305" s="71"/>
      <c r="R305" s="71"/>
      <c r="S305" s="71"/>
      <c r="T305" s="71"/>
      <c r="U305" s="71"/>
      <c r="V305" s="71"/>
      <c r="W305" s="66"/>
      <c r="X305" s="66"/>
      <c r="Y305" s="43"/>
    </row>
    <row r="306" s="89" customFormat="true" ht="12.8" hidden="false" customHeight="false" outlineLevel="1" collapsed="false">
      <c r="A306" s="73" t="s">
        <v>609</v>
      </c>
      <c r="B306" s="75"/>
      <c r="C306" s="75"/>
      <c r="D306" s="74"/>
      <c r="E306" s="116" t="s">
        <v>610</v>
      </c>
      <c r="F306" s="74"/>
      <c r="G306" s="74"/>
      <c r="H306" s="55"/>
      <c r="I306" s="74"/>
      <c r="J306" s="74"/>
      <c r="K306" s="94"/>
      <c r="L306" s="77"/>
      <c r="M306" s="78"/>
      <c r="N306" s="79"/>
      <c r="O306" s="79"/>
      <c r="P306" s="79"/>
      <c r="Q306" s="79"/>
      <c r="R306" s="79"/>
      <c r="S306" s="79"/>
      <c r="T306" s="79"/>
      <c r="U306" s="79"/>
      <c r="V306" s="79"/>
      <c r="W306" s="74"/>
      <c r="X306" s="74"/>
      <c r="Y306" s="43"/>
    </row>
    <row r="307" s="10" customFormat="true" ht="35.05" hidden="false" customHeight="false" outlineLevel="1" collapsed="false">
      <c r="A307" s="49" t="s">
        <v>611</v>
      </c>
      <c r="B307" s="50" t="s">
        <v>49</v>
      </c>
      <c r="C307" s="50" t="s">
        <v>612</v>
      </c>
      <c r="D307" s="50" t="s">
        <v>80</v>
      </c>
      <c r="E307" s="45" t="s">
        <v>613</v>
      </c>
      <c r="F307" s="7" t="s">
        <v>64</v>
      </c>
      <c r="G307" s="51" t="n">
        <v>190</v>
      </c>
      <c r="H307" s="52"/>
      <c r="I307" s="46" t="n">
        <f aca="false">$D$1116</f>
        <v>0.264</v>
      </c>
      <c r="J307" s="53" t="n">
        <f aca="false">TRUNC(H307*(1+I307),2)</f>
        <v>0</v>
      </c>
      <c r="K307" s="54" t="n">
        <f aca="false">TRUNC(J307*G307,2)</f>
        <v>0</v>
      </c>
      <c r="L307" s="51"/>
      <c r="M307" s="46"/>
      <c r="N307" s="7" t="n">
        <f aca="false">SUM(O307:V307)-K307</f>
        <v>0</v>
      </c>
      <c r="O307" s="51"/>
      <c r="P307" s="51" t="n">
        <f aca="false">K307</f>
        <v>0</v>
      </c>
      <c r="Q307" s="51"/>
      <c r="R307" s="51"/>
      <c r="S307" s="51"/>
      <c r="T307" s="51"/>
      <c r="U307" s="51"/>
      <c r="V307" s="51"/>
      <c r="W307" s="50"/>
      <c r="X307" s="50"/>
      <c r="Y307" s="43"/>
    </row>
    <row r="308" s="43" customFormat="true" ht="14.15" hidden="false" customHeight="false" outlineLevel="0" collapsed="false">
      <c r="A308" s="36" t="n">
        <v>9</v>
      </c>
      <c r="B308" s="37"/>
      <c r="C308" s="37"/>
      <c r="D308" s="37"/>
      <c r="E308" s="36" t="s">
        <v>614</v>
      </c>
      <c r="F308" s="38"/>
      <c r="G308" s="38"/>
      <c r="H308" s="55"/>
      <c r="I308" s="38"/>
      <c r="J308" s="38"/>
      <c r="K308" s="39"/>
      <c r="L308" s="40" t="n">
        <f aca="false">SUM(K312:K326)</f>
        <v>0</v>
      </c>
      <c r="M308" s="41" t="e">
        <f aca="false">(L308)/$L$1115</f>
        <v>#DIV/0!</v>
      </c>
      <c r="N308" s="42" t="n">
        <f aca="false">SUM(O308:V308)-K308</f>
        <v>0</v>
      </c>
      <c r="O308" s="40" t="str">
        <f aca="false">IF(SUM(O310:O326)&gt;0,SUM(O310:O326),"-")</f>
        <v>-</v>
      </c>
      <c r="P308" s="40" t="str">
        <f aca="false">IF(SUM(P310:P326)&gt;0,SUM(P310:P326),"-")</f>
        <v>-</v>
      </c>
      <c r="Q308" s="40" t="str">
        <f aca="false">IF(SUM(Q310:Q326)&gt;0,SUM(Q310:Q326),"-")</f>
        <v>-</v>
      </c>
      <c r="R308" s="40" t="str">
        <f aca="false">IF(SUM(R310:R326)&gt;0,SUM(R310:R326),"-")</f>
        <v>-</v>
      </c>
      <c r="S308" s="40" t="str">
        <f aca="false">IF(SUM(S310:S326)&gt;0,SUM(S310:S326),"-")</f>
        <v>-</v>
      </c>
      <c r="T308" s="40" t="str">
        <f aca="false">IF(SUM(T310:T326)&gt;0,SUM(T310:T326),"-")</f>
        <v>-</v>
      </c>
      <c r="U308" s="40" t="str">
        <f aca="false">IF(SUM(U310:U326)&gt;0,SUM(U310:U326),"-")</f>
        <v>-</v>
      </c>
      <c r="V308" s="40" t="str">
        <f aca="false">IF(SUM(V310:V326)&gt;0,SUM(V310:V326),"-")</f>
        <v>-</v>
      </c>
      <c r="W308" s="40" t="str">
        <f aca="false">IF(SUM(W310:W326)&gt;0,SUM(W310:W326),"-")</f>
        <v>-</v>
      </c>
      <c r="X308" s="40" t="str">
        <f aca="false">IF(SUM(X310:X326)&gt;0,SUM(X310:X326),"-")</f>
        <v>-</v>
      </c>
      <c r="IM308" s="44"/>
      <c r="IN308" s="44"/>
    </row>
    <row r="309" s="9" customFormat="true" ht="14.15" hidden="false" customHeight="false" outlineLevel="0" collapsed="false">
      <c r="A309" s="45"/>
      <c r="B309" s="46"/>
      <c r="C309" s="46"/>
      <c r="D309" s="83"/>
      <c r="E309" s="45"/>
      <c r="F309" s="46"/>
      <c r="G309" s="46"/>
      <c r="H309" s="52"/>
      <c r="I309" s="46"/>
      <c r="J309" s="46"/>
      <c r="K309" s="46"/>
      <c r="L309" s="46"/>
      <c r="M309" s="46"/>
      <c r="N309" s="46" t="n">
        <f aca="false">SUM(O309:V309)-K309</f>
        <v>0</v>
      </c>
      <c r="O309" s="46"/>
      <c r="P309" s="46"/>
      <c r="Q309" s="46"/>
      <c r="R309" s="46"/>
      <c r="S309" s="46"/>
      <c r="T309" s="46"/>
      <c r="U309" s="46"/>
      <c r="V309" s="46"/>
      <c r="W309" s="7"/>
      <c r="X309" s="7"/>
      <c r="IM309" s="10"/>
      <c r="IN309" s="10"/>
    </row>
    <row r="310" s="85" customFormat="true" ht="14.15" hidden="false" customHeight="false" outlineLevel="1" collapsed="false">
      <c r="A310" s="65" t="s">
        <v>615</v>
      </c>
      <c r="B310" s="67"/>
      <c r="C310" s="67"/>
      <c r="D310" s="67"/>
      <c r="E310" s="68" t="s">
        <v>86</v>
      </c>
      <c r="F310" s="71"/>
      <c r="G310" s="71"/>
      <c r="H310" s="52"/>
      <c r="I310" s="71"/>
      <c r="J310" s="71"/>
      <c r="K310" s="86"/>
      <c r="L310" s="69"/>
      <c r="M310" s="70"/>
      <c r="N310" s="71" t="n">
        <f aca="false">SUM(O310:V310)-K310</f>
        <v>0</v>
      </c>
      <c r="O310" s="71"/>
      <c r="P310" s="71"/>
      <c r="Q310" s="71"/>
      <c r="R310" s="71"/>
      <c r="S310" s="71"/>
      <c r="T310" s="71"/>
      <c r="U310" s="71"/>
      <c r="V310" s="71"/>
      <c r="W310" s="66"/>
      <c r="X310" s="66"/>
    </row>
    <row r="311" s="89" customFormat="true" ht="12.8" hidden="false" customHeight="false" outlineLevel="1" collapsed="false">
      <c r="A311" s="73" t="s">
        <v>616</v>
      </c>
      <c r="B311" s="75"/>
      <c r="C311" s="75"/>
      <c r="D311" s="95"/>
      <c r="E311" s="76" t="s">
        <v>617</v>
      </c>
      <c r="F311" s="74"/>
      <c r="G311" s="74"/>
      <c r="H311" s="55"/>
      <c r="I311" s="74"/>
      <c r="J311" s="74"/>
      <c r="K311" s="94"/>
      <c r="L311" s="77"/>
      <c r="M311" s="78"/>
      <c r="N311" s="79"/>
      <c r="O311" s="79"/>
      <c r="P311" s="79"/>
      <c r="Q311" s="79"/>
      <c r="R311" s="79"/>
      <c r="S311" s="79"/>
      <c r="T311" s="79"/>
      <c r="U311" s="79"/>
      <c r="V311" s="79"/>
      <c r="W311" s="74"/>
      <c r="X311" s="74"/>
    </row>
    <row r="312" s="9" customFormat="true" ht="23.85" hidden="false" customHeight="false" outlineLevel="1" collapsed="false">
      <c r="A312" s="49" t="s">
        <v>618</v>
      </c>
      <c r="B312" s="50" t="s">
        <v>49</v>
      </c>
      <c r="C312" s="50" t="s">
        <v>619</v>
      </c>
      <c r="D312" s="45" t="s">
        <v>51</v>
      </c>
      <c r="E312" s="3" t="s">
        <v>620</v>
      </c>
      <c r="F312" s="51" t="s">
        <v>64</v>
      </c>
      <c r="G312" s="51" t="n">
        <v>17.78</v>
      </c>
      <c r="H312" s="55"/>
      <c r="I312" s="46" t="n">
        <f aca="false">$D$1116</f>
        <v>0.264</v>
      </c>
      <c r="J312" s="53" t="n">
        <f aca="false">TRUNC(H312*(1+I312),2)</f>
        <v>0</v>
      </c>
      <c r="K312" s="54" t="n">
        <f aca="false">TRUNC(J312*G312,2)</f>
        <v>0</v>
      </c>
      <c r="L312" s="51"/>
      <c r="M312" s="46"/>
      <c r="N312" s="7" t="n">
        <f aca="false">SUM(O312:V312)-K312</f>
        <v>0</v>
      </c>
      <c r="O312" s="51"/>
      <c r="P312" s="51" t="n">
        <f aca="false">K312</f>
        <v>0</v>
      </c>
      <c r="Q312" s="51"/>
      <c r="R312" s="51"/>
      <c r="S312" s="51"/>
      <c r="T312" s="51"/>
      <c r="U312" s="51"/>
      <c r="V312" s="51"/>
      <c r="W312" s="7"/>
      <c r="X312" s="7"/>
      <c r="IM312" s="10"/>
      <c r="IN312" s="10"/>
    </row>
    <row r="313" s="80" customFormat="true" ht="14.15" hidden="false" customHeight="false" outlineLevel="1" collapsed="false">
      <c r="A313" s="73" t="s">
        <v>621</v>
      </c>
      <c r="B313" s="75"/>
      <c r="C313" s="75"/>
      <c r="D313" s="75"/>
      <c r="E313" s="76" t="s">
        <v>622</v>
      </c>
      <c r="F313" s="74"/>
      <c r="G313" s="74"/>
      <c r="H313" s="55"/>
      <c r="I313" s="92"/>
      <c r="J313" s="92"/>
      <c r="K313" s="94"/>
      <c r="L313" s="77"/>
      <c r="M313" s="78"/>
      <c r="N313" s="79" t="n">
        <f aca="false">SUM(O313:V313)-K313</f>
        <v>0</v>
      </c>
      <c r="O313" s="77"/>
      <c r="P313" s="77"/>
      <c r="Q313" s="77"/>
      <c r="R313" s="77"/>
      <c r="S313" s="77"/>
      <c r="T313" s="77"/>
      <c r="U313" s="77"/>
      <c r="V313" s="77"/>
      <c r="W313" s="79"/>
      <c r="X313" s="79"/>
      <c r="IM313" s="89"/>
      <c r="IN313" s="89"/>
    </row>
    <row r="314" s="10" customFormat="true" ht="35.05" hidden="false" customHeight="false" outlineLevel="1" collapsed="false">
      <c r="A314" s="49" t="s">
        <v>623</v>
      </c>
      <c r="B314" s="50" t="s">
        <v>49</v>
      </c>
      <c r="C314" s="50" t="s">
        <v>624</v>
      </c>
      <c r="D314" s="50" t="s">
        <v>51</v>
      </c>
      <c r="E314" s="45" t="s">
        <v>625</v>
      </c>
      <c r="F314" s="7" t="s">
        <v>64</v>
      </c>
      <c r="G314" s="51" t="n">
        <v>12.92</v>
      </c>
      <c r="H314" s="52"/>
      <c r="I314" s="46" t="n">
        <f aca="false">$D$1116</f>
        <v>0.264</v>
      </c>
      <c r="J314" s="53" t="n">
        <f aca="false">TRUNC(H314*(1+I314),2)</f>
        <v>0</v>
      </c>
      <c r="K314" s="54" t="n">
        <f aca="false">TRUNC(J314*G314,2)</f>
        <v>0</v>
      </c>
      <c r="L314" s="51"/>
      <c r="M314" s="46"/>
      <c r="N314" s="7" t="n">
        <f aca="false">SUM(O314:V314)-K314</f>
        <v>0</v>
      </c>
      <c r="O314" s="51"/>
      <c r="P314" s="51"/>
      <c r="Q314" s="51" t="n">
        <f aca="false">K314</f>
        <v>0</v>
      </c>
      <c r="R314" s="51"/>
      <c r="S314" s="51"/>
      <c r="T314" s="51"/>
      <c r="U314" s="51"/>
      <c r="V314" s="51"/>
      <c r="W314" s="50"/>
      <c r="X314" s="50"/>
    </row>
    <row r="315" s="10" customFormat="true" ht="23.85" hidden="false" customHeight="false" outlineLevel="1" collapsed="false">
      <c r="A315" s="49" t="s">
        <v>626</v>
      </c>
      <c r="B315" s="50" t="s">
        <v>49</v>
      </c>
      <c r="C315" s="50" t="s">
        <v>627</v>
      </c>
      <c r="D315" s="50" t="s">
        <v>51</v>
      </c>
      <c r="E315" s="45" t="s">
        <v>628</v>
      </c>
      <c r="F315" s="7" t="s">
        <v>64</v>
      </c>
      <c r="G315" s="51" t="n">
        <v>17.22</v>
      </c>
      <c r="H315" s="52"/>
      <c r="I315" s="46" t="n">
        <f aca="false">$D$1116</f>
        <v>0.264</v>
      </c>
      <c r="J315" s="53" t="n">
        <f aca="false">TRUNC(H315*(1+I315),2)</f>
        <v>0</v>
      </c>
      <c r="K315" s="54" t="n">
        <f aca="false">TRUNC(J315*G315,2)</f>
        <v>0</v>
      </c>
      <c r="L315" s="51"/>
      <c r="M315" s="46"/>
      <c r="N315" s="7" t="n">
        <f aca="false">SUM(O315:V315)-K315</f>
        <v>0</v>
      </c>
      <c r="O315" s="51"/>
      <c r="P315" s="51"/>
      <c r="Q315" s="51" t="n">
        <f aca="false">K315</f>
        <v>0</v>
      </c>
      <c r="R315" s="51"/>
      <c r="S315" s="51"/>
      <c r="T315" s="51"/>
      <c r="U315" s="51"/>
      <c r="V315" s="51"/>
      <c r="W315" s="50"/>
      <c r="X315" s="50"/>
    </row>
    <row r="316" s="9" customFormat="true" ht="23.85" hidden="false" customHeight="false" outlineLevel="1" collapsed="false">
      <c r="A316" s="49" t="s">
        <v>629</v>
      </c>
      <c r="B316" s="50" t="s">
        <v>49</v>
      </c>
      <c r="C316" s="50" t="s">
        <v>630</v>
      </c>
      <c r="D316" s="50" t="s">
        <v>51</v>
      </c>
      <c r="E316" s="45" t="s">
        <v>631</v>
      </c>
      <c r="F316" s="7" t="s">
        <v>64</v>
      </c>
      <c r="G316" s="51" t="n">
        <v>17.22</v>
      </c>
      <c r="H316" s="52"/>
      <c r="I316" s="46" t="n">
        <f aca="false">$D$1116</f>
        <v>0.264</v>
      </c>
      <c r="J316" s="53" t="n">
        <f aca="false">TRUNC(H316*(1+I316),2)</f>
        <v>0</v>
      </c>
      <c r="K316" s="54" t="n">
        <f aca="false">TRUNC(J316*G316,2)</f>
        <v>0</v>
      </c>
      <c r="L316" s="51"/>
      <c r="M316" s="46"/>
      <c r="N316" s="7" t="n">
        <f aca="false">SUM(O316:V316)-K316</f>
        <v>0</v>
      </c>
      <c r="O316" s="51"/>
      <c r="P316" s="51"/>
      <c r="Q316" s="51" t="n">
        <f aca="false">K316</f>
        <v>0</v>
      </c>
      <c r="R316" s="51"/>
      <c r="S316" s="51"/>
      <c r="T316" s="51"/>
      <c r="U316" s="51"/>
      <c r="V316" s="51"/>
      <c r="W316" s="7"/>
      <c r="X316" s="7"/>
      <c r="IM316" s="10"/>
      <c r="IN316" s="10"/>
    </row>
    <row r="317" s="85" customFormat="true" ht="14.15" hidden="false" customHeight="false" outlineLevel="1" collapsed="false">
      <c r="A317" s="65" t="s">
        <v>632</v>
      </c>
      <c r="B317" s="67"/>
      <c r="C317" s="67"/>
      <c r="D317" s="67"/>
      <c r="E317" s="68" t="s">
        <v>166</v>
      </c>
      <c r="F317" s="71"/>
      <c r="G317" s="71"/>
      <c r="H317" s="52"/>
      <c r="I317" s="71"/>
      <c r="J317" s="71"/>
      <c r="K317" s="86"/>
      <c r="L317" s="69"/>
      <c r="M317" s="70"/>
      <c r="N317" s="71" t="n">
        <f aca="false">SUM(O317:V317)-K317</f>
        <v>0</v>
      </c>
      <c r="O317" s="71"/>
      <c r="P317" s="71"/>
      <c r="Q317" s="71"/>
      <c r="R317" s="71"/>
      <c r="S317" s="71"/>
      <c r="T317" s="71"/>
      <c r="U317" s="71"/>
      <c r="V317" s="71"/>
      <c r="W317" s="66"/>
      <c r="X317" s="66"/>
    </row>
    <row r="318" s="89" customFormat="true" ht="12.8" hidden="false" customHeight="false" outlineLevel="1" collapsed="false">
      <c r="A318" s="73" t="s">
        <v>633</v>
      </c>
      <c r="B318" s="75"/>
      <c r="C318" s="75"/>
      <c r="D318" s="95"/>
      <c r="E318" s="76" t="s">
        <v>617</v>
      </c>
      <c r="F318" s="74"/>
      <c r="G318" s="74"/>
      <c r="H318" s="55"/>
      <c r="I318" s="74"/>
      <c r="J318" s="74"/>
      <c r="K318" s="94"/>
      <c r="L318" s="77"/>
      <c r="M318" s="78"/>
      <c r="N318" s="79"/>
      <c r="O318" s="79"/>
      <c r="P318" s="79"/>
      <c r="Q318" s="79"/>
      <c r="R318" s="79"/>
      <c r="S318" s="79"/>
      <c r="T318" s="79"/>
      <c r="U318" s="79"/>
      <c r="V318" s="79"/>
      <c r="W318" s="74"/>
      <c r="X318" s="74"/>
    </row>
    <row r="319" s="10" customFormat="true" ht="23.85" hidden="false" customHeight="false" outlineLevel="1" collapsed="false">
      <c r="A319" s="49" t="s">
        <v>634</v>
      </c>
      <c r="B319" s="50" t="s">
        <v>49</v>
      </c>
      <c r="C319" s="50" t="s">
        <v>619</v>
      </c>
      <c r="D319" s="50" t="s">
        <v>51</v>
      </c>
      <c r="E319" s="45" t="s">
        <v>620</v>
      </c>
      <c r="F319" s="7" t="s">
        <v>64</v>
      </c>
      <c r="G319" s="51" t="n">
        <v>6.67</v>
      </c>
      <c r="H319" s="52"/>
      <c r="I319" s="46" t="n">
        <f aca="false">$D$1116</f>
        <v>0.264</v>
      </c>
      <c r="J319" s="53" t="n">
        <f aca="false">TRUNC(H319*(1+I319),2)</f>
        <v>0</v>
      </c>
      <c r="K319" s="54" t="n">
        <f aca="false">TRUNC(J319*G319,2)</f>
        <v>0</v>
      </c>
      <c r="L319" s="60"/>
      <c r="M319" s="60"/>
      <c r="N319" s="7" t="n">
        <f aca="false">SUM(O319:V319)-K319</f>
        <v>0</v>
      </c>
      <c r="O319" s="51"/>
      <c r="P319" s="51"/>
      <c r="Q319" s="51"/>
      <c r="R319" s="51"/>
      <c r="S319" s="51"/>
      <c r="T319" s="51" t="n">
        <f aca="false">K319</f>
        <v>0</v>
      </c>
      <c r="U319" s="51"/>
      <c r="V319" s="51"/>
      <c r="W319" s="50"/>
      <c r="X319" s="50"/>
      <c r="Y319" s="9"/>
    </row>
    <row r="320" s="85" customFormat="true" ht="14.15" hidden="false" customHeight="false" outlineLevel="1" collapsed="false">
      <c r="A320" s="65" t="s">
        <v>635</v>
      </c>
      <c r="B320" s="67"/>
      <c r="C320" s="67"/>
      <c r="D320" s="67"/>
      <c r="E320" s="68" t="s">
        <v>195</v>
      </c>
      <c r="F320" s="71"/>
      <c r="G320" s="71"/>
      <c r="H320" s="52"/>
      <c r="I320" s="71"/>
      <c r="J320" s="71"/>
      <c r="K320" s="86"/>
      <c r="L320" s="69"/>
      <c r="M320" s="70"/>
      <c r="N320" s="71" t="n">
        <f aca="false">SUM(O320:V320)-K320</f>
        <v>0</v>
      </c>
      <c r="O320" s="71"/>
      <c r="P320" s="71"/>
      <c r="Q320" s="71"/>
      <c r="R320" s="71"/>
      <c r="S320" s="71"/>
      <c r="T320" s="71"/>
      <c r="U320" s="71"/>
      <c r="V320" s="71"/>
      <c r="W320" s="66"/>
      <c r="X320" s="66"/>
    </row>
    <row r="321" s="89" customFormat="true" ht="12.8" hidden="false" customHeight="false" outlineLevel="1" collapsed="false">
      <c r="A321" s="73" t="s">
        <v>636</v>
      </c>
      <c r="B321" s="75"/>
      <c r="C321" s="75"/>
      <c r="D321" s="95"/>
      <c r="E321" s="76" t="s">
        <v>637</v>
      </c>
      <c r="F321" s="74"/>
      <c r="G321" s="74"/>
      <c r="H321" s="55"/>
      <c r="I321" s="74"/>
      <c r="J321" s="74"/>
      <c r="K321" s="94"/>
      <c r="L321" s="77"/>
      <c r="M321" s="78"/>
      <c r="N321" s="79"/>
      <c r="O321" s="79"/>
      <c r="P321" s="79"/>
      <c r="Q321" s="79"/>
      <c r="R321" s="79"/>
      <c r="S321" s="79"/>
      <c r="T321" s="79"/>
      <c r="U321" s="79"/>
      <c r="V321" s="79"/>
      <c r="W321" s="74"/>
      <c r="X321" s="74"/>
    </row>
    <row r="322" s="9" customFormat="true" ht="23.85" hidden="false" customHeight="false" outlineLevel="1" collapsed="false">
      <c r="A322" s="49" t="s">
        <v>638</v>
      </c>
      <c r="B322" s="50" t="s">
        <v>49</v>
      </c>
      <c r="C322" s="50" t="s">
        <v>619</v>
      </c>
      <c r="D322" s="50" t="s">
        <v>51</v>
      </c>
      <c r="E322" s="45" t="s">
        <v>639</v>
      </c>
      <c r="F322" s="7" t="s">
        <v>64</v>
      </c>
      <c r="G322" s="51" t="n">
        <v>2.31</v>
      </c>
      <c r="H322" s="52"/>
      <c r="I322" s="46" t="n">
        <f aca="false">$D$1116</f>
        <v>0.264</v>
      </c>
      <c r="J322" s="53" t="n">
        <f aca="false">TRUNC(H322*(1+I322),2)</f>
        <v>0</v>
      </c>
      <c r="K322" s="54" t="n">
        <f aca="false">TRUNC(J322*G322,2)</f>
        <v>0</v>
      </c>
      <c r="L322" s="51"/>
      <c r="M322" s="51"/>
      <c r="N322" s="7" t="n">
        <f aca="false">SUM(O322:V322)-K322</f>
        <v>0</v>
      </c>
      <c r="O322" s="51"/>
      <c r="P322" s="51"/>
      <c r="Q322" s="51"/>
      <c r="R322" s="51"/>
      <c r="S322" s="51"/>
      <c r="T322" s="51" t="n">
        <f aca="false">K322</f>
        <v>0</v>
      </c>
      <c r="U322" s="51"/>
      <c r="V322" s="51"/>
      <c r="W322" s="7"/>
      <c r="X322" s="7"/>
      <c r="IM322" s="10"/>
      <c r="IN322" s="10"/>
    </row>
    <row r="323" s="10" customFormat="true" ht="23.85" hidden="false" customHeight="false" outlineLevel="1" collapsed="false">
      <c r="A323" s="49" t="s">
        <v>640</v>
      </c>
      <c r="B323" s="50" t="s">
        <v>49</v>
      </c>
      <c r="C323" s="50" t="s">
        <v>619</v>
      </c>
      <c r="D323" s="50" t="s">
        <v>51</v>
      </c>
      <c r="E323" s="45" t="s">
        <v>641</v>
      </c>
      <c r="F323" s="7" t="s">
        <v>64</v>
      </c>
      <c r="G323" s="51" t="n">
        <v>18.64</v>
      </c>
      <c r="H323" s="52"/>
      <c r="I323" s="46" t="n">
        <f aca="false">$D$1116</f>
        <v>0.264</v>
      </c>
      <c r="J323" s="53" t="n">
        <f aca="false">TRUNC(H323*(1+I323),2)</f>
        <v>0</v>
      </c>
      <c r="K323" s="54" t="n">
        <f aca="false">TRUNC(J323*G323,2)</f>
        <v>0</v>
      </c>
      <c r="L323" s="60"/>
      <c r="M323" s="60"/>
      <c r="N323" s="7" t="n">
        <f aca="false">SUM(O323:V323)-K323</f>
        <v>0</v>
      </c>
      <c r="O323" s="51"/>
      <c r="P323" s="51"/>
      <c r="Q323" s="51"/>
      <c r="R323" s="51"/>
      <c r="S323" s="51"/>
      <c r="T323" s="51" t="n">
        <f aca="false">K323</f>
        <v>0</v>
      </c>
      <c r="U323" s="51"/>
      <c r="V323" s="51"/>
      <c r="W323" s="50"/>
      <c r="X323" s="50"/>
      <c r="Y323" s="9"/>
    </row>
    <row r="324" s="10" customFormat="true" ht="23.85" hidden="false" customHeight="false" outlineLevel="1" collapsed="false">
      <c r="A324" s="49" t="s">
        <v>642</v>
      </c>
      <c r="B324" s="50" t="s">
        <v>49</v>
      </c>
      <c r="C324" s="50" t="s">
        <v>619</v>
      </c>
      <c r="D324" s="50" t="s">
        <v>51</v>
      </c>
      <c r="E324" s="45" t="s">
        <v>643</v>
      </c>
      <c r="F324" s="7" t="s">
        <v>64</v>
      </c>
      <c r="G324" s="51" t="n">
        <v>4.58</v>
      </c>
      <c r="H324" s="52"/>
      <c r="I324" s="46" t="n">
        <f aca="false">$D$1116</f>
        <v>0.264</v>
      </c>
      <c r="J324" s="53" t="n">
        <f aca="false">TRUNC(H324*(1+I324),2)</f>
        <v>0</v>
      </c>
      <c r="K324" s="54" t="n">
        <f aca="false">TRUNC(J324*G324,2)</f>
        <v>0</v>
      </c>
      <c r="L324" s="60"/>
      <c r="M324" s="60"/>
      <c r="N324" s="7" t="n">
        <f aca="false">SUM(O324:V324)-K324</f>
        <v>0</v>
      </c>
      <c r="O324" s="51"/>
      <c r="P324" s="51"/>
      <c r="Q324" s="51"/>
      <c r="R324" s="51"/>
      <c r="S324" s="51"/>
      <c r="T324" s="51" t="n">
        <f aca="false">K324</f>
        <v>0</v>
      </c>
      <c r="U324" s="51"/>
      <c r="V324" s="51"/>
      <c r="W324" s="50"/>
      <c r="X324" s="50"/>
      <c r="Y324" s="9"/>
    </row>
    <row r="325" s="80" customFormat="true" ht="14.15" hidden="false" customHeight="false" outlineLevel="1" collapsed="false">
      <c r="A325" s="73" t="s">
        <v>644</v>
      </c>
      <c r="B325" s="75"/>
      <c r="C325" s="75"/>
      <c r="D325" s="79"/>
      <c r="E325" s="76" t="s">
        <v>384</v>
      </c>
      <c r="F325" s="74"/>
      <c r="G325" s="74"/>
      <c r="H325" s="55"/>
      <c r="I325" s="78"/>
      <c r="J325" s="78"/>
      <c r="K325" s="94"/>
      <c r="L325" s="77"/>
      <c r="M325" s="78"/>
      <c r="N325" s="79" t="n">
        <f aca="false">SUM(O325:V325)-K325</f>
        <v>0</v>
      </c>
      <c r="O325" s="77"/>
      <c r="P325" s="77"/>
      <c r="Q325" s="77"/>
      <c r="R325" s="77"/>
      <c r="S325" s="77"/>
      <c r="T325" s="77"/>
      <c r="U325" s="77"/>
      <c r="V325" s="77"/>
      <c r="W325" s="79"/>
      <c r="X325" s="79"/>
      <c r="IM325" s="89"/>
      <c r="IN325" s="89"/>
    </row>
    <row r="326" s="10" customFormat="true" ht="23.85" hidden="false" customHeight="false" outlineLevel="1" collapsed="false">
      <c r="A326" s="49" t="s">
        <v>645</v>
      </c>
      <c r="B326" s="50" t="s">
        <v>49</v>
      </c>
      <c r="C326" s="50" t="s">
        <v>619</v>
      </c>
      <c r="D326" s="50" t="s">
        <v>51</v>
      </c>
      <c r="E326" s="45" t="s">
        <v>620</v>
      </c>
      <c r="F326" s="7" t="s">
        <v>64</v>
      </c>
      <c r="G326" s="51" t="n">
        <v>3.85</v>
      </c>
      <c r="H326" s="52"/>
      <c r="I326" s="46" t="n">
        <f aca="false">$D$1116</f>
        <v>0.264</v>
      </c>
      <c r="J326" s="53" t="n">
        <f aca="false">TRUNC(H326*(1+I326),2)</f>
        <v>0</v>
      </c>
      <c r="K326" s="54" t="n">
        <f aca="false">TRUNC(J326*G326,2)</f>
        <v>0</v>
      </c>
      <c r="L326" s="51"/>
      <c r="M326" s="60"/>
      <c r="N326" s="7" t="n">
        <f aca="false">SUM(O326:V326)-K326</f>
        <v>0</v>
      </c>
      <c r="O326" s="51"/>
      <c r="P326" s="51"/>
      <c r="Q326" s="51"/>
      <c r="R326" s="51"/>
      <c r="S326" s="51"/>
      <c r="T326" s="51" t="n">
        <f aca="false">K326</f>
        <v>0</v>
      </c>
      <c r="U326" s="51"/>
      <c r="V326" s="51"/>
      <c r="W326" s="50"/>
      <c r="X326" s="50"/>
      <c r="Y326" s="9"/>
    </row>
    <row r="327" s="43" customFormat="true" ht="14.15" hidden="false" customHeight="false" outlineLevel="0" collapsed="false">
      <c r="A327" s="36" t="n">
        <v>10</v>
      </c>
      <c r="B327" s="37"/>
      <c r="C327" s="38"/>
      <c r="D327" s="38"/>
      <c r="E327" s="126" t="s">
        <v>646</v>
      </c>
      <c r="F327" s="37"/>
      <c r="G327" s="40"/>
      <c r="H327" s="52"/>
      <c r="I327" s="39"/>
      <c r="J327" s="39"/>
      <c r="K327" s="39"/>
      <c r="L327" s="40" t="n">
        <f aca="false">SUM(K330:K334)</f>
        <v>0</v>
      </c>
      <c r="M327" s="41" t="e">
        <f aca="false">(L327)/$L$1115</f>
        <v>#DIV/0!</v>
      </c>
      <c r="N327" s="42" t="n">
        <f aca="false">SUM(O327:V327)-K327</f>
        <v>0</v>
      </c>
      <c r="O327" s="40" t="str">
        <f aca="false">IF(SUM(O329:O334)&gt;0,SUM(O329:O334),"-")</f>
        <v>-</v>
      </c>
      <c r="P327" s="40" t="str">
        <f aca="false">IF(SUM(P329:P334)&gt;0,SUM(P329:P334),"-")</f>
        <v>-</v>
      </c>
      <c r="Q327" s="40" t="str">
        <f aca="false">IF(SUM(Q329:Q334)&gt;0,SUM(Q329:Q334),"-")</f>
        <v>-</v>
      </c>
      <c r="R327" s="40" t="str">
        <f aca="false">IF(SUM(R329:R334)&gt;0,SUM(R329:R334),"-")</f>
        <v>-</v>
      </c>
      <c r="S327" s="40" t="str">
        <f aca="false">IF(SUM(S329:S334)&gt;0,SUM(S329:S334),"-")</f>
        <v>-</v>
      </c>
      <c r="T327" s="40" t="str">
        <f aca="false">IF(SUM(T329:T334)&gt;0,SUM(T329:T334),"-")</f>
        <v>-</v>
      </c>
      <c r="U327" s="40" t="str">
        <f aca="false">IF(SUM(U329:U334)&gt;0,SUM(U329:U334),"-")</f>
        <v>-</v>
      </c>
      <c r="V327" s="40" t="str">
        <f aca="false">IF(SUM(V329:V334)&gt;0,SUM(V329:V334),"-")</f>
        <v>-</v>
      </c>
      <c r="W327" s="40" t="str">
        <f aca="false">IF(SUM(W329:W334)&gt;0,SUM(W329:W334),"-")</f>
        <v>-</v>
      </c>
      <c r="X327" s="40" t="str">
        <f aca="false">IF(SUM(X329:X334)&gt;0,SUM(X329:X334),"-")</f>
        <v>-</v>
      </c>
      <c r="IM327" s="44"/>
      <c r="IN327" s="44"/>
    </row>
    <row r="328" s="9" customFormat="true" ht="14.15" hidden="false" customHeight="false" outlineLevel="0" collapsed="false">
      <c r="A328" s="3"/>
      <c r="B328" s="7"/>
      <c r="C328" s="50"/>
      <c r="D328" s="50"/>
      <c r="E328" s="45"/>
      <c r="F328" s="7"/>
      <c r="G328" s="51"/>
      <c r="H328" s="52"/>
      <c r="I328" s="96"/>
      <c r="J328" s="96"/>
      <c r="K328" s="46"/>
      <c r="L328" s="46"/>
      <c r="M328" s="46"/>
      <c r="N328" s="46" t="n">
        <f aca="false">SUM(O328:V328)-K328</f>
        <v>0</v>
      </c>
      <c r="O328" s="46"/>
      <c r="P328" s="46"/>
      <c r="Q328" s="46"/>
      <c r="R328" s="46"/>
      <c r="S328" s="46"/>
      <c r="T328" s="46"/>
      <c r="U328" s="46"/>
      <c r="V328" s="46"/>
      <c r="W328" s="7"/>
      <c r="X328" s="7"/>
      <c r="IM328" s="10"/>
      <c r="IN328" s="10"/>
    </row>
    <row r="329" s="85" customFormat="true" ht="14.15" hidden="false" customHeight="false" outlineLevel="1" collapsed="false">
      <c r="A329" s="65" t="s">
        <v>647</v>
      </c>
      <c r="B329" s="67"/>
      <c r="C329" s="67"/>
      <c r="D329" s="67"/>
      <c r="E329" s="68" t="s">
        <v>86</v>
      </c>
      <c r="F329" s="71"/>
      <c r="G329" s="71"/>
      <c r="H329" s="52"/>
      <c r="I329" s="71"/>
      <c r="J329" s="71"/>
      <c r="K329" s="86"/>
      <c r="L329" s="69"/>
      <c r="M329" s="70"/>
      <c r="N329" s="71" t="n">
        <f aca="false">SUM(O329:V329)-K329</f>
        <v>0</v>
      </c>
      <c r="O329" s="71"/>
      <c r="P329" s="71"/>
      <c r="Q329" s="71"/>
      <c r="R329" s="71"/>
      <c r="S329" s="71"/>
      <c r="T329" s="71"/>
      <c r="U329" s="71"/>
      <c r="V329" s="71"/>
      <c r="W329" s="66"/>
      <c r="X329" s="66"/>
    </row>
    <row r="330" s="9" customFormat="true" ht="35.05" hidden="false" customHeight="false" outlineLevel="1" collapsed="false">
      <c r="A330" s="49" t="s">
        <v>648</v>
      </c>
      <c r="B330" s="50" t="s">
        <v>72</v>
      </c>
      <c r="C330" s="50" t="s">
        <v>649</v>
      </c>
      <c r="D330" s="50" t="s">
        <v>51</v>
      </c>
      <c r="E330" s="45" t="s">
        <v>650</v>
      </c>
      <c r="F330" s="7" t="s">
        <v>64</v>
      </c>
      <c r="G330" s="51" t="n">
        <v>483.66</v>
      </c>
      <c r="H330" s="52"/>
      <c r="I330" s="46" t="n">
        <f aca="false">$D$1117</f>
        <v>0.154</v>
      </c>
      <c r="J330" s="53" t="n">
        <f aca="false">TRUNC(H330*(1+I330),2)</f>
        <v>0</v>
      </c>
      <c r="K330" s="54" t="n">
        <f aca="false">TRUNC(J330*G330,2)</f>
        <v>0</v>
      </c>
      <c r="L330" s="51"/>
      <c r="M330" s="46"/>
      <c r="N330" s="7" t="n">
        <f aca="false">SUM(O330:V330)-K330</f>
        <v>0</v>
      </c>
      <c r="O330" s="7"/>
      <c r="P330" s="7"/>
      <c r="Q330" s="7"/>
      <c r="R330" s="7"/>
      <c r="S330" s="7"/>
      <c r="T330" s="51" t="n">
        <f aca="false">K330</f>
        <v>0</v>
      </c>
      <c r="U330" s="7"/>
      <c r="V330" s="7"/>
      <c r="W330" s="7"/>
      <c r="X330" s="7"/>
      <c r="IM330" s="10"/>
      <c r="IN330" s="10"/>
    </row>
    <row r="331" s="83" customFormat="true" ht="23.85" hidden="false" customHeight="false" outlineLevel="1" collapsed="false">
      <c r="A331" s="49" t="s">
        <v>651</v>
      </c>
      <c r="B331" s="50" t="s">
        <v>49</v>
      </c>
      <c r="C331" s="50" t="s">
        <v>652</v>
      </c>
      <c r="D331" s="50" t="s">
        <v>51</v>
      </c>
      <c r="E331" s="45" t="s">
        <v>653</v>
      </c>
      <c r="F331" s="7" t="s">
        <v>64</v>
      </c>
      <c r="G331" s="51" t="n">
        <v>14.2</v>
      </c>
      <c r="H331" s="52"/>
      <c r="I331" s="46" t="n">
        <f aca="false">$D$1117</f>
        <v>0.154</v>
      </c>
      <c r="J331" s="53" t="n">
        <f aca="false">TRUNC(H331*(1+I331),2)</f>
        <v>0</v>
      </c>
      <c r="K331" s="54" t="n">
        <f aca="false">TRUNC(J331*G331,2)</f>
        <v>0</v>
      </c>
      <c r="N331" s="127" t="n">
        <f aca="false">SUM(O331:V331)-K331</f>
        <v>0</v>
      </c>
      <c r="T331" s="51" t="n">
        <f aca="false">K331</f>
        <v>0</v>
      </c>
      <c r="V331" s="127"/>
      <c r="Y331" s="9"/>
      <c r="Z331" s="112"/>
      <c r="AA331" s="112"/>
      <c r="AB331" s="112"/>
      <c r="AC331" s="112"/>
      <c r="AD331" s="112"/>
      <c r="AE331" s="112"/>
      <c r="AF331" s="112"/>
      <c r="AG331" s="112"/>
    </row>
    <row r="332" s="85" customFormat="true" ht="14.15" hidden="false" customHeight="false" outlineLevel="1" collapsed="false">
      <c r="A332" s="65" t="s">
        <v>654</v>
      </c>
      <c r="B332" s="67"/>
      <c r="C332" s="67"/>
      <c r="D332" s="67"/>
      <c r="E332" s="68" t="s">
        <v>166</v>
      </c>
      <c r="F332" s="71"/>
      <c r="G332" s="71"/>
      <c r="H332" s="52"/>
      <c r="I332" s="71"/>
      <c r="J332" s="71"/>
      <c r="K332" s="86"/>
      <c r="L332" s="69"/>
      <c r="M332" s="70"/>
      <c r="N332" s="71" t="n">
        <f aca="false">SUM(O332:V332)-K332</f>
        <v>0</v>
      </c>
      <c r="O332" s="71"/>
      <c r="P332" s="71"/>
      <c r="Q332" s="71"/>
      <c r="R332" s="71"/>
      <c r="S332" s="71"/>
      <c r="T332" s="71"/>
      <c r="U332" s="71"/>
      <c r="V332" s="71"/>
      <c r="W332" s="66"/>
      <c r="X332" s="66"/>
    </row>
    <row r="333" s="9" customFormat="true" ht="35.05" hidden="false" customHeight="false" outlineLevel="1" collapsed="false">
      <c r="A333" s="49" t="s">
        <v>655</v>
      </c>
      <c r="B333" s="50" t="s">
        <v>72</v>
      </c>
      <c r="C333" s="50" t="s">
        <v>649</v>
      </c>
      <c r="D333" s="50" t="s">
        <v>51</v>
      </c>
      <c r="E333" s="45" t="s">
        <v>650</v>
      </c>
      <c r="F333" s="7" t="s">
        <v>64</v>
      </c>
      <c r="G333" s="51" t="n">
        <v>160.05</v>
      </c>
      <c r="H333" s="52"/>
      <c r="I333" s="46" t="n">
        <f aca="false">$D$1117</f>
        <v>0.154</v>
      </c>
      <c r="J333" s="53" t="n">
        <f aca="false">TRUNC(H333*(1+I333),2)</f>
        <v>0</v>
      </c>
      <c r="K333" s="54" t="n">
        <f aca="false">TRUNC(J333*G333,2)</f>
        <v>0</v>
      </c>
      <c r="L333" s="51"/>
      <c r="M333" s="46"/>
      <c r="N333" s="7" t="n">
        <f aca="false">SUM(O333:V333)-K333</f>
        <v>0</v>
      </c>
      <c r="O333" s="7"/>
      <c r="P333" s="7"/>
      <c r="Q333" s="7"/>
      <c r="R333" s="7"/>
      <c r="S333" s="7"/>
      <c r="T333" s="7"/>
      <c r="U333" s="51" t="n">
        <f aca="false">K333</f>
        <v>0</v>
      </c>
      <c r="V333" s="51"/>
      <c r="W333" s="7"/>
      <c r="X333" s="7"/>
      <c r="IM333" s="10"/>
      <c r="IN333" s="10"/>
    </row>
    <row r="334" s="83" customFormat="true" ht="23.85" hidden="false" customHeight="false" outlineLevel="1" collapsed="false">
      <c r="A334" s="49" t="s">
        <v>656</v>
      </c>
      <c r="B334" s="50" t="s">
        <v>49</v>
      </c>
      <c r="C334" s="50" t="s">
        <v>652</v>
      </c>
      <c r="D334" s="50" t="s">
        <v>51</v>
      </c>
      <c r="E334" s="45" t="s">
        <v>653</v>
      </c>
      <c r="F334" s="7" t="s">
        <v>64</v>
      </c>
      <c r="G334" s="51" t="n">
        <v>27.34</v>
      </c>
      <c r="H334" s="52"/>
      <c r="I334" s="46" t="n">
        <f aca="false">$D$1117</f>
        <v>0.154</v>
      </c>
      <c r="J334" s="53" t="n">
        <f aca="false">TRUNC(H334*(1+I334),2)</f>
        <v>0</v>
      </c>
      <c r="K334" s="54" t="n">
        <f aca="false">TRUNC(J334*G334,2)</f>
        <v>0</v>
      </c>
      <c r="N334" s="127" t="n">
        <f aca="false">SUM(O334:V334)-K334</f>
        <v>0</v>
      </c>
      <c r="V334" s="127" t="n">
        <f aca="false">K334</f>
        <v>0</v>
      </c>
      <c r="Y334" s="9"/>
      <c r="Z334" s="112"/>
      <c r="AA334" s="112"/>
      <c r="AB334" s="112"/>
      <c r="AC334" s="112"/>
      <c r="AD334" s="112"/>
      <c r="AE334" s="112"/>
      <c r="AF334" s="112"/>
      <c r="AG334" s="112"/>
    </row>
    <row r="335" s="43" customFormat="true" ht="14.15" hidden="false" customHeight="false" outlineLevel="0" collapsed="false">
      <c r="A335" s="36" t="n">
        <v>11</v>
      </c>
      <c r="B335" s="37"/>
      <c r="C335" s="37"/>
      <c r="D335" s="37"/>
      <c r="E335" s="36" t="s">
        <v>657</v>
      </c>
      <c r="F335" s="38"/>
      <c r="G335" s="38"/>
      <c r="H335" s="55"/>
      <c r="I335" s="38"/>
      <c r="J335" s="38"/>
      <c r="K335" s="39"/>
      <c r="L335" s="40" t="n">
        <f aca="false">SUM(K338:K355)</f>
        <v>0</v>
      </c>
      <c r="M335" s="41" t="e">
        <f aca="false">(L335)/$L$1115</f>
        <v>#DIV/0!</v>
      </c>
      <c r="N335" s="42" t="n">
        <f aca="false">SUM(O335:V335)-K335</f>
        <v>0</v>
      </c>
      <c r="O335" s="40" t="str">
        <f aca="false">IF(SUM(O337:O340)&gt;0,SUM(O337:O340),"-")</f>
        <v>-</v>
      </c>
      <c r="P335" s="40" t="str">
        <f aca="false">IF(SUM(P337:P355)&gt;0,SUM(P337:P355),"-")</f>
        <v>-</v>
      </c>
      <c r="Q335" s="40" t="str">
        <f aca="false">IF(SUM(Q337:Q355)&gt;0,SUM(Q337:Q355),"-")</f>
        <v>-</v>
      </c>
      <c r="R335" s="40" t="str">
        <f aca="false">IF(SUM(R337:R355)&gt;0,SUM(R337:R355),"-")</f>
        <v>-</v>
      </c>
      <c r="S335" s="40" t="str">
        <f aca="false">IF(SUM(S337:S355)&gt;0,SUM(S337:S355),"-")</f>
        <v>-</v>
      </c>
      <c r="T335" s="40" t="str">
        <f aca="false">IF(SUM(T337:T355)&gt;0,SUM(T337:T355),"-")</f>
        <v>-</v>
      </c>
      <c r="U335" s="40" t="str">
        <f aca="false">IF(SUM(U337:U355)&gt;0,SUM(U337:U355),"-")</f>
        <v>-</v>
      </c>
      <c r="V335" s="40" t="str">
        <f aca="false">IF(SUM(V337:V355)&gt;0,SUM(V337:V355),"-")</f>
        <v>-</v>
      </c>
      <c r="W335" s="40" t="str">
        <f aca="false">IF(SUM(W337:W355)&gt;0,SUM(W337:W355),"-")</f>
        <v>-</v>
      </c>
      <c r="X335" s="40" t="str">
        <f aca="false">IF(SUM(X337:X355)&gt;0,SUM(X337:X355),"-")</f>
        <v>-</v>
      </c>
      <c r="IM335" s="44"/>
      <c r="IN335" s="44"/>
    </row>
    <row r="336" s="9" customFormat="true" ht="14.15" hidden="false" customHeight="false" outlineLevel="0" collapsed="false">
      <c r="A336" s="3"/>
      <c r="B336" s="7"/>
      <c r="C336" s="7"/>
      <c r="D336" s="83"/>
      <c r="E336" s="3"/>
      <c r="F336" s="50"/>
      <c r="G336" s="50"/>
      <c r="H336" s="55"/>
      <c r="I336" s="50"/>
      <c r="J336" s="50"/>
      <c r="K336" s="96"/>
      <c r="L336" s="51"/>
      <c r="M336" s="46"/>
      <c r="N336" s="46" t="n">
        <f aca="false">SUM(O336:V336)-K336</f>
        <v>0</v>
      </c>
      <c r="O336" s="46"/>
      <c r="P336" s="46"/>
      <c r="Q336" s="46"/>
      <c r="R336" s="46"/>
      <c r="S336" s="46"/>
      <c r="T336" s="46"/>
      <c r="U336" s="46"/>
      <c r="V336" s="46"/>
      <c r="W336" s="7"/>
      <c r="X336" s="7"/>
      <c r="IM336" s="10"/>
      <c r="IN336" s="10"/>
    </row>
    <row r="337" s="85" customFormat="true" ht="14.15" hidden="false" customHeight="false" outlineLevel="1" collapsed="false">
      <c r="A337" s="65" t="s">
        <v>658</v>
      </c>
      <c r="B337" s="67"/>
      <c r="C337" s="67"/>
      <c r="D337" s="67"/>
      <c r="E337" s="68" t="s">
        <v>86</v>
      </c>
      <c r="F337" s="71"/>
      <c r="G337" s="71"/>
      <c r="H337" s="52"/>
      <c r="I337" s="71"/>
      <c r="J337" s="71"/>
      <c r="K337" s="86"/>
      <c r="L337" s="69"/>
      <c r="M337" s="70"/>
      <c r="N337" s="71" t="n">
        <f aca="false">SUM(O337:V337)-K337</f>
        <v>0</v>
      </c>
      <c r="O337" s="71"/>
      <c r="P337" s="71"/>
      <c r="Q337" s="71"/>
      <c r="R337" s="71"/>
      <c r="S337" s="71"/>
      <c r="T337" s="71"/>
      <c r="U337" s="71"/>
      <c r="V337" s="71"/>
      <c r="W337" s="66"/>
      <c r="X337" s="66"/>
    </row>
    <row r="338" s="9" customFormat="true" ht="35.05" hidden="false" customHeight="false" outlineLevel="1" collapsed="false">
      <c r="A338" s="49" t="s">
        <v>659</v>
      </c>
      <c r="B338" s="50" t="s">
        <v>49</v>
      </c>
      <c r="C338" s="50" t="s">
        <v>660</v>
      </c>
      <c r="D338" s="50" t="s">
        <v>51</v>
      </c>
      <c r="E338" s="45" t="s">
        <v>661</v>
      </c>
      <c r="F338" s="7" t="s">
        <v>64</v>
      </c>
      <c r="G338" s="51" t="n">
        <v>328.02</v>
      </c>
      <c r="H338" s="52"/>
      <c r="I338" s="46" t="n">
        <f aca="false">$D$1116</f>
        <v>0.264</v>
      </c>
      <c r="J338" s="53" t="n">
        <f aca="false">TRUNC(H338*(1+I338),2)</f>
        <v>0</v>
      </c>
      <c r="K338" s="54" t="n">
        <f aca="false">TRUNC(J338*G338,2)</f>
        <v>0</v>
      </c>
      <c r="L338" s="60"/>
      <c r="M338" s="46"/>
      <c r="N338" s="7"/>
      <c r="O338" s="51"/>
      <c r="P338" s="51" t="n">
        <f aca="false">K338</f>
        <v>0</v>
      </c>
      <c r="Q338" s="51"/>
      <c r="R338" s="51"/>
      <c r="S338" s="51"/>
      <c r="T338" s="51"/>
      <c r="U338" s="51"/>
      <c r="V338" s="51"/>
      <c r="W338" s="7"/>
      <c r="X338" s="7"/>
      <c r="Y338" s="43"/>
      <c r="IM338" s="10"/>
      <c r="IN338" s="10"/>
    </row>
    <row r="339" s="10" customFormat="true" ht="46.25" hidden="false" customHeight="false" outlineLevel="1" collapsed="false">
      <c r="A339" s="49" t="s">
        <v>662</v>
      </c>
      <c r="B339" s="50" t="s">
        <v>49</v>
      </c>
      <c r="C339" s="50" t="s">
        <v>663</v>
      </c>
      <c r="D339" s="50" t="s">
        <v>51</v>
      </c>
      <c r="E339" s="45" t="s">
        <v>664</v>
      </c>
      <c r="F339" s="7" t="s">
        <v>64</v>
      </c>
      <c r="G339" s="51" t="n">
        <v>328.02</v>
      </c>
      <c r="H339" s="52"/>
      <c r="I339" s="46" t="n">
        <f aca="false">$D$1116</f>
        <v>0.264</v>
      </c>
      <c r="J339" s="53" t="n">
        <f aca="false">TRUNC(H339*(1+I339),2)</f>
        <v>0</v>
      </c>
      <c r="K339" s="54" t="n">
        <f aca="false">TRUNC(J339*G339,2)</f>
        <v>0</v>
      </c>
      <c r="L339" s="60"/>
      <c r="M339" s="46"/>
      <c r="N339" s="7" t="n">
        <f aca="false">SUM(O339:V339)-K339</f>
        <v>0</v>
      </c>
      <c r="O339" s="51"/>
      <c r="P339" s="51" t="n">
        <f aca="false">K339</f>
        <v>0</v>
      </c>
      <c r="Q339" s="51"/>
      <c r="R339" s="51"/>
      <c r="S339" s="51"/>
      <c r="T339" s="51"/>
      <c r="U339" s="51"/>
      <c r="V339" s="51"/>
      <c r="W339" s="50"/>
      <c r="X339" s="50"/>
      <c r="Y339" s="43"/>
    </row>
    <row r="340" s="10" customFormat="true" ht="35.05" hidden="false" customHeight="false" outlineLevel="1" collapsed="false">
      <c r="A340" s="49" t="s">
        <v>665</v>
      </c>
      <c r="B340" s="50" t="s">
        <v>49</v>
      </c>
      <c r="C340" s="50" t="s">
        <v>666</v>
      </c>
      <c r="D340" s="50" t="s">
        <v>51</v>
      </c>
      <c r="E340" s="45" t="s">
        <v>667</v>
      </c>
      <c r="F340" s="7" t="s">
        <v>64</v>
      </c>
      <c r="G340" s="51" t="n">
        <v>112.28</v>
      </c>
      <c r="H340" s="52"/>
      <c r="I340" s="46" t="n">
        <f aca="false">$D$1116</f>
        <v>0.264</v>
      </c>
      <c r="J340" s="53" t="n">
        <f aca="false">TRUNC(H340*(1+I340),2)</f>
        <v>0</v>
      </c>
      <c r="K340" s="54" t="n">
        <f aca="false">TRUNC(J340*G340,2)</f>
        <v>0</v>
      </c>
      <c r="L340" s="51"/>
      <c r="M340" s="46"/>
      <c r="N340" s="7" t="n">
        <f aca="false">SUM(O340:V340)-K340</f>
        <v>0</v>
      </c>
      <c r="O340" s="51"/>
      <c r="P340" s="51"/>
      <c r="Q340" s="51" t="n">
        <f aca="false">K340</f>
        <v>0</v>
      </c>
      <c r="R340" s="51"/>
      <c r="S340" s="51"/>
      <c r="T340" s="51"/>
      <c r="U340" s="51"/>
      <c r="V340" s="51"/>
      <c r="W340" s="50"/>
      <c r="X340" s="50"/>
      <c r="Y340" s="43"/>
    </row>
    <row r="341" s="49" customFormat="true" ht="23.85" hidden="false" customHeight="false" outlineLevel="1" collapsed="false">
      <c r="A341" s="49" t="s">
        <v>668</v>
      </c>
      <c r="B341" s="50" t="s">
        <v>49</v>
      </c>
      <c r="C341" s="50" t="s">
        <v>669</v>
      </c>
      <c r="D341" s="50" t="s">
        <v>80</v>
      </c>
      <c r="E341" s="45" t="s">
        <v>670</v>
      </c>
      <c r="F341" s="7" t="s">
        <v>130</v>
      </c>
      <c r="G341" s="51" t="n">
        <v>47.34</v>
      </c>
      <c r="H341" s="52"/>
      <c r="I341" s="46" t="n">
        <f aca="false">$D$1116</f>
        <v>0.264</v>
      </c>
      <c r="J341" s="53" t="n">
        <f aca="false">TRUNC(H341*(1+I341),2)</f>
        <v>0</v>
      </c>
      <c r="K341" s="54" t="n">
        <f aca="false">TRUNC(J341*G341,2)</f>
        <v>0</v>
      </c>
      <c r="N341" s="7" t="n">
        <f aca="false">SUM(O341:V341)-K341</f>
        <v>0</v>
      </c>
      <c r="O341" s="51"/>
      <c r="P341" s="51" t="n">
        <f aca="false">K341</f>
        <v>0</v>
      </c>
      <c r="Q341" s="51"/>
      <c r="R341" s="51"/>
      <c r="S341" s="51"/>
      <c r="T341" s="51"/>
      <c r="U341" s="51"/>
      <c r="V341" s="51"/>
      <c r="W341" s="83"/>
      <c r="X341" s="83"/>
      <c r="Y341" s="43"/>
      <c r="Z341" s="128"/>
      <c r="AA341" s="128"/>
      <c r="AB341" s="128"/>
      <c r="AC341" s="128"/>
      <c r="AD341" s="128"/>
      <c r="AE341" s="128"/>
      <c r="AF341" s="128"/>
      <c r="AG341" s="128"/>
    </row>
    <row r="342" s="85" customFormat="true" ht="14.15" hidden="false" customHeight="false" outlineLevel="1" collapsed="false">
      <c r="A342" s="65" t="s">
        <v>671</v>
      </c>
      <c r="B342" s="67"/>
      <c r="C342" s="67"/>
      <c r="D342" s="67"/>
      <c r="E342" s="68" t="s">
        <v>166</v>
      </c>
      <c r="F342" s="71"/>
      <c r="G342" s="71"/>
      <c r="H342" s="52"/>
      <c r="I342" s="71"/>
      <c r="J342" s="71"/>
      <c r="K342" s="86"/>
      <c r="L342" s="69"/>
      <c r="M342" s="70"/>
      <c r="N342" s="71" t="n">
        <f aca="false">SUM(O342:V342)-K342</f>
        <v>0</v>
      </c>
      <c r="O342" s="71"/>
      <c r="P342" s="71"/>
      <c r="Q342" s="71"/>
      <c r="R342" s="71"/>
      <c r="S342" s="71"/>
      <c r="T342" s="71"/>
      <c r="U342" s="71"/>
      <c r="V342" s="71"/>
      <c r="W342" s="66"/>
      <c r="X342" s="66"/>
      <c r="Y342" s="43"/>
    </row>
    <row r="343" s="9" customFormat="true" ht="35.05" hidden="false" customHeight="false" outlineLevel="1" collapsed="false">
      <c r="A343" s="49" t="s">
        <v>672</v>
      </c>
      <c r="B343" s="50" t="s">
        <v>49</v>
      </c>
      <c r="C343" s="50" t="s">
        <v>660</v>
      </c>
      <c r="D343" s="50" t="s">
        <v>51</v>
      </c>
      <c r="E343" s="45" t="s">
        <v>661</v>
      </c>
      <c r="F343" s="7" t="s">
        <v>64</v>
      </c>
      <c r="G343" s="51" t="n">
        <f aca="false">98.66+47.09</f>
        <v>145.75</v>
      </c>
      <c r="H343" s="52"/>
      <c r="I343" s="46" t="n">
        <f aca="false">$D$1116</f>
        <v>0.264</v>
      </c>
      <c r="J343" s="53" t="n">
        <f aca="false">TRUNC(H343*(1+I343),2)</f>
        <v>0</v>
      </c>
      <c r="K343" s="54" t="n">
        <f aca="false">TRUNC(J343*G343,2)</f>
        <v>0</v>
      </c>
      <c r="L343" s="60"/>
      <c r="M343" s="46"/>
      <c r="N343" s="7"/>
      <c r="O343" s="51"/>
      <c r="P343" s="51"/>
      <c r="Q343" s="51"/>
      <c r="R343" s="51"/>
      <c r="S343" s="51"/>
      <c r="T343" s="51" t="n">
        <f aca="false">K343</f>
        <v>0</v>
      </c>
      <c r="U343" s="51"/>
      <c r="V343" s="51"/>
      <c r="W343" s="7"/>
      <c r="X343" s="7"/>
      <c r="Y343" s="43"/>
      <c r="IM343" s="10"/>
      <c r="IN343" s="10"/>
    </row>
    <row r="344" s="10" customFormat="true" ht="46.25" hidden="false" customHeight="false" outlineLevel="1" collapsed="false">
      <c r="A344" s="49" t="s">
        <v>673</v>
      </c>
      <c r="B344" s="50" t="s">
        <v>49</v>
      </c>
      <c r="C344" s="50" t="s">
        <v>663</v>
      </c>
      <c r="D344" s="50" t="s">
        <v>51</v>
      </c>
      <c r="E344" s="45" t="s">
        <v>664</v>
      </c>
      <c r="F344" s="7" t="s">
        <v>64</v>
      </c>
      <c r="G344" s="51" t="n">
        <v>145.75</v>
      </c>
      <c r="H344" s="52"/>
      <c r="I344" s="46" t="n">
        <f aca="false">$D$1116</f>
        <v>0.264</v>
      </c>
      <c r="J344" s="53" t="n">
        <f aca="false">TRUNC(H344*(1+I344),2)</f>
        <v>0</v>
      </c>
      <c r="K344" s="54" t="n">
        <f aca="false">TRUNC(J344*G344,2)</f>
        <v>0</v>
      </c>
      <c r="L344" s="60"/>
      <c r="M344" s="46"/>
      <c r="N344" s="7" t="n">
        <f aca="false">SUM(O344:V344)-K344</f>
        <v>0</v>
      </c>
      <c r="O344" s="51"/>
      <c r="P344" s="51"/>
      <c r="Q344" s="51"/>
      <c r="R344" s="51"/>
      <c r="S344" s="51"/>
      <c r="T344" s="51" t="n">
        <f aca="false">K344</f>
        <v>0</v>
      </c>
      <c r="U344" s="51"/>
      <c r="V344" s="51"/>
      <c r="W344" s="50"/>
      <c r="X344" s="50"/>
      <c r="Y344" s="43"/>
    </row>
    <row r="345" s="10" customFormat="true" ht="35.05" hidden="false" customHeight="false" outlineLevel="1" collapsed="false">
      <c r="A345" s="49" t="s">
        <v>674</v>
      </c>
      <c r="B345" s="50" t="s">
        <v>49</v>
      </c>
      <c r="C345" s="50" t="s">
        <v>666</v>
      </c>
      <c r="D345" s="50" t="s">
        <v>51</v>
      </c>
      <c r="E345" s="45" t="s">
        <v>667</v>
      </c>
      <c r="F345" s="7" t="s">
        <v>64</v>
      </c>
      <c r="G345" s="51" t="n">
        <v>100.22</v>
      </c>
      <c r="H345" s="52"/>
      <c r="I345" s="46" t="n">
        <f aca="false">$D$1116</f>
        <v>0.264</v>
      </c>
      <c r="J345" s="53" t="n">
        <f aca="false">TRUNC(H345*(1+I345),2)</f>
        <v>0</v>
      </c>
      <c r="K345" s="54" t="n">
        <f aca="false">TRUNC(J345*G345,2)</f>
        <v>0</v>
      </c>
      <c r="L345" s="51"/>
      <c r="M345" s="46"/>
      <c r="N345" s="7" t="n">
        <f aca="false">SUM(O345:V345)-K345</f>
        <v>0</v>
      </c>
      <c r="O345" s="51"/>
      <c r="P345" s="51"/>
      <c r="Q345" s="51"/>
      <c r="R345" s="51"/>
      <c r="S345" s="51"/>
      <c r="T345" s="51"/>
      <c r="U345" s="51" t="n">
        <f aca="false">K345</f>
        <v>0</v>
      </c>
      <c r="V345" s="51"/>
      <c r="W345" s="50"/>
      <c r="X345" s="50"/>
      <c r="Y345" s="43"/>
    </row>
    <row r="346" s="49" customFormat="true" ht="23.85" hidden="false" customHeight="false" outlineLevel="1" collapsed="false">
      <c r="A346" s="49" t="s">
        <v>675</v>
      </c>
      <c r="B346" s="50" t="s">
        <v>49</v>
      </c>
      <c r="C346" s="50" t="s">
        <v>669</v>
      </c>
      <c r="D346" s="50" t="s">
        <v>80</v>
      </c>
      <c r="E346" s="45" t="s">
        <v>670</v>
      </c>
      <c r="F346" s="7" t="s">
        <v>130</v>
      </c>
      <c r="G346" s="51" t="n">
        <v>21.3</v>
      </c>
      <c r="H346" s="52"/>
      <c r="I346" s="46" t="n">
        <f aca="false">$D$1116</f>
        <v>0.264</v>
      </c>
      <c r="J346" s="53" t="n">
        <f aca="false">TRUNC(H346*(1+I346),2)</f>
        <v>0</v>
      </c>
      <c r="K346" s="54" t="n">
        <f aca="false">TRUNC(J346*G346,2)</f>
        <v>0</v>
      </c>
      <c r="N346" s="7" t="n">
        <f aca="false">SUM(O346:V346)-K346</f>
        <v>0</v>
      </c>
      <c r="O346" s="51"/>
      <c r="P346" s="51"/>
      <c r="Q346" s="51"/>
      <c r="R346" s="51"/>
      <c r="S346" s="51"/>
      <c r="T346" s="51" t="n">
        <f aca="false">K346</f>
        <v>0</v>
      </c>
      <c r="U346" s="51"/>
      <c r="V346" s="51"/>
      <c r="W346" s="83"/>
      <c r="X346" s="83"/>
      <c r="Y346" s="43"/>
      <c r="Z346" s="128"/>
      <c r="AA346" s="128"/>
      <c r="AB346" s="128"/>
      <c r="AC346" s="128"/>
      <c r="AD346" s="128"/>
      <c r="AE346" s="128"/>
      <c r="AF346" s="128"/>
      <c r="AG346" s="128"/>
    </row>
    <row r="347" s="85" customFormat="true" ht="12.8" hidden="false" customHeight="false" outlineLevel="1" collapsed="false">
      <c r="A347" s="65" t="s">
        <v>676</v>
      </c>
      <c r="B347" s="66"/>
      <c r="C347" s="66"/>
      <c r="D347" s="67"/>
      <c r="E347" s="68" t="s">
        <v>195</v>
      </c>
      <c r="F347" s="66"/>
      <c r="G347" s="69"/>
      <c r="H347" s="55"/>
      <c r="I347" s="70"/>
      <c r="J347" s="70"/>
      <c r="K347" s="69"/>
      <c r="L347" s="69"/>
      <c r="M347" s="70"/>
      <c r="N347" s="71"/>
      <c r="O347" s="69"/>
      <c r="P347" s="69"/>
      <c r="Q347" s="69"/>
      <c r="R347" s="69"/>
      <c r="S347" s="69"/>
      <c r="T347" s="69"/>
      <c r="U347" s="69"/>
      <c r="V347" s="69"/>
      <c r="W347" s="66"/>
      <c r="X347" s="66"/>
      <c r="Y347" s="43"/>
    </row>
    <row r="348" s="10" customFormat="true" ht="35.05" hidden="false" customHeight="false" outlineLevel="1" collapsed="false">
      <c r="A348" s="49" t="s">
        <v>677</v>
      </c>
      <c r="B348" s="50" t="s">
        <v>49</v>
      </c>
      <c r="C348" s="50" t="s">
        <v>678</v>
      </c>
      <c r="D348" s="50" t="s">
        <v>51</v>
      </c>
      <c r="E348" s="45" t="s">
        <v>679</v>
      </c>
      <c r="F348" s="7" t="s">
        <v>64</v>
      </c>
      <c r="G348" s="51" t="n">
        <v>1.36</v>
      </c>
      <c r="H348" s="52"/>
      <c r="I348" s="46" t="n">
        <f aca="false">$D$1116</f>
        <v>0.264</v>
      </c>
      <c r="J348" s="53" t="n">
        <f aca="false">TRUNC(H348*(1+I348),2)</f>
        <v>0</v>
      </c>
      <c r="K348" s="54" t="n">
        <f aca="false">TRUNC(J348*G348,2)</f>
        <v>0</v>
      </c>
      <c r="L348" s="51"/>
      <c r="M348" s="46"/>
      <c r="N348" s="7" t="n">
        <f aca="false">SUM(O348:V348)-K348</f>
        <v>0</v>
      </c>
      <c r="O348" s="51"/>
      <c r="P348" s="51"/>
      <c r="Q348" s="51"/>
      <c r="R348" s="51"/>
      <c r="S348" s="51"/>
      <c r="T348" s="51" t="n">
        <f aca="false">K348</f>
        <v>0</v>
      </c>
      <c r="U348" s="51"/>
      <c r="V348" s="51"/>
      <c r="W348" s="50"/>
      <c r="X348" s="50"/>
      <c r="Y348" s="43"/>
    </row>
    <row r="349" s="10" customFormat="true" ht="35.05" hidden="false" customHeight="false" outlineLevel="1" collapsed="false">
      <c r="A349" s="49" t="s">
        <v>680</v>
      </c>
      <c r="B349" s="50" t="s">
        <v>49</v>
      </c>
      <c r="C349" s="50" t="s">
        <v>678</v>
      </c>
      <c r="D349" s="50" t="s">
        <v>51</v>
      </c>
      <c r="E349" s="45" t="s">
        <v>681</v>
      </c>
      <c r="F349" s="7" t="s">
        <v>64</v>
      </c>
      <c r="G349" s="51" t="n">
        <v>5.64</v>
      </c>
      <c r="H349" s="52"/>
      <c r="I349" s="46" t="n">
        <f aca="false">$D$1116</f>
        <v>0.264</v>
      </c>
      <c r="J349" s="53" t="n">
        <f aca="false">TRUNC(H349*(1+I349),2)</f>
        <v>0</v>
      </c>
      <c r="K349" s="54" t="n">
        <f aca="false">TRUNC(J349*G349,2)</f>
        <v>0</v>
      </c>
      <c r="L349" s="51"/>
      <c r="M349" s="46"/>
      <c r="N349" s="7" t="n">
        <f aca="false">SUM(O349:V349)-K349</f>
        <v>0</v>
      </c>
      <c r="O349" s="51"/>
      <c r="P349" s="51"/>
      <c r="Q349" s="51"/>
      <c r="R349" s="51"/>
      <c r="S349" s="51"/>
      <c r="T349" s="51" t="n">
        <f aca="false">K349</f>
        <v>0</v>
      </c>
      <c r="U349" s="51"/>
      <c r="V349" s="51"/>
      <c r="W349" s="50"/>
      <c r="X349" s="50"/>
      <c r="Y349" s="43"/>
    </row>
    <row r="350" s="10" customFormat="true" ht="35.05" hidden="false" customHeight="false" outlineLevel="1" collapsed="false">
      <c r="A350" s="49" t="s">
        <v>682</v>
      </c>
      <c r="B350" s="50" t="s">
        <v>49</v>
      </c>
      <c r="C350" s="50" t="s">
        <v>678</v>
      </c>
      <c r="D350" s="50" t="s">
        <v>51</v>
      </c>
      <c r="E350" s="45" t="s">
        <v>683</v>
      </c>
      <c r="F350" s="7" t="s">
        <v>64</v>
      </c>
      <c r="G350" s="51" t="n">
        <v>18.73</v>
      </c>
      <c r="H350" s="52"/>
      <c r="I350" s="46" t="n">
        <f aca="false">$D$1116</f>
        <v>0.264</v>
      </c>
      <c r="J350" s="53" t="n">
        <f aca="false">TRUNC(H350*(1+I350),2)</f>
        <v>0</v>
      </c>
      <c r="K350" s="54" t="n">
        <f aca="false">TRUNC(J350*G350,2)</f>
        <v>0</v>
      </c>
      <c r="L350" s="51"/>
      <c r="M350" s="46"/>
      <c r="N350" s="7" t="n">
        <f aca="false">SUM(O350:V350)-K350</f>
        <v>0</v>
      </c>
      <c r="O350" s="51"/>
      <c r="P350" s="51"/>
      <c r="Q350" s="51"/>
      <c r="R350" s="51"/>
      <c r="S350" s="51"/>
      <c r="T350" s="51" t="n">
        <f aca="false">K350</f>
        <v>0</v>
      </c>
      <c r="U350" s="51"/>
      <c r="V350" s="51"/>
      <c r="W350" s="50"/>
      <c r="X350" s="50"/>
      <c r="Y350" s="43"/>
    </row>
    <row r="351" s="10" customFormat="true" ht="35.05" hidden="false" customHeight="false" outlineLevel="1" collapsed="false">
      <c r="A351" s="49" t="s">
        <v>684</v>
      </c>
      <c r="B351" s="50" t="s">
        <v>49</v>
      </c>
      <c r="C351" s="50" t="s">
        <v>685</v>
      </c>
      <c r="D351" s="50" t="s">
        <v>51</v>
      </c>
      <c r="E351" s="45" t="s">
        <v>686</v>
      </c>
      <c r="F351" s="7" t="s">
        <v>64</v>
      </c>
      <c r="G351" s="51" t="n">
        <v>1.36</v>
      </c>
      <c r="H351" s="52"/>
      <c r="I351" s="46" t="n">
        <f aca="false">$D$1116</f>
        <v>0.264</v>
      </c>
      <c r="J351" s="53" t="n">
        <f aca="false">TRUNC(H351*(1+I351),2)</f>
        <v>0</v>
      </c>
      <c r="K351" s="54" t="n">
        <f aca="false">TRUNC(J351*G351,2)</f>
        <v>0</v>
      </c>
      <c r="L351" s="51"/>
      <c r="M351" s="60"/>
      <c r="N351" s="7" t="n">
        <f aca="false">SUM(O351:V351)-K351</f>
        <v>0</v>
      </c>
      <c r="O351" s="51"/>
      <c r="P351" s="51"/>
      <c r="Q351" s="51"/>
      <c r="R351" s="51"/>
      <c r="S351" s="51"/>
      <c r="T351" s="51" t="n">
        <f aca="false">K351</f>
        <v>0</v>
      </c>
      <c r="U351" s="51"/>
      <c r="V351" s="51"/>
      <c r="W351" s="50"/>
      <c r="X351" s="50"/>
      <c r="Y351" s="43"/>
    </row>
    <row r="352" s="10" customFormat="true" ht="35.05" hidden="false" customHeight="false" outlineLevel="1" collapsed="false">
      <c r="A352" s="49" t="s">
        <v>687</v>
      </c>
      <c r="B352" s="50" t="s">
        <v>49</v>
      </c>
      <c r="C352" s="50" t="s">
        <v>685</v>
      </c>
      <c r="D352" s="50" t="s">
        <v>51</v>
      </c>
      <c r="E352" s="45" t="s">
        <v>688</v>
      </c>
      <c r="F352" s="7" t="s">
        <v>64</v>
      </c>
      <c r="G352" s="51" t="n">
        <v>5.64</v>
      </c>
      <c r="H352" s="52"/>
      <c r="I352" s="46" t="n">
        <f aca="false">$D$1116</f>
        <v>0.264</v>
      </c>
      <c r="J352" s="53" t="n">
        <f aca="false">TRUNC(H352*(1+I352),2)</f>
        <v>0</v>
      </c>
      <c r="K352" s="54" t="n">
        <f aca="false">TRUNC(J352*G352,2)</f>
        <v>0</v>
      </c>
      <c r="L352" s="51"/>
      <c r="M352" s="60"/>
      <c r="N352" s="7" t="n">
        <f aca="false">SUM(O352:V352)-K352</f>
        <v>0</v>
      </c>
      <c r="O352" s="51"/>
      <c r="P352" s="51"/>
      <c r="Q352" s="51"/>
      <c r="R352" s="51"/>
      <c r="S352" s="51"/>
      <c r="T352" s="51" t="n">
        <f aca="false">K352</f>
        <v>0</v>
      </c>
      <c r="U352" s="51"/>
      <c r="V352" s="51"/>
      <c r="W352" s="50"/>
      <c r="X352" s="50"/>
      <c r="Y352" s="43"/>
    </row>
    <row r="353" s="10" customFormat="true" ht="35.05" hidden="false" customHeight="false" outlineLevel="1" collapsed="false">
      <c r="A353" s="49" t="s">
        <v>689</v>
      </c>
      <c r="B353" s="50" t="s">
        <v>49</v>
      </c>
      <c r="C353" s="50" t="s">
        <v>685</v>
      </c>
      <c r="D353" s="50" t="s">
        <v>51</v>
      </c>
      <c r="E353" s="45" t="s">
        <v>690</v>
      </c>
      <c r="F353" s="7" t="s">
        <v>64</v>
      </c>
      <c r="G353" s="51" t="n">
        <v>18.73</v>
      </c>
      <c r="H353" s="52"/>
      <c r="I353" s="46" t="n">
        <f aca="false">$D$1116</f>
        <v>0.264</v>
      </c>
      <c r="J353" s="53" t="n">
        <f aca="false">TRUNC(H353*(1+I353),2)</f>
        <v>0</v>
      </c>
      <c r="K353" s="54" t="n">
        <f aca="false">TRUNC(J353*G353,2)</f>
        <v>0</v>
      </c>
      <c r="L353" s="51"/>
      <c r="M353" s="60"/>
      <c r="N353" s="7" t="n">
        <f aca="false">SUM(O353:V353)-K353</f>
        <v>0</v>
      </c>
      <c r="O353" s="51"/>
      <c r="P353" s="51"/>
      <c r="Q353" s="51"/>
      <c r="R353" s="51"/>
      <c r="S353" s="51"/>
      <c r="T353" s="51" t="n">
        <f aca="false">K353</f>
        <v>0</v>
      </c>
      <c r="U353" s="51"/>
      <c r="V353" s="51"/>
      <c r="W353" s="50"/>
      <c r="X353" s="50"/>
      <c r="Y353" s="43"/>
    </row>
    <row r="354" s="49" customFormat="true" ht="35.05" hidden="false" customHeight="false" outlineLevel="1" collapsed="false">
      <c r="A354" s="49" t="s">
        <v>691</v>
      </c>
      <c r="B354" s="50" t="s">
        <v>49</v>
      </c>
      <c r="C354" s="50" t="s">
        <v>666</v>
      </c>
      <c r="D354" s="50" t="s">
        <v>51</v>
      </c>
      <c r="E354" s="45" t="s">
        <v>667</v>
      </c>
      <c r="F354" s="7" t="s">
        <v>64</v>
      </c>
      <c r="G354" s="51" t="n">
        <v>10.73</v>
      </c>
      <c r="H354" s="52"/>
      <c r="I354" s="46" t="n">
        <f aca="false">$D$1116</f>
        <v>0.264</v>
      </c>
      <c r="J354" s="53" t="n">
        <f aca="false">TRUNC(H354*(1+I354),2)</f>
        <v>0</v>
      </c>
      <c r="K354" s="54" t="n">
        <f aca="false">TRUNC(J354*G354,2)</f>
        <v>0</v>
      </c>
      <c r="N354" s="7" t="n">
        <f aca="false">SUM(O354:V354)-K354</f>
        <v>0</v>
      </c>
      <c r="O354" s="51"/>
      <c r="P354" s="51"/>
      <c r="Q354" s="51"/>
      <c r="R354" s="51"/>
      <c r="S354" s="51"/>
      <c r="T354" s="51" t="n">
        <f aca="false">K354</f>
        <v>0</v>
      </c>
      <c r="U354" s="51"/>
      <c r="V354" s="51"/>
      <c r="W354" s="83"/>
      <c r="X354" s="83"/>
      <c r="Y354" s="43"/>
      <c r="Z354" s="128"/>
      <c r="AA354" s="128"/>
      <c r="AB354" s="128"/>
      <c r="AC354" s="128"/>
      <c r="AD354" s="128"/>
      <c r="AE354" s="128"/>
      <c r="AF354" s="128"/>
      <c r="AG354" s="128"/>
    </row>
    <row r="355" s="9" customFormat="true" ht="35.05" hidden="false" customHeight="false" outlineLevel="1" collapsed="false">
      <c r="A355" s="49" t="s">
        <v>692</v>
      </c>
      <c r="B355" s="50" t="s">
        <v>49</v>
      </c>
      <c r="C355" s="50" t="s">
        <v>693</v>
      </c>
      <c r="D355" s="50" t="s">
        <v>80</v>
      </c>
      <c r="E355" s="45" t="s">
        <v>694</v>
      </c>
      <c r="F355" s="7" t="s">
        <v>64</v>
      </c>
      <c r="G355" s="51" t="n">
        <v>3</v>
      </c>
      <c r="H355" s="52"/>
      <c r="I355" s="46" t="n">
        <f aca="false">$D$1116</f>
        <v>0.264</v>
      </c>
      <c r="J355" s="53" t="n">
        <f aca="false">TRUNC(H355*(1+I355),2)</f>
        <v>0</v>
      </c>
      <c r="K355" s="54" t="n">
        <f aca="false">TRUNC(J355*G355,2)</f>
        <v>0</v>
      </c>
      <c r="L355" s="51"/>
      <c r="M355" s="46"/>
      <c r="N355" s="7" t="n">
        <f aca="false">SUM(O355:V355)-K355</f>
        <v>0</v>
      </c>
      <c r="O355" s="51"/>
      <c r="P355" s="51"/>
      <c r="Q355" s="51"/>
      <c r="R355" s="51"/>
      <c r="S355" s="51"/>
      <c r="T355" s="51" t="n">
        <f aca="false">K355</f>
        <v>0</v>
      </c>
      <c r="U355" s="51"/>
      <c r="V355" s="51"/>
      <c r="W355" s="7"/>
      <c r="X355" s="7"/>
      <c r="Y355" s="43"/>
      <c r="IM355" s="10"/>
      <c r="IN355" s="10"/>
    </row>
    <row r="356" s="43" customFormat="true" ht="14.15" hidden="false" customHeight="false" outlineLevel="0" collapsed="false">
      <c r="A356" s="36" t="n">
        <v>12</v>
      </c>
      <c r="B356" s="37"/>
      <c r="C356" s="37"/>
      <c r="D356" s="37"/>
      <c r="E356" s="36" t="s">
        <v>695</v>
      </c>
      <c r="F356" s="38"/>
      <c r="G356" s="38"/>
      <c r="H356" s="55"/>
      <c r="I356" s="38"/>
      <c r="J356" s="38"/>
      <c r="K356" s="39"/>
      <c r="L356" s="40" t="n">
        <f aca="false">SUM(K361:K401)</f>
        <v>0</v>
      </c>
      <c r="M356" s="41" t="e">
        <f aca="false">(L356)/$L$1115</f>
        <v>#DIV/0!</v>
      </c>
      <c r="N356" s="42" t="n">
        <f aca="false">SUM(O356:V356)-K356</f>
        <v>0</v>
      </c>
      <c r="O356" s="40" t="str">
        <f aca="false">IF(SUM(O361:O401)&gt;0,SUM(O361:O401),"-")</f>
        <v>-</v>
      </c>
      <c r="P356" s="40" t="str">
        <f aca="false">IF(SUM(P361:P401)&gt;0,SUM(P361:P401),"-")</f>
        <v>-</v>
      </c>
      <c r="Q356" s="40" t="str">
        <f aca="false">IF(SUM(Q361:Q401)&gt;0,SUM(Q361:Q401),"-")</f>
        <v>-</v>
      </c>
      <c r="R356" s="40" t="str">
        <f aca="false">IF(SUM(R361:R401)&gt;0,SUM(R361:R401),"-")</f>
        <v>-</v>
      </c>
      <c r="S356" s="40" t="str">
        <f aca="false">IF(SUM(S361:S401)&gt;0,SUM(S361:S401),"-")</f>
        <v>-</v>
      </c>
      <c r="T356" s="40" t="str">
        <f aca="false">IF(SUM(T361:T401)&gt;0,SUM(T361:T401),"-")</f>
        <v>-</v>
      </c>
      <c r="U356" s="40" t="str">
        <f aca="false">IF(SUM(U361:U401)&gt;0,SUM(U361:U401),"-")</f>
        <v>-</v>
      </c>
      <c r="V356" s="40" t="str">
        <f aca="false">IF(SUM(V361:V401)&gt;0,SUM(V361:V401),"-")</f>
        <v>-</v>
      </c>
      <c r="W356" s="40" t="str">
        <f aca="false">IF(SUM(W361:W401)&gt;0,SUM(W361:W401),"-")</f>
        <v>-</v>
      </c>
      <c r="X356" s="40" t="str">
        <f aca="false">IF(SUM(X361:X401)&gt;0,SUM(X361:X401),"-")</f>
        <v>-</v>
      </c>
      <c r="IM356" s="44"/>
      <c r="IN356" s="44"/>
    </row>
    <row r="357" s="9" customFormat="true" ht="14.15" hidden="false" customHeight="false" outlineLevel="0" collapsed="false">
      <c r="A357" s="49"/>
      <c r="B357" s="83"/>
      <c r="C357" s="83"/>
      <c r="D357" s="83"/>
      <c r="E357" s="3"/>
      <c r="F357" s="50"/>
      <c r="G357" s="50"/>
      <c r="H357" s="55"/>
      <c r="I357" s="50"/>
      <c r="J357" s="50"/>
      <c r="K357" s="51"/>
      <c r="L357" s="51"/>
      <c r="M357" s="46"/>
      <c r="N357" s="46" t="n">
        <f aca="false">SUM(O357:V357)-K357</f>
        <v>0</v>
      </c>
      <c r="O357" s="7"/>
      <c r="P357" s="7"/>
      <c r="Q357" s="46"/>
      <c r="R357" s="46"/>
      <c r="S357" s="46"/>
      <c r="T357" s="46"/>
      <c r="U357" s="46"/>
      <c r="V357" s="46"/>
      <c r="W357" s="7"/>
      <c r="X357" s="7"/>
      <c r="IM357" s="10"/>
      <c r="IN357" s="10"/>
    </row>
    <row r="358" s="85" customFormat="true" ht="14.15" hidden="false" customHeight="false" outlineLevel="1" collapsed="false">
      <c r="A358" s="65" t="s">
        <v>696</v>
      </c>
      <c r="B358" s="67"/>
      <c r="C358" s="67"/>
      <c r="D358" s="67"/>
      <c r="E358" s="68" t="s">
        <v>86</v>
      </c>
      <c r="F358" s="71"/>
      <c r="G358" s="71"/>
      <c r="H358" s="52"/>
      <c r="I358" s="71"/>
      <c r="J358" s="71"/>
      <c r="K358" s="86"/>
      <c r="L358" s="69"/>
      <c r="M358" s="70"/>
      <c r="N358" s="71" t="n">
        <f aca="false">SUM(O358:V358)-K358</f>
        <v>0</v>
      </c>
      <c r="O358" s="71"/>
      <c r="P358" s="71"/>
      <c r="Q358" s="71"/>
      <c r="R358" s="71"/>
      <c r="S358" s="71"/>
      <c r="T358" s="71"/>
      <c r="U358" s="71"/>
      <c r="V358" s="71"/>
      <c r="W358" s="66"/>
      <c r="X358" s="66"/>
    </row>
    <row r="359" s="89" customFormat="true" ht="14.15" hidden="false" customHeight="false" outlineLevel="1" collapsed="false">
      <c r="A359" s="73" t="s">
        <v>697</v>
      </c>
      <c r="B359" s="75"/>
      <c r="C359" s="75"/>
      <c r="D359" s="75"/>
      <c r="E359" s="76" t="s">
        <v>698</v>
      </c>
      <c r="F359" s="74"/>
      <c r="G359" s="74"/>
      <c r="H359" s="55"/>
      <c r="I359" s="74"/>
      <c r="J359" s="74"/>
      <c r="K359" s="94"/>
      <c r="L359" s="77"/>
      <c r="M359" s="78"/>
      <c r="N359" s="79" t="n">
        <f aca="false">SUM(O359:V359)-K359</f>
        <v>0</v>
      </c>
      <c r="O359" s="77"/>
      <c r="P359" s="77"/>
      <c r="Q359" s="77"/>
      <c r="R359" s="77"/>
      <c r="S359" s="77"/>
      <c r="T359" s="77"/>
      <c r="U359" s="77"/>
      <c r="V359" s="77"/>
      <c r="W359" s="74"/>
      <c r="X359" s="74"/>
    </row>
    <row r="360" s="125" customFormat="true" ht="14.15" hidden="false" customHeight="false" outlineLevel="1" collapsed="false">
      <c r="A360" s="117" t="s">
        <v>699</v>
      </c>
      <c r="B360" s="118"/>
      <c r="C360" s="118"/>
      <c r="D360" s="118"/>
      <c r="E360" s="129" t="s">
        <v>700</v>
      </c>
      <c r="F360" s="130"/>
      <c r="G360" s="130"/>
      <c r="H360" s="55"/>
      <c r="I360" s="130"/>
      <c r="J360" s="130"/>
      <c r="K360" s="121"/>
      <c r="L360" s="130"/>
      <c r="M360" s="130"/>
      <c r="N360" s="124" t="n">
        <f aca="false">SUM(O360:V360)-K360</f>
        <v>0</v>
      </c>
      <c r="O360" s="122"/>
      <c r="P360" s="122"/>
      <c r="Q360" s="122"/>
      <c r="R360" s="122"/>
      <c r="S360" s="122"/>
      <c r="T360" s="122"/>
      <c r="U360" s="122"/>
      <c r="V360" s="122"/>
      <c r="W360" s="119"/>
      <c r="X360" s="119"/>
      <c r="Y360" s="131"/>
    </row>
    <row r="361" s="9" customFormat="true" ht="23.85" hidden="false" customHeight="false" outlineLevel="1" collapsed="false">
      <c r="A361" s="49" t="s">
        <v>701</v>
      </c>
      <c r="B361" s="50" t="s">
        <v>49</v>
      </c>
      <c r="C361" s="50" t="s">
        <v>702</v>
      </c>
      <c r="D361" s="50" t="s">
        <v>51</v>
      </c>
      <c r="E361" s="45" t="s">
        <v>703</v>
      </c>
      <c r="F361" s="7" t="s">
        <v>121</v>
      </c>
      <c r="G361" s="51" t="n">
        <v>2.83</v>
      </c>
      <c r="H361" s="52"/>
      <c r="I361" s="46" t="n">
        <f aca="false">$D$1116</f>
        <v>0.264</v>
      </c>
      <c r="J361" s="53" t="n">
        <f aca="false">TRUNC(H361*(1+I361),2)</f>
        <v>0</v>
      </c>
      <c r="K361" s="54" t="n">
        <f aca="false">TRUNC(J361*G361,2)</f>
        <v>0</v>
      </c>
      <c r="L361" s="51"/>
      <c r="M361" s="46"/>
      <c r="N361" s="7" t="n">
        <f aca="false">SUM(O361:V361)-K361</f>
        <v>0</v>
      </c>
      <c r="O361" s="51"/>
      <c r="P361" s="51"/>
      <c r="Q361" s="51" t="n">
        <f aca="false">K361</f>
        <v>0</v>
      </c>
      <c r="R361" s="51"/>
      <c r="S361" s="51"/>
      <c r="T361" s="51"/>
      <c r="U361" s="51"/>
      <c r="V361" s="51"/>
      <c r="W361" s="7"/>
      <c r="X361" s="7"/>
      <c r="IM361" s="10"/>
      <c r="IN361" s="10"/>
    </row>
    <row r="362" s="9" customFormat="true" ht="14.15" hidden="false" customHeight="false" outlineLevel="1" collapsed="false">
      <c r="A362" s="49" t="s">
        <v>704</v>
      </c>
      <c r="B362" s="50" t="s">
        <v>49</v>
      </c>
      <c r="C362" s="50" t="s">
        <v>705</v>
      </c>
      <c r="D362" s="50" t="s">
        <v>51</v>
      </c>
      <c r="E362" s="45" t="s">
        <v>706</v>
      </c>
      <c r="F362" s="7" t="s">
        <v>121</v>
      </c>
      <c r="G362" s="51" t="n">
        <v>0.71</v>
      </c>
      <c r="H362" s="52"/>
      <c r="I362" s="46" t="n">
        <f aca="false">$D$1116</f>
        <v>0.264</v>
      </c>
      <c r="J362" s="53" t="n">
        <f aca="false">TRUNC(H362*(1+I362),2)</f>
        <v>0</v>
      </c>
      <c r="K362" s="54" t="n">
        <f aca="false">TRUNC(J362*G362,2)</f>
        <v>0</v>
      </c>
      <c r="L362" s="51"/>
      <c r="M362" s="46"/>
      <c r="N362" s="7" t="n">
        <f aca="false">SUM(O362:V362)-K362</f>
        <v>0</v>
      </c>
      <c r="O362" s="51"/>
      <c r="P362" s="51"/>
      <c r="Q362" s="51" t="n">
        <f aca="false">K362</f>
        <v>0</v>
      </c>
      <c r="R362" s="51"/>
      <c r="S362" s="51"/>
      <c r="T362" s="51"/>
      <c r="U362" s="51"/>
      <c r="V362" s="51"/>
      <c r="W362" s="7"/>
      <c r="X362" s="7"/>
      <c r="IM362" s="10"/>
      <c r="IN362" s="10"/>
    </row>
    <row r="363" s="9" customFormat="true" ht="23.85" hidden="false" customHeight="false" outlineLevel="1" collapsed="false">
      <c r="A363" s="49" t="s">
        <v>707</v>
      </c>
      <c r="B363" s="50" t="s">
        <v>49</v>
      </c>
      <c r="C363" s="50" t="s">
        <v>708</v>
      </c>
      <c r="D363" s="50" t="s">
        <v>51</v>
      </c>
      <c r="E363" s="45" t="s">
        <v>709</v>
      </c>
      <c r="F363" s="7" t="s">
        <v>64</v>
      </c>
      <c r="G363" s="51" t="n">
        <v>14.17</v>
      </c>
      <c r="H363" s="52"/>
      <c r="I363" s="46" t="n">
        <f aca="false">$D$1116</f>
        <v>0.264</v>
      </c>
      <c r="J363" s="53" t="n">
        <f aca="false">TRUNC(H363*(1+I363),2)</f>
        <v>0</v>
      </c>
      <c r="K363" s="54" t="n">
        <f aca="false">TRUNC(J363*G363,2)</f>
        <v>0</v>
      </c>
      <c r="L363" s="51"/>
      <c r="M363" s="46"/>
      <c r="N363" s="7" t="n">
        <f aca="false">SUM(O363:V363)-K363</f>
        <v>0</v>
      </c>
      <c r="O363" s="51"/>
      <c r="P363" s="51"/>
      <c r="Q363" s="51" t="n">
        <f aca="false">K363</f>
        <v>0</v>
      </c>
      <c r="R363" s="51"/>
      <c r="S363" s="51"/>
      <c r="T363" s="51"/>
      <c r="U363" s="51"/>
      <c r="V363" s="51"/>
      <c r="W363" s="7"/>
      <c r="X363" s="7"/>
      <c r="IM363" s="10"/>
      <c r="IN363" s="10"/>
    </row>
    <row r="364" s="9" customFormat="true" ht="23.85" hidden="false" customHeight="false" outlineLevel="1" collapsed="false">
      <c r="A364" s="49" t="s">
        <v>710</v>
      </c>
      <c r="B364" s="50" t="s">
        <v>49</v>
      </c>
      <c r="C364" s="50" t="s">
        <v>711</v>
      </c>
      <c r="D364" s="50" t="s">
        <v>51</v>
      </c>
      <c r="E364" s="45" t="s">
        <v>712</v>
      </c>
      <c r="F364" s="7" t="s">
        <v>64</v>
      </c>
      <c r="G364" s="51" t="n">
        <v>14.17</v>
      </c>
      <c r="H364" s="52"/>
      <c r="I364" s="46" t="n">
        <f aca="false">$D$1116</f>
        <v>0.264</v>
      </c>
      <c r="J364" s="53" t="n">
        <f aca="false">TRUNC(H364*(1+I364),2)</f>
        <v>0</v>
      </c>
      <c r="K364" s="54" t="n">
        <f aca="false">TRUNC(J364*G364,2)</f>
        <v>0</v>
      </c>
      <c r="L364" s="51"/>
      <c r="M364" s="46"/>
      <c r="N364" s="7" t="n">
        <f aca="false">SUM(O364:V364)-K364</f>
        <v>0</v>
      </c>
      <c r="O364" s="51"/>
      <c r="P364" s="51"/>
      <c r="Q364" s="51" t="n">
        <f aca="false">K364</f>
        <v>0</v>
      </c>
      <c r="R364" s="51"/>
      <c r="S364" s="51"/>
      <c r="T364" s="51"/>
      <c r="U364" s="51"/>
      <c r="V364" s="51"/>
      <c r="W364" s="7"/>
      <c r="X364" s="7"/>
      <c r="IM364" s="10"/>
      <c r="IN364" s="10"/>
    </row>
    <row r="365" s="131" customFormat="true" ht="12.8" hidden="false" customHeight="false" outlineLevel="1" collapsed="false">
      <c r="A365" s="117" t="s">
        <v>713</v>
      </c>
      <c r="B365" s="119"/>
      <c r="C365" s="119"/>
      <c r="D365" s="119"/>
      <c r="E365" s="129" t="s">
        <v>714</v>
      </c>
      <c r="F365" s="119"/>
      <c r="G365" s="119"/>
      <c r="H365" s="55"/>
      <c r="I365" s="123"/>
      <c r="J365" s="123"/>
      <c r="K365" s="122"/>
      <c r="L365" s="122"/>
      <c r="M365" s="123"/>
      <c r="N365" s="124"/>
      <c r="O365" s="122"/>
      <c r="P365" s="122"/>
      <c r="Q365" s="122"/>
      <c r="R365" s="122"/>
      <c r="S365" s="122"/>
      <c r="T365" s="122"/>
      <c r="U365" s="122"/>
      <c r="V365" s="122"/>
      <c r="W365" s="124"/>
      <c r="X365" s="124"/>
      <c r="IM365" s="125"/>
      <c r="IN365" s="125"/>
    </row>
    <row r="366" s="9" customFormat="true" ht="23.85" hidden="false" customHeight="false" outlineLevel="1" collapsed="false">
      <c r="A366" s="49" t="s">
        <v>715</v>
      </c>
      <c r="B366" s="50" t="s">
        <v>49</v>
      </c>
      <c r="C366" s="50" t="s">
        <v>716</v>
      </c>
      <c r="D366" s="50" t="s">
        <v>51</v>
      </c>
      <c r="E366" s="45" t="s">
        <v>717</v>
      </c>
      <c r="F366" s="7" t="s">
        <v>64</v>
      </c>
      <c r="G366" s="51" t="n">
        <v>497.9</v>
      </c>
      <c r="H366" s="52"/>
      <c r="I366" s="46" t="n">
        <f aca="false">$D$1116</f>
        <v>0.264</v>
      </c>
      <c r="J366" s="53" t="n">
        <f aca="false">TRUNC(H366*(1+I366),2)</f>
        <v>0</v>
      </c>
      <c r="K366" s="54" t="n">
        <f aca="false">TRUNC(J366*G366,2)</f>
        <v>0</v>
      </c>
      <c r="L366" s="51"/>
      <c r="M366" s="46"/>
      <c r="N366" s="7" t="n">
        <f aca="false">SUM(O366:V366)-K366</f>
        <v>0</v>
      </c>
      <c r="O366" s="51"/>
      <c r="P366" s="51"/>
      <c r="Q366" s="51"/>
      <c r="R366" s="51"/>
      <c r="S366" s="51" t="n">
        <f aca="false">K366</f>
        <v>0</v>
      </c>
      <c r="T366" s="51"/>
      <c r="U366" s="51"/>
      <c r="V366" s="51"/>
      <c r="W366" s="7"/>
      <c r="X366" s="7"/>
      <c r="IM366" s="10"/>
      <c r="IN366" s="10"/>
    </row>
    <row r="367" s="72" customFormat="true" ht="14.15" hidden="false" customHeight="false" outlineLevel="1" collapsed="false">
      <c r="A367" s="65" t="s">
        <v>718</v>
      </c>
      <c r="B367" s="67"/>
      <c r="C367" s="67"/>
      <c r="D367" s="66"/>
      <c r="E367" s="68" t="s">
        <v>719</v>
      </c>
      <c r="F367" s="66"/>
      <c r="G367" s="66"/>
      <c r="H367" s="55"/>
      <c r="I367" s="70"/>
      <c r="J367" s="70"/>
      <c r="K367" s="84"/>
      <c r="L367" s="69"/>
      <c r="M367" s="70"/>
      <c r="N367" s="71" t="n">
        <f aca="false">SUM(O367:V367)-K367</f>
        <v>0</v>
      </c>
      <c r="O367" s="69"/>
      <c r="P367" s="69"/>
      <c r="Q367" s="69"/>
      <c r="R367" s="69"/>
      <c r="S367" s="69"/>
      <c r="T367" s="69"/>
      <c r="U367" s="69"/>
      <c r="V367" s="69"/>
      <c r="W367" s="71"/>
      <c r="X367" s="71"/>
      <c r="IM367" s="85"/>
      <c r="IN367" s="85"/>
    </row>
    <row r="368" s="49" customFormat="true" ht="35.05" hidden="false" customHeight="false" outlineLevel="1" collapsed="false">
      <c r="A368" s="49" t="s">
        <v>720</v>
      </c>
      <c r="B368" s="50" t="s">
        <v>49</v>
      </c>
      <c r="C368" s="50" t="n">
        <v>87263</v>
      </c>
      <c r="D368" s="50" t="s">
        <v>51</v>
      </c>
      <c r="E368" s="45" t="s">
        <v>721</v>
      </c>
      <c r="F368" s="7" t="s">
        <v>64</v>
      </c>
      <c r="G368" s="51" t="n">
        <v>497.56</v>
      </c>
      <c r="H368" s="52"/>
      <c r="I368" s="46" t="n">
        <f aca="false">$D$1116</f>
        <v>0.264</v>
      </c>
      <c r="J368" s="53" t="n">
        <f aca="false">TRUNC(H368*(1+I368),2)</f>
        <v>0</v>
      </c>
      <c r="K368" s="54" t="n">
        <f aca="false">TRUNC(J368*G368,2)</f>
        <v>0</v>
      </c>
      <c r="N368" s="7" t="n">
        <f aca="false">SUM(O368:V368)-K368</f>
        <v>0</v>
      </c>
      <c r="O368" s="51"/>
      <c r="P368" s="51"/>
      <c r="Q368" s="51"/>
      <c r="R368" s="51"/>
      <c r="S368" s="51" t="n">
        <f aca="false">K368</f>
        <v>0</v>
      </c>
      <c r="T368" s="51"/>
      <c r="U368" s="51"/>
      <c r="V368" s="51"/>
      <c r="W368" s="83"/>
      <c r="X368" s="83"/>
      <c r="Y368" s="9"/>
      <c r="Z368" s="128"/>
      <c r="AA368" s="128"/>
      <c r="AB368" s="128"/>
      <c r="AC368" s="128"/>
      <c r="AD368" s="128"/>
      <c r="AE368" s="128"/>
      <c r="AF368" s="128"/>
      <c r="AG368" s="128"/>
    </row>
    <row r="369" s="10" customFormat="true" ht="23.85" hidden="false" customHeight="false" outlineLevel="1" collapsed="false">
      <c r="A369" s="49" t="s">
        <v>722</v>
      </c>
      <c r="B369" s="50" t="s">
        <v>49</v>
      </c>
      <c r="C369" s="50" t="n">
        <v>88650</v>
      </c>
      <c r="D369" s="50" t="s">
        <v>51</v>
      </c>
      <c r="E369" s="45" t="s">
        <v>723</v>
      </c>
      <c r="F369" s="7" t="s">
        <v>130</v>
      </c>
      <c r="G369" s="51" t="n">
        <v>190.56</v>
      </c>
      <c r="H369" s="52"/>
      <c r="I369" s="46" t="n">
        <f aca="false">$D$1116</f>
        <v>0.264</v>
      </c>
      <c r="J369" s="53" t="n">
        <f aca="false">TRUNC(H369*(1+I369),2)</f>
        <v>0</v>
      </c>
      <c r="K369" s="54" t="n">
        <f aca="false">TRUNC(J369*G369,2)</f>
        <v>0</v>
      </c>
      <c r="L369" s="49"/>
      <c r="M369" s="49"/>
      <c r="N369" s="7" t="n">
        <f aca="false">SUM(O369:V369)-K369</f>
        <v>0</v>
      </c>
      <c r="O369" s="51"/>
      <c r="P369" s="51"/>
      <c r="Q369" s="51"/>
      <c r="R369" s="51"/>
      <c r="S369" s="51" t="n">
        <f aca="false">K369</f>
        <v>0</v>
      </c>
      <c r="T369" s="51"/>
      <c r="U369" s="51"/>
      <c r="V369" s="51"/>
      <c r="W369" s="83"/>
      <c r="X369" s="83"/>
      <c r="Z369" s="128"/>
      <c r="AA369" s="128"/>
      <c r="AB369" s="128"/>
      <c r="AC369" s="128"/>
      <c r="AD369" s="128"/>
      <c r="AE369" s="128"/>
      <c r="AF369" s="128"/>
      <c r="AG369" s="128"/>
    </row>
    <row r="370" s="10" customFormat="true" ht="14.15" hidden="false" customHeight="false" outlineLevel="1" collapsed="false">
      <c r="A370" s="49" t="s">
        <v>724</v>
      </c>
      <c r="B370" s="50" t="s">
        <v>49</v>
      </c>
      <c r="C370" s="50" t="s">
        <v>725</v>
      </c>
      <c r="D370" s="50" t="s">
        <v>80</v>
      </c>
      <c r="E370" s="45" t="s">
        <v>726</v>
      </c>
      <c r="F370" s="7" t="s">
        <v>130</v>
      </c>
      <c r="G370" s="51" t="n">
        <v>7.7</v>
      </c>
      <c r="H370" s="52"/>
      <c r="I370" s="46" t="n">
        <f aca="false">$D$1116</f>
        <v>0.264</v>
      </c>
      <c r="J370" s="53" t="n">
        <f aca="false">TRUNC(H370*(1+I370),2)</f>
        <v>0</v>
      </c>
      <c r="K370" s="54" t="n">
        <f aca="false">TRUNC(J370*G370,2)</f>
        <v>0</v>
      </c>
      <c r="L370" s="60"/>
      <c r="M370" s="60"/>
      <c r="N370" s="7" t="n">
        <f aca="false">SUM(O370:V370)-K370</f>
        <v>0</v>
      </c>
      <c r="O370" s="51"/>
      <c r="P370" s="51"/>
      <c r="Q370" s="51"/>
      <c r="R370" s="51"/>
      <c r="S370" s="51" t="n">
        <f aca="false">K370</f>
        <v>0</v>
      </c>
      <c r="T370" s="51"/>
      <c r="U370" s="51"/>
      <c r="V370" s="51"/>
      <c r="W370" s="83"/>
      <c r="X370" s="83"/>
      <c r="Z370" s="128"/>
      <c r="AA370" s="128"/>
      <c r="AB370" s="128"/>
      <c r="AC370" s="128"/>
      <c r="AD370" s="128"/>
      <c r="AE370" s="128"/>
      <c r="AF370" s="128"/>
      <c r="AG370" s="128"/>
    </row>
    <row r="371" s="10" customFormat="true" ht="14.15" hidden="false" customHeight="false" outlineLevel="1" collapsed="false">
      <c r="A371" s="49" t="s">
        <v>727</v>
      </c>
      <c r="B371" s="50" t="s">
        <v>49</v>
      </c>
      <c r="C371" s="50" t="s">
        <v>728</v>
      </c>
      <c r="D371" s="50" t="s">
        <v>80</v>
      </c>
      <c r="E371" s="45" t="s">
        <v>729</v>
      </c>
      <c r="F371" s="7" t="s">
        <v>130</v>
      </c>
      <c r="G371" s="51" t="n">
        <v>4.75</v>
      </c>
      <c r="H371" s="52"/>
      <c r="I371" s="46" t="n">
        <f aca="false">$D$1116</f>
        <v>0.264</v>
      </c>
      <c r="J371" s="53" t="n">
        <f aca="false">TRUNC(H371*(1+I371),2)</f>
        <v>0</v>
      </c>
      <c r="K371" s="54" t="n">
        <f aca="false">TRUNC(J371*G371,2)</f>
        <v>0</v>
      </c>
      <c r="L371" s="60"/>
      <c r="M371" s="60"/>
      <c r="N371" s="7" t="n">
        <f aca="false">SUM(O371:V371)-K371</f>
        <v>0</v>
      </c>
      <c r="O371" s="51"/>
      <c r="P371" s="51"/>
      <c r="Q371" s="51"/>
      <c r="R371" s="51"/>
      <c r="S371" s="51" t="n">
        <f aca="false">K371</f>
        <v>0</v>
      </c>
      <c r="T371" s="51"/>
      <c r="U371" s="51"/>
      <c r="V371" s="51"/>
      <c r="W371" s="83"/>
      <c r="X371" s="83"/>
      <c r="Z371" s="128"/>
      <c r="AA371" s="128"/>
      <c r="AB371" s="128"/>
      <c r="AC371" s="128"/>
      <c r="AD371" s="128"/>
      <c r="AE371" s="128"/>
      <c r="AF371" s="128"/>
      <c r="AG371" s="128"/>
    </row>
    <row r="372" s="9" customFormat="true" ht="35.05" hidden="false" customHeight="false" outlineLevel="1" collapsed="false">
      <c r="A372" s="49" t="s">
        <v>730</v>
      </c>
      <c r="B372" s="50" t="s">
        <v>49</v>
      </c>
      <c r="C372" s="50" t="s">
        <v>731</v>
      </c>
      <c r="D372" s="50" t="s">
        <v>51</v>
      </c>
      <c r="E372" s="45" t="s">
        <v>732</v>
      </c>
      <c r="F372" s="7" t="s">
        <v>64</v>
      </c>
      <c r="G372" s="51" t="n">
        <v>12.94</v>
      </c>
      <c r="H372" s="52"/>
      <c r="I372" s="46" t="n">
        <f aca="false">$D$1116</f>
        <v>0.264</v>
      </c>
      <c r="J372" s="53" t="n">
        <f aca="false">TRUNC(H372*(1+I372),2)</f>
        <v>0</v>
      </c>
      <c r="K372" s="54" t="n">
        <f aca="false">TRUNC(J372*G372,2)</f>
        <v>0</v>
      </c>
      <c r="L372" s="51"/>
      <c r="M372" s="46"/>
      <c r="N372" s="7" t="n">
        <f aca="false">SUM(O372:V372)-K372</f>
        <v>0</v>
      </c>
      <c r="O372" s="51"/>
      <c r="P372" s="51"/>
      <c r="Q372" s="51"/>
      <c r="R372" s="51"/>
      <c r="S372" s="51" t="n">
        <f aca="false">K372</f>
        <v>0</v>
      </c>
      <c r="T372" s="51"/>
      <c r="U372" s="51"/>
      <c r="V372" s="51"/>
      <c r="W372" s="7"/>
      <c r="X372" s="7"/>
      <c r="IM372" s="10"/>
      <c r="IN372" s="10"/>
    </row>
    <row r="373" s="10" customFormat="true" ht="23.85" hidden="false" customHeight="false" outlineLevel="1" collapsed="false">
      <c r="A373" s="49" t="s">
        <v>733</v>
      </c>
      <c r="B373" s="50" t="s">
        <v>49</v>
      </c>
      <c r="C373" s="50" t="s">
        <v>734</v>
      </c>
      <c r="D373" s="50" t="s">
        <v>51</v>
      </c>
      <c r="E373" s="45" t="s">
        <v>735</v>
      </c>
      <c r="F373" s="7" t="s">
        <v>130</v>
      </c>
      <c r="G373" s="51" t="n">
        <v>13.64</v>
      </c>
      <c r="H373" s="52"/>
      <c r="I373" s="46" t="n">
        <f aca="false">$D$1116</f>
        <v>0.264</v>
      </c>
      <c r="J373" s="53" t="n">
        <f aca="false">TRUNC(H373*(1+I373),2)</f>
        <v>0</v>
      </c>
      <c r="K373" s="54" t="n">
        <f aca="false">TRUNC(J373*G373,2)</f>
        <v>0</v>
      </c>
      <c r="L373" s="51"/>
      <c r="M373" s="46"/>
      <c r="N373" s="7" t="n">
        <f aca="false">SUM(O373:V373)-K373</f>
        <v>0</v>
      </c>
      <c r="O373" s="51"/>
      <c r="P373" s="51"/>
      <c r="Q373" s="51"/>
      <c r="R373" s="51"/>
      <c r="S373" s="51" t="n">
        <f aca="false">K373</f>
        <v>0</v>
      </c>
      <c r="T373" s="51"/>
      <c r="U373" s="51"/>
      <c r="V373" s="51"/>
      <c r="W373" s="50"/>
      <c r="X373" s="50"/>
    </row>
    <row r="374" s="85" customFormat="true" ht="14.15" hidden="false" customHeight="false" outlineLevel="1" collapsed="false">
      <c r="A374" s="65" t="s">
        <v>736</v>
      </c>
      <c r="B374" s="67"/>
      <c r="C374" s="67"/>
      <c r="D374" s="67"/>
      <c r="E374" s="68" t="s">
        <v>166</v>
      </c>
      <c r="F374" s="71"/>
      <c r="G374" s="71"/>
      <c r="H374" s="52"/>
      <c r="I374" s="71"/>
      <c r="J374" s="71"/>
      <c r="K374" s="86"/>
      <c r="L374" s="69"/>
      <c r="M374" s="70"/>
      <c r="N374" s="71" t="n">
        <f aca="false">SUM(O374:V374)-K374</f>
        <v>0</v>
      </c>
      <c r="O374" s="71"/>
      <c r="P374" s="71"/>
      <c r="Q374" s="71"/>
      <c r="R374" s="71"/>
      <c r="S374" s="71"/>
      <c r="T374" s="71"/>
      <c r="U374" s="71"/>
      <c r="V374" s="71"/>
      <c r="W374" s="66"/>
      <c r="X374" s="66"/>
    </row>
    <row r="375" s="89" customFormat="true" ht="14.15" hidden="false" customHeight="false" outlineLevel="1" collapsed="false">
      <c r="A375" s="73" t="s">
        <v>737</v>
      </c>
      <c r="B375" s="75"/>
      <c r="C375" s="75"/>
      <c r="D375" s="75"/>
      <c r="E375" s="76" t="s">
        <v>698</v>
      </c>
      <c r="F375" s="74"/>
      <c r="G375" s="74"/>
      <c r="H375" s="55"/>
      <c r="I375" s="74"/>
      <c r="J375" s="74"/>
      <c r="K375" s="94"/>
      <c r="L375" s="77"/>
      <c r="M375" s="78"/>
      <c r="N375" s="79" t="n">
        <f aca="false">SUM(O375:V375)-K375</f>
        <v>0</v>
      </c>
      <c r="O375" s="77"/>
      <c r="P375" s="77"/>
      <c r="Q375" s="77"/>
      <c r="R375" s="77"/>
      <c r="S375" s="77"/>
      <c r="T375" s="77"/>
      <c r="U375" s="77"/>
      <c r="V375" s="77"/>
      <c r="W375" s="74"/>
      <c r="X375" s="74"/>
    </row>
    <row r="376" s="125" customFormat="true" ht="14.15" hidden="false" customHeight="false" outlineLevel="1" collapsed="false">
      <c r="A376" s="117" t="s">
        <v>738</v>
      </c>
      <c r="B376" s="118"/>
      <c r="C376" s="118"/>
      <c r="D376" s="118"/>
      <c r="E376" s="129" t="s">
        <v>700</v>
      </c>
      <c r="F376" s="130"/>
      <c r="G376" s="130"/>
      <c r="H376" s="55"/>
      <c r="I376" s="130"/>
      <c r="J376" s="130"/>
      <c r="K376" s="121"/>
      <c r="L376" s="130"/>
      <c r="M376" s="130"/>
      <c r="N376" s="124" t="n">
        <f aca="false">SUM(O376:V376)-K376</f>
        <v>0</v>
      </c>
      <c r="O376" s="122"/>
      <c r="P376" s="122"/>
      <c r="Q376" s="122"/>
      <c r="R376" s="122"/>
      <c r="S376" s="122"/>
      <c r="T376" s="122"/>
      <c r="U376" s="122"/>
      <c r="V376" s="122"/>
      <c r="W376" s="119"/>
      <c r="X376" s="119"/>
      <c r="Y376" s="131"/>
    </row>
    <row r="377" s="9" customFormat="true" ht="23.85" hidden="false" customHeight="false" outlineLevel="1" collapsed="false">
      <c r="A377" s="49" t="s">
        <v>739</v>
      </c>
      <c r="B377" s="50" t="s">
        <v>49</v>
      </c>
      <c r="C377" s="50" t="s">
        <v>702</v>
      </c>
      <c r="D377" s="50" t="s">
        <v>51</v>
      </c>
      <c r="E377" s="45" t="s">
        <v>703</v>
      </c>
      <c r="F377" s="7" t="s">
        <v>121</v>
      </c>
      <c r="G377" s="51" t="n">
        <v>2.58</v>
      </c>
      <c r="H377" s="52"/>
      <c r="I377" s="46" t="n">
        <f aca="false">$D$1116</f>
        <v>0.264</v>
      </c>
      <c r="J377" s="53" t="n">
        <f aca="false">TRUNC(H377*(1+I377),2)</f>
        <v>0</v>
      </c>
      <c r="K377" s="54" t="n">
        <f aca="false">TRUNC(J377*G377,2)</f>
        <v>0</v>
      </c>
      <c r="L377" s="51"/>
      <c r="M377" s="46"/>
      <c r="N377" s="7" t="n">
        <f aca="false">SUM(O377:V377)-K377</f>
        <v>0</v>
      </c>
      <c r="O377" s="51"/>
      <c r="P377" s="51"/>
      <c r="Q377" s="51"/>
      <c r="R377" s="51"/>
      <c r="S377" s="51"/>
      <c r="T377" s="51"/>
      <c r="U377" s="51" t="n">
        <f aca="false">K377</f>
        <v>0</v>
      </c>
      <c r="V377" s="51"/>
      <c r="W377" s="7"/>
      <c r="X377" s="7"/>
      <c r="IM377" s="10"/>
      <c r="IN377" s="10"/>
    </row>
    <row r="378" s="9" customFormat="true" ht="14.15" hidden="false" customHeight="false" outlineLevel="1" collapsed="false">
      <c r="A378" s="49" t="s">
        <v>740</v>
      </c>
      <c r="B378" s="50" t="s">
        <v>49</v>
      </c>
      <c r="C378" s="50" t="s">
        <v>705</v>
      </c>
      <c r="D378" s="50" t="s">
        <v>51</v>
      </c>
      <c r="E378" s="45" t="s">
        <v>706</v>
      </c>
      <c r="F378" s="7" t="s">
        <v>121</v>
      </c>
      <c r="G378" s="51" t="n">
        <v>0.65</v>
      </c>
      <c r="H378" s="52"/>
      <c r="I378" s="46" t="n">
        <f aca="false">$D$1116</f>
        <v>0.264</v>
      </c>
      <c r="J378" s="53" t="n">
        <f aca="false">TRUNC(H378*(1+I378),2)</f>
        <v>0</v>
      </c>
      <c r="K378" s="54" t="n">
        <f aca="false">TRUNC(J378*G378,2)</f>
        <v>0</v>
      </c>
      <c r="L378" s="51"/>
      <c r="M378" s="46"/>
      <c r="N378" s="7" t="n">
        <f aca="false">SUM(O378:V378)-K378</f>
        <v>0</v>
      </c>
      <c r="O378" s="51"/>
      <c r="P378" s="51"/>
      <c r="Q378" s="51"/>
      <c r="R378" s="51"/>
      <c r="S378" s="51"/>
      <c r="T378" s="51"/>
      <c r="U378" s="51" t="n">
        <f aca="false">K378</f>
        <v>0</v>
      </c>
      <c r="V378" s="51"/>
      <c r="W378" s="7"/>
      <c r="X378" s="7"/>
      <c r="IM378" s="10"/>
      <c r="IN378" s="10"/>
    </row>
    <row r="379" s="9" customFormat="true" ht="23.85" hidden="false" customHeight="false" outlineLevel="1" collapsed="false">
      <c r="A379" s="49" t="s">
        <v>741</v>
      </c>
      <c r="B379" s="50" t="s">
        <v>49</v>
      </c>
      <c r="C379" s="50" t="s">
        <v>708</v>
      </c>
      <c r="D379" s="50" t="s">
        <v>51</v>
      </c>
      <c r="E379" s="45" t="s">
        <v>709</v>
      </c>
      <c r="F379" s="7" t="s">
        <v>64</v>
      </c>
      <c r="G379" s="51" t="n">
        <v>12.9</v>
      </c>
      <c r="H379" s="52"/>
      <c r="I379" s="46" t="n">
        <f aca="false">$D$1116</f>
        <v>0.264</v>
      </c>
      <c r="J379" s="53" t="n">
        <f aca="false">TRUNC(H379*(1+I379),2)</f>
        <v>0</v>
      </c>
      <c r="K379" s="54" t="n">
        <f aca="false">TRUNC(J379*G379,2)</f>
        <v>0</v>
      </c>
      <c r="L379" s="51"/>
      <c r="M379" s="46"/>
      <c r="N379" s="7" t="n">
        <f aca="false">SUM(O379:V379)-K379</f>
        <v>0</v>
      </c>
      <c r="O379" s="51"/>
      <c r="P379" s="51"/>
      <c r="Q379" s="51"/>
      <c r="R379" s="51"/>
      <c r="S379" s="51"/>
      <c r="T379" s="51"/>
      <c r="U379" s="51" t="n">
        <f aca="false">K379</f>
        <v>0</v>
      </c>
      <c r="V379" s="51"/>
      <c r="W379" s="7"/>
      <c r="X379" s="7"/>
      <c r="IM379" s="10"/>
      <c r="IN379" s="10"/>
    </row>
    <row r="380" s="9" customFormat="true" ht="23.85" hidden="false" customHeight="false" outlineLevel="1" collapsed="false">
      <c r="A380" s="49" t="s">
        <v>742</v>
      </c>
      <c r="B380" s="50" t="s">
        <v>49</v>
      </c>
      <c r="C380" s="50" t="s">
        <v>711</v>
      </c>
      <c r="D380" s="50" t="s">
        <v>51</v>
      </c>
      <c r="E380" s="45" t="s">
        <v>712</v>
      </c>
      <c r="F380" s="7" t="s">
        <v>64</v>
      </c>
      <c r="G380" s="51" t="n">
        <v>12.9</v>
      </c>
      <c r="H380" s="52"/>
      <c r="I380" s="46" t="n">
        <f aca="false">$D$1116</f>
        <v>0.264</v>
      </c>
      <c r="J380" s="53" t="n">
        <f aca="false">TRUNC(H380*(1+I380),2)</f>
        <v>0</v>
      </c>
      <c r="K380" s="54" t="n">
        <f aca="false">TRUNC(J380*G380,2)</f>
        <v>0</v>
      </c>
      <c r="L380" s="51"/>
      <c r="M380" s="46"/>
      <c r="N380" s="7" t="n">
        <f aca="false">SUM(O380:V380)-K380</f>
        <v>0</v>
      </c>
      <c r="O380" s="51"/>
      <c r="P380" s="51"/>
      <c r="Q380" s="51"/>
      <c r="R380" s="51"/>
      <c r="S380" s="51"/>
      <c r="T380" s="51"/>
      <c r="U380" s="51" t="n">
        <f aca="false">K380</f>
        <v>0</v>
      </c>
      <c r="V380" s="51"/>
      <c r="W380" s="7"/>
      <c r="X380" s="7"/>
      <c r="IM380" s="10"/>
      <c r="IN380" s="10"/>
    </row>
    <row r="381" s="131" customFormat="true" ht="12.8" hidden="false" customHeight="false" outlineLevel="1" collapsed="false">
      <c r="A381" s="117" t="s">
        <v>743</v>
      </c>
      <c r="B381" s="119"/>
      <c r="C381" s="119"/>
      <c r="D381" s="119"/>
      <c r="E381" s="129" t="s">
        <v>714</v>
      </c>
      <c r="F381" s="119"/>
      <c r="G381" s="119"/>
      <c r="H381" s="55"/>
      <c r="I381" s="123"/>
      <c r="J381" s="123"/>
      <c r="K381" s="122"/>
      <c r="L381" s="122"/>
      <c r="M381" s="123"/>
      <c r="N381" s="124"/>
      <c r="O381" s="122"/>
      <c r="P381" s="122"/>
      <c r="Q381" s="122"/>
      <c r="R381" s="122"/>
      <c r="S381" s="122"/>
      <c r="T381" s="122"/>
      <c r="U381" s="122"/>
      <c r="V381" s="122"/>
      <c r="W381" s="124"/>
      <c r="X381" s="124"/>
      <c r="IM381" s="125"/>
      <c r="IN381" s="125"/>
    </row>
    <row r="382" s="9" customFormat="true" ht="23.85" hidden="false" customHeight="false" outlineLevel="1" collapsed="false">
      <c r="A382" s="49" t="s">
        <v>744</v>
      </c>
      <c r="B382" s="50" t="s">
        <v>49</v>
      </c>
      <c r="C382" s="50" t="s">
        <v>716</v>
      </c>
      <c r="D382" s="50" t="s">
        <v>51</v>
      </c>
      <c r="E382" s="45" t="s">
        <v>717</v>
      </c>
      <c r="F382" s="7" t="s">
        <v>64</v>
      </c>
      <c r="G382" s="51" t="n">
        <v>186.26</v>
      </c>
      <c r="H382" s="52"/>
      <c r="I382" s="46" t="n">
        <f aca="false">$D$1116</f>
        <v>0.264</v>
      </c>
      <c r="J382" s="53" t="n">
        <f aca="false">TRUNC(H382*(1+I382),2)</f>
        <v>0</v>
      </c>
      <c r="K382" s="54" t="n">
        <f aca="false">TRUNC(J382*G382,2)</f>
        <v>0</v>
      </c>
      <c r="L382" s="51"/>
      <c r="M382" s="46"/>
      <c r="N382" s="7" t="n">
        <f aca="false">SUM(O382:V382)-K382</f>
        <v>0</v>
      </c>
      <c r="O382" s="51"/>
      <c r="P382" s="51"/>
      <c r="Q382" s="51"/>
      <c r="R382" s="51"/>
      <c r="S382" s="51"/>
      <c r="T382" s="51"/>
      <c r="U382" s="51"/>
      <c r="V382" s="51" t="n">
        <f aca="false">K382</f>
        <v>0</v>
      </c>
      <c r="W382" s="7"/>
      <c r="X382" s="7"/>
      <c r="IM382" s="10"/>
      <c r="IN382" s="10"/>
    </row>
    <row r="383" s="80" customFormat="true" ht="14.15" hidden="false" customHeight="false" outlineLevel="1" collapsed="false">
      <c r="A383" s="73" t="s">
        <v>745</v>
      </c>
      <c r="B383" s="75"/>
      <c r="C383" s="75"/>
      <c r="D383" s="74"/>
      <c r="E383" s="76" t="s">
        <v>719</v>
      </c>
      <c r="F383" s="74"/>
      <c r="G383" s="74"/>
      <c r="H383" s="55"/>
      <c r="I383" s="78"/>
      <c r="J383" s="78"/>
      <c r="K383" s="94"/>
      <c r="L383" s="77"/>
      <c r="M383" s="78"/>
      <c r="N383" s="79" t="n">
        <f aca="false">SUM(O383:V383)-K383</f>
        <v>0</v>
      </c>
      <c r="O383" s="77"/>
      <c r="P383" s="77"/>
      <c r="Q383" s="77"/>
      <c r="R383" s="77"/>
      <c r="S383" s="77"/>
      <c r="T383" s="77"/>
      <c r="U383" s="77"/>
      <c r="V383" s="77"/>
      <c r="W383" s="79"/>
      <c r="X383" s="79"/>
      <c r="IM383" s="89"/>
      <c r="IN383" s="89"/>
    </row>
    <row r="384" s="49" customFormat="true" ht="35.05" hidden="false" customHeight="false" outlineLevel="1" collapsed="false">
      <c r="A384" s="49" t="s">
        <v>746</v>
      </c>
      <c r="B384" s="50" t="s">
        <v>49</v>
      </c>
      <c r="C384" s="50" t="n">
        <v>87263</v>
      </c>
      <c r="D384" s="50" t="s">
        <v>51</v>
      </c>
      <c r="E384" s="45" t="s">
        <v>721</v>
      </c>
      <c r="F384" s="7" t="s">
        <v>64</v>
      </c>
      <c r="G384" s="51" t="n">
        <v>186.28</v>
      </c>
      <c r="H384" s="52"/>
      <c r="I384" s="46" t="n">
        <f aca="false">$D$1116</f>
        <v>0.264</v>
      </c>
      <c r="J384" s="53" t="n">
        <f aca="false">TRUNC(H384*(1+I384),2)</f>
        <v>0</v>
      </c>
      <c r="K384" s="54" t="n">
        <f aca="false">TRUNC(J384*G384,2)</f>
        <v>0</v>
      </c>
      <c r="N384" s="7" t="n">
        <f aca="false">SUM(O384:V384)-K384</f>
        <v>0</v>
      </c>
      <c r="O384" s="51"/>
      <c r="P384" s="51"/>
      <c r="Q384" s="51"/>
      <c r="R384" s="51"/>
      <c r="S384" s="51"/>
      <c r="T384" s="51"/>
      <c r="U384" s="51"/>
      <c r="V384" s="51" t="n">
        <f aca="false">K384</f>
        <v>0</v>
      </c>
      <c r="W384" s="83"/>
      <c r="X384" s="83"/>
      <c r="Y384" s="9"/>
      <c r="Z384" s="128"/>
      <c r="AA384" s="128"/>
      <c r="AB384" s="128"/>
      <c r="AC384" s="128"/>
      <c r="AD384" s="128"/>
      <c r="AE384" s="128"/>
      <c r="AF384" s="128"/>
      <c r="AG384" s="128"/>
    </row>
    <row r="385" s="10" customFormat="true" ht="23.85" hidden="false" customHeight="false" outlineLevel="1" collapsed="false">
      <c r="A385" s="49" t="s">
        <v>747</v>
      </c>
      <c r="B385" s="50" t="s">
        <v>49</v>
      </c>
      <c r="C385" s="50" t="n">
        <v>88650</v>
      </c>
      <c r="D385" s="50" t="s">
        <v>51</v>
      </c>
      <c r="E385" s="45" t="s">
        <v>723</v>
      </c>
      <c r="F385" s="7" t="s">
        <v>130</v>
      </c>
      <c r="G385" s="51" t="n">
        <v>113.47</v>
      </c>
      <c r="H385" s="52"/>
      <c r="I385" s="46" t="n">
        <f aca="false">$D$1116</f>
        <v>0.264</v>
      </c>
      <c r="J385" s="53" t="n">
        <f aca="false">TRUNC(H385*(1+I385),2)</f>
        <v>0</v>
      </c>
      <c r="K385" s="54" t="n">
        <f aca="false">TRUNC(J385*G385,2)</f>
        <v>0</v>
      </c>
      <c r="L385" s="49"/>
      <c r="M385" s="49"/>
      <c r="N385" s="7" t="n">
        <f aca="false">SUM(O385:V385)-K385</f>
        <v>0</v>
      </c>
      <c r="O385" s="51"/>
      <c r="P385" s="51"/>
      <c r="Q385" s="51"/>
      <c r="R385" s="51"/>
      <c r="S385" s="51"/>
      <c r="T385" s="51"/>
      <c r="U385" s="51"/>
      <c r="V385" s="51" t="n">
        <f aca="false">K385</f>
        <v>0</v>
      </c>
      <c r="W385" s="83"/>
      <c r="X385" s="83"/>
      <c r="Z385" s="128"/>
      <c r="AA385" s="128"/>
      <c r="AB385" s="128"/>
      <c r="AC385" s="128"/>
      <c r="AD385" s="128"/>
      <c r="AE385" s="128"/>
      <c r="AF385" s="128"/>
      <c r="AG385" s="128"/>
    </row>
    <row r="386" s="10" customFormat="true" ht="14.15" hidden="false" customHeight="false" outlineLevel="1" collapsed="false">
      <c r="A386" s="49" t="s">
        <v>748</v>
      </c>
      <c r="B386" s="50" t="s">
        <v>49</v>
      </c>
      <c r="C386" s="50" t="s">
        <v>725</v>
      </c>
      <c r="D386" s="50" t="s">
        <v>80</v>
      </c>
      <c r="E386" s="45" t="s">
        <v>726</v>
      </c>
      <c r="F386" s="7" t="s">
        <v>130</v>
      </c>
      <c r="G386" s="51" t="n">
        <v>3.4</v>
      </c>
      <c r="H386" s="52"/>
      <c r="I386" s="46" t="n">
        <f aca="false">$D$1116</f>
        <v>0.264</v>
      </c>
      <c r="J386" s="53" t="n">
        <f aca="false">TRUNC(H386*(1+I386),2)</f>
        <v>0</v>
      </c>
      <c r="K386" s="54" t="n">
        <f aca="false">TRUNC(J386*G386,2)</f>
        <v>0</v>
      </c>
      <c r="L386" s="60"/>
      <c r="M386" s="60"/>
      <c r="N386" s="7" t="n">
        <f aca="false">SUM(O386:V386)-K386</f>
        <v>0</v>
      </c>
      <c r="O386" s="51"/>
      <c r="P386" s="51"/>
      <c r="Q386" s="51"/>
      <c r="R386" s="51"/>
      <c r="S386" s="51"/>
      <c r="T386" s="51"/>
      <c r="U386" s="51"/>
      <c r="V386" s="51" t="n">
        <f aca="false">K386</f>
        <v>0</v>
      </c>
      <c r="W386" s="83"/>
      <c r="X386" s="83"/>
      <c r="Z386" s="128"/>
      <c r="AA386" s="128"/>
      <c r="AB386" s="128"/>
      <c r="AC386" s="128"/>
      <c r="AD386" s="128"/>
      <c r="AE386" s="128"/>
      <c r="AF386" s="128"/>
      <c r="AG386" s="128"/>
    </row>
    <row r="387" s="10" customFormat="true" ht="14.15" hidden="false" customHeight="false" outlineLevel="1" collapsed="false">
      <c r="A387" s="49" t="s">
        <v>749</v>
      </c>
      <c r="B387" s="50" t="s">
        <v>49</v>
      </c>
      <c r="C387" s="50" t="s">
        <v>728</v>
      </c>
      <c r="D387" s="50" t="s">
        <v>80</v>
      </c>
      <c r="E387" s="45" t="s">
        <v>729</v>
      </c>
      <c r="F387" s="7" t="s">
        <v>130</v>
      </c>
      <c r="G387" s="51" t="n">
        <v>1.8</v>
      </c>
      <c r="H387" s="52"/>
      <c r="I387" s="46" t="n">
        <f aca="false">$D$1116</f>
        <v>0.264</v>
      </c>
      <c r="J387" s="53" t="n">
        <f aca="false">TRUNC(H387*(1+I387),2)</f>
        <v>0</v>
      </c>
      <c r="K387" s="54" t="n">
        <f aca="false">TRUNC(J387*G387,2)</f>
        <v>0</v>
      </c>
      <c r="L387" s="60"/>
      <c r="M387" s="60"/>
      <c r="N387" s="7" t="n">
        <f aca="false">SUM(O387:V387)-K387</f>
        <v>0</v>
      </c>
      <c r="O387" s="51"/>
      <c r="P387" s="51"/>
      <c r="Q387" s="51"/>
      <c r="R387" s="51"/>
      <c r="S387" s="51"/>
      <c r="T387" s="51"/>
      <c r="U387" s="51"/>
      <c r="V387" s="51" t="n">
        <f aca="false">K387</f>
        <v>0</v>
      </c>
      <c r="W387" s="83"/>
      <c r="X387" s="83"/>
      <c r="Z387" s="128"/>
      <c r="AA387" s="128"/>
      <c r="AB387" s="128"/>
      <c r="AC387" s="128"/>
      <c r="AD387" s="128"/>
      <c r="AE387" s="128"/>
      <c r="AF387" s="128"/>
      <c r="AG387" s="128"/>
    </row>
    <row r="388" s="72" customFormat="true" ht="12.8" hidden="false" customHeight="false" outlineLevel="1" collapsed="false">
      <c r="A388" s="68" t="s">
        <v>750</v>
      </c>
      <c r="B388" s="71"/>
      <c r="C388" s="71"/>
      <c r="D388" s="71"/>
      <c r="E388" s="68" t="s">
        <v>195</v>
      </c>
      <c r="F388" s="66"/>
      <c r="G388" s="66"/>
      <c r="H388" s="55"/>
      <c r="I388" s="66"/>
      <c r="J388" s="66"/>
      <c r="K388" s="84"/>
      <c r="L388" s="69"/>
      <c r="M388" s="70"/>
      <c r="N388" s="71"/>
      <c r="O388" s="69"/>
      <c r="P388" s="69"/>
      <c r="Q388" s="69"/>
      <c r="R388" s="69"/>
      <c r="S388" s="69"/>
      <c r="T388" s="69"/>
      <c r="U388" s="69"/>
      <c r="V388" s="69"/>
      <c r="W388" s="71"/>
      <c r="X388" s="71"/>
      <c r="IM388" s="85"/>
      <c r="IN388" s="85"/>
    </row>
    <row r="389" s="80" customFormat="true" ht="12.8" hidden="false" customHeight="false" outlineLevel="1" collapsed="false">
      <c r="A389" s="73" t="s">
        <v>751</v>
      </c>
      <c r="B389" s="75"/>
      <c r="C389" s="75"/>
      <c r="D389" s="95"/>
      <c r="E389" s="76" t="s">
        <v>752</v>
      </c>
      <c r="F389" s="74"/>
      <c r="G389" s="74"/>
      <c r="H389" s="55"/>
      <c r="I389" s="74"/>
      <c r="J389" s="74"/>
      <c r="K389" s="94"/>
      <c r="L389" s="77"/>
      <c r="M389" s="78"/>
      <c r="N389" s="79"/>
      <c r="O389" s="77"/>
      <c r="P389" s="77"/>
      <c r="Q389" s="77"/>
      <c r="R389" s="77"/>
      <c r="S389" s="77"/>
      <c r="T389" s="77"/>
      <c r="U389" s="77"/>
      <c r="V389" s="77"/>
      <c r="W389" s="79"/>
      <c r="X389" s="79"/>
      <c r="IM389" s="89"/>
      <c r="IN389" s="89"/>
    </row>
    <row r="390" s="9" customFormat="true" ht="23.85" hidden="false" customHeight="false" outlineLevel="1" collapsed="false">
      <c r="A390" s="49" t="s">
        <v>753</v>
      </c>
      <c r="B390" s="50" t="s">
        <v>49</v>
      </c>
      <c r="C390" s="50" t="s">
        <v>702</v>
      </c>
      <c r="D390" s="50" t="s">
        <v>51</v>
      </c>
      <c r="E390" s="45" t="s">
        <v>703</v>
      </c>
      <c r="F390" s="7" t="s">
        <v>121</v>
      </c>
      <c r="G390" s="51" t="n">
        <v>5.44</v>
      </c>
      <c r="H390" s="52"/>
      <c r="I390" s="46" t="n">
        <f aca="false">$D$1116</f>
        <v>0.264</v>
      </c>
      <c r="J390" s="53" t="n">
        <f aca="false">TRUNC(H390*(1+I390),2)</f>
        <v>0</v>
      </c>
      <c r="K390" s="54" t="n">
        <f aca="false">TRUNC(J390*G390,2)</f>
        <v>0</v>
      </c>
      <c r="L390" s="51"/>
      <c r="M390" s="46"/>
      <c r="N390" s="7"/>
      <c r="O390" s="51"/>
      <c r="P390" s="51"/>
      <c r="Q390" s="51"/>
      <c r="R390" s="51"/>
      <c r="S390" s="51"/>
      <c r="T390" s="51" t="n">
        <f aca="false">K390</f>
        <v>0</v>
      </c>
      <c r="U390" s="51"/>
      <c r="V390" s="51"/>
      <c r="W390" s="7"/>
      <c r="X390" s="7"/>
      <c r="IM390" s="10"/>
      <c r="IN390" s="10"/>
    </row>
    <row r="391" s="9" customFormat="true" ht="14.15" hidden="false" customHeight="false" outlineLevel="1" collapsed="false">
      <c r="A391" s="49" t="s">
        <v>754</v>
      </c>
      <c r="B391" s="50" t="s">
        <v>49</v>
      </c>
      <c r="C391" s="50" t="s">
        <v>705</v>
      </c>
      <c r="D391" s="50" t="s">
        <v>51</v>
      </c>
      <c r="E391" s="45" t="s">
        <v>706</v>
      </c>
      <c r="F391" s="7" t="s">
        <v>121</v>
      </c>
      <c r="G391" s="51" t="n">
        <v>1.36</v>
      </c>
      <c r="H391" s="52"/>
      <c r="I391" s="46" t="n">
        <f aca="false">$D$1116</f>
        <v>0.264</v>
      </c>
      <c r="J391" s="53" t="n">
        <f aca="false">TRUNC(H391*(1+I391),2)</f>
        <v>0</v>
      </c>
      <c r="K391" s="54" t="n">
        <f aca="false">TRUNC(J391*G391,2)</f>
        <v>0</v>
      </c>
      <c r="L391" s="51"/>
      <c r="M391" s="46"/>
      <c r="N391" s="7" t="n">
        <f aca="false">SUM(O391:V391)-K391</f>
        <v>0</v>
      </c>
      <c r="O391" s="51"/>
      <c r="P391" s="51"/>
      <c r="Q391" s="51"/>
      <c r="R391" s="51"/>
      <c r="S391" s="51"/>
      <c r="T391" s="51" t="n">
        <f aca="false">K391</f>
        <v>0</v>
      </c>
      <c r="U391" s="51"/>
      <c r="V391" s="51"/>
      <c r="W391" s="7"/>
      <c r="X391" s="7"/>
      <c r="IM391" s="10"/>
      <c r="IN391" s="10"/>
    </row>
    <row r="392" s="9" customFormat="true" ht="23.85" hidden="false" customHeight="false" outlineLevel="1" collapsed="false">
      <c r="A392" s="49" t="s">
        <v>755</v>
      </c>
      <c r="B392" s="50" t="s">
        <v>49</v>
      </c>
      <c r="C392" s="50" t="s">
        <v>708</v>
      </c>
      <c r="D392" s="50" t="s">
        <v>51</v>
      </c>
      <c r="E392" s="45" t="s">
        <v>709</v>
      </c>
      <c r="F392" s="7" t="s">
        <v>64</v>
      </c>
      <c r="G392" s="51" t="n">
        <v>27.18</v>
      </c>
      <c r="H392" s="52"/>
      <c r="I392" s="46" t="n">
        <f aca="false">$D$1116</f>
        <v>0.264</v>
      </c>
      <c r="J392" s="53" t="n">
        <f aca="false">TRUNC(H392*(1+I392),2)</f>
        <v>0</v>
      </c>
      <c r="K392" s="54" t="n">
        <f aca="false">TRUNC(J392*G392,2)</f>
        <v>0</v>
      </c>
      <c r="L392" s="51"/>
      <c r="M392" s="46"/>
      <c r="N392" s="7" t="n">
        <f aca="false">SUM(O392:V392)-K392</f>
        <v>0</v>
      </c>
      <c r="O392" s="51"/>
      <c r="P392" s="51"/>
      <c r="Q392" s="51"/>
      <c r="R392" s="51"/>
      <c r="S392" s="51"/>
      <c r="T392" s="51" t="n">
        <f aca="false">K392</f>
        <v>0</v>
      </c>
      <c r="U392" s="51"/>
      <c r="V392" s="51"/>
      <c r="W392" s="7"/>
      <c r="X392" s="7"/>
      <c r="IM392" s="10"/>
      <c r="IN392" s="10"/>
    </row>
    <row r="393" s="9" customFormat="true" ht="23.85" hidden="false" customHeight="false" outlineLevel="1" collapsed="false">
      <c r="A393" s="49" t="s">
        <v>756</v>
      </c>
      <c r="B393" s="50" t="s">
        <v>49</v>
      </c>
      <c r="C393" s="50" t="s">
        <v>711</v>
      </c>
      <c r="D393" s="50" t="s">
        <v>51</v>
      </c>
      <c r="E393" s="45" t="s">
        <v>712</v>
      </c>
      <c r="F393" s="7" t="s">
        <v>64</v>
      </c>
      <c r="G393" s="51" t="n">
        <v>27.18</v>
      </c>
      <c r="H393" s="52"/>
      <c r="I393" s="46" t="n">
        <f aca="false">$D$1116</f>
        <v>0.264</v>
      </c>
      <c r="J393" s="53" t="n">
        <f aca="false">TRUNC(H393*(1+I393),2)</f>
        <v>0</v>
      </c>
      <c r="K393" s="54" t="n">
        <f aca="false">TRUNC(J393*G393,2)</f>
        <v>0</v>
      </c>
      <c r="L393" s="51"/>
      <c r="M393" s="46"/>
      <c r="N393" s="7" t="n">
        <f aca="false">SUM(O393:V393)-K393</f>
        <v>0</v>
      </c>
      <c r="O393" s="51"/>
      <c r="P393" s="51"/>
      <c r="Q393" s="51"/>
      <c r="R393" s="51"/>
      <c r="S393" s="51"/>
      <c r="T393" s="51" t="n">
        <f aca="false">K393</f>
        <v>0</v>
      </c>
      <c r="U393" s="51"/>
      <c r="V393" s="51"/>
      <c r="W393" s="7"/>
      <c r="X393" s="7"/>
      <c r="IM393" s="10"/>
      <c r="IN393" s="10"/>
    </row>
    <row r="394" s="80" customFormat="true" ht="12.8" hidden="false" customHeight="false" outlineLevel="1" collapsed="false">
      <c r="A394" s="73" t="s">
        <v>757</v>
      </c>
      <c r="B394" s="74"/>
      <c r="C394" s="74"/>
      <c r="D394" s="74"/>
      <c r="E394" s="76" t="s">
        <v>758</v>
      </c>
      <c r="F394" s="74"/>
      <c r="G394" s="92"/>
      <c r="H394" s="55"/>
      <c r="I394" s="78"/>
      <c r="J394" s="78"/>
      <c r="K394" s="77"/>
      <c r="L394" s="77"/>
      <c r="M394" s="78"/>
      <c r="N394" s="79"/>
      <c r="O394" s="77"/>
      <c r="P394" s="77"/>
      <c r="Q394" s="77"/>
      <c r="R394" s="77"/>
      <c r="S394" s="77"/>
      <c r="T394" s="77"/>
      <c r="U394" s="77"/>
      <c r="V394" s="77"/>
      <c r="W394" s="79"/>
      <c r="X394" s="79"/>
      <c r="IM394" s="89"/>
      <c r="IN394" s="89"/>
    </row>
    <row r="395" s="9" customFormat="true" ht="23.85" hidden="false" customHeight="false" outlineLevel="1" collapsed="false">
      <c r="A395" s="49" t="s">
        <v>759</v>
      </c>
      <c r="B395" s="50" t="s">
        <v>49</v>
      </c>
      <c r="C395" s="50" t="s">
        <v>716</v>
      </c>
      <c r="D395" s="50" t="s">
        <v>51</v>
      </c>
      <c r="E395" s="45" t="s">
        <v>717</v>
      </c>
      <c r="F395" s="7" t="s">
        <v>64</v>
      </c>
      <c r="G395" s="51" t="n">
        <v>27.18</v>
      </c>
      <c r="H395" s="52"/>
      <c r="I395" s="46" t="n">
        <f aca="false">$D$1116</f>
        <v>0.264</v>
      </c>
      <c r="J395" s="53" t="n">
        <f aca="false">TRUNC(H395*(1+I395),2)</f>
        <v>0</v>
      </c>
      <c r="K395" s="54" t="n">
        <f aca="false">TRUNC(J395*G395,2)</f>
        <v>0</v>
      </c>
      <c r="L395" s="51"/>
      <c r="M395" s="46"/>
      <c r="N395" s="7"/>
      <c r="O395" s="51"/>
      <c r="P395" s="51"/>
      <c r="Q395" s="51"/>
      <c r="R395" s="51"/>
      <c r="S395" s="51"/>
      <c r="T395" s="51" t="n">
        <f aca="false">K395</f>
        <v>0</v>
      </c>
      <c r="U395" s="51"/>
      <c r="V395" s="51"/>
      <c r="W395" s="7"/>
      <c r="X395" s="7"/>
      <c r="IM395" s="10"/>
      <c r="IN395" s="10"/>
    </row>
    <row r="396" s="80" customFormat="true" ht="14.15" hidden="false" customHeight="false" outlineLevel="1" collapsed="false">
      <c r="A396" s="73" t="s">
        <v>760</v>
      </c>
      <c r="B396" s="75"/>
      <c r="C396" s="75"/>
      <c r="D396" s="79"/>
      <c r="E396" s="76" t="s">
        <v>719</v>
      </c>
      <c r="F396" s="74"/>
      <c r="G396" s="74"/>
      <c r="H396" s="55"/>
      <c r="I396" s="94"/>
      <c r="J396" s="94"/>
      <c r="K396" s="94"/>
      <c r="L396" s="77"/>
      <c r="M396" s="78"/>
      <c r="N396" s="79" t="n">
        <f aca="false">SUM(O396:V396)-K396</f>
        <v>0</v>
      </c>
      <c r="O396" s="77"/>
      <c r="P396" s="77"/>
      <c r="Q396" s="77"/>
      <c r="R396" s="77"/>
      <c r="S396" s="77"/>
      <c r="T396" s="77"/>
      <c r="U396" s="77"/>
      <c r="V396" s="77"/>
      <c r="W396" s="79"/>
      <c r="X396" s="79"/>
      <c r="IM396" s="89"/>
      <c r="IN396" s="89"/>
    </row>
    <row r="397" s="49" customFormat="true" ht="14.15" hidden="false" customHeight="false" outlineLevel="1" collapsed="false">
      <c r="A397" s="49" t="s">
        <v>761</v>
      </c>
      <c r="B397" s="50" t="s">
        <v>49</v>
      </c>
      <c r="C397" s="50" t="s">
        <v>762</v>
      </c>
      <c r="D397" s="50" t="s">
        <v>51</v>
      </c>
      <c r="E397" s="45" t="s">
        <v>763</v>
      </c>
      <c r="F397" s="7" t="s">
        <v>64</v>
      </c>
      <c r="G397" s="51" t="n">
        <v>10.22</v>
      </c>
      <c r="H397" s="52"/>
      <c r="I397" s="46" t="n">
        <f aca="false">$D$1116</f>
        <v>0.264</v>
      </c>
      <c r="J397" s="53" t="n">
        <f aca="false">TRUNC(H397*(1+I397),2)</f>
        <v>0</v>
      </c>
      <c r="K397" s="54" t="n">
        <f aca="false">TRUNC(J397*G397,2)</f>
        <v>0</v>
      </c>
      <c r="N397" s="7" t="n">
        <f aca="false">SUM(O397:V397)-K397</f>
        <v>0</v>
      </c>
      <c r="O397" s="51"/>
      <c r="P397" s="51"/>
      <c r="Q397" s="51"/>
      <c r="R397" s="51"/>
      <c r="S397" s="51"/>
      <c r="T397" s="51"/>
      <c r="U397" s="51" t="n">
        <f aca="false">K397</f>
        <v>0</v>
      </c>
      <c r="V397" s="51"/>
      <c r="W397" s="83"/>
      <c r="X397" s="83"/>
      <c r="Y397" s="9"/>
      <c r="Z397" s="128"/>
      <c r="AA397" s="128"/>
      <c r="AB397" s="128"/>
      <c r="AC397" s="128"/>
      <c r="AD397" s="128"/>
      <c r="AE397" s="128"/>
      <c r="AF397" s="128"/>
      <c r="AG397" s="128"/>
    </row>
    <row r="398" s="49" customFormat="true" ht="23.85" hidden="false" customHeight="false" outlineLevel="1" collapsed="false">
      <c r="A398" s="49" t="s">
        <v>764</v>
      </c>
      <c r="B398" s="50" t="s">
        <v>49</v>
      </c>
      <c r="C398" s="50" t="s">
        <v>765</v>
      </c>
      <c r="D398" s="50" t="s">
        <v>80</v>
      </c>
      <c r="E398" s="45" t="s">
        <v>766</v>
      </c>
      <c r="F398" s="7" t="s">
        <v>64</v>
      </c>
      <c r="G398" s="51" t="n">
        <v>172.25</v>
      </c>
      <c r="H398" s="52"/>
      <c r="I398" s="46" t="n">
        <f aca="false">$D$1116</f>
        <v>0.264</v>
      </c>
      <c r="J398" s="53" t="n">
        <f aca="false">TRUNC(H398*(1+I398),2)</f>
        <v>0</v>
      </c>
      <c r="K398" s="54" t="n">
        <f aca="false">TRUNC(J398*G398,2)</f>
        <v>0</v>
      </c>
      <c r="N398" s="7" t="n">
        <f aca="false">SUM(O398:V398)-K398</f>
        <v>0</v>
      </c>
      <c r="O398" s="51"/>
      <c r="P398" s="51"/>
      <c r="Q398" s="51"/>
      <c r="R398" s="51"/>
      <c r="S398" s="51"/>
      <c r="T398" s="51"/>
      <c r="U398" s="51" t="n">
        <f aca="false">K398</f>
        <v>0</v>
      </c>
      <c r="V398" s="51"/>
      <c r="W398" s="83"/>
      <c r="X398" s="83"/>
      <c r="Y398" s="9"/>
      <c r="Z398" s="128"/>
      <c r="AA398" s="128"/>
      <c r="AB398" s="128"/>
      <c r="AC398" s="128"/>
      <c r="AD398" s="128"/>
      <c r="AE398" s="128"/>
      <c r="AF398" s="128"/>
      <c r="AG398" s="128"/>
    </row>
    <row r="399" s="49" customFormat="true" ht="23.85" hidden="false" customHeight="false" outlineLevel="1" collapsed="false">
      <c r="A399" s="49" t="s">
        <v>767</v>
      </c>
      <c r="B399" s="50" t="s">
        <v>49</v>
      </c>
      <c r="C399" s="50" t="s">
        <v>768</v>
      </c>
      <c r="D399" s="50" t="s">
        <v>80</v>
      </c>
      <c r="E399" s="45" t="s">
        <v>769</v>
      </c>
      <c r="F399" s="7" t="s">
        <v>64</v>
      </c>
      <c r="G399" s="51" t="n">
        <v>209.98</v>
      </c>
      <c r="H399" s="52"/>
      <c r="I399" s="46" t="n">
        <f aca="false">$D$1116</f>
        <v>0.264</v>
      </c>
      <c r="J399" s="53" t="n">
        <f aca="false">TRUNC(H399*(1+I399),2)</f>
        <v>0</v>
      </c>
      <c r="K399" s="54" t="n">
        <f aca="false">TRUNC(J399*G399,2)</f>
        <v>0</v>
      </c>
      <c r="N399" s="7" t="n">
        <f aca="false">SUM(O399:V399)-K399</f>
        <v>0</v>
      </c>
      <c r="O399" s="51"/>
      <c r="P399" s="51"/>
      <c r="Q399" s="51"/>
      <c r="R399" s="51"/>
      <c r="S399" s="51"/>
      <c r="T399" s="51"/>
      <c r="U399" s="51" t="n">
        <f aca="false">K399</f>
        <v>0</v>
      </c>
      <c r="V399" s="51"/>
      <c r="W399" s="83"/>
      <c r="X399" s="83"/>
      <c r="Y399" s="9"/>
      <c r="Z399" s="128"/>
      <c r="AA399" s="128"/>
      <c r="AB399" s="128"/>
      <c r="AC399" s="128"/>
      <c r="AD399" s="128"/>
      <c r="AE399" s="128"/>
      <c r="AF399" s="128"/>
      <c r="AG399" s="128"/>
    </row>
    <row r="400" s="49" customFormat="true" ht="14.15" hidden="false" customHeight="false" outlineLevel="1" collapsed="false">
      <c r="A400" s="49" t="s">
        <v>770</v>
      </c>
      <c r="B400" s="50" t="s">
        <v>49</v>
      </c>
      <c r="C400" s="50" t="s">
        <v>771</v>
      </c>
      <c r="D400" s="50" t="s">
        <v>80</v>
      </c>
      <c r="E400" s="45" t="s">
        <v>772</v>
      </c>
      <c r="F400" s="7" t="s">
        <v>64</v>
      </c>
      <c r="G400" s="51" t="n">
        <v>41.4</v>
      </c>
      <c r="H400" s="52"/>
      <c r="I400" s="46" t="n">
        <f aca="false">$D$1116</f>
        <v>0.264</v>
      </c>
      <c r="J400" s="53" t="n">
        <f aca="false">TRUNC(H400*(1+I400),2)</f>
        <v>0</v>
      </c>
      <c r="K400" s="54" t="n">
        <f aca="false">TRUNC(J400*G400,2)</f>
        <v>0</v>
      </c>
      <c r="N400" s="7" t="n">
        <f aca="false">SUM(O400:V400)-K400</f>
        <v>0</v>
      </c>
      <c r="O400" s="51"/>
      <c r="P400" s="51"/>
      <c r="Q400" s="51"/>
      <c r="R400" s="51"/>
      <c r="S400" s="51"/>
      <c r="T400" s="51"/>
      <c r="U400" s="51" t="n">
        <f aca="false">K400</f>
        <v>0</v>
      </c>
      <c r="V400" s="51"/>
      <c r="W400" s="83"/>
      <c r="X400" s="83"/>
      <c r="Y400" s="9"/>
      <c r="Z400" s="128"/>
      <c r="AA400" s="128"/>
      <c r="AB400" s="128"/>
      <c r="AC400" s="128"/>
      <c r="AD400" s="128"/>
      <c r="AE400" s="128"/>
      <c r="AF400" s="128"/>
      <c r="AG400" s="128"/>
    </row>
    <row r="401" s="9" customFormat="true" ht="23.85" hidden="false" customHeight="false" outlineLevel="1" collapsed="false">
      <c r="A401" s="49" t="s">
        <v>773</v>
      </c>
      <c r="B401" s="50" t="s">
        <v>49</v>
      </c>
      <c r="C401" s="50" t="s">
        <v>774</v>
      </c>
      <c r="D401" s="50" t="s">
        <v>51</v>
      </c>
      <c r="E401" s="45" t="s">
        <v>775</v>
      </c>
      <c r="F401" s="7" t="s">
        <v>130</v>
      </c>
      <c r="G401" s="51" t="n">
        <v>30</v>
      </c>
      <c r="H401" s="52"/>
      <c r="I401" s="46" t="n">
        <f aca="false">$D$1116</f>
        <v>0.264</v>
      </c>
      <c r="J401" s="53" t="n">
        <f aca="false">TRUNC(H401*(1+I401),2)</f>
        <v>0</v>
      </c>
      <c r="K401" s="54" t="n">
        <f aca="false">TRUNC(J401*G401,2)</f>
        <v>0</v>
      </c>
      <c r="L401" s="51"/>
      <c r="M401" s="46"/>
      <c r="N401" s="7" t="n">
        <f aca="false">SUM(O401:V401)-K401</f>
        <v>0</v>
      </c>
      <c r="O401" s="51"/>
      <c r="P401" s="51"/>
      <c r="Q401" s="51"/>
      <c r="R401" s="51"/>
      <c r="S401" s="51"/>
      <c r="T401" s="51"/>
      <c r="U401" s="51" t="n">
        <f aca="false">K401</f>
        <v>0</v>
      </c>
      <c r="V401" s="51"/>
      <c r="W401" s="7"/>
      <c r="X401" s="7"/>
      <c r="IM401" s="10"/>
      <c r="IN401" s="10"/>
    </row>
    <row r="402" s="43" customFormat="true" ht="14.15" hidden="false" customHeight="false" outlineLevel="0" collapsed="false">
      <c r="A402" s="36" t="n">
        <v>13</v>
      </c>
      <c r="B402" s="37"/>
      <c r="C402" s="37"/>
      <c r="D402" s="37"/>
      <c r="E402" s="36" t="s">
        <v>776</v>
      </c>
      <c r="F402" s="38"/>
      <c r="G402" s="38"/>
      <c r="H402" s="55"/>
      <c r="I402" s="38"/>
      <c r="J402" s="38"/>
      <c r="K402" s="39"/>
      <c r="L402" s="40" t="n">
        <f aca="false">SUM(K406:K674)</f>
        <v>0</v>
      </c>
      <c r="M402" s="41" t="e">
        <f aca="false">(L402)/$L$1115</f>
        <v>#DIV/0!</v>
      </c>
      <c r="N402" s="42" t="n">
        <f aca="false">SUM(O402:V402)-K402</f>
        <v>0</v>
      </c>
      <c r="O402" s="40" t="str">
        <f aca="false">IF(SUM(O404:O674)&gt;0,SUM(O404:O674),"-")</f>
        <v>-</v>
      </c>
      <c r="P402" s="40" t="str">
        <f aca="false">IF(SUM(P404:P674)&gt;0,SUM(P404:P674),"-")</f>
        <v>-</v>
      </c>
      <c r="Q402" s="40" t="str">
        <f aca="false">IF(SUM(Q404:Q674)&gt;0,SUM(Q404:Q674),"-")</f>
        <v>-</v>
      </c>
      <c r="R402" s="40" t="str">
        <f aca="false">IF(SUM(R404:R674)&gt;0,SUM(R404:R674),"-")</f>
        <v>-</v>
      </c>
      <c r="S402" s="40" t="str">
        <f aca="false">IF(SUM(S404:S674)&gt;0,SUM(S404:S674),"-")</f>
        <v>-</v>
      </c>
      <c r="T402" s="40" t="str">
        <f aca="false">IF(SUM(T404:T674)&gt;0,SUM(T404:T674),"-")</f>
        <v>-</v>
      </c>
      <c r="U402" s="40" t="str">
        <f aca="false">IF(SUM(U404:U674)&gt;0,SUM(U404:U674),"-")</f>
        <v>-</v>
      </c>
      <c r="V402" s="40" t="str">
        <f aca="false">IF(SUM(V404:V674)&gt;0,SUM(V404:V674),"-")</f>
        <v>-</v>
      </c>
      <c r="W402" s="40" t="str">
        <f aca="false">IF(SUM(W404:W674)&gt;0,SUM(W404:W674),"-")</f>
        <v>-</v>
      </c>
      <c r="X402" s="40" t="str">
        <f aca="false">IF(SUM(X404:X674)&gt;0,SUM(X404:X674),"-")</f>
        <v>-</v>
      </c>
      <c r="IM402" s="44"/>
      <c r="IN402" s="44"/>
    </row>
    <row r="403" s="9" customFormat="true" ht="14.15" hidden="false" customHeight="false" outlineLevel="0" collapsed="false">
      <c r="A403" s="3"/>
      <c r="B403" s="7"/>
      <c r="C403" s="7"/>
      <c r="D403" s="83"/>
      <c r="E403" s="3"/>
      <c r="F403" s="50"/>
      <c r="G403" s="50"/>
      <c r="H403" s="55"/>
      <c r="I403" s="50"/>
      <c r="J403" s="50"/>
      <c r="K403" s="96"/>
      <c r="L403" s="51"/>
      <c r="M403" s="46"/>
      <c r="N403" s="46" t="n">
        <f aca="false">SUM(O403:V403)-K403</f>
        <v>0</v>
      </c>
      <c r="O403" s="7"/>
      <c r="P403" s="7"/>
      <c r="Q403" s="46"/>
      <c r="R403" s="46"/>
      <c r="S403" s="46"/>
      <c r="T403" s="46"/>
      <c r="U403" s="46"/>
      <c r="V403" s="46"/>
      <c r="W403" s="7"/>
      <c r="X403" s="7"/>
      <c r="IM403" s="10"/>
      <c r="IN403" s="10"/>
    </row>
    <row r="404" s="72" customFormat="true" ht="14.15" hidden="false" customHeight="false" outlineLevel="1" collapsed="false">
      <c r="A404" s="65" t="s">
        <v>777</v>
      </c>
      <c r="B404" s="67"/>
      <c r="C404" s="67"/>
      <c r="D404" s="67"/>
      <c r="E404" s="115" t="s">
        <v>778</v>
      </c>
      <c r="F404" s="71"/>
      <c r="G404" s="71"/>
      <c r="H404" s="52"/>
      <c r="I404" s="70"/>
      <c r="J404" s="70"/>
      <c r="K404" s="69"/>
      <c r="L404" s="69"/>
      <c r="M404" s="70"/>
      <c r="N404" s="71" t="n">
        <f aca="false">SUM(O404:V404)-K404</f>
        <v>0</v>
      </c>
      <c r="O404" s="69"/>
      <c r="P404" s="69"/>
      <c r="Q404" s="69"/>
      <c r="R404" s="69"/>
      <c r="S404" s="69"/>
      <c r="T404" s="69"/>
      <c r="U404" s="69"/>
      <c r="V404" s="69"/>
      <c r="W404" s="71"/>
      <c r="X404" s="71"/>
      <c r="IM404" s="85"/>
      <c r="IN404" s="85"/>
    </row>
    <row r="405" s="80" customFormat="true" ht="14.15" hidden="false" customHeight="false" outlineLevel="1" collapsed="false">
      <c r="A405" s="73" t="s">
        <v>779</v>
      </c>
      <c r="B405" s="74"/>
      <c r="C405" s="74"/>
      <c r="D405" s="75"/>
      <c r="E405" s="132" t="s">
        <v>780</v>
      </c>
      <c r="F405" s="93"/>
      <c r="G405" s="93"/>
      <c r="H405" s="52"/>
      <c r="I405" s="78"/>
      <c r="J405" s="78"/>
      <c r="K405" s="77"/>
      <c r="L405" s="77"/>
      <c r="M405" s="78"/>
      <c r="N405" s="79" t="n">
        <f aca="false">SUM(O405:V405)-K405</f>
        <v>0</v>
      </c>
      <c r="O405" s="77"/>
      <c r="P405" s="77"/>
      <c r="Q405" s="77"/>
      <c r="R405" s="77"/>
      <c r="S405" s="77"/>
      <c r="T405" s="77"/>
      <c r="U405" s="77"/>
      <c r="V405" s="77"/>
      <c r="W405" s="79"/>
      <c r="X405" s="79"/>
      <c r="IM405" s="89"/>
      <c r="IN405" s="89"/>
    </row>
    <row r="406" s="9" customFormat="true" ht="35.05" hidden="false" customHeight="false" outlineLevel="1" collapsed="false">
      <c r="A406" s="49" t="s">
        <v>781</v>
      </c>
      <c r="B406" s="50" t="s">
        <v>49</v>
      </c>
      <c r="C406" s="50" t="s">
        <v>782</v>
      </c>
      <c r="D406" s="50" t="s">
        <v>51</v>
      </c>
      <c r="E406" s="45" t="s">
        <v>783</v>
      </c>
      <c r="F406" s="7" t="s">
        <v>117</v>
      </c>
      <c r="G406" s="51" t="n">
        <v>1</v>
      </c>
      <c r="H406" s="52"/>
      <c r="I406" s="46" t="n">
        <f aca="false">$D$1116</f>
        <v>0.264</v>
      </c>
      <c r="J406" s="53" t="n">
        <f aca="false">TRUNC(H406*(1+I406),2)</f>
        <v>0</v>
      </c>
      <c r="K406" s="54" t="n">
        <f aca="false">TRUNC(J406*G406,2)</f>
        <v>0</v>
      </c>
      <c r="L406" s="51"/>
      <c r="M406" s="46"/>
      <c r="N406" s="7" t="n">
        <f aca="false">SUM(O406:V406)-K406</f>
        <v>0</v>
      </c>
      <c r="O406" s="51"/>
      <c r="P406" s="51"/>
      <c r="Q406" s="51"/>
      <c r="R406" s="51" t="n">
        <f aca="false">K406</f>
        <v>0</v>
      </c>
      <c r="S406" s="51"/>
      <c r="T406" s="51"/>
      <c r="U406" s="51"/>
      <c r="V406" s="51"/>
      <c r="W406" s="7"/>
      <c r="X406" s="7"/>
      <c r="IM406" s="10"/>
      <c r="IN406" s="10"/>
    </row>
    <row r="407" s="9" customFormat="true" ht="35.05" hidden="false" customHeight="false" outlineLevel="1" collapsed="false">
      <c r="A407" s="49" t="s">
        <v>784</v>
      </c>
      <c r="B407" s="50" t="s">
        <v>49</v>
      </c>
      <c r="C407" s="50" t="s">
        <v>785</v>
      </c>
      <c r="D407" s="50" t="s">
        <v>51</v>
      </c>
      <c r="E407" s="45" t="s">
        <v>786</v>
      </c>
      <c r="F407" s="7" t="s">
        <v>117</v>
      </c>
      <c r="G407" s="51" t="n">
        <v>3</v>
      </c>
      <c r="H407" s="52"/>
      <c r="I407" s="46" t="n">
        <f aca="false">$D$1116</f>
        <v>0.264</v>
      </c>
      <c r="J407" s="53" t="n">
        <f aca="false">TRUNC(H407*(1+I407),2)</f>
        <v>0</v>
      </c>
      <c r="K407" s="54" t="n">
        <f aca="false">TRUNC(J407*G407,2)</f>
        <v>0</v>
      </c>
      <c r="L407" s="51"/>
      <c r="M407" s="46"/>
      <c r="N407" s="7" t="n">
        <f aca="false">SUM(O407:V407)-K407</f>
        <v>0</v>
      </c>
      <c r="O407" s="51"/>
      <c r="P407" s="51"/>
      <c r="Q407" s="51"/>
      <c r="R407" s="51" t="n">
        <f aca="false">K407</f>
        <v>0</v>
      </c>
      <c r="S407" s="51"/>
      <c r="T407" s="51"/>
      <c r="U407" s="51"/>
      <c r="V407" s="51"/>
      <c r="W407" s="7"/>
      <c r="X407" s="7"/>
      <c r="IM407" s="10"/>
      <c r="IN407" s="10"/>
    </row>
    <row r="408" s="9" customFormat="true" ht="35.05" hidden="false" customHeight="false" outlineLevel="1" collapsed="false">
      <c r="A408" s="49" t="s">
        <v>787</v>
      </c>
      <c r="B408" s="50" t="s">
        <v>49</v>
      </c>
      <c r="C408" s="50" t="s">
        <v>788</v>
      </c>
      <c r="D408" s="50" t="s">
        <v>51</v>
      </c>
      <c r="E408" s="45" t="s">
        <v>789</v>
      </c>
      <c r="F408" s="7" t="s">
        <v>130</v>
      </c>
      <c r="G408" s="51" t="n">
        <v>1.5</v>
      </c>
      <c r="H408" s="52"/>
      <c r="I408" s="46" t="n">
        <f aca="false">$D$1116</f>
        <v>0.264</v>
      </c>
      <c r="J408" s="53" t="n">
        <f aca="false">TRUNC(H408*(1+I408),2)</f>
        <v>0</v>
      </c>
      <c r="K408" s="54" t="n">
        <f aca="false">TRUNC(J408*G408,2)</f>
        <v>0</v>
      </c>
      <c r="L408" s="51"/>
      <c r="M408" s="46"/>
      <c r="N408" s="7"/>
      <c r="O408" s="51"/>
      <c r="P408" s="51"/>
      <c r="Q408" s="51"/>
      <c r="R408" s="51" t="n">
        <f aca="false">K408</f>
        <v>0</v>
      </c>
      <c r="S408" s="51"/>
      <c r="T408" s="51"/>
      <c r="U408" s="51"/>
      <c r="V408" s="51"/>
      <c r="W408" s="7"/>
      <c r="X408" s="7"/>
      <c r="IM408" s="10"/>
      <c r="IN408" s="10"/>
    </row>
    <row r="409" s="9" customFormat="true" ht="35.05" hidden="false" customHeight="false" outlineLevel="1" collapsed="false">
      <c r="A409" s="49" t="s">
        <v>790</v>
      </c>
      <c r="B409" s="50" t="s">
        <v>49</v>
      </c>
      <c r="C409" s="50" t="s">
        <v>791</v>
      </c>
      <c r="D409" s="50" t="s">
        <v>51</v>
      </c>
      <c r="E409" s="45" t="s">
        <v>792</v>
      </c>
      <c r="F409" s="7" t="s">
        <v>117</v>
      </c>
      <c r="G409" s="51" t="n">
        <v>4</v>
      </c>
      <c r="H409" s="52"/>
      <c r="I409" s="46" t="n">
        <f aca="false">$D$1116</f>
        <v>0.264</v>
      </c>
      <c r="J409" s="53" t="n">
        <f aca="false">TRUNC(H409*(1+I409),2)</f>
        <v>0</v>
      </c>
      <c r="K409" s="54" t="n">
        <f aca="false">TRUNC(J409*G409,2)</f>
        <v>0</v>
      </c>
      <c r="L409" s="51"/>
      <c r="M409" s="46"/>
      <c r="N409" s="7"/>
      <c r="O409" s="51"/>
      <c r="P409" s="51"/>
      <c r="Q409" s="51"/>
      <c r="R409" s="51" t="n">
        <f aca="false">K409</f>
        <v>0</v>
      </c>
      <c r="S409" s="51"/>
      <c r="T409" s="51"/>
      <c r="U409" s="51"/>
      <c r="V409" s="51"/>
      <c r="W409" s="7"/>
      <c r="X409" s="7"/>
      <c r="IM409" s="10"/>
      <c r="IN409" s="10"/>
    </row>
    <row r="410" s="9" customFormat="true" ht="35.05" hidden="false" customHeight="false" outlineLevel="1" collapsed="false">
      <c r="A410" s="49" t="s">
        <v>793</v>
      </c>
      <c r="B410" s="50" t="s">
        <v>49</v>
      </c>
      <c r="C410" s="50" t="s">
        <v>794</v>
      </c>
      <c r="D410" s="50" t="s">
        <v>51</v>
      </c>
      <c r="E410" s="45" t="s">
        <v>795</v>
      </c>
      <c r="F410" s="7" t="s">
        <v>117</v>
      </c>
      <c r="G410" s="51" t="n">
        <v>2</v>
      </c>
      <c r="H410" s="52"/>
      <c r="I410" s="46" t="n">
        <f aca="false">$D$1116</f>
        <v>0.264</v>
      </c>
      <c r="J410" s="53" t="n">
        <f aca="false">TRUNC(H410*(1+I410),2)</f>
        <v>0</v>
      </c>
      <c r="K410" s="54" t="n">
        <f aca="false">TRUNC(J410*G410,2)</f>
        <v>0</v>
      </c>
      <c r="L410" s="51"/>
      <c r="M410" s="46"/>
      <c r="N410" s="7"/>
      <c r="O410" s="51"/>
      <c r="P410" s="51"/>
      <c r="Q410" s="51"/>
      <c r="R410" s="51" t="n">
        <f aca="false">K410</f>
        <v>0</v>
      </c>
      <c r="S410" s="51"/>
      <c r="T410" s="51"/>
      <c r="U410" s="51"/>
      <c r="V410" s="51"/>
      <c r="W410" s="7"/>
      <c r="X410" s="7"/>
      <c r="IM410" s="10"/>
      <c r="IN410" s="10"/>
    </row>
    <row r="411" s="9" customFormat="true" ht="35.05" hidden="false" customHeight="false" outlineLevel="1" collapsed="false">
      <c r="A411" s="49" t="s">
        <v>796</v>
      </c>
      <c r="B411" s="50" t="s">
        <v>49</v>
      </c>
      <c r="C411" s="50" t="s">
        <v>797</v>
      </c>
      <c r="D411" s="50" t="s">
        <v>51</v>
      </c>
      <c r="E411" s="45" t="s">
        <v>798</v>
      </c>
      <c r="F411" s="7" t="s">
        <v>117</v>
      </c>
      <c r="G411" s="51" t="n">
        <v>1</v>
      </c>
      <c r="H411" s="52"/>
      <c r="I411" s="46" t="n">
        <f aca="false">$D$1116</f>
        <v>0.264</v>
      </c>
      <c r="J411" s="53" t="n">
        <f aca="false">TRUNC(H411*(1+I411),2)</f>
        <v>0</v>
      </c>
      <c r="K411" s="54" t="n">
        <f aca="false">TRUNC(J411*G411,2)</f>
        <v>0</v>
      </c>
      <c r="L411" s="51"/>
      <c r="M411" s="46"/>
      <c r="N411" s="7"/>
      <c r="O411" s="51"/>
      <c r="P411" s="51"/>
      <c r="Q411" s="51"/>
      <c r="R411" s="51" t="n">
        <f aca="false">K411</f>
        <v>0</v>
      </c>
      <c r="S411" s="51"/>
      <c r="T411" s="51"/>
      <c r="U411" s="51"/>
      <c r="V411" s="51"/>
      <c r="W411" s="7"/>
      <c r="X411" s="7"/>
      <c r="IM411" s="10"/>
      <c r="IN411" s="10"/>
    </row>
    <row r="412" s="9" customFormat="true" ht="35.05" hidden="false" customHeight="false" outlineLevel="1" collapsed="false">
      <c r="A412" s="49" t="s">
        <v>799</v>
      </c>
      <c r="B412" s="50" t="s">
        <v>49</v>
      </c>
      <c r="C412" s="50" t="s">
        <v>800</v>
      </c>
      <c r="D412" s="50" t="s">
        <v>51</v>
      </c>
      <c r="E412" s="45" t="s">
        <v>801</v>
      </c>
      <c r="F412" s="7" t="s">
        <v>117</v>
      </c>
      <c r="G412" s="51" t="n">
        <v>6</v>
      </c>
      <c r="H412" s="52"/>
      <c r="I412" s="46" t="n">
        <f aca="false">$D$1116</f>
        <v>0.264</v>
      </c>
      <c r="J412" s="53" t="n">
        <f aca="false">TRUNC(H412*(1+I412),2)</f>
        <v>0</v>
      </c>
      <c r="K412" s="54" t="n">
        <f aca="false">TRUNC(J412*G412,2)</f>
        <v>0</v>
      </c>
      <c r="L412" s="51"/>
      <c r="M412" s="46"/>
      <c r="N412" s="7"/>
      <c r="O412" s="51"/>
      <c r="P412" s="51"/>
      <c r="Q412" s="51"/>
      <c r="R412" s="51" t="n">
        <f aca="false">K412</f>
        <v>0</v>
      </c>
      <c r="S412" s="51"/>
      <c r="T412" s="51"/>
      <c r="U412" s="51"/>
      <c r="V412" s="51"/>
      <c r="W412" s="7"/>
      <c r="X412" s="7"/>
      <c r="IM412" s="10"/>
      <c r="IN412" s="10"/>
    </row>
    <row r="413" s="9" customFormat="true" ht="23.85" hidden="false" customHeight="false" outlineLevel="1" collapsed="false">
      <c r="A413" s="49" t="s">
        <v>802</v>
      </c>
      <c r="B413" s="50" t="s">
        <v>49</v>
      </c>
      <c r="C413" s="50" t="s">
        <v>803</v>
      </c>
      <c r="D413" s="50" t="s">
        <v>51</v>
      </c>
      <c r="E413" s="45" t="s">
        <v>804</v>
      </c>
      <c r="F413" s="7" t="s">
        <v>130</v>
      </c>
      <c r="G413" s="51" t="n">
        <v>4.5</v>
      </c>
      <c r="H413" s="52"/>
      <c r="I413" s="46" t="n">
        <f aca="false">$D$1116</f>
        <v>0.264</v>
      </c>
      <c r="J413" s="53" t="n">
        <f aca="false">TRUNC(H413*(1+I413),2)</f>
        <v>0</v>
      </c>
      <c r="K413" s="54" t="n">
        <f aca="false">TRUNC(J413*G413,2)</f>
        <v>0</v>
      </c>
      <c r="L413" s="51"/>
      <c r="M413" s="46"/>
      <c r="N413" s="7"/>
      <c r="O413" s="51"/>
      <c r="P413" s="51"/>
      <c r="Q413" s="51"/>
      <c r="R413" s="51" t="n">
        <f aca="false">K413</f>
        <v>0</v>
      </c>
      <c r="S413" s="51"/>
      <c r="T413" s="51"/>
      <c r="U413" s="51"/>
      <c r="V413" s="51"/>
      <c r="W413" s="7"/>
      <c r="X413" s="7"/>
      <c r="IM413" s="10"/>
      <c r="IN413" s="10"/>
    </row>
    <row r="414" s="9" customFormat="true" ht="23.85" hidden="false" customHeight="false" outlineLevel="1" collapsed="false">
      <c r="A414" s="49" t="s">
        <v>805</v>
      </c>
      <c r="B414" s="50" t="s">
        <v>49</v>
      </c>
      <c r="C414" s="50" t="s">
        <v>806</v>
      </c>
      <c r="D414" s="50" t="s">
        <v>74</v>
      </c>
      <c r="E414" s="45" t="s">
        <v>807</v>
      </c>
      <c r="F414" s="7" t="s">
        <v>117</v>
      </c>
      <c r="G414" s="51" t="n">
        <v>1</v>
      </c>
      <c r="H414" s="52"/>
      <c r="I414" s="46" t="n">
        <f aca="false">$D$1116</f>
        <v>0.264</v>
      </c>
      <c r="J414" s="53" t="n">
        <f aca="false">TRUNC(H414*(1+I414),2)</f>
        <v>0</v>
      </c>
      <c r="K414" s="54" t="n">
        <f aca="false">TRUNC(J414*G414,2)</f>
        <v>0</v>
      </c>
      <c r="L414" s="51"/>
      <c r="M414" s="46"/>
      <c r="N414" s="7"/>
      <c r="O414" s="51"/>
      <c r="P414" s="51"/>
      <c r="Q414" s="51"/>
      <c r="R414" s="51" t="n">
        <f aca="false">K414</f>
        <v>0</v>
      </c>
      <c r="S414" s="51"/>
      <c r="T414" s="51"/>
      <c r="U414" s="51"/>
      <c r="V414" s="51"/>
      <c r="W414" s="7"/>
      <c r="X414" s="7"/>
      <c r="IM414" s="10"/>
      <c r="IN414" s="10"/>
    </row>
    <row r="415" s="9" customFormat="true" ht="35.05" hidden="false" customHeight="false" outlineLevel="1" collapsed="false">
      <c r="A415" s="49" t="s">
        <v>808</v>
      </c>
      <c r="B415" s="50" t="s">
        <v>49</v>
      </c>
      <c r="C415" s="50" t="s">
        <v>794</v>
      </c>
      <c r="D415" s="50" t="s">
        <v>51</v>
      </c>
      <c r="E415" s="45" t="s">
        <v>795</v>
      </c>
      <c r="F415" s="7" t="s">
        <v>117</v>
      </c>
      <c r="G415" s="51" t="n">
        <v>2</v>
      </c>
      <c r="H415" s="52"/>
      <c r="I415" s="46" t="n">
        <f aca="false">$D$1116</f>
        <v>0.264</v>
      </c>
      <c r="J415" s="53" t="n">
        <f aca="false">TRUNC(H415*(1+I415),2)</f>
        <v>0</v>
      </c>
      <c r="K415" s="54" t="n">
        <f aca="false">TRUNC(J415*G415,2)</f>
        <v>0</v>
      </c>
      <c r="L415" s="51"/>
      <c r="M415" s="46"/>
      <c r="N415" s="7"/>
      <c r="O415" s="51"/>
      <c r="P415" s="51"/>
      <c r="Q415" s="51"/>
      <c r="R415" s="51" t="n">
        <f aca="false">K415</f>
        <v>0</v>
      </c>
      <c r="S415" s="51"/>
      <c r="T415" s="51"/>
      <c r="U415" s="51"/>
      <c r="V415" s="51"/>
      <c r="W415" s="7"/>
      <c r="X415" s="7"/>
      <c r="IM415" s="10"/>
      <c r="IN415" s="10"/>
    </row>
    <row r="416" s="9" customFormat="true" ht="35.05" hidden="false" customHeight="false" outlineLevel="1" collapsed="false">
      <c r="A416" s="49" t="s">
        <v>809</v>
      </c>
      <c r="B416" s="50" t="s">
        <v>49</v>
      </c>
      <c r="C416" s="50" t="s">
        <v>810</v>
      </c>
      <c r="D416" s="50" t="s">
        <v>51</v>
      </c>
      <c r="E416" s="45" t="s">
        <v>811</v>
      </c>
      <c r="F416" s="7" t="s">
        <v>117</v>
      </c>
      <c r="G416" s="51" t="n">
        <v>3</v>
      </c>
      <c r="H416" s="52"/>
      <c r="I416" s="46" t="n">
        <f aca="false">$D$1116</f>
        <v>0.264</v>
      </c>
      <c r="J416" s="53" t="n">
        <f aca="false">TRUNC(H416*(1+I416),2)</f>
        <v>0</v>
      </c>
      <c r="K416" s="54" t="n">
        <f aca="false">TRUNC(J416*G416,2)</f>
        <v>0</v>
      </c>
      <c r="L416" s="51"/>
      <c r="M416" s="46"/>
      <c r="N416" s="7"/>
      <c r="O416" s="51"/>
      <c r="P416" s="51"/>
      <c r="Q416" s="51"/>
      <c r="R416" s="51" t="n">
        <f aca="false">K416</f>
        <v>0</v>
      </c>
      <c r="S416" s="51"/>
      <c r="T416" s="51"/>
      <c r="U416" s="51"/>
      <c r="V416" s="51"/>
      <c r="W416" s="7"/>
      <c r="X416" s="7"/>
      <c r="IM416" s="10"/>
      <c r="IN416" s="10"/>
    </row>
    <row r="417" s="9" customFormat="true" ht="35.05" hidden="false" customHeight="false" outlineLevel="1" collapsed="false">
      <c r="A417" s="49" t="s">
        <v>812</v>
      </c>
      <c r="B417" s="50" t="s">
        <v>49</v>
      </c>
      <c r="C417" s="50" t="s">
        <v>813</v>
      </c>
      <c r="D417" s="50" t="s">
        <v>51</v>
      </c>
      <c r="E417" s="45" t="s">
        <v>814</v>
      </c>
      <c r="F417" s="7" t="s">
        <v>130</v>
      </c>
      <c r="G417" s="51" t="n">
        <v>2.8</v>
      </c>
      <c r="H417" s="52"/>
      <c r="I417" s="46" t="n">
        <f aca="false">$D$1116</f>
        <v>0.264</v>
      </c>
      <c r="J417" s="53" t="n">
        <f aca="false">TRUNC(H417*(1+I417),2)</f>
        <v>0</v>
      </c>
      <c r="K417" s="54" t="n">
        <f aca="false">TRUNC(J417*G417,2)</f>
        <v>0</v>
      </c>
      <c r="L417" s="51"/>
      <c r="M417" s="46"/>
      <c r="N417" s="7"/>
      <c r="O417" s="51"/>
      <c r="P417" s="51"/>
      <c r="Q417" s="51"/>
      <c r="R417" s="51" t="n">
        <f aca="false">K417</f>
        <v>0</v>
      </c>
      <c r="S417" s="51"/>
      <c r="T417" s="51"/>
      <c r="U417" s="51"/>
      <c r="V417" s="51"/>
      <c r="W417" s="7"/>
      <c r="X417" s="7"/>
      <c r="IM417" s="10"/>
      <c r="IN417" s="10"/>
    </row>
    <row r="418" s="9" customFormat="true" ht="35.05" hidden="false" customHeight="false" outlineLevel="1" collapsed="false">
      <c r="A418" s="49" t="s">
        <v>815</v>
      </c>
      <c r="B418" s="50" t="s">
        <v>49</v>
      </c>
      <c r="C418" s="50" t="s">
        <v>816</v>
      </c>
      <c r="D418" s="50" t="s">
        <v>51</v>
      </c>
      <c r="E418" s="45" t="s">
        <v>817</v>
      </c>
      <c r="F418" s="7" t="s">
        <v>117</v>
      </c>
      <c r="G418" s="51" t="n">
        <v>2</v>
      </c>
      <c r="H418" s="52"/>
      <c r="I418" s="46" t="n">
        <f aca="false">$D$1116</f>
        <v>0.264</v>
      </c>
      <c r="J418" s="53" t="n">
        <f aca="false">TRUNC(H418*(1+I418),2)</f>
        <v>0</v>
      </c>
      <c r="K418" s="54" t="n">
        <f aca="false">TRUNC(J418*G418,2)</f>
        <v>0</v>
      </c>
      <c r="L418" s="51"/>
      <c r="M418" s="46"/>
      <c r="N418" s="7"/>
      <c r="O418" s="51"/>
      <c r="P418" s="51"/>
      <c r="Q418" s="51"/>
      <c r="R418" s="51" t="n">
        <f aca="false">K418</f>
        <v>0</v>
      </c>
      <c r="S418" s="51"/>
      <c r="T418" s="51"/>
      <c r="U418" s="51"/>
      <c r="V418" s="51"/>
      <c r="W418" s="7"/>
      <c r="X418" s="7"/>
      <c r="IM418" s="10"/>
      <c r="IN418" s="10"/>
    </row>
    <row r="419" s="9" customFormat="true" ht="35.05" hidden="false" customHeight="false" outlineLevel="1" collapsed="false">
      <c r="A419" s="49" t="s">
        <v>818</v>
      </c>
      <c r="B419" s="50" t="s">
        <v>49</v>
      </c>
      <c r="C419" s="50" t="s">
        <v>819</v>
      </c>
      <c r="D419" s="50" t="s">
        <v>51</v>
      </c>
      <c r="E419" s="45" t="s">
        <v>820</v>
      </c>
      <c r="F419" s="7" t="s">
        <v>117</v>
      </c>
      <c r="G419" s="51" t="n">
        <v>1</v>
      </c>
      <c r="H419" s="52"/>
      <c r="I419" s="46" t="n">
        <f aca="false">$D$1116</f>
        <v>0.264</v>
      </c>
      <c r="J419" s="53" t="n">
        <f aca="false">TRUNC(H419*(1+I419),2)</f>
        <v>0</v>
      </c>
      <c r="K419" s="54" t="n">
        <f aca="false">TRUNC(J419*G419,2)</f>
        <v>0</v>
      </c>
      <c r="L419" s="51"/>
      <c r="M419" s="46"/>
      <c r="N419" s="7"/>
      <c r="O419" s="51"/>
      <c r="P419" s="51"/>
      <c r="Q419" s="51"/>
      <c r="R419" s="51"/>
      <c r="S419" s="51"/>
      <c r="T419" s="51" t="n">
        <f aca="false">K419</f>
        <v>0</v>
      </c>
      <c r="U419" s="51"/>
      <c r="V419" s="51"/>
      <c r="W419" s="7"/>
      <c r="X419" s="7"/>
      <c r="IM419" s="10"/>
      <c r="IN419" s="10"/>
    </row>
    <row r="420" s="9" customFormat="true" ht="35.05" hidden="false" customHeight="false" outlineLevel="1" collapsed="false">
      <c r="A420" s="49" t="s">
        <v>821</v>
      </c>
      <c r="B420" s="50" t="s">
        <v>49</v>
      </c>
      <c r="C420" s="50" t="s">
        <v>822</v>
      </c>
      <c r="D420" s="50" t="s">
        <v>51</v>
      </c>
      <c r="E420" s="45" t="s">
        <v>823</v>
      </c>
      <c r="F420" s="7" t="s">
        <v>117</v>
      </c>
      <c r="G420" s="51" t="n">
        <v>1</v>
      </c>
      <c r="H420" s="52"/>
      <c r="I420" s="46" t="n">
        <f aca="false">$D$1116</f>
        <v>0.264</v>
      </c>
      <c r="J420" s="53" t="n">
        <f aca="false">TRUNC(H420*(1+I420),2)</f>
        <v>0</v>
      </c>
      <c r="K420" s="54" t="n">
        <f aca="false">TRUNC(J420*G420,2)</f>
        <v>0</v>
      </c>
      <c r="L420" s="51"/>
      <c r="M420" s="46"/>
      <c r="N420" s="7"/>
      <c r="O420" s="51"/>
      <c r="P420" s="51"/>
      <c r="Q420" s="51"/>
      <c r="R420" s="51"/>
      <c r="S420" s="51"/>
      <c r="T420" s="51" t="n">
        <f aca="false">K420</f>
        <v>0</v>
      </c>
      <c r="U420" s="51"/>
      <c r="V420" s="51"/>
      <c r="W420" s="7"/>
      <c r="X420" s="7"/>
      <c r="IM420" s="10"/>
      <c r="IN420" s="10"/>
    </row>
    <row r="421" s="9" customFormat="true" ht="23.85" hidden="false" customHeight="false" outlineLevel="1" collapsed="false">
      <c r="A421" s="49" t="s">
        <v>824</v>
      </c>
      <c r="B421" s="50" t="s">
        <v>49</v>
      </c>
      <c r="C421" s="50" t="s">
        <v>825</v>
      </c>
      <c r="D421" s="50" t="s">
        <v>51</v>
      </c>
      <c r="E421" s="45" t="s">
        <v>826</v>
      </c>
      <c r="F421" s="7" t="s">
        <v>117</v>
      </c>
      <c r="G421" s="51" t="n">
        <v>1</v>
      </c>
      <c r="H421" s="52"/>
      <c r="I421" s="46" t="n">
        <f aca="false">$D$1116</f>
        <v>0.264</v>
      </c>
      <c r="J421" s="53" t="n">
        <f aca="false">TRUNC(H421*(1+I421),2)</f>
        <v>0</v>
      </c>
      <c r="K421" s="54" t="n">
        <f aca="false">TRUNC(J421*G421,2)</f>
        <v>0</v>
      </c>
      <c r="L421" s="51"/>
      <c r="M421" s="46"/>
      <c r="N421" s="7"/>
      <c r="O421" s="51"/>
      <c r="P421" s="51"/>
      <c r="Q421" s="51"/>
      <c r="R421" s="51"/>
      <c r="S421" s="51"/>
      <c r="T421" s="51" t="n">
        <f aca="false">K421</f>
        <v>0</v>
      </c>
      <c r="U421" s="51"/>
      <c r="V421" s="51"/>
      <c r="W421" s="7"/>
      <c r="X421" s="7"/>
      <c r="IM421" s="10"/>
      <c r="IN421" s="10"/>
    </row>
    <row r="422" s="9" customFormat="true" ht="46.25" hidden="false" customHeight="false" outlineLevel="1" collapsed="false">
      <c r="A422" s="49" t="s">
        <v>827</v>
      </c>
      <c r="B422" s="50" t="s">
        <v>49</v>
      </c>
      <c r="C422" s="50" t="s">
        <v>828</v>
      </c>
      <c r="D422" s="50" t="s">
        <v>51</v>
      </c>
      <c r="E422" s="45" t="s">
        <v>829</v>
      </c>
      <c r="F422" s="7" t="s">
        <v>117</v>
      </c>
      <c r="G422" s="51" t="n">
        <v>1</v>
      </c>
      <c r="H422" s="52"/>
      <c r="I422" s="46" t="n">
        <f aca="false">$D$1116</f>
        <v>0.264</v>
      </c>
      <c r="J422" s="53" t="n">
        <f aca="false">TRUNC(H422*(1+I422),2)</f>
        <v>0</v>
      </c>
      <c r="K422" s="54" t="n">
        <f aca="false">TRUNC(J422*G422,2)</f>
        <v>0</v>
      </c>
      <c r="L422" s="51"/>
      <c r="M422" s="46"/>
      <c r="N422" s="7"/>
      <c r="O422" s="51"/>
      <c r="P422" s="51"/>
      <c r="Q422" s="51"/>
      <c r="R422" s="51" t="n">
        <f aca="false">K422</f>
        <v>0</v>
      </c>
      <c r="S422" s="51"/>
      <c r="T422" s="51"/>
      <c r="U422" s="51"/>
      <c r="V422" s="51"/>
      <c r="W422" s="7"/>
      <c r="X422" s="7"/>
      <c r="IM422" s="10"/>
      <c r="IN422" s="10"/>
    </row>
    <row r="423" s="9" customFormat="true" ht="23.85" hidden="false" customHeight="false" outlineLevel="1" collapsed="false">
      <c r="A423" s="49" t="s">
        <v>830</v>
      </c>
      <c r="B423" s="50" t="s">
        <v>49</v>
      </c>
      <c r="C423" s="50" t="s">
        <v>831</v>
      </c>
      <c r="D423" s="50" t="s">
        <v>51</v>
      </c>
      <c r="E423" s="45" t="s">
        <v>832</v>
      </c>
      <c r="F423" s="7" t="s">
        <v>117</v>
      </c>
      <c r="G423" s="51" t="n">
        <v>2</v>
      </c>
      <c r="H423" s="52"/>
      <c r="I423" s="46" t="n">
        <f aca="false">$D$1116</f>
        <v>0.264</v>
      </c>
      <c r="J423" s="53" t="n">
        <f aca="false">TRUNC(H423*(1+I423),2)</f>
        <v>0</v>
      </c>
      <c r="K423" s="54" t="n">
        <f aca="false">TRUNC(J423*G423,2)</f>
        <v>0</v>
      </c>
      <c r="L423" s="51"/>
      <c r="M423" s="46"/>
      <c r="N423" s="7"/>
      <c r="O423" s="51"/>
      <c r="P423" s="51"/>
      <c r="Q423" s="51"/>
      <c r="R423" s="51" t="n">
        <f aca="false">K423</f>
        <v>0</v>
      </c>
      <c r="S423" s="51"/>
      <c r="T423" s="51"/>
      <c r="U423" s="51"/>
      <c r="V423" s="51"/>
      <c r="W423" s="7"/>
      <c r="X423" s="7"/>
      <c r="IM423" s="10"/>
      <c r="IN423" s="10"/>
    </row>
    <row r="424" s="9" customFormat="true" ht="23.85" hidden="false" customHeight="false" outlineLevel="1" collapsed="false">
      <c r="A424" s="49" t="s">
        <v>833</v>
      </c>
      <c r="B424" s="50" t="s">
        <v>49</v>
      </c>
      <c r="C424" s="50" t="s">
        <v>834</v>
      </c>
      <c r="D424" s="50" t="s">
        <v>51</v>
      </c>
      <c r="E424" s="45" t="s">
        <v>835</v>
      </c>
      <c r="F424" s="7" t="s">
        <v>117</v>
      </c>
      <c r="G424" s="51" t="n">
        <v>1</v>
      </c>
      <c r="H424" s="52"/>
      <c r="I424" s="46" t="n">
        <f aca="false">$D$1116</f>
        <v>0.264</v>
      </c>
      <c r="J424" s="53" t="n">
        <f aca="false">TRUNC(H424*(1+I424),2)</f>
        <v>0</v>
      </c>
      <c r="K424" s="54" t="n">
        <f aca="false">TRUNC(J424*G424,2)</f>
        <v>0</v>
      </c>
      <c r="L424" s="51"/>
      <c r="M424" s="46"/>
      <c r="N424" s="7"/>
      <c r="O424" s="51"/>
      <c r="P424" s="51"/>
      <c r="Q424" s="51"/>
      <c r="R424" s="51" t="n">
        <f aca="false">K424</f>
        <v>0</v>
      </c>
      <c r="S424" s="51"/>
      <c r="T424" s="51"/>
      <c r="U424" s="51"/>
      <c r="V424" s="51"/>
      <c r="W424" s="7"/>
      <c r="X424" s="7"/>
      <c r="IM424" s="10"/>
      <c r="IN424" s="10"/>
    </row>
    <row r="425" s="9" customFormat="true" ht="23.85" hidden="false" customHeight="false" outlineLevel="1" collapsed="false">
      <c r="A425" s="49" t="s">
        <v>836</v>
      </c>
      <c r="B425" s="50" t="s">
        <v>49</v>
      </c>
      <c r="C425" s="50" t="s">
        <v>837</v>
      </c>
      <c r="D425" s="50" t="s">
        <v>51</v>
      </c>
      <c r="E425" s="45" t="s">
        <v>838</v>
      </c>
      <c r="F425" s="7" t="s">
        <v>130</v>
      </c>
      <c r="G425" s="51" t="n">
        <v>4</v>
      </c>
      <c r="H425" s="52"/>
      <c r="I425" s="46" t="n">
        <f aca="false">$D$1116</f>
        <v>0.264</v>
      </c>
      <c r="J425" s="53" t="n">
        <f aca="false">TRUNC(H425*(1+I425),2)</f>
        <v>0</v>
      </c>
      <c r="K425" s="54" t="n">
        <f aca="false">TRUNC(J425*G425,2)</f>
        <v>0</v>
      </c>
      <c r="L425" s="51"/>
      <c r="M425" s="46"/>
      <c r="N425" s="7"/>
      <c r="O425" s="51"/>
      <c r="P425" s="51"/>
      <c r="Q425" s="51"/>
      <c r="R425" s="51" t="n">
        <f aca="false">K425</f>
        <v>0</v>
      </c>
      <c r="S425" s="51"/>
      <c r="T425" s="51"/>
      <c r="U425" s="51"/>
      <c r="V425" s="51"/>
      <c r="W425" s="7"/>
      <c r="X425" s="7"/>
      <c r="IM425" s="10"/>
      <c r="IN425" s="10"/>
    </row>
    <row r="426" s="9" customFormat="true" ht="23.85" hidden="false" customHeight="false" outlineLevel="1" collapsed="false">
      <c r="A426" s="49" t="s">
        <v>839</v>
      </c>
      <c r="B426" s="50" t="s">
        <v>49</v>
      </c>
      <c r="C426" s="50" t="s">
        <v>840</v>
      </c>
      <c r="D426" s="50" t="s">
        <v>51</v>
      </c>
      <c r="E426" s="45" t="s">
        <v>841</v>
      </c>
      <c r="F426" s="7" t="s">
        <v>117</v>
      </c>
      <c r="G426" s="51" t="n">
        <v>2</v>
      </c>
      <c r="H426" s="52"/>
      <c r="I426" s="46" t="n">
        <f aca="false">$D$1116</f>
        <v>0.264</v>
      </c>
      <c r="J426" s="53" t="n">
        <f aca="false">TRUNC(H426*(1+I426),2)</f>
        <v>0</v>
      </c>
      <c r="K426" s="54" t="n">
        <f aca="false">TRUNC(J426*G426,2)</f>
        <v>0</v>
      </c>
      <c r="L426" s="51"/>
      <c r="M426" s="46"/>
      <c r="N426" s="7"/>
      <c r="O426" s="51"/>
      <c r="P426" s="51"/>
      <c r="Q426" s="51"/>
      <c r="R426" s="51" t="n">
        <f aca="false">K426</f>
        <v>0</v>
      </c>
      <c r="S426" s="51"/>
      <c r="T426" s="51"/>
      <c r="U426" s="51"/>
      <c r="V426" s="51"/>
      <c r="W426" s="7"/>
      <c r="X426" s="7"/>
      <c r="IM426" s="10"/>
      <c r="IN426" s="10"/>
    </row>
    <row r="427" s="9" customFormat="true" ht="23.85" hidden="false" customHeight="false" outlineLevel="1" collapsed="false">
      <c r="A427" s="49" t="s">
        <v>842</v>
      </c>
      <c r="B427" s="50" t="s">
        <v>49</v>
      </c>
      <c r="C427" s="50" t="s">
        <v>843</v>
      </c>
      <c r="D427" s="50" t="s">
        <v>51</v>
      </c>
      <c r="E427" s="45" t="s">
        <v>844</v>
      </c>
      <c r="F427" s="7" t="s">
        <v>117</v>
      </c>
      <c r="G427" s="51" t="n">
        <v>1</v>
      </c>
      <c r="H427" s="52"/>
      <c r="I427" s="46" t="n">
        <f aca="false">$D$1116</f>
        <v>0.264</v>
      </c>
      <c r="J427" s="53" t="n">
        <f aca="false">TRUNC(H427*(1+I427),2)</f>
        <v>0</v>
      </c>
      <c r="K427" s="54" t="n">
        <f aca="false">TRUNC(J427*G427,2)</f>
        <v>0</v>
      </c>
      <c r="L427" s="51"/>
      <c r="M427" s="46"/>
      <c r="N427" s="7"/>
      <c r="O427" s="51"/>
      <c r="P427" s="51"/>
      <c r="Q427" s="51"/>
      <c r="R427" s="51" t="n">
        <f aca="false">K427</f>
        <v>0</v>
      </c>
      <c r="S427" s="51"/>
      <c r="T427" s="51"/>
      <c r="U427" s="51"/>
      <c r="V427" s="51"/>
      <c r="W427" s="7"/>
      <c r="X427" s="7"/>
      <c r="IM427" s="10"/>
      <c r="IN427" s="10"/>
    </row>
    <row r="428" s="9" customFormat="true" ht="46.25" hidden="false" customHeight="false" outlineLevel="1" collapsed="false">
      <c r="A428" s="49" t="s">
        <v>845</v>
      </c>
      <c r="B428" s="50" t="s">
        <v>49</v>
      </c>
      <c r="C428" s="50" t="s">
        <v>846</v>
      </c>
      <c r="D428" s="50" t="s">
        <v>51</v>
      </c>
      <c r="E428" s="45" t="s">
        <v>847</v>
      </c>
      <c r="F428" s="7" t="s">
        <v>117</v>
      </c>
      <c r="G428" s="51" t="n">
        <v>2</v>
      </c>
      <c r="H428" s="52"/>
      <c r="I428" s="46" t="n">
        <f aca="false">$D$1116</f>
        <v>0.264</v>
      </c>
      <c r="J428" s="53" t="n">
        <f aca="false">TRUNC(H428*(1+I428),2)</f>
        <v>0</v>
      </c>
      <c r="K428" s="54" t="n">
        <f aca="false">TRUNC(J428*G428,2)</f>
        <v>0</v>
      </c>
      <c r="L428" s="51"/>
      <c r="M428" s="46"/>
      <c r="N428" s="7"/>
      <c r="O428" s="51"/>
      <c r="P428" s="51"/>
      <c r="Q428" s="51"/>
      <c r="R428" s="51" t="n">
        <f aca="false">K428</f>
        <v>0</v>
      </c>
      <c r="S428" s="51"/>
      <c r="T428" s="51"/>
      <c r="U428" s="51"/>
      <c r="V428" s="51"/>
      <c r="W428" s="7"/>
      <c r="X428" s="7"/>
      <c r="IM428" s="10"/>
      <c r="IN428" s="10"/>
    </row>
    <row r="429" s="9" customFormat="true" ht="23.85" hidden="false" customHeight="false" outlineLevel="1" collapsed="false">
      <c r="A429" s="49" t="s">
        <v>848</v>
      </c>
      <c r="B429" s="50" t="s">
        <v>49</v>
      </c>
      <c r="C429" s="50" t="s">
        <v>849</v>
      </c>
      <c r="D429" s="50" t="s">
        <v>51</v>
      </c>
      <c r="E429" s="45" t="s">
        <v>850</v>
      </c>
      <c r="F429" s="7" t="s">
        <v>130</v>
      </c>
      <c r="G429" s="51" t="n">
        <v>2</v>
      </c>
      <c r="H429" s="52"/>
      <c r="I429" s="46" t="n">
        <f aca="false">$D$1116</f>
        <v>0.264</v>
      </c>
      <c r="J429" s="53" t="n">
        <f aca="false">TRUNC(H429*(1+I429),2)</f>
        <v>0</v>
      </c>
      <c r="K429" s="54" t="n">
        <f aca="false">TRUNC(J429*G429,2)</f>
        <v>0</v>
      </c>
      <c r="L429" s="51"/>
      <c r="M429" s="46"/>
      <c r="N429" s="7"/>
      <c r="O429" s="51"/>
      <c r="P429" s="51"/>
      <c r="Q429" s="51"/>
      <c r="R429" s="51" t="n">
        <f aca="false">K429</f>
        <v>0</v>
      </c>
      <c r="S429" s="51"/>
      <c r="T429" s="51"/>
      <c r="U429" s="51"/>
      <c r="V429" s="51"/>
      <c r="W429" s="7"/>
      <c r="X429" s="7"/>
      <c r="IM429" s="10"/>
      <c r="IN429" s="10"/>
    </row>
    <row r="430" s="9" customFormat="true" ht="35.05" hidden="false" customHeight="false" outlineLevel="1" collapsed="false">
      <c r="A430" s="49" t="s">
        <v>851</v>
      </c>
      <c r="B430" s="50" t="s">
        <v>49</v>
      </c>
      <c r="C430" s="50" t="s">
        <v>852</v>
      </c>
      <c r="D430" s="50" t="s">
        <v>51</v>
      </c>
      <c r="E430" s="45" t="s">
        <v>853</v>
      </c>
      <c r="F430" s="7" t="s">
        <v>117</v>
      </c>
      <c r="G430" s="51" t="n">
        <v>1</v>
      </c>
      <c r="H430" s="52"/>
      <c r="I430" s="46" t="n">
        <f aca="false">$D$1116</f>
        <v>0.264</v>
      </c>
      <c r="J430" s="53" t="n">
        <f aca="false">TRUNC(H430*(1+I430),2)</f>
        <v>0</v>
      </c>
      <c r="K430" s="54" t="n">
        <f aca="false">TRUNC(J430*G430,2)</f>
        <v>0</v>
      </c>
      <c r="L430" s="51"/>
      <c r="M430" s="46"/>
      <c r="N430" s="7"/>
      <c r="O430" s="51"/>
      <c r="P430" s="51"/>
      <c r="Q430" s="51"/>
      <c r="R430" s="51" t="n">
        <f aca="false">K430</f>
        <v>0</v>
      </c>
      <c r="S430" s="51"/>
      <c r="T430" s="51"/>
      <c r="U430" s="51"/>
      <c r="V430" s="51"/>
      <c r="W430" s="7"/>
      <c r="X430" s="7"/>
      <c r="IM430" s="10"/>
      <c r="IN430" s="10"/>
    </row>
    <row r="431" s="9" customFormat="true" ht="23.85" hidden="false" customHeight="false" outlineLevel="1" collapsed="false">
      <c r="A431" s="49" t="s">
        <v>854</v>
      </c>
      <c r="B431" s="50" t="s">
        <v>49</v>
      </c>
      <c r="C431" s="50" t="s">
        <v>855</v>
      </c>
      <c r="D431" s="50" t="s">
        <v>51</v>
      </c>
      <c r="E431" s="45" t="s">
        <v>856</v>
      </c>
      <c r="F431" s="7" t="s">
        <v>117</v>
      </c>
      <c r="G431" s="51" t="n">
        <v>1</v>
      </c>
      <c r="H431" s="52"/>
      <c r="I431" s="46" t="n">
        <f aca="false">$D$1116</f>
        <v>0.264</v>
      </c>
      <c r="J431" s="53" t="n">
        <f aca="false">TRUNC(H431*(1+I431),2)</f>
        <v>0</v>
      </c>
      <c r="K431" s="54" t="n">
        <f aca="false">TRUNC(J431*G431,2)</f>
        <v>0</v>
      </c>
      <c r="L431" s="51"/>
      <c r="M431" s="46"/>
      <c r="N431" s="7"/>
      <c r="O431" s="51"/>
      <c r="P431" s="51"/>
      <c r="Q431" s="51"/>
      <c r="R431" s="51" t="n">
        <f aca="false">K431</f>
        <v>0</v>
      </c>
      <c r="S431" s="51"/>
      <c r="T431" s="51"/>
      <c r="U431" s="51"/>
      <c r="V431" s="51"/>
      <c r="W431" s="7"/>
      <c r="X431" s="7"/>
      <c r="IM431" s="10"/>
      <c r="IN431" s="10"/>
    </row>
    <row r="432" s="9" customFormat="true" ht="23.85" hidden="false" customHeight="false" outlineLevel="1" collapsed="false">
      <c r="A432" s="49" t="s">
        <v>857</v>
      </c>
      <c r="B432" s="50" t="s">
        <v>49</v>
      </c>
      <c r="C432" s="50" t="s">
        <v>858</v>
      </c>
      <c r="D432" s="50" t="s">
        <v>51</v>
      </c>
      <c r="E432" s="45" t="s">
        <v>859</v>
      </c>
      <c r="F432" s="7" t="s">
        <v>117</v>
      </c>
      <c r="G432" s="51" t="n">
        <v>3</v>
      </c>
      <c r="H432" s="52"/>
      <c r="I432" s="46" t="n">
        <f aca="false">$D$1116</f>
        <v>0.264</v>
      </c>
      <c r="J432" s="53" t="n">
        <f aca="false">TRUNC(H432*(1+I432),2)</f>
        <v>0</v>
      </c>
      <c r="K432" s="54" t="n">
        <f aca="false">TRUNC(J432*G432,2)</f>
        <v>0</v>
      </c>
      <c r="L432" s="51"/>
      <c r="M432" s="46"/>
      <c r="N432" s="7"/>
      <c r="O432" s="51"/>
      <c r="P432" s="51"/>
      <c r="Q432" s="51"/>
      <c r="R432" s="51" t="n">
        <f aca="false">K432</f>
        <v>0</v>
      </c>
      <c r="S432" s="51"/>
      <c r="T432" s="51"/>
      <c r="U432" s="51"/>
      <c r="V432" s="51"/>
      <c r="W432" s="7"/>
      <c r="X432" s="7"/>
      <c r="IM432" s="10"/>
      <c r="IN432" s="10"/>
    </row>
    <row r="433" s="9" customFormat="true" ht="23.85" hidden="false" customHeight="false" outlineLevel="1" collapsed="false">
      <c r="A433" s="49" t="s">
        <v>860</v>
      </c>
      <c r="B433" s="50" t="s">
        <v>49</v>
      </c>
      <c r="C433" s="50" t="s">
        <v>861</v>
      </c>
      <c r="D433" s="50" t="s">
        <v>51</v>
      </c>
      <c r="E433" s="45" t="s">
        <v>862</v>
      </c>
      <c r="F433" s="7" t="s">
        <v>117</v>
      </c>
      <c r="G433" s="51" t="n">
        <v>2</v>
      </c>
      <c r="H433" s="52"/>
      <c r="I433" s="46" t="n">
        <f aca="false">$D$1116</f>
        <v>0.264</v>
      </c>
      <c r="J433" s="53" t="n">
        <f aca="false">TRUNC(H433*(1+I433),2)</f>
        <v>0</v>
      </c>
      <c r="K433" s="54" t="n">
        <f aca="false">TRUNC(J433*G433,2)</f>
        <v>0</v>
      </c>
      <c r="L433" s="51"/>
      <c r="M433" s="46"/>
      <c r="N433" s="7"/>
      <c r="O433" s="51"/>
      <c r="P433" s="51"/>
      <c r="Q433" s="51"/>
      <c r="R433" s="51" t="n">
        <f aca="false">K433</f>
        <v>0</v>
      </c>
      <c r="S433" s="51"/>
      <c r="T433" s="51"/>
      <c r="U433" s="51"/>
      <c r="V433" s="51"/>
      <c r="W433" s="7"/>
      <c r="X433" s="7"/>
      <c r="IM433" s="10"/>
      <c r="IN433" s="10"/>
    </row>
    <row r="434" s="9" customFormat="true" ht="46.25" hidden="false" customHeight="false" outlineLevel="1" collapsed="false">
      <c r="A434" s="49" t="s">
        <v>863</v>
      </c>
      <c r="B434" s="50" t="s">
        <v>49</v>
      </c>
      <c r="C434" s="50" t="s">
        <v>864</v>
      </c>
      <c r="D434" s="50" t="s">
        <v>51</v>
      </c>
      <c r="E434" s="45" t="s">
        <v>865</v>
      </c>
      <c r="F434" s="7" t="s">
        <v>117</v>
      </c>
      <c r="G434" s="51" t="n">
        <v>2</v>
      </c>
      <c r="H434" s="52"/>
      <c r="I434" s="46" t="n">
        <f aca="false">$D$1116</f>
        <v>0.264</v>
      </c>
      <c r="J434" s="53" t="n">
        <f aca="false">TRUNC(H434*(1+I434),2)</f>
        <v>0</v>
      </c>
      <c r="K434" s="54" t="n">
        <f aca="false">TRUNC(J434*G434,2)</f>
        <v>0</v>
      </c>
      <c r="L434" s="51"/>
      <c r="M434" s="46"/>
      <c r="N434" s="7"/>
      <c r="O434" s="51"/>
      <c r="P434" s="51"/>
      <c r="Q434" s="51"/>
      <c r="R434" s="51" t="n">
        <f aca="false">K434</f>
        <v>0</v>
      </c>
      <c r="S434" s="51"/>
      <c r="T434" s="51"/>
      <c r="U434" s="51"/>
      <c r="V434" s="51"/>
      <c r="W434" s="7"/>
      <c r="X434" s="7"/>
      <c r="IM434" s="10"/>
      <c r="IN434" s="10"/>
    </row>
    <row r="435" s="9" customFormat="true" ht="23.85" hidden="false" customHeight="false" outlineLevel="1" collapsed="false">
      <c r="A435" s="49" t="s">
        <v>866</v>
      </c>
      <c r="B435" s="50" t="s">
        <v>49</v>
      </c>
      <c r="C435" s="50" t="s">
        <v>867</v>
      </c>
      <c r="D435" s="50" t="s">
        <v>74</v>
      </c>
      <c r="E435" s="45" t="s">
        <v>868</v>
      </c>
      <c r="F435" s="7" t="s">
        <v>117</v>
      </c>
      <c r="G435" s="51" t="n">
        <v>2</v>
      </c>
      <c r="H435" s="52"/>
      <c r="I435" s="46" t="n">
        <f aca="false">$D$1116</f>
        <v>0.264</v>
      </c>
      <c r="J435" s="53" t="n">
        <f aca="false">TRUNC(H435*(1+I435),2)</f>
        <v>0</v>
      </c>
      <c r="K435" s="54" t="n">
        <f aca="false">TRUNC(J435*G435,2)</f>
        <v>0</v>
      </c>
      <c r="L435" s="51"/>
      <c r="M435" s="46"/>
      <c r="N435" s="7"/>
      <c r="O435" s="51"/>
      <c r="P435" s="51"/>
      <c r="Q435" s="51"/>
      <c r="R435" s="51" t="n">
        <f aca="false">K435</f>
        <v>0</v>
      </c>
      <c r="S435" s="51"/>
      <c r="T435" s="51"/>
      <c r="U435" s="51"/>
      <c r="V435" s="51"/>
      <c r="W435" s="7"/>
      <c r="X435" s="7"/>
      <c r="IM435" s="10"/>
      <c r="IN435" s="10"/>
    </row>
    <row r="436" s="9" customFormat="true" ht="23.85" hidden="false" customHeight="false" outlineLevel="1" collapsed="false">
      <c r="A436" s="49" t="s">
        <v>869</v>
      </c>
      <c r="B436" s="50" t="s">
        <v>49</v>
      </c>
      <c r="C436" s="50" t="s">
        <v>870</v>
      </c>
      <c r="D436" s="50" t="s">
        <v>51</v>
      </c>
      <c r="E436" s="45" t="s">
        <v>871</v>
      </c>
      <c r="F436" s="7" t="s">
        <v>130</v>
      </c>
      <c r="G436" s="51" t="n">
        <v>4.75</v>
      </c>
      <c r="H436" s="52"/>
      <c r="I436" s="46" t="n">
        <f aca="false">$D$1116</f>
        <v>0.264</v>
      </c>
      <c r="J436" s="53" t="n">
        <f aca="false">TRUNC(H436*(1+I436),2)</f>
        <v>0</v>
      </c>
      <c r="K436" s="54" t="n">
        <f aca="false">TRUNC(J436*G436,2)</f>
        <v>0</v>
      </c>
      <c r="L436" s="51"/>
      <c r="M436" s="46"/>
      <c r="N436" s="7"/>
      <c r="O436" s="51"/>
      <c r="P436" s="51"/>
      <c r="Q436" s="51"/>
      <c r="R436" s="51" t="n">
        <f aca="false">K436</f>
        <v>0</v>
      </c>
      <c r="S436" s="51"/>
      <c r="T436" s="51"/>
      <c r="U436" s="51"/>
      <c r="V436" s="51"/>
      <c r="W436" s="7"/>
      <c r="X436" s="7"/>
      <c r="IM436" s="10"/>
      <c r="IN436" s="10"/>
    </row>
    <row r="437" s="9" customFormat="true" ht="23.85" hidden="false" customHeight="false" outlineLevel="1" collapsed="false">
      <c r="A437" s="49" t="s">
        <v>872</v>
      </c>
      <c r="B437" s="50" t="s">
        <v>49</v>
      </c>
      <c r="C437" s="50" t="s">
        <v>214</v>
      </c>
      <c r="D437" s="50" t="s">
        <v>51</v>
      </c>
      <c r="E437" s="45" t="s">
        <v>873</v>
      </c>
      <c r="F437" s="7" t="s">
        <v>121</v>
      </c>
      <c r="G437" s="51" t="n">
        <v>0.64</v>
      </c>
      <c r="H437" s="52"/>
      <c r="I437" s="46" t="n">
        <f aca="false">$D$1116</f>
        <v>0.264</v>
      </c>
      <c r="J437" s="53" t="n">
        <f aca="false">TRUNC(H437*(1+I437),2)</f>
        <v>0</v>
      </c>
      <c r="K437" s="54" t="n">
        <f aca="false">TRUNC(J437*G437,2)</f>
        <v>0</v>
      </c>
      <c r="L437" s="51"/>
      <c r="M437" s="46"/>
      <c r="N437" s="7"/>
      <c r="O437" s="51"/>
      <c r="P437" s="51"/>
      <c r="Q437" s="51"/>
      <c r="R437" s="51" t="n">
        <f aca="false">K437</f>
        <v>0</v>
      </c>
      <c r="S437" s="51"/>
      <c r="T437" s="51"/>
      <c r="U437" s="51"/>
      <c r="V437" s="51"/>
      <c r="W437" s="7"/>
      <c r="X437" s="7"/>
      <c r="IM437" s="10"/>
      <c r="IN437" s="10"/>
    </row>
    <row r="438" s="9" customFormat="true" ht="14.15" hidden="false" customHeight="false" outlineLevel="1" collapsed="false">
      <c r="A438" s="49" t="s">
        <v>874</v>
      </c>
      <c r="B438" s="50" t="s">
        <v>49</v>
      </c>
      <c r="C438" s="50" t="s">
        <v>875</v>
      </c>
      <c r="D438" s="50" t="s">
        <v>51</v>
      </c>
      <c r="E438" s="45" t="s">
        <v>876</v>
      </c>
      <c r="F438" s="7" t="s">
        <v>121</v>
      </c>
      <c r="G438" s="51" t="n">
        <v>0.64</v>
      </c>
      <c r="H438" s="52"/>
      <c r="I438" s="46" t="n">
        <f aca="false">$D$1116</f>
        <v>0.264</v>
      </c>
      <c r="J438" s="53" t="n">
        <f aca="false">TRUNC(H438*(1+I438),2)</f>
        <v>0</v>
      </c>
      <c r="K438" s="54" t="n">
        <f aca="false">TRUNC(J438*G438,2)</f>
        <v>0</v>
      </c>
      <c r="L438" s="51"/>
      <c r="M438" s="46"/>
      <c r="N438" s="7"/>
      <c r="O438" s="51"/>
      <c r="P438" s="51"/>
      <c r="Q438" s="51"/>
      <c r="R438" s="51" t="n">
        <f aca="false">K438</f>
        <v>0</v>
      </c>
      <c r="S438" s="51"/>
      <c r="T438" s="51"/>
      <c r="U438" s="51"/>
      <c r="V438" s="51"/>
      <c r="W438" s="7"/>
      <c r="X438" s="7"/>
      <c r="IM438" s="10"/>
      <c r="IN438" s="10"/>
    </row>
    <row r="439" s="9" customFormat="true" ht="23.85" hidden="false" customHeight="false" outlineLevel="1" collapsed="false">
      <c r="A439" s="49" t="s">
        <v>877</v>
      </c>
      <c r="B439" s="50" t="s">
        <v>49</v>
      </c>
      <c r="C439" s="50" t="s">
        <v>878</v>
      </c>
      <c r="D439" s="50" t="s">
        <v>51</v>
      </c>
      <c r="E439" s="45" t="s">
        <v>879</v>
      </c>
      <c r="F439" s="7" t="s">
        <v>130</v>
      </c>
      <c r="G439" s="51" t="n">
        <v>4</v>
      </c>
      <c r="H439" s="52"/>
      <c r="I439" s="46" t="n">
        <f aca="false">$D$1116</f>
        <v>0.264</v>
      </c>
      <c r="J439" s="53" t="n">
        <f aca="false">TRUNC(H439*(1+I439),2)</f>
        <v>0</v>
      </c>
      <c r="K439" s="54" t="n">
        <f aca="false">TRUNC(J439*G439,2)</f>
        <v>0</v>
      </c>
      <c r="L439" s="51"/>
      <c r="M439" s="46"/>
      <c r="N439" s="7"/>
      <c r="O439" s="51"/>
      <c r="P439" s="51"/>
      <c r="Q439" s="51"/>
      <c r="R439" s="51" t="n">
        <f aca="false">K439</f>
        <v>0</v>
      </c>
      <c r="S439" s="51"/>
      <c r="T439" s="51"/>
      <c r="U439" s="51"/>
      <c r="V439" s="51"/>
      <c r="W439" s="7"/>
      <c r="X439" s="7"/>
      <c r="IM439" s="10"/>
      <c r="IN439" s="10"/>
    </row>
    <row r="440" s="9" customFormat="true" ht="23.85" hidden="false" customHeight="false" outlineLevel="1" collapsed="false">
      <c r="A440" s="49" t="s">
        <v>880</v>
      </c>
      <c r="B440" s="50" t="s">
        <v>49</v>
      </c>
      <c r="C440" s="50" t="s">
        <v>881</v>
      </c>
      <c r="D440" s="50" t="s">
        <v>51</v>
      </c>
      <c r="E440" s="45" t="s">
        <v>882</v>
      </c>
      <c r="F440" s="7" t="s">
        <v>130</v>
      </c>
      <c r="G440" s="51" t="n">
        <v>2.75</v>
      </c>
      <c r="H440" s="52"/>
      <c r="I440" s="46" t="n">
        <f aca="false">$D$1116</f>
        <v>0.264</v>
      </c>
      <c r="J440" s="53" t="n">
        <f aca="false">TRUNC(H440*(1+I440),2)</f>
        <v>0</v>
      </c>
      <c r="K440" s="54" t="n">
        <f aca="false">TRUNC(J440*G440,2)</f>
        <v>0</v>
      </c>
      <c r="L440" s="51"/>
      <c r="M440" s="46"/>
      <c r="N440" s="7"/>
      <c r="O440" s="51"/>
      <c r="P440" s="51"/>
      <c r="Q440" s="51"/>
      <c r="R440" s="51" t="n">
        <f aca="false">K440</f>
        <v>0</v>
      </c>
      <c r="S440" s="51"/>
      <c r="T440" s="51"/>
      <c r="U440" s="51"/>
      <c r="V440" s="51"/>
      <c r="W440" s="7"/>
      <c r="X440" s="7"/>
      <c r="IM440" s="10"/>
      <c r="IN440" s="10"/>
    </row>
    <row r="441" s="9" customFormat="true" ht="14.15" hidden="false" customHeight="false" outlineLevel="1" collapsed="false">
      <c r="A441" s="49" t="s">
        <v>883</v>
      </c>
      <c r="B441" s="50" t="s">
        <v>49</v>
      </c>
      <c r="C441" s="50" t="s">
        <v>884</v>
      </c>
      <c r="D441" s="50" t="s">
        <v>80</v>
      </c>
      <c r="E441" s="45" t="s">
        <v>885</v>
      </c>
      <c r="F441" s="7" t="s">
        <v>117</v>
      </c>
      <c r="G441" s="51" t="n">
        <v>1</v>
      </c>
      <c r="H441" s="52"/>
      <c r="I441" s="46" t="n">
        <f aca="false">$D$1116</f>
        <v>0.264</v>
      </c>
      <c r="J441" s="53" t="n">
        <f aca="false">TRUNC(H441*(1+I441),2)</f>
        <v>0</v>
      </c>
      <c r="K441" s="54" t="n">
        <f aca="false">TRUNC(J441*G441,2)</f>
        <v>0</v>
      </c>
      <c r="L441" s="51"/>
      <c r="M441" s="46"/>
      <c r="N441" s="7"/>
      <c r="O441" s="51"/>
      <c r="P441" s="51"/>
      <c r="Q441" s="51"/>
      <c r="R441" s="51"/>
      <c r="S441" s="51"/>
      <c r="T441" s="51"/>
      <c r="U441" s="51" t="n">
        <f aca="false">K441</f>
        <v>0</v>
      </c>
      <c r="V441" s="51"/>
      <c r="W441" s="7"/>
      <c r="X441" s="7"/>
      <c r="IM441" s="10"/>
      <c r="IN441" s="10"/>
    </row>
    <row r="442" s="9" customFormat="true" ht="14.15" hidden="false" customHeight="false" outlineLevel="1" collapsed="false">
      <c r="A442" s="49" t="s">
        <v>886</v>
      </c>
      <c r="B442" s="50" t="s">
        <v>49</v>
      </c>
      <c r="C442" s="50" t="s">
        <v>887</v>
      </c>
      <c r="D442" s="50" t="s">
        <v>80</v>
      </c>
      <c r="E442" s="45" t="s">
        <v>888</v>
      </c>
      <c r="F442" s="7" t="s">
        <v>117</v>
      </c>
      <c r="G442" s="51" t="n">
        <v>1</v>
      </c>
      <c r="H442" s="52"/>
      <c r="I442" s="46" t="n">
        <f aca="false">$D$1116</f>
        <v>0.264</v>
      </c>
      <c r="J442" s="53" t="n">
        <f aca="false">TRUNC(H442*(1+I442),2)</f>
        <v>0</v>
      </c>
      <c r="K442" s="54" t="n">
        <f aca="false">TRUNC(J442*G442,2)</f>
        <v>0</v>
      </c>
      <c r="L442" s="51"/>
      <c r="M442" s="46"/>
      <c r="N442" s="7"/>
      <c r="O442" s="51"/>
      <c r="P442" s="51"/>
      <c r="Q442" s="51"/>
      <c r="R442" s="51"/>
      <c r="S442" s="51"/>
      <c r="T442" s="51"/>
      <c r="U442" s="51" t="n">
        <f aca="false">K442</f>
        <v>0</v>
      </c>
      <c r="V442" s="51"/>
      <c r="W442" s="7"/>
      <c r="X442" s="7"/>
      <c r="IM442" s="10"/>
      <c r="IN442" s="10"/>
    </row>
    <row r="443" s="9" customFormat="true" ht="23.85" hidden="false" customHeight="false" outlineLevel="1" collapsed="false">
      <c r="A443" s="49" t="s">
        <v>889</v>
      </c>
      <c r="B443" s="50" t="s">
        <v>49</v>
      </c>
      <c r="C443" s="50" t="s">
        <v>890</v>
      </c>
      <c r="D443" s="50" t="s">
        <v>51</v>
      </c>
      <c r="E443" s="45" t="s">
        <v>891</v>
      </c>
      <c r="F443" s="7" t="s">
        <v>117</v>
      </c>
      <c r="G443" s="51" t="n">
        <v>2</v>
      </c>
      <c r="H443" s="52"/>
      <c r="I443" s="46" t="n">
        <f aca="false">$D$1116</f>
        <v>0.264</v>
      </c>
      <c r="J443" s="53" t="n">
        <f aca="false">TRUNC(H443*(1+I443),2)</f>
        <v>0</v>
      </c>
      <c r="K443" s="54" t="n">
        <f aca="false">TRUNC(J443*G443,2)</f>
        <v>0</v>
      </c>
      <c r="L443" s="51"/>
      <c r="M443" s="46"/>
      <c r="N443" s="7"/>
      <c r="O443" s="51"/>
      <c r="P443" s="51"/>
      <c r="Q443" s="51"/>
      <c r="R443" s="51"/>
      <c r="S443" s="51"/>
      <c r="T443" s="51"/>
      <c r="U443" s="51" t="n">
        <f aca="false">K443</f>
        <v>0</v>
      </c>
      <c r="V443" s="51"/>
      <c r="W443" s="7"/>
      <c r="X443" s="7"/>
      <c r="IM443" s="10"/>
      <c r="IN443" s="10"/>
    </row>
    <row r="444" s="9" customFormat="true" ht="35.05" hidden="false" customHeight="false" outlineLevel="1" collapsed="false">
      <c r="A444" s="49" t="s">
        <v>892</v>
      </c>
      <c r="B444" s="50" t="s">
        <v>49</v>
      </c>
      <c r="C444" s="50" t="s">
        <v>893</v>
      </c>
      <c r="D444" s="50" t="s">
        <v>80</v>
      </c>
      <c r="E444" s="45" t="s">
        <v>894</v>
      </c>
      <c r="F444" s="7" t="s">
        <v>117</v>
      </c>
      <c r="G444" s="51" t="n">
        <v>1</v>
      </c>
      <c r="H444" s="52"/>
      <c r="I444" s="46" t="n">
        <f aca="false">$D$1116</f>
        <v>0.264</v>
      </c>
      <c r="J444" s="53" t="n">
        <f aca="false">TRUNC(H444*(1+I444),2)</f>
        <v>0</v>
      </c>
      <c r="K444" s="54" t="n">
        <f aca="false">TRUNC(J444*G444,2)</f>
        <v>0</v>
      </c>
      <c r="L444" s="51"/>
      <c r="M444" s="46"/>
      <c r="N444" s="7"/>
      <c r="O444" s="51"/>
      <c r="P444" s="51"/>
      <c r="Q444" s="51"/>
      <c r="R444" s="51"/>
      <c r="S444" s="51"/>
      <c r="T444" s="51"/>
      <c r="U444" s="51" t="n">
        <f aca="false">K444</f>
        <v>0</v>
      </c>
      <c r="V444" s="51"/>
      <c r="W444" s="7"/>
      <c r="X444" s="7"/>
      <c r="IM444" s="10"/>
      <c r="IN444" s="10"/>
    </row>
    <row r="445" s="80" customFormat="true" ht="14.15" hidden="false" customHeight="false" outlineLevel="1" collapsed="false">
      <c r="A445" s="73" t="s">
        <v>895</v>
      </c>
      <c r="B445" s="74"/>
      <c r="C445" s="74"/>
      <c r="D445" s="75"/>
      <c r="E445" s="132" t="s">
        <v>896</v>
      </c>
      <c r="F445" s="93"/>
      <c r="G445" s="93"/>
      <c r="H445" s="52"/>
      <c r="I445" s="78"/>
      <c r="J445" s="78"/>
      <c r="K445" s="77"/>
      <c r="L445" s="77"/>
      <c r="M445" s="78"/>
      <c r="N445" s="79" t="n">
        <f aca="false">SUM(O445:V445)-K445</f>
        <v>0</v>
      </c>
      <c r="O445" s="77"/>
      <c r="P445" s="77"/>
      <c r="Q445" s="77"/>
      <c r="R445" s="77"/>
      <c r="S445" s="77"/>
      <c r="T445" s="77"/>
      <c r="U445" s="77"/>
      <c r="V445" s="77"/>
      <c r="W445" s="79"/>
      <c r="X445" s="79"/>
      <c r="IM445" s="89"/>
      <c r="IN445" s="89"/>
    </row>
    <row r="446" s="9" customFormat="true" ht="35.05" hidden="false" customHeight="false" outlineLevel="1" collapsed="false">
      <c r="A446" s="49" t="s">
        <v>897</v>
      </c>
      <c r="B446" s="50" t="s">
        <v>49</v>
      </c>
      <c r="C446" s="50" t="s">
        <v>782</v>
      </c>
      <c r="D446" s="50" t="s">
        <v>51</v>
      </c>
      <c r="E446" s="45" t="s">
        <v>783</v>
      </c>
      <c r="F446" s="7" t="s">
        <v>117</v>
      </c>
      <c r="G446" s="51" t="n">
        <v>2</v>
      </c>
      <c r="H446" s="52"/>
      <c r="I446" s="46" t="n">
        <f aca="false">$D$1116</f>
        <v>0.264</v>
      </c>
      <c r="J446" s="53" t="n">
        <f aca="false">TRUNC(H446*(1+I446),2)</f>
        <v>0</v>
      </c>
      <c r="K446" s="54" t="n">
        <f aca="false">TRUNC(J446*G446,2)</f>
        <v>0</v>
      </c>
      <c r="L446" s="51"/>
      <c r="M446" s="46"/>
      <c r="N446" s="7"/>
      <c r="O446" s="51"/>
      <c r="P446" s="51"/>
      <c r="Q446" s="51"/>
      <c r="R446" s="51" t="n">
        <f aca="false">K446</f>
        <v>0</v>
      </c>
      <c r="S446" s="51"/>
      <c r="T446" s="51"/>
      <c r="U446" s="51"/>
      <c r="V446" s="51"/>
      <c r="W446" s="7"/>
      <c r="X446" s="7"/>
      <c r="IM446" s="10"/>
      <c r="IN446" s="10"/>
    </row>
    <row r="447" s="9" customFormat="true" ht="35.05" hidden="false" customHeight="false" outlineLevel="1" collapsed="false">
      <c r="A447" s="49" t="s">
        <v>898</v>
      </c>
      <c r="B447" s="50" t="s">
        <v>49</v>
      </c>
      <c r="C447" s="50" t="s">
        <v>785</v>
      </c>
      <c r="D447" s="50" t="s">
        <v>51</v>
      </c>
      <c r="E447" s="45" t="s">
        <v>786</v>
      </c>
      <c r="F447" s="7" t="s">
        <v>117</v>
      </c>
      <c r="G447" s="51" t="n">
        <v>6</v>
      </c>
      <c r="H447" s="52"/>
      <c r="I447" s="46" t="n">
        <f aca="false">$D$1116</f>
        <v>0.264</v>
      </c>
      <c r="J447" s="53" t="n">
        <f aca="false">TRUNC(H447*(1+I447),2)</f>
        <v>0</v>
      </c>
      <c r="K447" s="54" t="n">
        <f aca="false">TRUNC(J447*G447,2)</f>
        <v>0</v>
      </c>
      <c r="L447" s="51"/>
      <c r="M447" s="46"/>
      <c r="N447" s="7"/>
      <c r="O447" s="51"/>
      <c r="P447" s="51"/>
      <c r="Q447" s="51"/>
      <c r="R447" s="51" t="n">
        <f aca="false">K447</f>
        <v>0</v>
      </c>
      <c r="S447" s="51"/>
      <c r="T447" s="51"/>
      <c r="U447" s="51"/>
      <c r="V447" s="51"/>
      <c r="W447" s="7"/>
      <c r="X447" s="7"/>
      <c r="IM447" s="10"/>
      <c r="IN447" s="10"/>
    </row>
    <row r="448" s="9" customFormat="true" ht="35.05" hidden="false" customHeight="false" outlineLevel="1" collapsed="false">
      <c r="A448" s="49" t="s">
        <v>899</v>
      </c>
      <c r="B448" s="50" t="s">
        <v>49</v>
      </c>
      <c r="C448" s="50" t="s">
        <v>788</v>
      </c>
      <c r="D448" s="50" t="s">
        <v>51</v>
      </c>
      <c r="E448" s="45" t="s">
        <v>789</v>
      </c>
      <c r="F448" s="7" t="s">
        <v>130</v>
      </c>
      <c r="G448" s="51" t="n">
        <v>4</v>
      </c>
      <c r="H448" s="52"/>
      <c r="I448" s="46" t="n">
        <f aca="false">$D$1116</f>
        <v>0.264</v>
      </c>
      <c r="J448" s="53" t="n">
        <f aca="false">TRUNC(H448*(1+I448),2)</f>
        <v>0</v>
      </c>
      <c r="K448" s="54" t="n">
        <f aca="false">TRUNC(J448*G448,2)</f>
        <v>0</v>
      </c>
      <c r="L448" s="51"/>
      <c r="M448" s="46"/>
      <c r="N448" s="7"/>
      <c r="O448" s="51"/>
      <c r="P448" s="51"/>
      <c r="Q448" s="51"/>
      <c r="R448" s="51" t="n">
        <f aca="false">K448</f>
        <v>0</v>
      </c>
      <c r="S448" s="51"/>
      <c r="T448" s="51"/>
      <c r="U448" s="51"/>
      <c r="V448" s="51"/>
      <c r="W448" s="7"/>
      <c r="X448" s="7"/>
      <c r="IM448" s="10"/>
      <c r="IN448" s="10"/>
    </row>
    <row r="449" s="9" customFormat="true" ht="35.05" hidden="false" customHeight="false" outlineLevel="1" collapsed="false">
      <c r="A449" s="49" t="s">
        <v>900</v>
      </c>
      <c r="B449" s="50" t="s">
        <v>49</v>
      </c>
      <c r="C449" s="50" t="s">
        <v>800</v>
      </c>
      <c r="D449" s="50" t="s">
        <v>51</v>
      </c>
      <c r="E449" s="45" t="s">
        <v>801</v>
      </c>
      <c r="F449" s="7" t="s">
        <v>117</v>
      </c>
      <c r="G449" s="51" t="n">
        <v>4</v>
      </c>
      <c r="H449" s="52"/>
      <c r="I449" s="46" t="n">
        <f aca="false">$D$1116</f>
        <v>0.264</v>
      </c>
      <c r="J449" s="53" t="n">
        <f aca="false">TRUNC(H449*(1+I449),2)</f>
        <v>0</v>
      </c>
      <c r="K449" s="54" t="n">
        <f aca="false">TRUNC(J449*G449,2)</f>
        <v>0</v>
      </c>
      <c r="L449" s="51"/>
      <c r="M449" s="46"/>
      <c r="N449" s="7"/>
      <c r="O449" s="51"/>
      <c r="P449" s="51"/>
      <c r="Q449" s="51"/>
      <c r="R449" s="51" t="n">
        <f aca="false">K449</f>
        <v>0</v>
      </c>
      <c r="S449" s="51"/>
      <c r="T449" s="51"/>
      <c r="U449" s="51"/>
      <c r="V449" s="51"/>
      <c r="W449" s="7"/>
      <c r="X449" s="7"/>
      <c r="IM449" s="10"/>
      <c r="IN449" s="10"/>
    </row>
    <row r="450" s="9" customFormat="true" ht="35.05" hidden="false" customHeight="false" outlineLevel="1" collapsed="false">
      <c r="A450" s="49" t="s">
        <v>901</v>
      </c>
      <c r="B450" s="50" t="s">
        <v>49</v>
      </c>
      <c r="C450" s="50" t="s">
        <v>794</v>
      </c>
      <c r="D450" s="50" t="s">
        <v>51</v>
      </c>
      <c r="E450" s="45" t="s">
        <v>795</v>
      </c>
      <c r="F450" s="7" t="s">
        <v>117</v>
      </c>
      <c r="G450" s="51" t="n">
        <v>1</v>
      </c>
      <c r="H450" s="52"/>
      <c r="I450" s="46" t="n">
        <f aca="false">$D$1116</f>
        <v>0.264</v>
      </c>
      <c r="J450" s="53" t="n">
        <f aca="false">TRUNC(H450*(1+I450),2)</f>
        <v>0</v>
      </c>
      <c r="K450" s="54" t="n">
        <f aca="false">TRUNC(J450*G450,2)</f>
        <v>0</v>
      </c>
      <c r="L450" s="51"/>
      <c r="M450" s="46"/>
      <c r="N450" s="7"/>
      <c r="O450" s="51"/>
      <c r="P450" s="51"/>
      <c r="Q450" s="51"/>
      <c r="R450" s="51" t="n">
        <f aca="false">K450</f>
        <v>0</v>
      </c>
      <c r="S450" s="51"/>
      <c r="T450" s="51"/>
      <c r="U450" s="51"/>
      <c r="V450" s="51"/>
      <c r="W450" s="7"/>
      <c r="X450" s="7"/>
      <c r="IM450" s="10"/>
      <c r="IN450" s="10"/>
    </row>
    <row r="451" s="9" customFormat="true" ht="35.05" hidden="false" customHeight="false" outlineLevel="1" collapsed="false">
      <c r="A451" s="49" t="s">
        <v>902</v>
      </c>
      <c r="B451" s="50" t="s">
        <v>49</v>
      </c>
      <c r="C451" s="50" t="s">
        <v>797</v>
      </c>
      <c r="D451" s="50" t="s">
        <v>51</v>
      </c>
      <c r="E451" s="45" t="s">
        <v>798</v>
      </c>
      <c r="F451" s="7" t="s">
        <v>117</v>
      </c>
      <c r="G451" s="51" t="n">
        <v>1</v>
      </c>
      <c r="H451" s="52"/>
      <c r="I451" s="46" t="n">
        <f aca="false">$D$1116</f>
        <v>0.264</v>
      </c>
      <c r="J451" s="53" t="n">
        <f aca="false">TRUNC(H451*(1+I451),2)</f>
        <v>0</v>
      </c>
      <c r="K451" s="54" t="n">
        <f aca="false">TRUNC(J451*G451,2)</f>
        <v>0</v>
      </c>
      <c r="L451" s="51"/>
      <c r="M451" s="46"/>
      <c r="N451" s="7"/>
      <c r="O451" s="51"/>
      <c r="P451" s="51"/>
      <c r="Q451" s="51"/>
      <c r="R451" s="51" t="n">
        <f aca="false">K451</f>
        <v>0</v>
      </c>
      <c r="S451" s="51"/>
      <c r="T451" s="51"/>
      <c r="U451" s="51"/>
      <c r="V451" s="51"/>
      <c r="W451" s="7"/>
      <c r="X451" s="7"/>
      <c r="IM451" s="10"/>
      <c r="IN451" s="10"/>
    </row>
    <row r="452" s="9" customFormat="true" ht="35.05" hidden="false" customHeight="false" outlineLevel="1" collapsed="false">
      <c r="A452" s="49" t="s">
        <v>903</v>
      </c>
      <c r="B452" s="50" t="s">
        <v>49</v>
      </c>
      <c r="C452" s="50" t="s">
        <v>791</v>
      </c>
      <c r="D452" s="50" t="s">
        <v>51</v>
      </c>
      <c r="E452" s="45" t="s">
        <v>792</v>
      </c>
      <c r="F452" s="7" t="s">
        <v>117</v>
      </c>
      <c r="G452" s="51" t="n">
        <v>1</v>
      </c>
      <c r="H452" s="52"/>
      <c r="I452" s="46" t="n">
        <f aca="false">$D$1116</f>
        <v>0.264</v>
      </c>
      <c r="J452" s="53" t="n">
        <f aca="false">TRUNC(H452*(1+I452),2)</f>
        <v>0</v>
      </c>
      <c r="K452" s="54" t="n">
        <f aca="false">TRUNC(J452*G452,2)</f>
        <v>0</v>
      </c>
      <c r="L452" s="51"/>
      <c r="M452" s="46"/>
      <c r="N452" s="7"/>
      <c r="O452" s="51"/>
      <c r="P452" s="51"/>
      <c r="Q452" s="51"/>
      <c r="R452" s="51" t="n">
        <f aca="false">K452</f>
        <v>0</v>
      </c>
      <c r="S452" s="51"/>
      <c r="T452" s="51"/>
      <c r="U452" s="51"/>
      <c r="V452" s="51"/>
      <c r="W452" s="7"/>
      <c r="X452" s="7"/>
      <c r="IM452" s="10"/>
      <c r="IN452" s="10"/>
    </row>
    <row r="453" s="9" customFormat="true" ht="35.05" hidden="false" customHeight="false" outlineLevel="1" collapsed="false">
      <c r="A453" s="49" t="s">
        <v>904</v>
      </c>
      <c r="B453" s="50" t="s">
        <v>49</v>
      </c>
      <c r="C453" s="50" t="s">
        <v>905</v>
      </c>
      <c r="D453" s="50" t="s">
        <v>51</v>
      </c>
      <c r="E453" s="45" t="s">
        <v>906</v>
      </c>
      <c r="F453" s="7" t="s">
        <v>117</v>
      </c>
      <c r="G453" s="51" t="n">
        <v>1</v>
      </c>
      <c r="H453" s="52"/>
      <c r="I453" s="46" t="n">
        <f aca="false">$D$1116</f>
        <v>0.264</v>
      </c>
      <c r="J453" s="53" t="n">
        <f aca="false">TRUNC(H453*(1+I453),2)</f>
        <v>0</v>
      </c>
      <c r="K453" s="54" t="n">
        <f aca="false">TRUNC(J453*G453,2)</f>
        <v>0</v>
      </c>
      <c r="L453" s="51"/>
      <c r="M453" s="46"/>
      <c r="N453" s="7"/>
      <c r="O453" s="51"/>
      <c r="P453" s="51"/>
      <c r="Q453" s="51"/>
      <c r="R453" s="51" t="n">
        <f aca="false">K453</f>
        <v>0</v>
      </c>
      <c r="S453" s="51"/>
      <c r="T453" s="51"/>
      <c r="U453" s="51"/>
      <c r="V453" s="51"/>
      <c r="W453" s="7"/>
      <c r="X453" s="7"/>
      <c r="IM453" s="10"/>
      <c r="IN453" s="10"/>
    </row>
    <row r="454" s="9" customFormat="true" ht="23.85" hidden="false" customHeight="false" outlineLevel="1" collapsed="false">
      <c r="A454" s="49" t="s">
        <v>907</v>
      </c>
      <c r="B454" s="50" t="s">
        <v>49</v>
      </c>
      <c r="C454" s="50" t="s">
        <v>806</v>
      </c>
      <c r="D454" s="50" t="s">
        <v>74</v>
      </c>
      <c r="E454" s="45" t="s">
        <v>807</v>
      </c>
      <c r="F454" s="7" t="s">
        <v>117</v>
      </c>
      <c r="G454" s="51" t="n">
        <v>1</v>
      </c>
      <c r="H454" s="52"/>
      <c r="I454" s="46" t="n">
        <f aca="false">$D$1116</f>
        <v>0.264</v>
      </c>
      <c r="J454" s="53" t="n">
        <f aca="false">TRUNC(H454*(1+I454),2)</f>
        <v>0</v>
      </c>
      <c r="K454" s="54" t="n">
        <f aca="false">TRUNC(J454*G454,2)</f>
        <v>0</v>
      </c>
      <c r="L454" s="51"/>
      <c r="M454" s="46"/>
      <c r="N454" s="7"/>
      <c r="O454" s="51"/>
      <c r="P454" s="51"/>
      <c r="Q454" s="51"/>
      <c r="R454" s="51" t="n">
        <f aca="false">K454</f>
        <v>0</v>
      </c>
      <c r="S454" s="51"/>
      <c r="T454" s="51"/>
      <c r="U454" s="51"/>
      <c r="V454" s="51"/>
      <c r="W454" s="7"/>
      <c r="X454" s="7"/>
      <c r="IM454" s="10"/>
      <c r="IN454" s="10"/>
    </row>
    <row r="455" s="9" customFormat="true" ht="35.05" hidden="false" customHeight="false" outlineLevel="1" collapsed="false">
      <c r="A455" s="49" t="s">
        <v>908</v>
      </c>
      <c r="B455" s="50" t="s">
        <v>49</v>
      </c>
      <c r="C455" s="50" t="s">
        <v>909</v>
      </c>
      <c r="D455" s="50" t="s">
        <v>51</v>
      </c>
      <c r="E455" s="45" t="s">
        <v>910</v>
      </c>
      <c r="F455" s="7" t="s">
        <v>117</v>
      </c>
      <c r="G455" s="51" t="n">
        <v>2</v>
      </c>
      <c r="H455" s="52"/>
      <c r="I455" s="46" t="n">
        <f aca="false">$D$1116</f>
        <v>0.264</v>
      </c>
      <c r="J455" s="53" t="n">
        <f aca="false">TRUNC(H455*(1+I455),2)</f>
        <v>0</v>
      </c>
      <c r="K455" s="54" t="n">
        <f aca="false">TRUNC(J455*G455,2)</f>
        <v>0</v>
      </c>
      <c r="L455" s="51"/>
      <c r="M455" s="46"/>
      <c r="N455" s="7"/>
      <c r="O455" s="51"/>
      <c r="P455" s="51"/>
      <c r="Q455" s="51"/>
      <c r="R455" s="51" t="n">
        <f aca="false">K455</f>
        <v>0</v>
      </c>
      <c r="S455" s="51"/>
      <c r="T455" s="51"/>
      <c r="U455" s="51"/>
      <c r="V455" s="51"/>
      <c r="W455" s="7"/>
      <c r="X455" s="7"/>
      <c r="IM455" s="10"/>
      <c r="IN455" s="10"/>
    </row>
    <row r="456" s="9" customFormat="true" ht="35.05" hidden="false" customHeight="false" outlineLevel="1" collapsed="false">
      <c r="A456" s="49" t="s">
        <v>911</v>
      </c>
      <c r="B456" s="50" t="s">
        <v>49</v>
      </c>
      <c r="C456" s="50" t="s">
        <v>816</v>
      </c>
      <c r="D456" s="50" t="s">
        <v>51</v>
      </c>
      <c r="E456" s="45" t="s">
        <v>817</v>
      </c>
      <c r="F456" s="7" t="s">
        <v>117</v>
      </c>
      <c r="G456" s="51" t="n">
        <v>1</v>
      </c>
      <c r="H456" s="52"/>
      <c r="I456" s="46" t="n">
        <f aca="false">$D$1116</f>
        <v>0.264</v>
      </c>
      <c r="J456" s="53" t="n">
        <f aca="false">TRUNC(H456*(1+I456),2)</f>
        <v>0</v>
      </c>
      <c r="K456" s="54" t="n">
        <f aca="false">TRUNC(J456*G456,2)</f>
        <v>0</v>
      </c>
      <c r="L456" s="51"/>
      <c r="M456" s="46"/>
      <c r="N456" s="7"/>
      <c r="O456" s="51"/>
      <c r="P456" s="51"/>
      <c r="Q456" s="51"/>
      <c r="R456" s="51" t="n">
        <f aca="false">K456</f>
        <v>0</v>
      </c>
      <c r="S456" s="51"/>
      <c r="T456" s="51"/>
      <c r="U456" s="51"/>
      <c r="V456" s="51"/>
      <c r="W456" s="7"/>
      <c r="X456" s="7"/>
      <c r="IM456" s="10"/>
      <c r="IN456" s="10"/>
    </row>
    <row r="457" s="9" customFormat="true" ht="35.05" hidden="false" customHeight="false" outlineLevel="1" collapsed="false">
      <c r="A457" s="49" t="s">
        <v>912</v>
      </c>
      <c r="B457" s="50" t="s">
        <v>49</v>
      </c>
      <c r="C457" s="50" t="s">
        <v>810</v>
      </c>
      <c r="D457" s="50" t="s">
        <v>51</v>
      </c>
      <c r="E457" s="45" t="s">
        <v>811</v>
      </c>
      <c r="F457" s="7" t="s">
        <v>117</v>
      </c>
      <c r="G457" s="51" t="n">
        <v>2</v>
      </c>
      <c r="H457" s="52"/>
      <c r="I457" s="46" t="n">
        <f aca="false">$D$1116</f>
        <v>0.264</v>
      </c>
      <c r="J457" s="53" t="n">
        <f aca="false">TRUNC(H457*(1+I457),2)</f>
        <v>0</v>
      </c>
      <c r="K457" s="54" t="n">
        <f aca="false">TRUNC(J457*G457,2)</f>
        <v>0</v>
      </c>
      <c r="L457" s="51"/>
      <c r="M457" s="46"/>
      <c r="N457" s="7"/>
      <c r="O457" s="51"/>
      <c r="P457" s="51"/>
      <c r="Q457" s="51"/>
      <c r="R457" s="51" t="n">
        <f aca="false">K457</f>
        <v>0</v>
      </c>
      <c r="S457" s="51"/>
      <c r="T457" s="51"/>
      <c r="U457" s="51"/>
      <c r="V457" s="51"/>
      <c r="W457" s="7"/>
      <c r="X457" s="7"/>
      <c r="IM457" s="10"/>
      <c r="IN457" s="10"/>
    </row>
    <row r="458" s="9" customFormat="true" ht="35.05" hidden="false" customHeight="false" outlineLevel="1" collapsed="false">
      <c r="A458" s="49" t="s">
        <v>913</v>
      </c>
      <c r="B458" s="50" t="s">
        <v>49</v>
      </c>
      <c r="C458" s="50" t="s">
        <v>813</v>
      </c>
      <c r="D458" s="50" t="s">
        <v>51</v>
      </c>
      <c r="E458" s="45" t="s">
        <v>814</v>
      </c>
      <c r="F458" s="7" t="s">
        <v>130</v>
      </c>
      <c r="G458" s="51" t="n">
        <v>1.5</v>
      </c>
      <c r="H458" s="52"/>
      <c r="I458" s="46" t="n">
        <f aca="false">$D$1116</f>
        <v>0.264</v>
      </c>
      <c r="J458" s="53" t="n">
        <f aca="false">TRUNC(H458*(1+I458),2)</f>
        <v>0</v>
      </c>
      <c r="K458" s="54" t="n">
        <f aca="false">TRUNC(J458*G458,2)</f>
        <v>0</v>
      </c>
      <c r="L458" s="51"/>
      <c r="M458" s="46"/>
      <c r="N458" s="7"/>
      <c r="O458" s="51"/>
      <c r="P458" s="51"/>
      <c r="Q458" s="51"/>
      <c r="R458" s="51" t="n">
        <f aca="false">K458</f>
        <v>0</v>
      </c>
      <c r="S458" s="51"/>
      <c r="T458" s="51"/>
      <c r="U458" s="51"/>
      <c r="V458" s="51"/>
      <c r="W458" s="7"/>
      <c r="X458" s="7"/>
      <c r="IM458" s="10"/>
      <c r="IN458" s="10"/>
    </row>
    <row r="459" s="9" customFormat="true" ht="35.05" hidden="false" customHeight="false" outlineLevel="1" collapsed="false">
      <c r="A459" s="49" t="s">
        <v>914</v>
      </c>
      <c r="B459" s="50" t="s">
        <v>49</v>
      </c>
      <c r="C459" s="50" t="s">
        <v>819</v>
      </c>
      <c r="D459" s="50" t="s">
        <v>51</v>
      </c>
      <c r="E459" s="45" t="s">
        <v>820</v>
      </c>
      <c r="F459" s="7" t="s">
        <v>117</v>
      </c>
      <c r="G459" s="51" t="n">
        <v>1</v>
      </c>
      <c r="H459" s="52"/>
      <c r="I459" s="46" t="n">
        <f aca="false">$D$1116</f>
        <v>0.264</v>
      </c>
      <c r="J459" s="53" t="n">
        <f aca="false">TRUNC(H459*(1+I459),2)</f>
        <v>0</v>
      </c>
      <c r="K459" s="54" t="n">
        <f aca="false">TRUNC(J459*G459,2)</f>
        <v>0</v>
      </c>
      <c r="L459" s="51"/>
      <c r="M459" s="46"/>
      <c r="N459" s="7"/>
      <c r="O459" s="51"/>
      <c r="P459" s="51"/>
      <c r="Q459" s="51"/>
      <c r="R459" s="51"/>
      <c r="S459" s="51"/>
      <c r="T459" s="51" t="n">
        <f aca="false">K459</f>
        <v>0</v>
      </c>
      <c r="U459" s="51"/>
      <c r="V459" s="51"/>
      <c r="W459" s="7"/>
      <c r="X459" s="7"/>
      <c r="IM459" s="10"/>
      <c r="IN459" s="10"/>
    </row>
    <row r="460" s="9" customFormat="true" ht="35.05" hidden="false" customHeight="false" outlineLevel="1" collapsed="false">
      <c r="A460" s="49" t="s">
        <v>915</v>
      </c>
      <c r="B460" s="50" t="s">
        <v>49</v>
      </c>
      <c r="C460" s="50" t="s">
        <v>822</v>
      </c>
      <c r="D460" s="50" t="s">
        <v>51</v>
      </c>
      <c r="E460" s="45" t="s">
        <v>823</v>
      </c>
      <c r="F460" s="7" t="s">
        <v>117</v>
      </c>
      <c r="G460" s="51" t="n">
        <v>1</v>
      </c>
      <c r="H460" s="52"/>
      <c r="I460" s="46" t="n">
        <f aca="false">$D$1116</f>
        <v>0.264</v>
      </c>
      <c r="J460" s="53" t="n">
        <f aca="false">TRUNC(H460*(1+I460),2)</f>
        <v>0</v>
      </c>
      <c r="K460" s="54" t="n">
        <f aca="false">TRUNC(J460*G460,2)</f>
        <v>0</v>
      </c>
      <c r="L460" s="51"/>
      <c r="M460" s="46"/>
      <c r="N460" s="7"/>
      <c r="O460" s="51"/>
      <c r="P460" s="51"/>
      <c r="Q460" s="51"/>
      <c r="R460" s="51"/>
      <c r="S460" s="51"/>
      <c r="T460" s="51" t="n">
        <f aca="false">K460</f>
        <v>0</v>
      </c>
      <c r="U460" s="51"/>
      <c r="V460" s="51"/>
      <c r="W460" s="7"/>
      <c r="X460" s="7"/>
      <c r="IM460" s="10"/>
      <c r="IN460" s="10"/>
    </row>
    <row r="461" s="9" customFormat="true" ht="23.85" hidden="false" customHeight="false" outlineLevel="1" collapsed="false">
      <c r="A461" s="49" t="s">
        <v>916</v>
      </c>
      <c r="B461" s="50" t="s">
        <v>49</v>
      </c>
      <c r="C461" s="50" t="s">
        <v>825</v>
      </c>
      <c r="D461" s="50" t="s">
        <v>51</v>
      </c>
      <c r="E461" s="45" t="s">
        <v>826</v>
      </c>
      <c r="F461" s="7" t="s">
        <v>117</v>
      </c>
      <c r="G461" s="51" t="n">
        <v>2</v>
      </c>
      <c r="H461" s="52"/>
      <c r="I461" s="46" t="n">
        <f aca="false">$D$1116</f>
        <v>0.264</v>
      </c>
      <c r="J461" s="53" t="n">
        <f aca="false">TRUNC(H461*(1+I461),2)</f>
        <v>0</v>
      </c>
      <c r="K461" s="54" t="n">
        <f aca="false">TRUNC(J461*G461,2)</f>
        <v>0</v>
      </c>
      <c r="L461" s="51"/>
      <c r="M461" s="46"/>
      <c r="N461" s="7"/>
      <c r="O461" s="51"/>
      <c r="P461" s="51"/>
      <c r="Q461" s="51"/>
      <c r="R461" s="51"/>
      <c r="S461" s="51"/>
      <c r="T461" s="51" t="n">
        <f aca="false">K461</f>
        <v>0</v>
      </c>
      <c r="U461" s="51"/>
      <c r="V461" s="51"/>
      <c r="W461" s="7"/>
      <c r="X461" s="7"/>
      <c r="IM461" s="10"/>
      <c r="IN461" s="10"/>
    </row>
    <row r="462" s="9" customFormat="true" ht="23.85" hidden="false" customHeight="false" outlineLevel="1" collapsed="false">
      <c r="A462" s="49" t="s">
        <v>917</v>
      </c>
      <c r="B462" s="50" t="s">
        <v>49</v>
      </c>
      <c r="C462" s="50" t="s">
        <v>918</v>
      </c>
      <c r="D462" s="50" t="s">
        <v>51</v>
      </c>
      <c r="E462" s="45" t="s">
        <v>919</v>
      </c>
      <c r="F462" s="7" t="s">
        <v>117</v>
      </c>
      <c r="G462" s="51" t="n">
        <v>1</v>
      </c>
      <c r="H462" s="52"/>
      <c r="I462" s="46" t="n">
        <f aca="false">$D$1116</f>
        <v>0.264</v>
      </c>
      <c r="J462" s="53" t="n">
        <f aca="false">TRUNC(H462*(1+I462),2)</f>
        <v>0</v>
      </c>
      <c r="K462" s="54" t="n">
        <f aca="false">TRUNC(J462*G462,2)</f>
        <v>0</v>
      </c>
      <c r="L462" s="51"/>
      <c r="M462" s="46"/>
      <c r="N462" s="7"/>
      <c r="O462" s="51"/>
      <c r="P462" s="51"/>
      <c r="Q462" s="51"/>
      <c r="R462" s="51" t="n">
        <f aca="false">K462</f>
        <v>0</v>
      </c>
      <c r="S462" s="51"/>
      <c r="T462" s="51"/>
      <c r="U462" s="51"/>
      <c r="V462" s="51"/>
      <c r="W462" s="7"/>
      <c r="X462" s="7"/>
      <c r="IM462" s="10"/>
      <c r="IN462" s="10"/>
    </row>
    <row r="463" s="9" customFormat="true" ht="23.85" hidden="false" customHeight="false" outlineLevel="1" collapsed="false">
      <c r="A463" s="49" t="s">
        <v>920</v>
      </c>
      <c r="B463" s="50" t="s">
        <v>49</v>
      </c>
      <c r="C463" s="50" t="s">
        <v>921</v>
      </c>
      <c r="D463" s="50" t="s">
        <v>51</v>
      </c>
      <c r="E463" s="45" t="s">
        <v>922</v>
      </c>
      <c r="F463" s="7" t="s">
        <v>117</v>
      </c>
      <c r="G463" s="51" t="n">
        <v>3</v>
      </c>
      <c r="H463" s="52"/>
      <c r="I463" s="46" t="n">
        <f aca="false">$D$1116</f>
        <v>0.264</v>
      </c>
      <c r="J463" s="53" t="n">
        <f aca="false">TRUNC(H463*(1+I463),2)</f>
        <v>0</v>
      </c>
      <c r="K463" s="54" t="n">
        <f aca="false">TRUNC(J463*G463,2)</f>
        <v>0</v>
      </c>
      <c r="L463" s="51"/>
      <c r="M463" s="46"/>
      <c r="N463" s="7"/>
      <c r="O463" s="51"/>
      <c r="P463" s="51"/>
      <c r="Q463" s="51"/>
      <c r="R463" s="51" t="n">
        <f aca="false">K463</f>
        <v>0</v>
      </c>
      <c r="S463" s="51"/>
      <c r="T463" s="51"/>
      <c r="U463" s="51"/>
      <c r="V463" s="51"/>
      <c r="W463" s="7"/>
      <c r="X463" s="7"/>
      <c r="IM463" s="10"/>
      <c r="IN463" s="10"/>
    </row>
    <row r="464" s="9" customFormat="true" ht="23.85" hidden="false" customHeight="false" outlineLevel="1" collapsed="false">
      <c r="A464" s="49" t="s">
        <v>923</v>
      </c>
      <c r="B464" s="50" t="s">
        <v>49</v>
      </c>
      <c r="C464" s="50" t="s">
        <v>843</v>
      </c>
      <c r="D464" s="50" t="s">
        <v>51</v>
      </c>
      <c r="E464" s="45" t="s">
        <v>844</v>
      </c>
      <c r="F464" s="7" t="s">
        <v>117</v>
      </c>
      <c r="G464" s="51" t="n">
        <v>1</v>
      </c>
      <c r="H464" s="52"/>
      <c r="I464" s="46" t="n">
        <f aca="false">$D$1116</f>
        <v>0.264</v>
      </c>
      <c r="J464" s="53" t="n">
        <f aca="false">TRUNC(H464*(1+I464),2)</f>
        <v>0</v>
      </c>
      <c r="K464" s="54" t="n">
        <f aca="false">TRUNC(J464*G464,2)</f>
        <v>0</v>
      </c>
      <c r="L464" s="51"/>
      <c r="M464" s="46"/>
      <c r="N464" s="7"/>
      <c r="O464" s="51"/>
      <c r="P464" s="51"/>
      <c r="Q464" s="51"/>
      <c r="R464" s="51" t="n">
        <f aca="false">K464</f>
        <v>0</v>
      </c>
      <c r="S464" s="51"/>
      <c r="T464" s="51"/>
      <c r="U464" s="51"/>
      <c r="V464" s="51"/>
      <c r="W464" s="7"/>
      <c r="X464" s="7"/>
      <c r="IM464" s="10"/>
      <c r="IN464" s="10"/>
    </row>
    <row r="465" s="9" customFormat="true" ht="23.85" hidden="false" customHeight="false" outlineLevel="1" collapsed="false">
      <c r="A465" s="49" t="s">
        <v>924</v>
      </c>
      <c r="B465" s="50" t="s">
        <v>49</v>
      </c>
      <c r="C465" s="50" t="s">
        <v>849</v>
      </c>
      <c r="D465" s="50" t="s">
        <v>51</v>
      </c>
      <c r="E465" s="45" t="s">
        <v>850</v>
      </c>
      <c r="F465" s="7" t="s">
        <v>130</v>
      </c>
      <c r="G465" s="51" t="n">
        <v>4</v>
      </c>
      <c r="H465" s="52"/>
      <c r="I465" s="46" t="n">
        <f aca="false">$D$1116</f>
        <v>0.264</v>
      </c>
      <c r="J465" s="53" t="n">
        <f aca="false">TRUNC(H465*(1+I465),2)</f>
        <v>0</v>
      </c>
      <c r="K465" s="54" t="n">
        <f aca="false">TRUNC(J465*G465,2)</f>
        <v>0</v>
      </c>
      <c r="L465" s="51"/>
      <c r="M465" s="46"/>
      <c r="N465" s="7"/>
      <c r="O465" s="51"/>
      <c r="P465" s="51"/>
      <c r="Q465" s="51"/>
      <c r="R465" s="51" t="n">
        <f aca="false">K465</f>
        <v>0</v>
      </c>
      <c r="S465" s="51"/>
      <c r="T465" s="51"/>
      <c r="U465" s="51"/>
      <c r="V465" s="51"/>
      <c r="W465" s="7"/>
      <c r="X465" s="7"/>
      <c r="IM465" s="10"/>
      <c r="IN465" s="10"/>
    </row>
    <row r="466" s="9" customFormat="true" ht="46.25" hidden="false" customHeight="false" outlineLevel="1" collapsed="false">
      <c r="A466" s="49" t="s">
        <v>925</v>
      </c>
      <c r="B466" s="50" t="s">
        <v>49</v>
      </c>
      <c r="C466" s="50" t="s">
        <v>846</v>
      </c>
      <c r="D466" s="50" t="s">
        <v>51</v>
      </c>
      <c r="E466" s="45" t="s">
        <v>847</v>
      </c>
      <c r="F466" s="7" t="s">
        <v>117</v>
      </c>
      <c r="G466" s="51" t="n">
        <v>4</v>
      </c>
      <c r="H466" s="52"/>
      <c r="I466" s="46" t="n">
        <f aca="false">$D$1116</f>
        <v>0.264</v>
      </c>
      <c r="J466" s="53" t="n">
        <f aca="false">TRUNC(H466*(1+I466),2)</f>
        <v>0</v>
      </c>
      <c r="K466" s="54" t="n">
        <f aca="false">TRUNC(J466*G466,2)</f>
        <v>0</v>
      </c>
      <c r="L466" s="51"/>
      <c r="M466" s="46"/>
      <c r="N466" s="7"/>
      <c r="O466" s="51"/>
      <c r="P466" s="51"/>
      <c r="Q466" s="51"/>
      <c r="R466" s="51" t="n">
        <f aca="false">K466</f>
        <v>0</v>
      </c>
      <c r="S466" s="51"/>
      <c r="T466" s="51"/>
      <c r="U466" s="51"/>
      <c r="V466" s="51"/>
      <c r="W466" s="7"/>
      <c r="X466" s="7"/>
      <c r="IM466" s="10"/>
      <c r="IN466" s="10"/>
    </row>
    <row r="467" s="9" customFormat="true" ht="35.05" hidden="false" customHeight="false" outlineLevel="1" collapsed="false">
      <c r="A467" s="49" t="s">
        <v>926</v>
      </c>
      <c r="B467" s="50" t="s">
        <v>49</v>
      </c>
      <c r="C467" s="50" t="s">
        <v>852</v>
      </c>
      <c r="D467" s="50" t="s">
        <v>51</v>
      </c>
      <c r="E467" s="45" t="s">
        <v>853</v>
      </c>
      <c r="F467" s="7" t="s">
        <v>117</v>
      </c>
      <c r="G467" s="51" t="n">
        <v>1</v>
      </c>
      <c r="H467" s="52"/>
      <c r="I467" s="46" t="n">
        <f aca="false">$D$1116</f>
        <v>0.264</v>
      </c>
      <c r="J467" s="53" t="n">
        <f aca="false">TRUNC(H467*(1+I467),2)</f>
        <v>0</v>
      </c>
      <c r="K467" s="54" t="n">
        <f aca="false">TRUNC(J467*G467,2)</f>
        <v>0</v>
      </c>
      <c r="L467" s="51"/>
      <c r="M467" s="46"/>
      <c r="N467" s="7"/>
      <c r="O467" s="51"/>
      <c r="P467" s="51"/>
      <c r="Q467" s="51"/>
      <c r="R467" s="51" t="n">
        <f aca="false">K467</f>
        <v>0</v>
      </c>
      <c r="S467" s="51"/>
      <c r="T467" s="51"/>
      <c r="U467" s="51"/>
      <c r="V467" s="51"/>
      <c r="W467" s="7"/>
      <c r="X467" s="7"/>
      <c r="IM467" s="10"/>
      <c r="IN467" s="10"/>
    </row>
    <row r="468" s="9" customFormat="true" ht="23.85" hidden="false" customHeight="false" outlineLevel="1" collapsed="false">
      <c r="A468" s="49" t="s">
        <v>927</v>
      </c>
      <c r="B468" s="50" t="s">
        <v>49</v>
      </c>
      <c r="C468" s="50" t="s">
        <v>855</v>
      </c>
      <c r="D468" s="50" t="s">
        <v>51</v>
      </c>
      <c r="E468" s="45" t="s">
        <v>856</v>
      </c>
      <c r="F468" s="7" t="s">
        <v>117</v>
      </c>
      <c r="G468" s="51" t="n">
        <v>1</v>
      </c>
      <c r="H468" s="52"/>
      <c r="I468" s="46" t="n">
        <f aca="false">$D$1116</f>
        <v>0.264</v>
      </c>
      <c r="J468" s="53" t="n">
        <f aca="false">TRUNC(H468*(1+I468),2)</f>
        <v>0</v>
      </c>
      <c r="K468" s="54" t="n">
        <f aca="false">TRUNC(J468*G468,2)</f>
        <v>0</v>
      </c>
      <c r="L468" s="51"/>
      <c r="M468" s="46"/>
      <c r="N468" s="7" t="n">
        <f aca="false">SUM(O468:V468)-K468</f>
        <v>0</v>
      </c>
      <c r="O468" s="51"/>
      <c r="P468" s="51"/>
      <c r="Q468" s="51"/>
      <c r="R468" s="51" t="n">
        <f aca="false">K468</f>
        <v>0</v>
      </c>
      <c r="S468" s="51"/>
      <c r="T468" s="51"/>
      <c r="U468" s="51"/>
      <c r="V468" s="51"/>
      <c r="W468" s="7"/>
      <c r="X468" s="7"/>
      <c r="IM468" s="10"/>
      <c r="IN468" s="10"/>
    </row>
    <row r="469" s="9" customFormat="true" ht="23.85" hidden="false" customHeight="false" outlineLevel="1" collapsed="false">
      <c r="A469" s="49" t="s">
        <v>928</v>
      </c>
      <c r="B469" s="50" t="s">
        <v>49</v>
      </c>
      <c r="C469" s="50" t="s">
        <v>858</v>
      </c>
      <c r="D469" s="50" t="s">
        <v>51</v>
      </c>
      <c r="E469" s="45" t="s">
        <v>859</v>
      </c>
      <c r="F469" s="7" t="s">
        <v>117</v>
      </c>
      <c r="G469" s="51" t="n">
        <v>3</v>
      </c>
      <c r="H469" s="52"/>
      <c r="I469" s="46" t="n">
        <f aca="false">$D$1116</f>
        <v>0.264</v>
      </c>
      <c r="J469" s="53" t="n">
        <f aca="false">TRUNC(H469*(1+I469),2)</f>
        <v>0</v>
      </c>
      <c r="K469" s="54" t="n">
        <f aca="false">TRUNC(J469*G469,2)</f>
        <v>0</v>
      </c>
      <c r="L469" s="51"/>
      <c r="M469" s="46"/>
      <c r="N469" s="7" t="n">
        <f aca="false">SUM(O469:V469)-K469</f>
        <v>0</v>
      </c>
      <c r="O469" s="51"/>
      <c r="P469" s="51"/>
      <c r="Q469" s="51"/>
      <c r="R469" s="51" t="n">
        <f aca="false">K469</f>
        <v>0</v>
      </c>
      <c r="S469" s="51"/>
      <c r="T469" s="51"/>
      <c r="U469" s="51"/>
      <c r="V469" s="51"/>
      <c r="W469" s="7"/>
      <c r="X469" s="7"/>
      <c r="IM469" s="10"/>
      <c r="IN469" s="10"/>
    </row>
    <row r="470" s="9" customFormat="true" ht="23.85" hidden="false" customHeight="false" outlineLevel="1" collapsed="false">
      <c r="A470" s="49" t="s">
        <v>929</v>
      </c>
      <c r="B470" s="50" t="s">
        <v>49</v>
      </c>
      <c r="C470" s="50" t="s">
        <v>870</v>
      </c>
      <c r="D470" s="50" t="s">
        <v>51</v>
      </c>
      <c r="E470" s="45" t="s">
        <v>871</v>
      </c>
      <c r="F470" s="7" t="s">
        <v>130</v>
      </c>
      <c r="G470" s="51" t="n">
        <v>2.8</v>
      </c>
      <c r="H470" s="52"/>
      <c r="I470" s="46" t="n">
        <f aca="false">$D$1116</f>
        <v>0.264</v>
      </c>
      <c r="J470" s="53" t="n">
        <f aca="false">TRUNC(H470*(1+I470),2)</f>
        <v>0</v>
      </c>
      <c r="K470" s="54" t="n">
        <f aca="false">TRUNC(J470*G470,2)</f>
        <v>0</v>
      </c>
      <c r="L470" s="51"/>
      <c r="M470" s="46"/>
      <c r="N470" s="7" t="n">
        <f aca="false">SUM(O470:V470)-K470</f>
        <v>0</v>
      </c>
      <c r="O470" s="51"/>
      <c r="P470" s="51"/>
      <c r="Q470" s="51"/>
      <c r="R470" s="51" t="n">
        <f aca="false">K470</f>
        <v>0</v>
      </c>
      <c r="S470" s="51"/>
      <c r="T470" s="51"/>
      <c r="U470" s="51"/>
      <c r="V470" s="51"/>
      <c r="W470" s="7"/>
      <c r="X470" s="7"/>
      <c r="IM470" s="10"/>
      <c r="IN470" s="10"/>
    </row>
    <row r="471" s="9" customFormat="true" ht="23.85" hidden="false" customHeight="false" outlineLevel="1" collapsed="false">
      <c r="A471" s="49" t="s">
        <v>930</v>
      </c>
      <c r="B471" s="50" t="s">
        <v>49</v>
      </c>
      <c r="C471" s="50" t="s">
        <v>861</v>
      </c>
      <c r="D471" s="50" t="s">
        <v>51</v>
      </c>
      <c r="E471" s="45" t="s">
        <v>862</v>
      </c>
      <c r="F471" s="7" t="s">
        <v>117</v>
      </c>
      <c r="G471" s="51" t="n">
        <v>2</v>
      </c>
      <c r="H471" s="52"/>
      <c r="I471" s="46" t="n">
        <f aca="false">$D$1116</f>
        <v>0.264</v>
      </c>
      <c r="J471" s="53" t="n">
        <f aca="false">TRUNC(H471*(1+I471),2)</f>
        <v>0</v>
      </c>
      <c r="K471" s="54" t="n">
        <f aca="false">TRUNC(J471*G471,2)</f>
        <v>0</v>
      </c>
      <c r="L471" s="51"/>
      <c r="M471" s="46"/>
      <c r="N471" s="7" t="n">
        <f aca="false">SUM(O471:V471)-K471</f>
        <v>0</v>
      </c>
      <c r="O471" s="51"/>
      <c r="P471" s="51"/>
      <c r="Q471" s="51"/>
      <c r="R471" s="51" t="n">
        <f aca="false">K471</f>
        <v>0</v>
      </c>
      <c r="S471" s="51"/>
      <c r="T471" s="51"/>
      <c r="U471" s="51"/>
      <c r="V471" s="51"/>
      <c r="W471" s="7"/>
      <c r="X471" s="7"/>
      <c r="IM471" s="10"/>
      <c r="IN471" s="10"/>
    </row>
    <row r="472" s="9" customFormat="true" ht="46.25" hidden="false" customHeight="false" outlineLevel="1" collapsed="false">
      <c r="A472" s="49" t="s">
        <v>931</v>
      </c>
      <c r="B472" s="50" t="s">
        <v>49</v>
      </c>
      <c r="C472" s="50" t="s">
        <v>864</v>
      </c>
      <c r="D472" s="50" t="s">
        <v>51</v>
      </c>
      <c r="E472" s="45" t="s">
        <v>865</v>
      </c>
      <c r="F472" s="7" t="s">
        <v>117</v>
      </c>
      <c r="G472" s="51" t="n">
        <v>2</v>
      </c>
      <c r="H472" s="52"/>
      <c r="I472" s="46" t="n">
        <f aca="false">$D$1116</f>
        <v>0.264</v>
      </c>
      <c r="J472" s="53" t="n">
        <f aca="false">TRUNC(H472*(1+I472),2)</f>
        <v>0</v>
      </c>
      <c r="K472" s="54" t="n">
        <f aca="false">TRUNC(J472*G472,2)</f>
        <v>0</v>
      </c>
      <c r="L472" s="51"/>
      <c r="M472" s="46"/>
      <c r="N472" s="7" t="n">
        <f aca="false">SUM(O472:V472)-K472</f>
        <v>0</v>
      </c>
      <c r="O472" s="51"/>
      <c r="P472" s="51"/>
      <c r="Q472" s="51"/>
      <c r="R472" s="51" t="n">
        <f aca="false">K472</f>
        <v>0</v>
      </c>
      <c r="S472" s="51"/>
      <c r="T472" s="51"/>
      <c r="U472" s="51"/>
      <c r="V472" s="51"/>
      <c r="W472" s="7"/>
      <c r="X472" s="7"/>
      <c r="IM472" s="10"/>
      <c r="IN472" s="10"/>
    </row>
    <row r="473" s="9" customFormat="true" ht="23.85" hidden="false" customHeight="false" outlineLevel="1" collapsed="false">
      <c r="A473" s="49" t="s">
        <v>932</v>
      </c>
      <c r="B473" s="50" t="s">
        <v>49</v>
      </c>
      <c r="C473" s="50" t="s">
        <v>867</v>
      </c>
      <c r="D473" s="50" t="s">
        <v>74</v>
      </c>
      <c r="E473" s="45" t="s">
        <v>868</v>
      </c>
      <c r="F473" s="7" t="s">
        <v>117</v>
      </c>
      <c r="G473" s="51" t="n">
        <v>2</v>
      </c>
      <c r="H473" s="52"/>
      <c r="I473" s="46" t="n">
        <f aca="false">$D$1116</f>
        <v>0.264</v>
      </c>
      <c r="J473" s="53" t="n">
        <f aca="false">TRUNC(H473*(1+I473),2)</f>
        <v>0</v>
      </c>
      <c r="K473" s="54" t="n">
        <f aca="false">TRUNC(J473*G473,2)</f>
        <v>0</v>
      </c>
      <c r="L473" s="51"/>
      <c r="M473" s="46"/>
      <c r="N473" s="7" t="n">
        <f aca="false">SUM(O473:V473)-K473</f>
        <v>0</v>
      </c>
      <c r="O473" s="51"/>
      <c r="P473" s="51"/>
      <c r="Q473" s="51"/>
      <c r="R473" s="51" t="n">
        <f aca="false">K473</f>
        <v>0</v>
      </c>
      <c r="S473" s="51"/>
      <c r="T473" s="51"/>
      <c r="U473" s="51"/>
      <c r="V473" s="51"/>
      <c r="W473" s="7"/>
      <c r="X473" s="7"/>
      <c r="IM473" s="10"/>
      <c r="IN473" s="10"/>
    </row>
    <row r="474" s="9" customFormat="true" ht="23.85" hidden="false" customHeight="false" outlineLevel="1" collapsed="false">
      <c r="A474" s="49" t="s">
        <v>933</v>
      </c>
      <c r="B474" s="50" t="s">
        <v>49</v>
      </c>
      <c r="C474" s="50" t="s">
        <v>214</v>
      </c>
      <c r="D474" s="50" t="s">
        <v>51</v>
      </c>
      <c r="E474" s="45" t="s">
        <v>873</v>
      </c>
      <c r="F474" s="7" t="s">
        <v>121</v>
      </c>
      <c r="G474" s="51" t="n">
        <v>0.67</v>
      </c>
      <c r="H474" s="52"/>
      <c r="I474" s="46" t="n">
        <f aca="false">$D$1116</f>
        <v>0.264</v>
      </c>
      <c r="J474" s="53" t="n">
        <f aca="false">TRUNC(H474*(1+I474),2)</f>
        <v>0</v>
      </c>
      <c r="K474" s="54" t="n">
        <f aca="false">TRUNC(J474*G474,2)</f>
        <v>0</v>
      </c>
      <c r="L474" s="51"/>
      <c r="M474" s="46"/>
      <c r="N474" s="7" t="n">
        <f aca="false">SUM(O474:V474)-K474</f>
        <v>0</v>
      </c>
      <c r="O474" s="51"/>
      <c r="P474" s="51"/>
      <c r="Q474" s="51"/>
      <c r="R474" s="51" t="n">
        <f aca="false">K474</f>
        <v>0</v>
      </c>
      <c r="S474" s="51"/>
      <c r="T474" s="51"/>
      <c r="U474" s="51"/>
      <c r="V474" s="51"/>
      <c r="W474" s="7"/>
      <c r="X474" s="7"/>
      <c r="IM474" s="10"/>
      <c r="IN474" s="10"/>
    </row>
    <row r="475" s="9" customFormat="true" ht="14.15" hidden="false" customHeight="false" outlineLevel="1" collapsed="false">
      <c r="A475" s="49" t="s">
        <v>934</v>
      </c>
      <c r="B475" s="50" t="s">
        <v>49</v>
      </c>
      <c r="C475" s="50" t="s">
        <v>875</v>
      </c>
      <c r="D475" s="50" t="s">
        <v>51</v>
      </c>
      <c r="E475" s="45" t="s">
        <v>876</v>
      </c>
      <c r="F475" s="7" t="s">
        <v>121</v>
      </c>
      <c r="G475" s="51" t="n">
        <v>0.67</v>
      </c>
      <c r="H475" s="52"/>
      <c r="I475" s="46" t="n">
        <f aca="false">$D$1116</f>
        <v>0.264</v>
      </c>
      <c r="J475" s="53" t="n">
        <f aca="false">TRUNC(H475*(1+I475),2)</f>
        <v>0</v>
      </c>
      <c r="K475" s="54" t="n">
        <f aca="false">TRUNC(J475*G475,2)</f>
        <v>0</v>
      </c>
      <c r="L475" s="51"/>
      <c r="M475" s="46"/>
      <c r="N475" s="7" t="n">
        <f aca="false">SUM(O475:V475)-K475</f>
        <v>0</v>
      </c>
      <c r="O475" s="51"/>
      <c r="P475" s="51"/>
      <c r="Q475" s="51"/>
      <c r="R475" s="51" t="n">
        <f aca="false">K475</f>
        <v>0</v>
      </c>
      <c r="S475" s="51"/>
      <c r="T475" s="51"/>
      <c r="U475" s="51"/>
      <c r="V475" s="51"/>
      <c r="W475" s="7"/>
      <c r="X475" s="7"/>
      <c r="IM475" s="10"/>
      <c r="IN475" s="10"/>
    </row>
    <row r="476" s="9" customFormat="true" ht="23.85" hidden="false" customHeight="false" outlineLevel="1" collapsed="false">
      <c r="A476" s="49" t="s">
        <v>935</v>
      </c>
      <c r="B476" s="50" t="s">
        <v>49</v>
      </c>
      <c r="C476" s="50" t="s">
        <v>878</v>
      </c>
      <c r="D476" s="50" t="s">
        <v>51</v>
      </c>
      <c r="E476" s="45" t="s">
        <v>879</v>
      </c>
      <c r="F476" s="7" t="s">
        <v>130</v>
      </c>
      <c r="G476" s="51" t="n">
        <v>3</v>
      </c>
      <c r="H476" s="52"/>
      <c r="I476" s="46" t="n">
        <f aca="false">$D$1116</f>
        <v>0.264</v>
      </c>
      <c r="J476" s="53" t="n">
        <f aca="false">TRUNC(H476*(1+I476),2)</f>
        <v>0</v>
      </c>
      <c r="K476" s="54" t="n">
        <f aca="false">TRUNC(J476*G476,2)</f>
        <v>0</v>
      </c>
      <c r="L476" s="51"/>
      <c r="M476" s="46"/>
      <c r="N476" s="7" t="n">
        <f aca="false">SUM(O476:V476)-K476</f>
        <v>0</v>
      </c>
      <c r="O476" s="51"/>
      <c r="P476" s="51"/>
      <c r="Q476" s="51"/>
      <c r="R476" s="51" t="n">
        <f aca="false">K476</f>
        <v>0</v>
      </c>
      <c r="S476" s="51"/>
      <c r="T476" s="51"/>
      <c r="U476" s="51"/>
      <c r="V476" s="51"/>
      <c r="W476" s="7"/>
      <c r="X476" s="7"/>
      <c r="IM476" s="10"/>
      <c r="IN476" s="10"/>
    </row>
    <row r="477" s="9" customFormat="true" ht="23.85" hidden="false" customHeight="false" outlineLevel="1" collapsed="false">
      <c r="A477" s="49" t="s">
        <v>936</v>
      </c>
      <c r="B477" s="50" t="s">
        <v>49</v>
      </c>
      <c r="C477" s="50" t="s">
        <v>881</v>
      </c>
      <c r="D477" s="50" t="s">
        <v>51</v>
      </c>
      <c r="E477" s="45" t="s">
        <v>882</v>
      </c>
      <c r="F477" s="7" t="s">
        <v>130</v>
      </c>
      <c r="G477" s="51" t="n">
        <v>2.8</v>
      </c>
      <c r="H477" s="52"/>
      <c r="I477" s="46" t="n">
        <f aca="false">$D$1116</f>
        <v>0.264</v>
      </c>
      <c r="J477" s="53" t="n">
        <f aca="false">TRUNC(H477*(1+I477),2)</f>
        <v>0</v>
      </c>
      <c r="K477" s="54" t="n">
        <f aca="false">TRUNC(J477*G477,2)</f>
        <v>0</v>
      </c>
      <c r="L477" s="51"/>
      <c r="M477" s="46"/>
      <c r="N477" s="7" t="n">
        <f aca="false">SUM(O477:V477)-K477</f>
        <v>0</v>
      </c>
      <c r="O477" s="51"/>
      <c r="P477" s="51"/>
      <c r="Q477" s="51"/>
      <c r="R477" s="51"/>
      <c r="S477" s="51"/>
      <c r="T477" s="51" t="n">
        <f aca="false">K477</f>
        <v>0</v>
      </c>
      <c r="U477" s="51"/>
      <c r="V477" s="51"/>
      <c r="W477" s="7"/>
      <c r="X477" s="7"/>
      <c r="IM477" s="10"/>
      <c r="IN477" s="10"/>
    </row>
    <row r="478" s="9" customFormat="true" ht="14.15" hidden="false" customHeight="false" outlineLevel="1" collapsed="false">
      <c r="A478" s="49" t="s">
        <v>937</v>
      </c>
      <c r="B478" s="50" t="s">
        <v>49</v>
      </c>
      <c r="C478" s="50" t="s">
        <v>884</v>
      </c>
      <c r="D478" s="50" t="s">
        <v>80</v>
      </c>
      <c r="E478" s="45" t="s">
        <v>885</v>
      </c>
      <c r="F478" s="7" t="s">
        <v>117</v>
      </c>
      <c r="G478" s="51" t="n">
        <v>1</v>
      </c>
      <c r="H478" s="52"/>
      <c r="I478" s="46" t="n">
        <f aca="false">$D$1116</f>
        <v>0.264</v>
      </c>
      <c r="J478" s="53" t="n">
        <f aca="false">TRUNC(H478*(1+I478),2)</f>
        <v>0</v>
      </c>
      <c r="K478" s="54" t="n">
        <f aca="false">TRUNC(J478*G478,2)</f>
        <v>0</v>
      </c>
      <c r="L478" s="51"/>
      <c r="M478" s="46"/>
      <c r="N478" s="7" t="n">
        <f aca="false">SUM(O478:V478)-K478</f>
        <v>0</v>
      </c>
      <c r="O478" s="51"/>
      <c r="P478" s="51"/>
      <c r="Q478" s="51"/>
      <c r="R478" s="51"/>
      <c r="S478" s="51"/>
      <c r="T478" s="51" t="n">
        <f aca="false">K478</f>
        <v>0</v>
      </c>
      <c r="U478" s="51"/>
      <c r="V478" s="51"/>
      <c r="W478" s="7"/>
      <c r="X478" s="7"/>
      <c r="IM478" s="10"/>
      <c r="IN478" s="10"/>
    </row>
    <row r="479" s="9" customFormat="true" ht="14.15" hidden="false" customHeight="false" outlineLevel="1" collapsed="false">
      <c r="A479" s="49" t="s">
        <v>938</v>
      </c>
      <c r="B479" s="50" t="s">
        <v>49</v>
      </c>
      <c r="C479" s="50" t="s">
        <v>887</v>
      </c>
      <c r="D479" s="50" t="s">
        <v>80</v>
      </c>
      <c r="E479" s="45" t="s">
        <v>888</v>
      </c>
      <c r="F479" s="7" t="s">
        <v>117</v>
      </c>
      <c r="G479" s="51" t="n">
        <v>1</v>
      </c>
      <c r="H479" s="52"/>
      <c r="I479" s="46" t="n">
        <f aca="false">$D$1116</f>
        <v>0.264</v>
      </c>
      <c r="J479" s="53" t="n">
        <f aca="false">TRUNC(H479*(1+I479),2)</f>
        <v>0</v>
      </c>
      <c r="K479" s="54" t="n">
        <f aca="false">TRUNC(J479*G479,2)</f>
        <v>0</v>
      </c>
      <c r="L479" s="51"/>
      <c r="M479" s="46"/>
      <c r="N479" s="7" t="n">
        <f aca="false">SUM(O479:V479)-K479</f>
        <v>0</v>
      </c>
      <c r="O479" s="51"/>
      <c r="P479" s="51"/>
      <c r="Q479" s="51"/>
      <c r="R479" s="51"/>
      <c r="S479" s="51"/>
      <c r="T479" s="51" t="n">
        <f aca="false">K479</f>
        <v>0</v>
      </c>
      <c r="U479" s="51"/>
      <c r="V479" s="51"/>
      <c r="W479" s="7"/>
      <c r="X479" s="7"/>
      <c r="IM479" s="10"/>
      <c r="IN479" s="10"/>
    </row>
    <row r="480" s="9" customFormat="true" ht="23.85" hidden="false" customHeight="false" outlineLevel="1" collapsed="false">
      <c r="A480" s="49" t="s">
        <v>939</v>
      </c>
      <c r="B480" s="50" t="s">
        <v>49</v>
      </c>
      <c r="C480" s="50" t="s">
        <v>890</v>
      </c>
      <c r="D480" s="50" t="s">
        <v>51</v>
      </c>
      <c r="E480" s="45" t="s">
        <v>891</v>
      </c>
      <c r="F480" s="7" t="s">
        <v>117</v>
      </c>
      <c r="G480" s="51" t="n">
        <v>2</v>
      </c>
      <c r="H480" s="52"/>
      <c r="I480" s="46" t="n">
        <f aca="false">$D$1116</f>
        <v>0.264</v>
      </c>
      <c r="J480" s="53" t="n">
        <f aca="false">TRUNC(H480*(1+I480),2)</f>
        <v>0</v>
      </c>
      <c r="K480" s="54" t="n">
        <f aca="false">TRUNC(J480*G480,2)</f>
        <v>0</v>
      </c>
      <c r="L480" s="51"/>
      <c r="M480" s="46"/>
      <c r="N480" s="7" t="n">
        <f aca="false">SUM(O480:V480)-K480</f>
        <v>0</v>
      </c>
      <c r="O480" s="51"/>
      <c r="P480" s="51"/>
      <c r="Q480" s="51"/>
      <c r="R480" s="51"/>
      <c r="S480" s="51"/>
      <c r="T480" s="51" t="n">
        <f aca="false">K480</f>
        <v>0</v>
      </c>
      <c r="U480" s="51"/>
      <c r="V480" s="51"/>
      <c r="W480" s="7"/>
      <c r="X480" s="7"/>
      <c r="IM480" s="10"/>
      <c r="IN480" s="10"/>
    </row>
    <row r="481" s="9" customFormat="true" ht="35.05" hidden="false" customHeight="false" outlineLevel="1" collapsed="false">
      <c r="A481" s="49" t="s">
        <v>940</v>
      </c>
      <c r="B481" s="50" t="s">
        <v>49</v>
      </c>
      <c r="C481" s="50" t="s">
        <v>893</v>
      </c>
      <c r="D481" s="50" t="s">
        <v>80</v>
      </c>
      <c r="E481" s="45" t="s">
        <v>894</v>
      </c>
      <c r="F481" s="7" t="s">
        <v>117</v>
      </c>
      <c r="G481" s="51" t="n">
        <v>1</v>
      </c>
      <c r="H481" s="52"/>
      <c r="I481" s="46" t="n">
        <f aca="false">$D$1116</f>
        <v>0.264</v>
      </c>
      <c r="J481" s="53" t="n">
        <f aca="false">TRUNC(H481*(1+I481),2)</f>
        <v>0</v>
      </c>
      <c r="K481" s="54" t="n">
        <f aca="false">TRUNC(J481*G481,2)</f>
        <v>0</v>
      </c>
      <c r="L481" s="51"/>
      <c r="M481" s="46"/>
      <c r="N481" s="7" t="n">
        <f aca="false">SUM(O481:V481)-K481</f>
        <v>0</v>
      </c>
      <c r="O481" s="51"/>
      <c r="P481" s="51"/>
      <c r="Q481" s="51"/>
      <c r="R481" s="51"/>
      <c r="S481" s="51"/>
      <c r="T481" s="51" t="n">
        <f aca="false">K481</f>
        <v>0</v>
      </c>
      <c r="U481" s="51"/>
      <c r="V481" s="51"/>
      <c r="W481" s="7"/>
      <c r="X481" s="7"/>
      <c r="IM481" s="10"/>
      <c r="IN481" s="10"/>
    </row>
    <row r="482" s="80" customFormat="true" ht="14.15" hidden="false" customHeight="false" outlineLevel="1" collapsed="false">
      <c r="A482" s="73" t="s">
        <v>941</v>
      </c>
      <c r="B482" s="74"/>
      <c r="C482" s="74"/>
      <c r="D482" s="75"/>
      <c r="E482" s="132" t="s">
        <v>942</v>
      </c>
      <c r="F482" s="93"/>
      <c r="G482" s="93"/>
      <c r="H482" s="52"/>
      <c r="I482" s="78"/>
      <c r="J482" s="78"/>
      <c r="K482" s="77"/>
      <c r="L482" s="77"/>
      <c r="M482" s="78"/>
      <c r="N482" s="79" t="n">
        <f aca="false">SUM(O482:V482)-K482</f>
        <v>0</v>
      </c>
      <c r="O482" s="77"/>
      <c r="P482" s="77"/>
      <c r="Q482" s="77"/>
      <c r="R482" s="77"/>
      <c r="S482" s="77"/>
      <c r="T482" s="77"/>
      <c r="U482" s="77"/>
      <c r="V482" s="77"/>
      <c r="W482" s="79"/>
      <c r="X482" s="79"/>
      <c r="IM482" s="89"/>
      <c r="IN482" s="89"/>
    </row>
    <row r="483" s="9" customFormat="true" ht="14.15" hidden="false" customHeight="false" outlineLevel="1" collapsed="false">
      <c r="A483" s="49" t="s">
        <v>943</v>
      </c>
      <c r="B483" s="50" t="s">
        <v>49</v>
      </c>
      <c r="C483" s="50" t="s">
        <v>944</v>
      </c>
      <c r="D483" s="50" t="s">
        <v>80</v>
      </c>
      <c r="E483" s="45" t="s">
        <v>945</v>
      </c>
      <c r="F483" s="7" t="s">
        <v>117</v>
      </c>
      <c r="G483" s="51" t="n">
        <v>1</v>
      </c>
      <c r="H483" s="52"/>
      <c r="I483" s="46" t="n">
        <f aca="false">$D$1116</f>
        <v>0.264</v>
      </c>
      <c r="J483" s="53" t="n">
        <f aca="false">TRUNC(H483*(1+I483),2)</f>
        <v>0</v>
      </c>
      <c r="K483" s="54" t="n">
        <f aca="false">TRUNC(J483*G483,2)</f>
        <v>0</v>
      </c>
      <c r="L483" s="51"/>
      <c r="M483" s="46"/>
      <c r="N483" s="7" t="n">
        <f aca="false">SUM(O483:V483)-K483</f>
        <v>0</v>
      </c>
      <c r="O483" s="51"/>
      <c r="P483" s="51"/>
      <c r="Q483" s="51"/>
      <c r="R483" s="51" t="n">
        <f aca="false">K483</f>
        <v>0</v>
      </c>
      <c r="S483" s="51"/>
      <c r="T483" s="51"/>
      <c r="U483" s="51"/>
      <c r="V483" s="51"/>
      <c r="W483" s="7"/>
      <c r="X483" s="7"/>
      <c r="IM483" s="10"/>
      <c r="IN483" s="10"/>
    </row>
    <row r="484" s="9" customFormat="true" ht="35.05" hidden="false" customHeight="false" outlineLevel="1" collapsed="false">
      <c r="A484" s="49" t="s">
        <v>946</v>
      </c>
      <c r="B484" s="50" t="s">
        <v>49</v>
      </c>
      <c r="C484" s="50" t="s">
        <v>791</v>
      </c>
      <c r="D484" s="50" t="s">
        <v>51</v>
      </c>
      <c r="E484" s="45" t="s">
        <v>792</v>
      </c>
      <c r="F484" s="7" t="s">
        <v>117</v>
      </c>
      <c r="G484" s="51" t="n">
        <v>4</v>
      </c>
      <c r="H484" s="52"/>
      <c r="I484" s="46" t="n">
        <f aca="false">$D$1116</f>
        <v>0.264</v>
      </c>
      <c r="J484" s="53" t="n">
        <f aca="false">TRUNC(H484*(1+I484),2)</f>
        <v>0</v>
      </c>
      <c r="K484" s="54" t="n">
        <f aca="false">TRUNC(J484*G484,2)</f>
        <v>0</v>
      </c>
      <c r="L484" s="51"/>
      <c r="M484" s="46"/>
      <c r="N484" s="7" t="n">
        <f aca="false">SUM(O484:V484)-K484</f>
        <v>0</v>
      </c>
      <c r="O484" s="51"/>
      <c r="P484" s="51"/>
      <c r="Q484" s="51"/>
      <c r="R484" s="51" t="n">
        <f aca="false">K484</f>
        <v>0</v>
      </c>
      <c r="S484" s="51"/>
      <c r="T484" s="51"/>
      <c r="U484" s="51"/>
      <c r="V484" s="51"/>
      <c r="W484" s="7"/>
      <c r="X484" s="7"/>
      <c r="IM484" s="10"/>
      <c r="IN484" s="10"/>
    </row>
    <row r="485" s="9" customFormat="true" ht="35.05" hidden="false" customHeight="false" outlineLevel="1" collapsed="false">
      <c r="A485" s="49" t="s">
        <v>947</v>
      </c>
      <c r="B485" s="50" t="s">
        <v>49</v>
      </c>
      <c r="C485" s="50" t="s">
        <v>800</v>
      </c>
      <c r="D485" s="50" t="s">
        <v>51</v>
      </c>
      <c r="E485" s="45" t="s">
        <v>801</v>
      </c>
      <c r="F485" s="7" t="s">
        <v>117</v>
      </c>
      <c r="G485" s="51" t="n">
        <v>4</v>
      </c>
      <c r="H485" s="52"/>
      <c r="I485" s="46" t="n">
        <f aca="false">$D$1116</f>
        <v>0.264</v>
      </c>
      <c r="J485" s="53" t="n">
        <f aca="false">TRUNC(H485*(1+I485),2)</f>
        <v>0</v>
      </c>
      <c r="K485" s="54" t="n">
        <f aca="false">TRUNC(J485*G485,2)</f>
        <v>0</v>
      </c>
      <c r="L485" s="51"/>
      <c r="M485" s="46"/>
      <c r="N485" s="7" t="n">
        <f aca="false">SUM(O485:V485)-K485</f>
        <v>0</v>
      </c>
      <c r="O485" s="51"/>
      <c r="P485" s="51"/>
      <c r="Q485" s="51"/>
      <c r="R485" s="51" t="n">
        <f aca="false">K485</f>
        <v>0</v>
      </c>
      <c r="S485" s="51"/>
      <c r="T485" s="51"/>
      <c r="U485" s="51"/>
      <c r="V485" s="51"/>
      <c r="W485" s="7"/>
      <c r="X485" s="7"/>
      <c r="IM485" s="10"/>
      <c r="IN485" s="10"/>
    </row>
    <row r="486" s="9" customFormat="true" ht="35.05" hidden="false" customHeight="false" outlineLevel="1" collapsed="false">
      <c r="A486" s="49" t="s">
        <v>948</v>
      </c>
      <c r="B486" s="50" t="s">
        <v>49</v>
      </c>
      <c r="C486" s="50" t="s">
        <v>949</v>
      </c>
      <c r="D486" s="50" t="s">
        <v>51</v>
      </c>
      <c r="E486" s="45" t="s">
        <v>950</v>
      </c>
      <c r="F486" s="7" t="s">
        <v>130</v>
      </c>
      <c r="G486" s="51" t="n">
        <v>2.8</v>
      </c>
      <c r="H486" s="52"/>
      <c r="I486" s="46" t="n">
        <f aca="false">$D$1116</f>
        <v>0.264</v>
      </c>
      <c r="J486" s="53" t="n">
        <f aca="false">TRUNC(H486*(1+I486),2)</f>
        <v>0</v>
      </c>
      <c r="K486" s="54" t="n">
        <f aca="false">TRUNC(J486*G486,2)</f>
        <v>0</v>
      </c>
      <c r="L486" s="51"/>
      <c r="M486" s="46"/>
      <c r="N486" s="7" t="n">
        <f aca="false">SUM(O486:V486)-K486</f>
        <v>0</v>
      </c>
      <c r="O486" s="51"/>
      <c r="P486" s="51"/>
      <c r="Q486" s="51"/>
      <c r="R486" s="51" t="n">
        <f aca="false">K486</f>
        <v>0</v>
      </c>
      <c r="S486" s="51"/>
      <c r="T486" s="51"/>
      <c r="U486" s="51"/>
      <c r="V486" s="51"/>
      <c r="W486" s="7"/>
      <c r="X486" s="7"/>
      <c r="IM486" s="10"/>
      <c r="IN486" s="10"/>
    </row>
    <row r="487" s="9" customFormat="true" ht="35.05" hidden="false" customHeight="false" outlineLevel="1" collapsed="false">
      <c r="A487" s="49" t="s">
        <v>951</v>
      </c>
      <c r="B487" s="50" t="s">
        <v>49</v>
      </c>
      <c r="C487" s="50" t="s">
        <v>813</v>
      </c>
      <c r="D487" s="50" t="s">
        <v>51</v>
      </c>
      <c r="E487" s="45" t="s">
        <v>814</v>
      </c>
      <c r="F487" s="7" t="s">
        <v>130</v>
      </c>
      <c r="G487" s="51" t="n">
        <v>1</v>
      </c>
      <c r="H487" s="52"/>
      <c r="I487" s="46" t="n">
        <f aca="false">$D$1116</f>
        <v>0.264</v>
      </c>
      <c r="J487" s="53" t="n">
        <f aca="false">TRUNC(H487*(1+I487),2)</f>
        <v>0</v>
      </c>
      <c r="K487" s="54" t="n">
        <f aca="false">TRUNC(J487*G487,2)</f>
        <v>0</v>
      </c>
      <c r="L487" s="51"/>
      <c r="M487" s="46"/>
      <c r="N487" s="7" t="n">
        <f aca="false">SUM(O487:V487)-K487</f>
        <v>0</v>
      </c>
      <c r="O487" s="51"/>
      <c r="P487" s="51"/>
      <c r="Q487" s="51"/>
      <c r="R487" s="51" t="n">
        <f aca="false">K487</f>
        <v>0</v>
      </c>
      <c r="S487" s="51"/>
      <c r="T487" s="51"/>
      <c r="U487" s="51"/>
      <c r="V487" s="51"/>
      <c r="W487" s="7"/>
      <c r="X487" s="7"/>
      <c r="IM487" s="10"/>
      <c r="IN487" s="10"/>
    </row>
    <row r="488" s="9" customFormat="true" ht="23.85" hidden="false" customHeight="false" outlineLevel="1" collapsed="false">
      <c r="A488" s="49" t="s">
        <v>952</v>
      </c>
      <c r="B488" s="50" t="s">
        <v>49</v>
      </c>
      <c r="C488" s="50" t="s">
        <v>953</v>
      </c>
      <c r="D488" s="50" t="s">
        <v>51</v>
      </c>
      <c r="E488" s="45" t="s">
        <v>954</v>
      </c>
      <c r="F488" s="7" t="s">
        <v>117</v>
      </c>
      <c r="G488" s="51" t="n">
        <v>1</v>
      </c>
      <c r="H488" s="52"/>
      <c r="I488" s="46" t="n">
        <f aca="false">$D$1116</f>
        <v>0.264</v>
      </c>
      <c r="J488" s="53" t="n">
        <f aca="false">TRUNC(H488*(1+I488),2)</f>
        <v>0</v>
      </c>
      <c r="K488" s="54" t="n">
        <f aca="false">TRUNC(J488*G488,2)</f>
        <v>0</v>
      </c>
      <c r="L488" s="51"/>
      <c r="M488" s="46"/>
      <c r="N488" s="7" t="n">
        <f aca="false">SUM(O488:V488)-K488</f>
        <v>0</v>
      </c>
      <c r="O488" s="51"/>
      <c r="P488" s="51"/>
      <c r="Q488" s="51"/>
      <c r="R488" s="51" t="n">
        <f aca="false">K488</f>
        <v>0</v>
      </c>
      <c r="S488" s="51"/>
      <c r="T488" s="51"/>
      <c r="U488" s="51"/>
      <c r="V488" s="51"/>
      <c r="W488" s="7"/>
      <c r="X488" s="7"/>
      <c r="IM488" s="10"/>
      <c r="IN488" s="10"/>
    </row>
    <row r="489" s="9" customFormat="true" ht="23.85" hidden="false" customHeight="false" outlineLevel="1" collapsed="false">
      <c r="A489" s="49" t="s">
        <v>955</v>
      </c>
      <c r="B489" s="50" t="s">
        <v>49</v>
      </c>
      <c r="C489" s="50" t="s">
        <v>840</v>
      </c>
      <c r="D489" s="50" t="s">
        <v>51</v>
      </c>
      <c r="E489" s="45" t="s">
        <v>841</v>
      </c>
      <c r="F489" s="7" t="s">
        <v>117</v>
      </c>
      <c r="G489" s="51" t="n">
        <v>1</v>
      </c>
      <c r="H489" s="52"/>
      <c r="I489" s="46" t="n">
        <f aca="false">$D$1116</f>
        <v>0.264</v>
      </c>
      <c r="J489" s="53" t="n">
        <f aca="false">TRUNC(H489*(1+I489),2)</f>
        <v>0</v>
      </c>
      <c r="K489" s="54" t="n">
        <f aca="false">TRUNC(J489*G489,2)</f>
        <v>0</v>
      </c>
      <c r="L489" s="51"/>
      <c r="M489" s="46"/>
      <c r="N489" s="7" t="n">
        <f aca="false">SUM(O489:V489)-K489</f>
        <v>0</v>
      </c>
      <c r="O489" s="51"/>
      <c r="P489" s="51"/>
      <c r="Q489" s="51"/>
      <c r="R489" s="51" t="n">
        <f aca="false">K489</f>
        <v>0</v>
      </c>
      <c r="S489" s="51"/>
      <c r="T489" s="51"/>
      <c r="U489" s="51"/>
      <c r="V489" s="51"/>
      <c r="W489" s="7"/>
      <c r="X489" s="7"/>
      <c r="IM489" s="10"/>
      <c r="IN489" s="10"/>
    </row>
    <row r="490" s="9" customFormat="true" ht="23.85" hidden="false" customHeight="false" outlineLevel="1" collapsed="false">
      <c r="A490" s="49" t="s">
        <v>956</v>
      </c>
      <c r="B490" s="50" t="s">
        <v>49</v>
      </c>
      <c r="C490" s="50" t="s">
        <v>843</v>
      </c>
      <c r="D490" s="50" t="s">
        <v>51</v>
      </c>
      <c r="E490" s="45" t="s">
        <v>844</v>
      </c>
      <c r="F490" s="7" t="s">
        <v>117</v>
      </c>
      <c r="G490" s="51" t="n">
        <v>1</v>
      </c>
      <c r="H490" s="52"/>
      <c r="I490" s="46" t="n">
        <f aca="false">$D$1116</f>
        <v>0.264</v>
      </c>
      <c r="J490" s="53" t="n">
        <f aca="false">TRUNC(H490*(1+I490),2)</f>
        <v>0</v>
      </c>
      <c r="K490" s="54" t="n">
        <f aca="false">TRUNC(J490*G490,2)</f>
        <v>0</v>
      </c>
      <c r="L490" s="51"/>
      <c r="M490" s="46"/>
      <c r="N490" s="7" t="n">
        <f aca="false">SUM(O490:V490)-K490</f>
        <v>0</v>
      </c>
      <c r="O490" s="51"/>
      <c r="P490" s="51"/>
      <c r="Q490" s="51"/>
      <c r="R490" s="51" t="n">
        <f aca="false">K490</f>
        <v>0</v>
      </c>
      <c r="S490" s="51"/>
      <c r="T490" s="51"/>
      <c r="U490" s="51"/>
      <c r="V490" s="51"/>
      <c r="W490" s="7"/>
      <c r="X490" s="7"/>
      <c r="IM490" s="10"/>
      <c r="IN490" s="10"/>
    </row>
    <row r="491" s="9" customFormat="true" ht="46.25" hidden="false" customHeight="false" outlineLevel="1" collapsed="false">
      <c r="A491" s="49" t="s">
        <v>957</v>
      </c>
      <c r="B491" s="50" t="s">
        <v>49</v>
      </c>
      <c r="C491" s="50" t="s">
        <v>846</v>
      </c>
      <c r="D491" s="50" t="s">
        <v>51</v>
      </c>
      <c r="E491" s="45" t="s">
        <v>847</v>
      </c>
      <c r="F491" s="7" t="s">
        <v>117</v>
      </c>
      <c r="G491" s="51" t="n">
        <v>2</v>
      </c>
      <c r="H491" s="52"/>
      <c r="I491" s="46" t="n">
        <f aca="false">$D$1116</f>
        <v>0.264</v>
      </c>
      <c r="J491" s="53" t="n">
        <f aca="false">TRUNC(H491*(1+I491),2)</f>
        <v>0</v>
      </c>
      <c r="K491" s="54" t="n">
        <f aca="false">TRUNC(J491*G491,2)</f>
        <v>0</v>
      </c>
      <c r="L491" s="51"/>
      <c r="M491" s="46"/>
      <c r="N491" s="7" t="n">
        <f aca="false">SUM(O491:V491)-K491</f>
        <v>0</v>
      </c>
      <c r="O491" s="51"/>
      <c r="P491" s="51"/>
      <c r="Q491" s="51"/>
      <c r="R491" s="51" t="n">
        <f aca="false">K491</f>
        <v>0</v>
      </c>
      <c r="S491" s="51"/>
      <c r="T491" s="51"/>
      <c r="U491" s="51"/>
      <c r="V491" s="51"/>
      <c r="W491" s="7"/>
      <c r="X491" s="7"/>
      <c r="IM491" s="10"/>
      <c r="IN491" s="10"/>
    </row>
    <row r="492" s="9" customFormat="true" ht="23.85" hidden="false" customHeight="false" outlineLevel="1" collapsed="false">
      <c r="A492" s="49" t="s">
        <v>958</v>
      </c>
      <c r="B492" s="50" t="s">
        <v>49</v>
      </c>
      <c r="C492" s="50" t="s">
        <v>959</v>
      </c>
      <c r="D492" s="50" t="s">
        <v>51</v>
      </c>
      <c r="E492" s="45" t="s">
        <v>960</v>
      </c>
      <c r="F492" s="7" t="s">
        <v>130</v>
      </c>
      <c r="G492" s="51" t="n">
        <v>4.2</v>
      </c>
      <c r="H492" s="52"/>
      <c r="I492" s="46" t="n">
        <f aca="false">$D$1116</f>
        <v>0.264</v>
      </c>
      <c r="J492" s="53" t="n">
        <f aca="false">TRUNC(H492*(1+I492),2)</f>
        <v>0</v>
      </c>
      <c r="K492" s="54" t="n">
        <f aca="false">TRUNC(J492*G492,2)</f>
        <v>0</v>
      </c>
      <c r="L492" s="51"/>
      <c r="M492" s="46"/>
      <c r="N492" s="7" t="n">
        <f aca="false">SUM(O492:V492)-K492</f>
        <v>0</v>
      </c>
      <c r="O492" s="51"/>
      <c r="P492" s="51"/>
      <c r="Q492" s="51"/>
      <c r="R492" s="51" t="n">
        <f aca="false">K492</f>
        <v>0</v>
      </c>
      <c r="S492" s="51"/>
      <c r="T492" s="51"/>
      <c r="U492" s="51"/>
      <c r="V492" s="51"/>
      <c r="W492" s="7"/>
      <c r="X492" s="7"/>
      <c r="IM492" s="10"/>
      <c r="IN492" s="10"/>
    </row>
    <row r="493" s="9" customFormat="true" ht="23.85" hidden="false" customHeight="false" outlineLevel="1" collapsed="false">
      <c r="A493" s="49" t="s">
        <v>961</v>
      </c>
      <c r="B493" s="50" t="s">
        <v>49</v>
      </c>
      <c r="C493" s="50" t="s">
        <v>214</v>
      </c>
      <c r="D493" s="50" t="s">
        <v>51</v>
      </c>
      <c r="E493" s="45" t="s">
        <v>873</v>
      </c>
      <c r="F493" s="7" t="s">
        <v>121</v>
      </c>
      <c r="G493" s="51" t="n">
        <v>0.21</v>
      </c>
      <c r="H493" s="52"/>
      <c r="I493" s="46" t="n">
        <f aca="false">$D$1116</f>
        <v>0.264</v>
      </c>
      <c r="J493" s="53" t="n">
        <f aca="false">TRUNC(H493*(1+I493),2)</f>
        <v>0</v>
      </c>
      <c r="K493" s="54" t="n">
        <f aca="false">TRUNC(J493*G493,2)</f>
        <v>0</v>
      </c>
      <c r="L493" s="51"/>
      <c r="M493" s="46"/>
      <c r="N493" s="7" t="n">
        <f aca="false">SUM(O493:V493)-K493</f>
        <v>0</v>
      </c>
      <c r="O493" s="51"/>
      <c r="P493" s="51"/>
      <c r="Q493" s="51"/>
      <c r="R493" s="51" t="n">
        <f aca="false">K493</f>
        <v>0</v>
      </c>
      <c r="S493" s="51"/>
      <c r="T493" s="51"/>
      <c r="U493" s="51"/>
      <c r="V493" s="51"/>
      <c r="W493" s="7"/>
      <c r="X493" s="7"/>
      <c r="IM493" s="10"/>
      <c r="IN493" s="10"/>
    </row>
    <row r="494" s="9" customFormat="true" ht="14.15" hidden="false" customHeight="false" outlineLevel="1" collapsed="false">
      <c r="A494" s="49" t="s">
        <v>962</v>
      </c>
      <c r="B494" s="50" t="s">
        <v>49</v>
      </c>
      <c r="C494" s="50" t="s">
        <v>875</v>
      </c>
      <c r="D494" s="50" t="s">
        <v>51</v>
      </c>
      <c r="E494" s="45" t="s">
        <v>876</v>
      </c>
      <c r="F494" s="7" t="s">
        <v>121</v>
      </c>
      <c r="G494" s="51" t="n">
        <v>0.21</v>
      </c>
      <c r="H494" s="52"/>
      <c r="I494" s="46" t="n">
        <f aca="false">$D$1116</f>
        <v>0.264</v>
      </c>
      <c r="J494" s="53" t="n">
        <f aca="false">TRUNC(H494*(1+I494),2)</f>
        <v>0</v>
      </c>
      <c r="K494" s="54" t="n">
        <f aca="false">TRUNC(J494*G494,2)</f>
        <v>0</v>
      </c>
      <c r="L494" s="51"/>
      <c r="M494" s="46"/>
      <c r="N494" s="7" t="n">
        <f aca="false">SUM(O494:V494)-K494</f>
        <v>0</v>
      </c>
      <c r="O494" s="51"/>
      <c r="P494" s="51"/>
      <c r="Q494" s="51"/>
      <c r="R494" s="51" t="n">
        <f aca="false">K494</f>
        <v>0</v>
      </c>
      <c r="S494" s="51"/>
      <c r="T494" s="51"/>
      <c r="U494" s="51"/>
      <c r="V494" s="51"/>
      <c r="W494" s="7"/>
      <c r="X494" s="7"/>
      <c r="IM494" s="10"/>
      <c r="IN494" s="10"/>
    </row>
    <row r="495" s="9" customFormat="true" ht="23.85" hidden="false" customHeight="false" outlineLevel="1" collapsed="false">
      <c r="A495" s="49" t="s">
        <v>963</v>
      </c>
      <c r="B495" s="50" t="s">
        <v>49</v>
      </c>
      <c r="C495" s="50" t="s">
        <v>878</v>
      </c>
      <c r="D495" s="50" t="s">
        <v>51</v>
      </c>
      <c r="E495" s="45" t="s">
        <v>879</v>
      </c>
      <c r="F495" s="7" t="s">
        <v>130</v>
      </c>
      <c r="G495" s="51" t="n">
        <v>2.2</v>
      </c>
      <c r="H495" s="52"/>
      <c r="I495" s="46" t="n">
        <f aca="false">$D$1116</f>
        <v>0.264</v>
      </c>
      <c r="J495" s="53" t="n">
        <f aca="false">TRUNC(H495*(1+I495),2)</f>
        <v>0</v>
      </c>
      <c r="K495" s="54" t="n">
        <f aca="false">TRUNC(J495*G495,2)</f>
        <v>0</v>
      </c>
      <c r="L495" s="51"/>
      <c r="M495" s="46"/>
      <c r="N495" s="7" t="n">
        <f aca="false">SUM(O495:V495)-K495</f>
        <v>0</v>
      </c>
      <c r="O495" s="51"/>
      <c r="P495" s="51"/>
      <c r="Q495" s="51"/>
      <c r="R495" s="51" t="n">
        <f aca="false">K495</f>
        <v>0</v>
      </c>
      <c r="S495" s="51"/>
      <c r="T495" s="51"/>
      <c r="U495" s="51"/>
      <c r="V495" s="51"/>
      <c r="W495" s="7"/>
      <c r="X495" s="7"/>
      <c r="IM495" s="10"/>
      <c r="IN495" s="10"/>
    </row>
    <row r="496" s="9" customFormat="true" ht="35.05" hidden="false" customHeight="false" outlineLevel="1" collapsed="false">
      <c r="A496" s="49" t="s">
        <v>964</v>
      </c>
      <c r="B496" s="50" t="s">
        <v>49</v>
      </c>
      <c r="C496" s="50" t="s">
        <v>965</v>
      </c>
      <c r="D496" s="50" t="s">
        <v>74</v>
      </c>
      <c r="E496" s="45" t="s">
        <v>966</v>
      </c>
      <c r="F496" s="7" t="s">
        <v>117</v>
      </c>
      <c r="G496" s="51" t="n">
        <v>1</v>
      </c>
      <c r="H496" s="52"/>
      <c r="I496" s="46" t="n">
        <f aca="false">$D$1116</f>
        <v>0.264</v>
      </c>
      <c r="J496" s="53" t="n">
        <f aca="false">TRUNC(H496*(1+I496),2)</f>
        <v>0</v>
      </c>
      <c r="K496" s="54" t="n">
        <f aca="false">TRUNC(J496*G496,2)</f>
        <v>0</v>
      </c>
      <c r="L496" s="51"/>
      <c r="M496" s="46"/>
      <c r="N496" s="7" t="n">
        <f aca="false">SUM(O496:V496)-K496</f>
        <v>0</v>
      </c>
      <c r="O496" s="51"/>
      <c r="P496" s="51"/>
      <c r="Q496" s="51"/>
      <c r="R496" s="51"/>
      <c r="S496" s="51"/>
      <c r="T496" s="51" t="n">
        <f aca="false">K496</f>
        <v>0</v>
      </c>
      <c r="U496" s="51"/>
      <c r="V496" s="51"/>
      <c r="W496" s="7"/>
      <c r="X496" s="7"/>
      <c r="IM496" s="10"/>
      <c r="IN496" s="10"/>
    </row>
    <row r="497" s="9" customFormat="true" ht="23.85" hidden="false" customHeight="false" outlineLevel="1" collapsed="false">
      <c r="A497" s="49" t="s">
        <v>967</v>
      </c>
      <c r="B497" s="50" t="s">
        <v>49</v>
      </c>
      <c r="C497" s="50" t="s">
        <v>890</v>
      </c>
      <c r="D497" s="50" t="s">
        <v>51</v>
      </c>
      <c r="E497" s="45" t="s">
        <v>891</v>
      </c>
      <c r="F497" s="7" t="s">
        <v>117</v>
      </c>
      <c r="G497" s="51" t="n">
        <v>1</v>
      </c>
      <c r="H497" s="52"/>
      <c r="I497" s="46" t="n">
        <f aca="false">$D$1116</f>
        <v>0.264</v>
      </c>
      <c r="J497" s="53" t="n">
        <f aca="false">TRUNC(H497*(1+I497),2)</f>
        <v>0</v>
      </c>
      <c r="K497" s="54" t="n">
        <f aca="false">TRUNC(J497*G497,2)</f>
        <v>0</v>
      </c>
      <c r="L497" s="51"/>
      <c r="M497" s="46"/>
      <c r="N497" s="7" t="n">
        <f aca="false">SUM(O497:V497)-K497</f>
        <v>0</v>
      </c>
      <c r="O497" s="51"/>
      <c r="P497" s="51"/>
      <c r="Q497" s="51"/>
      <c r="R497" s="51"/>
      <c r="S497" s="51"/>
      <c r="T497" s="51" t="n">
        <f aca="false">K497</f>
        <v>0</v>
      </c>
      <c r="U497" s="51"/>
      <c r="V497" s="51"/>
      <c r="W497" s="7"/>
      <c r="X497" s="7"/>
      <c r="IM497" s="10"/>
      <c r="IN497" s="10"/>
    </row>
    <row r="498" s="9" customFormat="true" ht="14.15" hidden="false" customHeight="false" outlineLevel="1" collapsed="false">
      <c r="A498" s="49" t="s">
        <v>968</v>
      </c>
      <c r="B498" s="50" t="s">
        <v>49</v>
      </c>
      <c r="C498" s="50" t="s">
        <v>969</v>
      </c>
      <c r="D498" s="50" t="s">
        <v>80</v>
      </c>
      <c r="E498" s="45" t="s">
        <v>970</v>
      </c>
      <c r="F498" s="7" t="s">
        <v>117</v>
      </c>
      <c r="G498" s="51" t="n">
        <v>1</v>
      </c>
      <c r="H498" s="52"/>
      <c r="I498" s="46" t="n">
        <f aca="false">$D$1116</f>
        <v>0.264</v>
      </c>
      <c r="J498" s="53" t="n">
        <f aca="false">TRUNC(H498*(1+I498),2)</f>
        <v>0</v>
      </c>
      <c r="K498" s="54" t="n">
        <f aca="false">TRUNC(J498*G498,2)</f>
        <v>0</v>
      </c>
      <c r="L498" s="51"/>
      <c r="M498" s="46"/>
      <c r="N498" s="7" t="n">
        <f aca="false">SUM(O498:V498)-K498</f>
        <v>0</v>
      </c>
      <c r="O498" s="51"/>
      <c r="P498" s="51"/>
      <c r="Q498" s="51"/>
      <c r="R498" s="51"/>
      <c r="S498" s="51"/>
      <c r="T498" s="51" t="n">
        <f aca="false">K498</f>
        <v>0</v>
      </c>
      <c r="U498" s="51"/>
      <c r="V498" s="51"/>
      <c r="W498" s="7"/>
      <c r="X498" s="7"/>
      <c r="IM498" s="10"/>
      <c r="IN498" s="10"/>
    </row>
    <row r="499" s="80" customFormat="true" ht="14.15" hidden="false" customHeight="false" outlineLevel="1" collapsed="false">
      <c r="A499" s="73" t="s">
        <v>971</v>
      </c>
      <c r="B499" s="74"/>
      <c r="C499" s="74"/>
      <c r="D499" s="75"/>
      <c r="E499" s="132" t="s">
        <v>972</v>
      </c>
      <c r="F499" s="93"/>
      <c r="G499" s="93"/>
      <c r="H499" s="52"/>
      <c r="I499" s="78"/>
      <c r="J499" s="78"/>
      <c r="K499" s="77"/>
      <c r="L499" s="77"/>
      <c r="M499" s="78"/>
      <c r="N499" s="79" t="n">
        <f aca="false">SUM(O499:V499)-K499</f>
        <v>0</v>
      </c>
      <c r="O499" s="77"/>
      <c r="P499" s="77"/>
      <c r="Q499" s="77"/>
      <c r="R499" s="77"/>
      <c r="S499" s="77"/>
      <c r="T499" s="77"/>
      <c r="U499" s="77"/>
      <c r="V499" s="77"/>
      <c r="W499" s="79"/>
      <c r="X499" s="79"/>
      <c r="IM499" s="89"/>
      <c r="IN499" s="89"/>
    </row>
    <row r="500" s="9" customFormat="true" ht="35.05" hidden="false" customHeight="false" outlineLevel="1" collapsed="false">
      <c r="A500" s="49" t="s">
        <v>973</v>
      </c>
      <c r="B500" s="50" t="s">
        <v>49</v>
      </c>
      <c r="C500" s="50" t="s">
        <v>782</v>
      </c>
      <c r="D500" s="50" t="s">
        <v>51</v>
      </c>
      <c r="E500" s="45" t="s">
        <v>783</v>
      </c>
      <c r="F500" s="7" t="s">
        <v>117</v>
      </c>
      <c r="G500" s="51" t="n">
        <v>1</v>
      </c>
      <c r="H500" s="52"/>
      <c r="I500" s="46" t="n">
        <f aca="false">$D$1116</f>
        <v>0.264</v>
      </c>
      <c r="J500" s="53" t="n">
        <f aca="false">TRUNC(H500*(1+I500),2)</f>
        <v>0</v>
      </c>
      <c r="K500" s="54" t="n">
        <f aca="false">TRUNC(J500*G500,2)</f>
        <v>0</v>
      </c>
      <c r="L500" s="51"/>
      <c r="M500" s="46"/>
      <c r="N500" s="7" t="n">
        <f aca="false">SUM(O500:V500)-K500</f>
        <v>0</v>
      </c>
      <c r="O500" s="51"/>
      <c r="P500" s="51"/>
      <c r="Q500" s="51"/>
      <c r="R500" s="51"/>
      <c r="S500" s="51"/>
      <c r="T500" s="51" t="n">
        <f aca="false">K500</f>
        <v>0</v>
      </c>
      <c r="U500" s="51"/>
      <c r="V500" s="51"/>
      <c r="W500" s="7"/>
      <c r="X500" s="7"/>
      <c r="IM500" s="10"/>
      <c r="IN500" s="10"/>
    </row>
    <row r="501" s="9" customFormat="true" ht="35.05" hidden="false" customHeight="false" outlineLevel="1" collapsed="false">
      <c r="A501" s="49" t="s">
        <v>974</v>
      </c>
      <c r="B501" s="50" t="s">
        <v>49</v>
      </c>
      <c r="C501" s="50" t="s">
        <v>785</v>
      </c>
      <c r="D501" s="50" t="s">
        <v>51</v>
      </c>
      <c r="E501" s="45" t="s">
        <v>786</v>
      </c>
      <c r="F501" s="7" t="s">
        <v>117</v>
      </c>
      <c r="G501" s="51" t="n">
        <v>4</v>
      </c>
      <c r="H501" s="52"/>
      <c r="I501" s="46" t="n">
        <f aca="false">$D$1116</f>
        <v>0.264</v>
      </c>
      <c r="J501" s="53" t="n">
        <f aca="false">TRUNC(H501*(1+I501),2)</f>
        <v>0</v>
      </c>
      <c r="K501" s="54" t="n">
        <f aca="false">TRUNC(J501*G501,2)</f>
        <v>0</v>
      </c>
      <c r="L501" s="51"/>
      <c r="M501" s="46"/>
      <c r="N501" s="7" t="n">
        <f aca="false">SUM(O501:V501)-K501</f>
        <v>0</v>
      </c>
      <c r="O501" s="51"/>
      <c r="P501" s="51"/>
      <c r="Q501" s="51"/>
      <c r="R501" s="51"/>
      <c r="S501" s="51"/>
      <c r="T501" s="51" t="n">
        <f aca="false">K501</f>
        <v>0</v>
      </c>
      <c r="U501" s="51"/>
      <c r="V501" s="51"/>
      <c r="W501" s="7"/>
      <c r="X501" s="7"/>
      <c r="IM501" s="10"/>
      <c r="IN501" s="10"/>
    </row>
    <row r="502" s="9" customFormat="true" ht="35.05" hidden="false" customHeight="false" outlineLevel="1" collapsed="false">
      <c r="A502" s="49" t="s">
        <v>975</v>
      </c>
      <c r="B502" s="50" t="s">
        <v>49</v>
      </c>
      <c r="C502" s="50" t="s">
        <v>976</v>
      </c>
      <c r="D502" s="50" t="s">
        <v>51</v>
      </c>
      <c r="E502" s="45" t="s">
        <v>977</v>
      </c>
      <c r="F502" s="7" t="s">
        <v>117</v>
      </c>
      <c r="G502" s="51" t="n">
        <v>1</v>
      </c>
      <c r="H502" s="52"/>
      <c r="I502" s="46" t="n">
        <f aca="false">$D$1116</f>
        <v>0.264</v>
      </c>
      <c r="J502" s="53" t="n">
        <f aca="false">TRUNC(H502*(1+I502),2)</f>
        <v>0</v>
      </c>
      <c r="K502" s="54" t="n">
        <f aca="false">TRUNC(J502*G502,2)</f>
        <v>0</v>
      </c>
      <c r="L502" s="51"/>
      <c r="M502" s="46"/>
      <c r="N502" s="7" t="n">
        <f aca="false">SUM(O502:V502)-K502</f>
        <v>0</v>
      </c>
      <c r="O502" s="51"/>
      <c r="P502" s="51"/>
      <c r="Q502" s="51"/>
      <c r="R502" s="51"/>
      <c r="S502" s="51"/>
      <c r="T502" s="51" t="n">
        <f aca="false">K502</f>
        <v>0</v>
      </c>
      <c r="U502" s="51"/>
      <c r="V502" s="51"/>
      <c r="W502" s="7"/>
      <c r="X502" s="7"/>
      <c r="IM502" s="10"/>
      <c r="IN502" s="10"/>
    </row>
    <row r="503" s="9" customFormat="true" ht="35.05" hidden="false" customHeight="false" outlineLevel="1" collapsed="false">
      <c r="A503" s="49" t="s">
        <v>978</v>
      </c>
      <c r="B503" s="50" t="s">
        <v>49</v>
      </c>
      <c r="C503" s="50" t="s">
        <v>788</v>
      </c>
      <c r="D503" s="50" t="s">
        <v>51</v>
      </c>
      <c r="E503" s="45" t="s">
        <v>789</v>
      </c>
      <c r="F503" s="7" t="s">
        <v>130</v>
      </c>
      <c r="G503" s="51" t="n">
        <v>2</v>
      </c>
      <c r="H503" s="52"/>
      <c r="I503" s="46" t="n">
        <f aca="false">$D$1116</f>
        <v>0.264</v>
      </c>
      <c r="J503" s="53" t="n">
        <f aca="false">TRUNC(H503*(1+I503),2)</f>
        <v>0</v>
      </c>
      <c r="K503" s="54" t="n">
        <f aca="false">TRUNC(J503*G503,2)</f>
        <v>0</v>
      </c>
      <c r="L503" s="51"/>
      <c r="M503" s="46"/>
      <c r="N503" s="7" t="n">
        <f aca="false">SUM(O503:V503)-K503</f>
        <v>0</v>
      </c>
      <c r="O503" s="51"/>
      <c r="P503" s="51"/>
      <c r="Q503" s="51"/>
      <c r="R503" s="51"/>
      <c r="S503" s="51"/>
      <c r="T503" s="51" t="n">
        <f aca="false">K503</f>
        <v>0</v>
      </c>
      <c r="U503" s="51"/>
      <c r="V503" s="51"/>
      <c r="W503" s="7"/>
      <c r="X503" s="7"/>
      <c r="IM503" s="10"/>
      <c r="IN503" s="10"/>
    </row>
    <row r="504" s="9" customFormat="true" ht="35.05" hidden="false" customHeight="false" outlineLevel="1" collapsed="false">
      <c r="A504" s="49" t="s">
        <v>979</v>
      </c>
      <c r="B504" s="50" t="s">
        <v>49</v>
      </c>
      <c r="C504" s="50" t="s">
        <v>980</v>
      </c>
      <c r="D504" s="50" t="s">
        <v>51</v>
      </c>
      <c r="E504" s="45" t="s">
        <v>981</v>
      </c>
      <c r="F504" s="7" t="s">
        <v>117</v>
      </c>
      <c r="G504" s="51" t="n">
        <v>3</v>
      </c>
      <c r="H504" s="52"/>
      <c r="I504" s="46" t="n">
        <f aca="false">$D$1116</f>
        <v>0.264</v>
      </c>
      <c r="J504" s="53" t="n">
        <f aca="false">TRUNC(H504*(1+I504),2)</f>
        <v>0</v>
      </c>
      <c r="K504" s="54" t="n">
        <f aca="false">TRUNC(J504*G504,2)</f>
        <v>0</v>
      </c>
      <c r="L504" s="51"/>
      <c r="M504" s="46"/>
      <c r="N504" s="7" t="n">
        <f aca="false">SUM(O504:V504)-K504</f>
        <v>0</v>
      </c>
      <c r="O504" s="51"/>
      <c r="P504" s="51"/>
      <c r="Q504" s="51"/>
      <c r="R504" s="51"/>
      <c r="S504" s="51"/>
      <c r="T504" s="51" t="n">
        <f aca="false">K504</f>
        <v>0</v>
      </c>
      <c r="U504" s="51"/>
      <c r="V504" s="51"/>
      <c r="W504" s="7"/>
      <c r="X504" s="7"/>
      <c r="IM504" s="10"/>
      <c r="IN504" s="10"/>
    </row>
    <row r="505" s="9" customFormat="true" ht="35.05" hidden="false" customHeight="false" outlineLevel="1" collapsed="false">
      <c r="A505" s="49" t="s">
        <v>982</v>
      </c>
      <c r="B505" s="50" t="s">
        <v>49</v>
      </c>
      <c r="C505" s="50" t="s">
        <v>983</v>
      </c>
      <c r="D505" s="50" t="s">
        <v>51</v>
      </c>
      <c r="E505" s="45" t="s">
        <v>984</v>
      </c>
      <c r="F505" s="7" t="s">
        <v>117</v>
      </c>
      <c r="G505" s="51" t="n">
        <v>2</v>
      </c>
      <c r="H505" s="52"/>
      <c r="I505" s="46" t="n">
        <f aca="false">$D$1116</f>
        <v>0.264</v>
      </c>
      <c r="J505" s="53" t="n">
        <f aca="false">TRUNC(H505*(1+I505),2)</f>
        <v>0</v>
      </c>
      <c r="K505" s="54" t="n">
        <f aca="false">TRUNC(J505*G505,2)</f>
        <v>0</v>
      </c>
      <c r="L505" s="51"/>
      <c r="M505" s="46"/>
      <c r="N505" s="7" t="n">
        <f aca="false">SUM(O505:V505)-K505</f>
        <v>0</v>
      </c>
      <c r="O505" s="51"/>
      <c r="P505" s="51"/>
      <c r="Q505" s="51"/>
      <c r="R505" s="51"/>
      <c r="S505" s="51"/>
      <c r="T505" s="51" t="n">
        <f aca="false">K505</f>
        <v>0</v>
      </c>
      <c r="U505" s="51"/>
      <c r="V505" s="51"/>
      <c r="W505" s="7"/>
      <c r="X505" s="7"/>
      <c r="IM505" s="10"/>
      <c r="IN505" s="10"/>
    </row>
    <row r="506" s="9" customFormat="true" ht="35.05" hidden="false" customHeight="false" outlineLevel="1" collapsed="false">
      <c r="A506" s="49" t="s">
        <v>985</v>
      </c>
      <c r="B506" s="50" t="s">
        <v>49</v>
      </c>
      <c r="C506" s="50" t="s">
        <v>905</v>
      </c>
      <c r="D506" s="50" t="s">
        <v>51</v>
      </c>
      <c r="E506" s="45" t="s">
        <v>906</v>
      </c>
      <c r="F506" s="7" t="s">
        <v>117</v>
      </c>
      <c r="G506" s="51" t="n">
        <v>1</v>
      </c>
      <c r="H506" s="52"/>
      <c r="I506" s="46" t="n">
        <f aca="false">$D$1116</f>
        <v>0.264</v>
      </c>
      <c r="J506" s="53" t="n">
        <f aca="false">TRUNC(H506*(1+I506),2)</f>
        <v>0</v>
      </c>
      <c r="K506" s="54" t="n">
        <f aca="false">TRUNC(J506*G506,2)</f>
        <v>0</v>
      </c>
      <c r="L506" s="51"/>
      <c r="M506" s="46"/>
      <c r="N506" s="7" t="n">
        <f aca="false">SUM(O506:V506)-K506</f>
        <v>0</v>
      </c>
      <c r="O506" s="51"/>
      <c r="P506" s="51"/>
      <c r="Q506" s="51"/>
      <c r="R506" s="51"/>
      <c r="S506" s="51"/>
      <c r="T506" s="51" t="n">
        <f aca="false">K506</f>
        <v>0</v>
      </c>
      <c r="U506" s="51"/>
      <c r="V506" s="51"/>
      <c r="W506" s="7"/>
      <c r="X506" s="7"/>
      <c r="IM506" s="10"/>
      <c r="IN506" s="10"/>
    </row>
    <row r="507" s="9" customFormat="true" ht="35.05" hidden="false" customHeight="false" outlineLevel="1" collapsed="false">
      <c r="A507" s="49" t="s">
        <v>986</v>
      </c>
      <c r="B507" s="50" t="s">
        <v>49</v>
      </c>
      <c r="C507" s="50" t="s">
        <v>987</v>
      </c>
      <c r="D507" s="50" t="s">
        <v>51</v>
      </c>
      <c r="E507" s="45" t="s">
        <v>988</v>
      </c>
      <c r="F507" s="7" t="s">
        <v>117</v>
      </c>
      <c r="G507" s="51" t="n">
        <v>2</v>
      </c>
      <c r="H507" s="52"/>
      <c r="I507" s="46" t="n">
        <f aca="false">$D$1116</f>
        <v>0.264</v>
      </c>
      <c r="J507" s="53" t="n">
        <f aca="false">TRUNC(H507*(1+I507),2)</f>
        <v>0</v>
      </c>
      <c r="K507" s="54" t="n">
        <f aca="false">TRUNC(J507*G507,2)</f>
        <v>0</v>
      </c>
      <c r="L507" s="51"/>
      <c r="M507" s="46"/>
      <c r="N507" s="7" t="n">
        <f aca="false">SUM(O507:V507)-K507</f>
        <v>0</v>
      </c>
      <c r="O507" s="51"/>
      <c r="P507" s="51"/>
      <c r="Q507" s="51"/>
      <c r="R507" s="51"/>
      <c r="S507" s="51"/>
      <c r="T507" s="51" t="n">
        <f aca="false">K507</f>
        <v>0</v>
      </c>
      <c r="U507" s="51"/>
      <c r="V507" s="51"/>
      <c r="W507" s="7"/>
      <c r="X507" s="7"/>
      <c r="IM507" s="10"/>
      <c r="IN507" s="10"/>
    </row>
    <row r="508" s="9" customFormat="true" ht="23.85" hidden="false" customHeight="false" outlineLevel="1" collapsed="false">
      <c r="A508" s="49" t="s">
        <v>989</v>
      </c>
      <c r="B508" s="50" t="s">
        <v>49</v>
      </c>
      <c r="C508" s="50" t="s">
        <v>803</v>
      </c>
      <c r="D508" s="50" t="s">
        <v>51</v>
      </c>
      <c r="E508" s="45" t="s">
        <v>804</v>
      </c>
      <c r="F508" s="7" t="s">
        <v>130</v>
      </c>
      <c r="G508" s="51" t="n">
        <v>7</v>
      </c>
      <c r="H508" s="52"/>
      <c r="I508" s="46" t="n">
        <f aca="false">$D$1116</f>
        <v>0.264</v>
      </c>
      <c r="J508" s="53" t="n">
        <f aca="false">TRUNC(H508*(1+I508),2)</f>
        <v>0</v>
      </c>
      <c r="K508" s="54" t="n">
        <f aca="false">TRUNC(J508*G508,2)</f>
        <v>0</v>
      </c>
      <c r="L508" s="51"/>
      <c r="M508" s="46"/>
      <c r="N508" s="7" t="n">
        <f aca="false">SUM(O508:V508)-K508</f>
        <v>0</v>
      </c>
      <c r="O508" s="51"/>
      <c r="P508" s="51"/>
      <c r="Q508" s="51"/>
      <c r="R508" s="51"/>
      <c r="S508" s="51"/>
      <c r="T508" s="51" t="n">
        <f aca="false">K508</f>
        <v>0</v>
      </c>
      <c r="U508" s="51"/>
      <c r="V508" s="51"/>
      <c r="W508" s="7"/>
      <c r="X508" s="7"/>
      <c r="IM508" s="10"/>
      <c r="IN508" s="10"/>
    </row>
    <row r="509" s="9" customFormat="true" ht="35.05" hidden="false" customHeight="false" outlineLevel="1" collapsed="false">
      <c r="A509" s="49" t="s">
        <v>990</v>
      </c>
      <c r="B509" s="50" t="s">
        <v>49</v>
      </c>
      <c r="C509" s="50" t="s">
        <v>816</v>
      </c>
      <c r="D509" s="50" t="s">
        <v>51</v>
      </c>
      <c r="E509" s="45" t="s">
        <v>817</v>
      </c>
      <c r="F509" s="7" t="s">
        <v>117</v>
      </c>
      <c r="G509" s="51" t="n">
        <v>2</v>
      </c>
      <c r="H509" s="52"/>
      <c r="I509" s="46" t="n">
        <f aca="false">$D$1116</f>
        <v>0.264</v>
      </c>
      <c r="J509" s="53" t="n">
        <f aca="false">TRUNC(H509*(1+I509),2)</f>
        <v>0</v>
      </c>
      <c r="K509" s="54" t="n">
        <f aca="false">TRUNC(J509*G509,2)</f>
        <v>0</v>
      </c>
      <c r="L509" s="51"/>
      <c r="M509" s="46"/>
      <c r="N509" s="7" t="n">
        <f aca="false">SUM(O509:V509)-K509</f>
        <v>0</v>
      </c>
      <c r="O509" s="51"/>
      <c r="P509" s="51"/>
      <c r="Q509" s="51"/>
      <c r="R509" s="51"/>
      <c r="S509" s="51"/>
      <c r="T509" s="51" t="n">
        <f aca="false">K509</f>
        <v>0</v>
      </c>
      <c r="U509" s="51"/>
      <c r="V509" s="51"/>
      <c r="W509" s="7"/>
      <c r="X509" s="7"/>
      <c r="IM509" s="10"/>
      <c r="IN509" s="10"/>
    </row>
    <row r="510" s="9" customFormat="true" ht="35.05" hidden="false" customHeight="false" outlineLevel="1" collapsed="false">
      <c r="A510" s="49" t="s">
        <v>991</v>
      </c>
      <c r="B510" s="50" t="s">
        <v>49</v>
      </c>
      <c r="C510" s="50" t="s">
        <v>810</v>
      </c>
      <c r="D510" s="50" t="s">
        <v>51</v>
      </c>
      <c r="E510" s="45" t="s">
        <v>811</v>
      </c>
      <c r="F510" s="7" t="s">
        <v>117</v>
      </c>
      <c r="G510" s="51" t="n">
        <v>4</v>
      </c>
      <c r="H510" s="52"/>
      <c r="I510" s="46" t="n">
        <f aca="false">$D$1116</f>
        <v>0.264</v>
      </c>
      <c r="J510" s="53" t="n">
        <f aca="false">TRUNC(H510*(1+I510),2)</f>
        <v>0</v>
      </c>
      <c r="K510" s="54" t="n">
        <f aca="false">TRUNC(J510*G510,2)</f>
        <v>0</v>
      </c>
      <c r="L510" s="51"/>
      <c r="M510" s="46"/>
      <c r="N510" s="7" t="n">
        <f aca="false">SUM(O510:V510)-K510</f>
        <v>0</v>
      </c>
      <c r="O510" s="51"/>
      <c r="P510" s="51"/>
      <c r="Q510" s="51"/>
      <c r="R510" s="51"/>
      <c r="S510" s="51"/>
      <c r="T510" s="51" t="n">
        <f aca="false">K510</f>
        <v>0</v>
      </c>
      <c r="U510" s="51"/>
      <c r="V510" s="51"/>
      <c r="W510" s="7"/>
      <c r="X510" s="7"/>
      <c r="IM510" s="10"/>
      <c r="IN510" s="10"/>
    </row>
    <row r="511" s="9" customFormat="true" ht="35.05" hidden="false" customHeight="false" outlineLevel="1" collapsed="false">
      <c r="A511" s="49" t="s">
        <v>992</v>
      </c>
      <c r="B511" s="50" t="s">
        <v>49</v>
      </c>
      <c r="C511" s="50" t="s">
        <v>813</v>
      </c>
      <c r="D511" s="50" t="s">
        <v>51</v>
      </c>
      <c r="E511" s="45" t="s">
        <v>814</v>
      </c>
      <c r="F511" s="7" t="s">
        <v>130</v>
      </c>
      <c r="G511" s="51" t="n">
        <v>4.1</v>
      </c>
      <c r="H511" s="52"/>
      <c r="I511" s="46" t="n">
        <f aca="false">$D$1116</f>
        <v>0.264</v>
      </c>
      <c r="J511" s="53" t="n">
        <f aca="false">TRUNC(H511*(1+I511),2)</f>
        <v>0</v>
      </c>
      <c r="K511" s="54" t="n">
        <f aca="false">TRUNC(J511*G511,2)</f>
        <v>0</v>
      </c>
      <c r="L511" s="51"/>
      <c r="M511" s="46"/>
      <c r="N511" s="7" t="n">
        <f aca="false">SUM(O511:V511)-K511</f>
        <v>0</v>
      </c>
      <c r="O511" s="51"/>
      <c r="P511" s="51"/>
      <c r="Q511" s="51"/>
      <c r="R511" s="51"/>
      <c r="S511" s="51"/>
      <c r="T511" s="51" t="n">
        <f aca="false">K511</f>
        <v>0</v>
      </c>
      <c r="U511" s="51"/>
      <c r="V511" s="51"/>
      <c r="W511" s="7"/>
      <c r="X511" s="7"/>
      <c r="IM511" s="10"/>
      <c r="IN511" s="10"/>
    </row>
    <row r="512" s="9" customFormat="true" ht="35.05" hidden="false" customHeight="false" outlineLevel="1" collapsed="false">
      <c r="A512" s="49" t="s">
        <v>993</v>
      </c>
      <c r="B512" s="50" t="s">
        <v>49</v>
      </c>
      <c r="C512" s="50" t="s">
        <v>909</v>
      </c>
      <c r="D512" s="50" t="s">
        <v>51</v>
      </c>
      <c r="E512" s="45" t="s">
        <v>910</v>
      </c>
      <c r="F512" s="7" t="s">
        <v>117</v>
      </c>
      <c r="G512" s="51" t="n">
        <v>1</v>
      </c>
      <c r="H512" s="52"/>
      <c r="I512" s="46" t="n">
        <f aca="false">$D$1116</f>
        <v>0.264</v>
      </c>
      <c r="J512" s="53" t="n">
        <f aca="false">TRUNC(H512*(1+I512),2)</f>
        <v>0</v>
      </c>
      <c r="K512" s="54" t="n">
        <f aca="false">TRUNC(J512*G512,2)</f>
        <v>0</v>
      </c>
      <c r="L512" s="51"/>
      <c r="M512" s="46"/>
      <c r="N512" s="7" t="n">
        <f aca="false">SUM(O512:V512)-K512</f>
        <v>0</v>
      </c>
      <c r="O512" s="51"/>
      <c r="P512" s="51"/>
      <c r="Q512" s="51"/>
      <c r="R512" s="51"/>
      <c r="S512" s="51"/>
      <c r="T512" s="51" t="n">
        <f aca="false">K512</f>
        <v>0</v>
      </c>
      <c r="U512" s="51"/>
      <c r="V512" s="51"/>
      <c r="W512" s="7"/>
      <c r="X512" s="7"/>
      <c r="IM512" s="10"/>
      <c r="IN512" s="10"/>
    </row>
    <row r="513" s="9" customFormat="true" ht="14.15" hidden="false" customHeight="false" outlineLevel="1" collapsed="false">
      <c r="A513" s="49" t="s">
        <v>994</v>
      </c>
      <c r="B513" s="50" t="s">
        <v>49</v>
      </c>
      <c r="C513" s="50" t="s">
        <v>995</v>
      </c>
      <c r="D513" s="50" t="s">
        <v>51</v>
      </c>
      <c r="E513" s="45" t="s">
        <v>996</v>
      </c>
      <c r="F513" s="7" t="s">
        <v>117</v>
      </c>
      <c r="G513" s="51" t="n">
        <v>1</v>
      </c>
      <c r="H513" s="52"/>
      <c r="I513" s="46" t="n">
        <f aca="false">$D$1116</f>
        <v>0.264</v>
      </c>
      <c r="J513" s="53" t="n">
        <f aca="false">TRUNC(H513*(1+I513),2)</f>
        <v>0</v>
      </c>
      <c r="K513" s="54" t="n">
        <f aca="false">TRUNC(J513*G513,2)</f>
        <v>0</v>
      </c>
      <c r="L513" s="51"/>
      <c r="M513" s="46"/>
      <c r="N513" s="7" t="n">
        <f aca="false">SUM(O513:V513)-K513</f>
        <v>0</v>
      </c>
      <c r="O513" s="51"/>
      <c r="P513" s="51"/>
      <c r="Q513" s="51"/>
      <c r="R513" s="51"/>
      <c r="S513" s="51"/>
      <c r="T513" s="51" t="n">
        <f aca="false">K513</f>
        <v>0</v>
      </c>
      <c r="U513" s="51"/>
      <c r="V513" s="51"/>
      <c r="W513" s="7"/>
      <c r="X513" s="7"/>
      <c r="IM513" s="10"/>
      <c r="IN513" s="10"/>
    </row>
    <row r="514" s="9" customFormat="true" ht="35.05" hidden="false" customHeight="false" outlineLevel="1" collapsed="false">
      <c r="A514" s="49" t="s">
        <v>997</v>
      </c>
      <c r="B514" s="50" t="s">
        <v>49</v>
      </c>
      <c r="C514" s="50" t="s">
        <v>822</v>
      </c>
      <c r="D514" s="50" t="s">
        <v>51</v>
      </c>
      <c r="E514" s="45" t="s">
        <v>823</v>
      </c>
      <c r="F514" s="7" t="s">
        <v>117</v>
      </c>
      <c r="G514" s="51" t="n">
        <v>1</v>
      </c>
      <c r="H514" s="52"/>
      <c r="I514" s="46" t="n">
        <f aca="false">$D$1116</f>
        <v>0.264</v>
      </c>
      <c r="J514" s="53" t="n">
        <f aca="false">TRUNC(H514*(1+I514),2)</f>
        <v>0</v>
      </c>
      <c r="K514" s="54" t="n">
        <f aca="false">TRUNC(J514*G514,2)</f>
        <v>0</v>
      </c>
      <c r="L514" s="51"/>
      <c r="M514" s="46"/>
      <c r="N514" s="7" t="n">
        <f aca="false">SUM(O514:V514)-K514</f>
        <v>0</v>
      </c>
      <c r="O514" s="51"/>
      <c r="P514" s="51"/>
      <c r="Q514" s="51"/>
      <c r="R514" s="51"/>
      <c r="S514" s="51"/>
      <c r="T514" s="51"/>
      <c r="U514" s="51"/>
      <c r="V514" s="51" t="n">
        <f aca="false">K514</f>
        <v>0</v>
      </c>
      <c r="W514" s="7"/>
      <c r="X514" s="7"/>
      <c r="IM514" s="10"/>
      <c r="IN514" s="10"/>
    </row>
    <row r="515" s="9" customFormat="true" ht="23.85" hidden="false" customHeight="false" outlineLevel="1" collapsed="false">
      <c r="A515" s="49" t="s">
        <v>998</v>
      </c>
      <c r="B515" s="50" t="s">
        <v>49</v>
      </c>
      <c r="C515" s="50" t="s">
        <v>825</v>
      </c>
      <c r="D515" s="50" t="s">
        <v>51</v>
      </c>
      <c r="E515" s="45" t="s">
        <v>826</v>
      </c>
      <c r="F515" s="7" t="s">
        <v>117</v>
      </c>
      <c r="G515" s="51" t="n">
        <v>1</v>
      </c>
      <c r="H515" s="52"/>
      <c r="I515" s="46" t="n">
        <f aca="false">$D$1116</f>
        <v>0.264</v>
      </c>
      <c r="J515" s="53" t="n">
        <f aca="false">TRUNC(H515*(1+I515),2)</f>
        <v>0</v>
      </c>
      <c r="K515" s="54" t="n">
        <f aca="false">TRUNC(J515*G515,2)</f>
        <v>0</v>
      </c>
      <c r="L515" s="51"/>
      <c r="M515" s="46"/>
      <c r="N515" s="7" t="n">
        <f aca="false">SUM(O515:V515)-K515</f>
        <v>0</v>
      </c>
      <c r="O515" s="51"/>
      <c r="P515" s="51"/>
      <c r="Q515" s="51"/>
      <c r="R515" s="51"/>
      <c r="S515" s="51"/>
      <c r="T515" s="51"/>
      <c r="U515" s="51"/>
      <c r="V515" s="51" t="n">
        <f aca="false">K515</f>
        <v>0</v>
      </c>
      <c r="W515" s="7"/>
      <c r="X515" s="7"/>
      <c r="IM515" s="10"/>
      <c r="IN515" s="10"/>
    </row>
    <row r="516" s="9" customFormat="true" ht="23.85" hidden="false" customHeight="false" outlineLevel="1" collapsed="false">
      <c r="A516" s="49" t="s">
        <v>999</v>
      </c>
      <c r="B516" s="50" t="s">
        <v>49</v>
      </c>
      <c r="C516" s="50" t="s">
        <v>953</v>
      </c>
      <c r="D516" s="50" t="s">
        <v>51</v>
      </c>
      <c r="E516" s="45" t="s">
        <v>954</v>
      </c>
      <c r="F516" s="7" t="s">
        <v>117</v>
      </c>
      <c r="G516" s="51" t="n">
        <v>1</v>
      </c>
      <c r="H516" s="52"/>
      <c r="I516" s="46" t="n">
        <f aca="false">$D$1116</f>
        <v>0.264</v>
      </c>
      <c r="J516" s="53" t="n">
        <f aca="false">TRUNC(H516*(1+I516),2)</f>
        <v>0</v>
      </c>
      <c r="K516" s="54" t="n">
        <f aca="false">TRUNC(J516*G516,2)</f>
        <v>0</v>
      </c>
      <c r="L516" s="51"/>
      <c r="M516" s="46"/>
      <c r="N516" s="7" t="n">
        <f aca="false">SUM(O516:V516)-K516</f>
        <v>0</v>
      </c>
      <c r="O516" s="51"/>
      <c r="P516" s="51"/>
      <c r="Q516" s="51"/>
      <c r="R516" s="51"/>
      <c r="S516" s="51"/>
      <c r="T516" s="51" t="n">
        <f aca="false">K516</f>
        <v>0</v>
      </c>
      <c r="U516" s="51"/>
      <c r="V516" s="51"/>
      <c r="W516" s="7"/>
      <c r="X516" s="7"/>
      <c r="IM516" s="10"/>
      <c r="IN516" s="10"/>
    </row>
    <row r="517" s="10" customFormat="true" ht="23.85" hidden="false" customHeight="false" outlineLevel="1" collapsed="false">
      <c r="A517" s="49" t="s">
        <v>1000</v>
      </c>
      <c r="B517" s="50" t="s">
        <v>49</v>
      </c>
      <c r="C517" s="50" t="s">
        <v>921</v>
      </c>
      <c r="D517" s="50" t="s">
        <v>51</v>
      </c>
      <c r="E517" s="45" t="s">
        <v>922</v>
      </c>
      <c r="F517" s="7" t="s">
        <v>117</v>
      </c>
      <c r="G517" s="51" t="n">
        <v>2</v>
      </c>
      <c r="H517" s="52"/>
      <c r="I517" s="46" t="n">
        <f aca="false">$D$1116</f>
        <v>0.264</v>
      </c>
      <c r="J517" s="53" t="n">
        <f aca="false">TRUNC(H517*(1+I517),2)</f>
        <v>0</v>
      </c>
      <c r="K517" s="54" t="n">
        <f aca="false">TRUNC(J517*G517,2)</f>
        <v>0</v>
      </c>
      <c r="L517" s="51"/>
      <c r="M517" s="46"/>
      <c r="N517" s="7" t="n">
        <f aca="false">SUM(O517:V517)-K517</f>
        <v>0</v>
      </c>
      <c r="O517" s="51"/>
      <c r="P517" s="51"/>
      <c r="Q517" s="51"/>
      <c r="R517" s="51"/>
      <c r="S517" s="51"/>
      <c r="T517" s="51" t="n">
        <f aca="false">K517</f>
        <v>0</v>
      </c>
      <c r="U517" s="51"/>
      <c r="V517" s="51"/>
      <c r="W517" s="50"/>
      <c r="X517" s="50"/>
    </row>
    <row r="518" s="10" customFormat="true" ht="23.85" hidden="false" customHeight="false" outlineLevel="1" collapsed="false">
      <c r="A518" s="49" t="s">
        <v>1001</v>
      </c>
      <c r="B518" s="50" t="s">
        <v>49</v>
      </c>
      <c r="C518" s="50" t="s">
        <v>843</v>
      </c>
      <c r="D518" s="50" t="s">
        <v>51</v>
      </c>
      <c r="E518" s="45" t="s">
        <v>844</v>
      </c>
      <c r="F518" s="7" t="s">
        <v>117</v>
      </c>
      <c r="G518" s="51" t="n">
        <v>2</v>
      </c>
      <c r="H518" s="52"/>
      <c r="I518" s="46" t="n">
        <f aca="false">$D$1116</f>
        <v>0.264</v>
      </c>
      <c r="J518" s="53" t="n">
        <f aca="false">TRUNC(H518*(1+I518),2)</f>
        <v>0</v>
      </c>
      <c r="K518" s="54" t="n">
        <f aca="false">TRUNC(J518*G518,2)</f>
        <v>0</v>
      </c>
      <c r="L518" s="51"/>
      <c r="M518" s="46"/>
      <c r="N518" s="7" t="n">
        <f aca="false">SUM(O518:V518)-K518</f>
        <v>0</v>
      </c>
      <c r="O518" s="51"/>
      <c r="P518" s="51"/>
      <c r="Q518" s="51"/>
      <c r="R518" s="51"/>
      <c r="S518" s="51"/>
      <c r="T518" s="51" t="n">
        <f aca="false">K518</f>
        <v>0</v>
      </c>
      <c r="U518" s="51"/>
      <c r="V518" s="51"/>
      <c r="W518" s="50"/>
      <c r="X518" s="50"/>
    </row>
    <row r="519" s="10" customFormat="true" ht="46.25" hidden="false" customHeight="false" outlineLevel="1" collapsed="false">
      <c r="A519" s="49" t="s">
        <v>1002</v>
      </c>
      <c r="B519" s="50" t="s">
        <v>49</v>
      </c>
      <c r="C519" s="50" t="s">
        <v>846</v>
      </c>
      <c r="D519" s="50" t="s">
        <v>51</v>
      </c>
      <c r="E519" s="45" t="s">
        <v>847</v>
      </c>
      <c r="F519" s="7" t="s">
        <v>117</v>
      </c>
      <c r="G519" s="51" t="n">
        <v>3</v>
      </c>
      <c r="H519" s="52"/>
      <c r="I519" s="46" t="n">
        <f aca="false">$D$1116</f>
        <v>0.264</v>
      </c>
      <c r="J519" s="53" t="n">
        <f aca="false">TRUNC(H519*(1+I519),2)</f>
        <v>0</v>
      </c>
      <c r="K519" s="54" t="n">
        <f aca="false">TRUNC(J519*G519,2)</f>
        <v>0</v>
      </c>
      <c r="L519" s="51"/>
      <c r="M519" s="46"/>
      <c r="N519" s="7" t="n">
        <f aca="false">SUM(O519:V519)-K519</f>
        <v>0</v>
      </c>
      <c r="O519" s="51"/>
      <c r="P519" s="51"/>
      <c r="Q519" s="51"/>
      <c r="R519" s="51"/>
      <c r="S519" s="51"/>
      <c r="T519" s="51" t="n">
        <f aca="false">K519</f>
        <v>0</v>
      </c>
      <c r="U519" s="51"/>
      <c r="V519" s="51"/>
      <c r="W519" s="50"/>
      <c r="X519" s="50"/>
    </row>
    <row r="520" s="10" customFormat="true" ht="23.85" hidden="false" customHeight="false" outlineLevel="1" collapsed="false">
      <c r="A520" s="49" t="s">
        <v>1003</v>
      </c>
      <c r="B520" s="50" t="s">
        <v>49</v>
      </c>
      <c r="C520" s="50" t="s">
        <v>959</v>
      </c>
      <c r="D520" s="50" t="s">
        <v>51</v>
      </c>
      <c r="E520" s="45" t="s">
        <v>960</v>
      </c>
      <c r="F520" s="7" t="s">
        <v>130</v>
      </c>
      <c r="G520" s="51" t="n">
        <v>4.3</v>
      </c>
      <c r="H520" s="52"/>
      <c r="I520" s="46" t="n">
        <f aca="false">$D$1116</f>
        <v>0.264</v>
      </c>
      <c r="J520" s="53" t="n">
        <f aca="false">TRUNC(H520*(1+I520),2)</f>
        <v>0</v>
      </c>
      <c r="K520" s="54" t="n">
        <f aca="false">TRUNC(J520*G520,2)</f>
        <v>0</v>
      </c>
      <c r="L520" s="51"/>
      <c r="M520" s="46"/>
      <c r="N520" s="7" t="n">
        <f aca="false">SUM(O520:V520)-K520</f>
        <v>0</v>
      </c>
      <c r="O520" s="51"/>
      <c r="P520" s="51"/>
      <c r="Q520" s="51"/>
      <c r="R520" s="51"/>
      <c r="S520" s="51"/>
      <c r="T520" s="51" t="n">
        <f aca="false">K520</f>
        <v>0</v>
      </c>
      <c r="U520" s="51"/>
      <c r="V520" s="51"/>
      <c r="W520" s="50"/>
      <c r="X520" s="50"/>
    </row>
    <row r="521" s="10" customFormat="true" ht="35.05" hidden="false" customHeight="false" outlineLevel="1" collapsed="false">
      <c r="A521" s="49" t="s">
        <v>1004</v>
      </c>
      <c r="B521" s="50" t="s">
        <v>49</v>
      </c>
      <c r="C521" s="50" t="s">
        <v>852</v>
      </c>
      <c r="D521" s="50" t="s">
        <v>51</v>
      </c>
      <c r="E521" s="45" t="s">
        <v>853</v>
      </c>
      <c r="F521" s="7" t="s">
        <v>117</v>
      </c>
      <c r="G521" s="51" t="n">
        <v>1</v>
      </c>
      <c r="H521" s="52"/>
      <c r="I521" s="46" t="n">
        <f aca="false">$D$1116</f>
        <v>0.264</v>
      </c>
      <c r="J521" s="53" t="n">
        <f aca="false">TRUNC(H521*(1+I521),2)</f>
        <v>0</v>
      </c>
      <c r="K521" s="54" t="n">
        <f aca="false">TRUNC(J521*G521,2)</f>
        <v>0</v>
      </c>
      <c r="L521" s="51"/>
      <c r="M521" s="46"/>
      <c r="N521" s="7" t="n">
        <f aca="false">SUM(O521:V521)-K521</f>
        <v>0</v>
      </c>
      <c r="O521" s="51"/>
      <c r="P521" s="51"/>
      <c r="Q521" s="51"/>
      <c r="R521" s="51"/>
      <c r="S521" s="51"/>
      <c r="T521" s="51" t="n">
        <f aca="false">K521</f>
        <v>0</v>
      </c>
      <c r="U521" s="51"/>
      <c r="V521" s="51"/>
      <c r="W521" s="50"/>
      <c r="X521" s="50"/>
    </row>
    <row r="522" s="10" customFormat="true" ht="23.85" hidden="false" customHeight="false" outlineLevel="1" collapsed="false">
      <c r="A522" s="49" t="s">
        <v>1005</v>
      </c>
      <c r="B522" s="50" t="s">
        <v>49</v>
      </c>
      <c r="C522" s="50" t="s">
        <v>855</v>
      </c>
      <c r="D522" s="50" t="s">
        <v>51</v>
      </c>
      <c r="E522" s="45" t="s">
        <v>856</v>
      </c>
      <c r="F522" s="7" t="s">
        <v>117</v>
      </c>
      <c r="G522" s="51" t="n">
        <v>1</v>
      </c>
      <c r="H522" s="52"/>
      <c r="I522" s="46" t="n">
        <f aca="false">$D$1116</f>
        <v>0.264</v>
      </c>
      <c r="J522" s="53" t="n">
        <f aca="false">TRUNC(H522*(1+I522),2)</f>
        <v>0</v>
      </c>
      <c r="K522" s="54" t="n">
        <f aca="false">TRUNC(J522*G522,2)</f>
        <v>0</v>
      </c>
      <c r="L522" s="51"/>
      <c r="M522" s="46"/>
      <c r="N522" s="7" t="n">
        <f aca="false">SUM(O522:V522)-K522</f>
        <v>0</v>
      </c>
      <c r="O522" s="51"/>
      <c r="P522" s="51"/>
      <c r="Q522" s="51"/>
      <c r="R522" s="51"/>
      <c r="S522" s="51"/>
      <c r="T522" s="51" t="n">
        <f aca="false">K522</f>
        <v>0</v>
      </c>
      <c r="U522" s="51"/>
      <c r="V522" s="51"/>
      <c r="W522" s="50"/>
      <c r="X522" s="50"/>
    </row>
    <row r="523" s="10" customFormat="true" ht="23.85" hidden="false" customHeight="false" outlineLevel="1" collapsed="false">
      <c r="A523" s="49" t="s">
        <v>1006</v>
      </c>
      <c r="B523" s="50" t="s">
        <v>49</v>
      </c>
      <c r="C523" s="50" t="s">
        <v>858</v>
      </c>
      <c r="D523" s="50" t="s">
        <v>51</v>
      </c>
      <c r="E523" s="45" t="s">
        <v>859</v>
      </c>
      <c r="F523" s="7" t="s">
        <v>117</v>
      </c>
      <c r="G523" s="51" t="n">
        <v>2</v>
      </c>
      <c r="H523" s="52"/>
      <c r="I523" s="46" t="n">
        <f aca="false">$D$1116</f>
        <v>0.264</v>
      </c>
      <c r="J523" s="53" t="n">
        <f aca="false">TRUNC(H523*(1+I523),2)</f>
        <v>0</v>
      </c>
      <c r="K523" s="54" t="n">
        <f aca="false">TRUNC(J523*G523,2)</f>
        <v>0</v>
      </c>
      <c r="L523" s="51"/>
      <c r="M523" s="46"/>
      <c r="N523" s="7" t="n">
        <f aca="false">SUM(O523:V523)-K523</f>
        <v>0</v>
      </c>
      <c r="O523" s="51"/>
      <c r="P523" s="51"/>
      <c r="Q523" s="51"/>
      <c r="R523" s="51"/>
      <c r="S523" s="51"/>
      <c r="T523" s="51" t="n">
        <f aca="false">K523</f>
        <v>0</v>
      </c>
      <c r="U523" s="51"/>
      <c r="V523" s="51"/>
      <c r="W523" s="50"/>
      <c r="X523" s="50"/>
    </row>
    <row r="524" s="10" customFormat="true" ht="23.85" hidden="false" customHeight="false" outlineLevel="1" collapsed="false">
      <c r="A524" s="49" t="s">
        <v>1007</v>
      </c>
      <c r="B524" s="50" t="s">
        <v>49</v>
      </c>
      <c r="C524" s="50" t="s">
        <v>870</v>
      </c>
      <c r="D524" s="50" t="s">
        <v>51</v>
      </c>
      <c r="E524" s="45" t="s">
        <v>871</v>
      </c>
      <c r="F524" s="7" t="s">
        <v>130</v>
      </c>
      <c r="G524" s="51" t="n">
        <v>4.7</v>
      </c>
      <c r="H524" s="52"/>
      <c r="I524" s="46" t="n">
        <f aca="false">$D$1116</f>
        <v>0.264</v>
      </c>
      <c r="J524" s="53" t="n">
        <f aca="false">TRUNC(H524*(1+I524),2)</f>
        <v>0</v>
      </c>
      <c r="K524" s="54" t="n">
        <f aca="false">TRUNC(J524*G524,2)</f>
        <v>0</v>
      </c>
      <c r="L524" s="51"/>
      <c r="M524" s="46"/>
      <c r="N524" s="7" t="n">
        <f aca="false">SUM(O524:V524)-K524</f>
        <v>0</v>
      </c>
      <c r="O524" s="51"/>
      <c r="P524" s="51"/>
      <c r="Q524" s="51"/>
      <c r="R524" s="51"/>
      <c r="S524" s="51"/>
      <c r="T524" s="51" t="n">
        <f aca="false">K524</f>
        <v>0</v>
      </c>
      <c r="U524" s="51"/>
      <c r="V524" s="51"/>
      <c r="W524" s="50"/>
      <c r="X524" s="50"/>
    </row>
    <row r="525" s="10" customFormat="true" ht="23.85" hidden="false" customHeight="false" outlineLevel="1" collapsed="false">
      <c r="A525" s="49" t="s">
        <v>1008</v>
      </c>
      <c r="B525" s="50" t="s">
        <v>49</v>
      </c>
      <c r="C525" s="50" t="s">
        <v>861</v>
      </c>
      <c r="D525" s="50" t="s">
        <v>51</v>
      </c>
      <c r="E525" s="45" t="s">
        <v>862</v>
      </c>
      <c r="F525" s="7" t="s">
        <v>117</v>
      </c>
      <c r="G525" s="51" t="n">
        <v>2</v>
      </c>
      <c r="H525" s="52"/>
      <c r="I525" s="46" t="n">
        <f aca="false">$D$1116</f>
        <v>0.264</v>
      </c>
      <c r="J525" s="53" t="n">
        <f aca="false">TRUNC(H525*(1+I525),2)</f>
        <v>0</v>
      </c>
      <c r="K525" s="54" t="n">
        <f aca="false">TRUNC(J525*G525,2)</f>
        <v>0</v>
      </c>
      <c r="L525" s="51"/>
      <c r="M525" s="46"/>
      <c r="N525" s="7" t="n">
        <f aca="false">SUM(O525:V525)-K525</f>
        <v>0</v>
      </c>
      <c r="O525" s="51"/>
      <c r="P525" s="51"/>
      <c r="Q525" s="51"/>
      <c r="R525" s="51"/>
      <c r="S525" s="51"/>
      <c r="T525" s="51" t="n">
        <f aca="false">K525</f>
        <v>0</v>
      </c>
      <c r="U525" s="51"/>
      <c r="V525" s="51"/>
      <c r="W525" s="50"/>
      <c r="X525" s="50"/>
    </row>
    <row r="526" s="10" customFormat="true" ht="46.25" hidden="false" customHeight="false" outlineLevel="1" collapsed="false">
      <c r="A526" s="49" t="s">
        <v>1009</v>
      </c>
      <c r="B526" s="50" t="s">
        <v>49</v>
      </c>
      <c r="C526" s="50" t="s">
        <v>864</v>
      </c>
      <c r="D526" s="50" t="s">
        <v>51</v>
      </c>
      <c r="E526" s="45" t="s">
        <v>865</v>
      </c>
      <c r="F526" s="7" t="s">
        <v>117</v>
      </c>
      <c r="G526" s="51" t="n">
        <v>2</v>
      </c>
      <c r="H526" s="52"/>
      <c r="I526" s="46" t="n">
        <f aca="false">$D$1116</f>
        <v>0.264</v>
      </c>
      <c r="J526" s="53" t="n">
        <f aca="false">TRUNC(H526*(1+I526),2)</f>
        <v>0</v>
      </c>
      <c r="K526" s="54" t="n">
        <f aca="false">TRUNC(J526*G526,2)</f>
        <v>0</v>
      </c>
      <c r="L526" s="51"/>
      <c r="M526" s="46"/>
      <c r="N526" s="7" t="n">
        <f aca="false">SUM(O526:V526)-K526</f>
        <v>0</v>
      </c>
      <c r="O526" s="51"/>
      <c r="P526" s="51"/>
      <c r="Q526" s="51"/>
      <c r="R526" s="51"/>
      <c r="S526" s="51"/>
      <c r="T526" s="51" t="n">
        <f aca="false">K526</f>
        <v>0</v>
      </c>
      <c r="U526" s="51"/>
      <c r="V526" s="51"/>
      <c r="W526" s="50"/>
      <c r="X526" s="50"/>
    </row>
    <row r="527" s="10" customFormat="true" ht="23.85" hidden="false" customHeight="false" outlineLevel="1" collapsed="false">
      <c r="A527" s="49" t="s">
        <v>1010</v>
      </c>
      <c r="B527" s="50" t="s">
        <v>49</v>
      </c>
      <c r="C527" s="50" t="s">
        <v>867</v>
      </c>
      <c r="D527" s="50" t="s">
        <v>74</v>
      </c>
      <c r="E527" s="45" t="s">
        <v>868</v>
      </c>
      <c r="F527" s="7" t="s">
        <v>117</v>
      </c>
      <c r="G527" s="51" t="n">
        <v>2</v>
      </c>
      <c r="H527" s="52"/>
      <c r="I527" s="46" t="n">
        <f aca="false">$D$1116</f>
        <v>0.264</v>
      </c>
      <c r="J527" s="53" t="n">
        <f aca="false">TRUNC(H527*(1+I527),2)</f>
        <v>0</v>
      </c>
      <c r="K527" s="54" t="n">
        <f aca="false">TRUNC(J527*G527,2)</f>
        <v>0</v>
      </c>
      <c r="L527" s="51"/>
      <c r="M527" s="46"/>
      <c r="N527" s="7" t="n">
        <f aca="false">SUM(O527:V527)-K527</f>
        <v>0</v>
      </c>
      <c r="O527" s="51"/>
      <c r="P527" s="51"/>
      <c r="Q527" s="51"/>
      <c r="R527" s="51"/>
      <c r="S527" s="51"/>
      <c r="T527" s="51" t="n">
        <f aca="false">K527</f>
        <v>0</v>
      </c>
      <c r="U527" s="51"/>
      <c r="V527" s="51"/>
      <c r="W527" s="50"/>
      <c r="X527" s="50"/>
    </row>
    <row r="528" s="10" customFormat="true" ht="23.85" hidden="false" customHeight="false" outlineLevel="1" collapsed="false">
      <c r="A528" s="49" t="s">
        <v>1011</v>
      </c>
      <c r="B528" s="50" t="s">
        <v>49</v>
      </c>
      <c r="C528" s="50" t="s">
        <v>214</v>
      </c>
      <c r="D528" s="50" t="s">
        <v>51</v>
      </c>
      <c r="E528" s="45" t="s">
        <v>873</v>
      </c>
      <c r="F528" s="7" t="s">
        <v>121</v>
      </c>
      <c r="G528" s="51" t="n">
        <v>1.01</v>
      </c>
      <c r="H528" s="52"/>
      <c r="I528" s="46" t="n">
        <f aca="false">$D$1116</f>
        <v>0.264</v>
      </c>
      <c r="J528" s="53" t="n">
        <f aca="false">TRUNC(H528*(1+I528),2)</f>
        <v>0</v>
      </c>
      <c r="K528" s="54" t="n">
        <f aca="false">TRUNC(J528*G528,2)</f>
        <v>0</v>
      </c>
      <c r="L528" s="51"/>
      <c r="M528" s="46"/>
      <c r="N528" s="7" t="n">
        <f aca="false">SUM(O528:V528)-K528</f>
        <v>0</v>
      </c>
      <c r="O528" s="51"/>
      <c r="P528" s="51"/>
      <c r="Q528" s="51"/>
      <c r="R528" s="51"/>
      <c r="S528" s="51"/>
      <c r="T528" s="51" t="n">
        <f aca="false">K528</f>
        <v>0</v>
      </c>
      <c r="U528" s="51"/>
      <c r="V528" s="51"/>
      <c r="W528" s="50"/>
      <c r="X528" s="50"/>
    </row>
    <row r="529" s="10" customFormat="true" ht="14.15" hidden="false" customHeight="false" outlineLevel="1" collapsed="false">
      <c r="A529" s="49" t="s">
        <v>1012</v>
      </c>
      <c r="B529" s="50" t="s">
        <v>49</v>
      </c>
      <c r="C529" s="50" t="s">
        <v>875</v>
      </c>
      <c r="D529" s="50" t="s">
        <v>51</v>
      </c>
      <c r="E529" s="45" t="s">
        <v>876</v>
      </c>
      <c r="F529" s="7" t="s">
        <v>121</v>
      </c>
      <c r="G529" s="51" t="n">
        <v>1.01</v>
      </c>
      <c r="H529" s="52"/>
      <c r="I529" s="46" t="n">
        <f aca="false">$D$1116</f>
        <v>0.264</v>
      </c>
      <c r="J529" s="53" t="n">
        <f aca="false">TRUNC(H529*(1+I529),2)</f>
        <v>0</v>
      </c>
      <c r="K529" s="54" t="n">
        <f aca="false">TRUNC(J529*G529,2)</f>
        <v>0</v>
      </c>
      <c r="L529" s="51"/>
      <c r="M529" s="46"/>
      <c r="N529" s="7" t="n">
        <f aca="false">SUM(O529:V529)-K529</f>
        <v>0</v>
      </c>
      <c r="O529" s="51"/>
      <c r="P529" s="51"/>
      <c r="Q529" s="51"/>
      <c r="R529" s="51"/>
      <c r="S529" s="51"/>
      <c r="T529" s="51" t="n">
        <f aca="false">K529</f>
        <v>0</v>
      </c>
      <c r="U529" s="51"/>
      <c r="V529" s="51"/>
      <c r="W529" s="50"/>
      <c r="X529" s="50"/>
    </row>
    <row r="530" s="10" customFormat="true" ht="23.85" hidden="false" customHeight="false" outlineLevel="1" collapsed="false">
      <c r="A530" s="49" t="s">
        <v>1013</v>
      </c>
      <c r="B530" s="50" t="s">
        <v>49</v>
      </c>
      <c r="C530" s="50" t="s">
        <v>878</v>
      </c>
      <c r="D530" s="50" t="s">
        <v>51</v>
      </c>
      <c r="E530" s="45" t="s">
        <v>879</v>
      </c>
      <c r="F530" s="7" t="s">
        <v>130</v>
      </c>
      <c r="G530" s="51" t="n">
        <v>3.3</v>
      </c>
      <c r="H530" s="52"/>
      <c r="I530" s="46" t="n">
        <f aca="false">$D$1116</f>
        <v>0.264</v>
      </c>
      <c r="J530" s="53" t="n">
        <f aca="false">TRUNC(H530*(1+I530),2)</f>
        <v>0</v>
      </c>
      <c r="K530" s="54" t="n">
        <f aca="false">TRUNC(J530*G530,2)</f>
        <v>0</v>
      </c>
      <c r="L530" s="51"/>
      <c r="M530" s="46"/>
      <c r="N530" s="7" t="n">
        <f aca="false">SUM(O530:V530)-K530</f>
        <v>0</v>
      </c>
      <c r="O530" s="51"/>
      <c r="P530" s="51"/>
      <c r="Q530" s="51"/>
      <c r="R530" s="51"/>
      <c r="S530" s="51"/>
      <c r="T530" s="51" t="n">
        <f aca="false">K530</f>
        <v>0</v>
      </c>
      <c r="U530" s="51"/>
      <c r="V530" s="51"/>
      <c r="W530" s="50"/>
      <c r="X530" s="50"/>
    </row>
    <row r="531" s="10" customFormat="true" ht="23.85" hidden="false" customHeight="false" outlineLevel="1" collapsed="false">
      <c r="A531" s="49" t="s">
        <v>1014</v>
      </c>
      <c r="B531" s="50" t="s">
        <v>49</v>
      </c>
      <c r="C531" s="50" t="s">
        <v>881</v>
      </c>
      <c r="D531" s="50" t="s">
        <v>51</v>
      </c>
      <c r="E531" s="45" t="s">
        <v>882</v>
      </c>
      <c r="F531" s="7" t="s">
        <v>130</v>
      </c>
      <c r="G531" s="51" t="n">
        <v>2.7</v>
      </c>
      <c r="H531" s="52"/>
      <c r="I531" s="46" t="n">
        <f aca="false">$D$1116</f>
        <v>0.264</v>
      </c>
      <c r="J531" s="53" t="n">
        <f aca="false">TRUNC(H531*(1+I531),2)</f>
        <v>0</v>
      </c>
      <c r="K531" s="54" t="n">
        <f aca="false">TRUNC(J531*G531,2)</f>
        <v>0</v>
      </c>
      <c r="L531" s="51"/>
      <c r="M531" s="46"/>
      <c r="N531" s="7" t="n">
        <f aca="false">SUM(O531:V531)-K531</f>
        <v>0</v>
      </c>
      <c r="O531" s="51"/>
      <c r="P531" s="51"/>
      <c r="Q531" s="51"/>
      <c r="R531" s="51"/>
      <c r="S531" s="51"/>
      <c r="T531" s="51" t="n">
        <f aca="false">K531</f>
        <v>0</v>
      </c>
      <c r="U531" s="51"/>
      <c r="V531" s="51"/>
      <c r="W531" s="50"/>
      <c r="X531" s="50"/>
    </row>
    <row r="532" s="10" customFormat="true" ht="46.25" hidden="false" customHeight="false" outlineLevel="1" collapsed="false">
      <c r="A532" s="49" t="s">
        <v>1015</v>
      </c>
      <c r="B532" s="50" t="s">
        <v>49</v>
      </c>
      <c r="C532" s="50" t="s">
        <v>1016</v>
      </c>
      <c r="D532" s="50" t="s">
        <v>80</v>
      </c>
      <c r="E532" s="45" t="s">
        <v>1017</v>
      </c>
      <c r="F532" s="7" t="s">
        <v>117</v>
      </c>
      <c r="G532" s="51" t="n">
        <v>1</v>
      </c>
      <c r="H532" s="52"/>
      <c r="I532" s="46" t="n">
        <f aca="false">$D$1116</f>
        <v>0.264</v>
      </c>
      <c r="J532" s="53" t="n">
        <f aca="false">TRUNC(H532*(1+I532),2)</f>
        <v>0</v>
      </c>
      <c r="K532" s="54" t="n">
        <f aca="false">TRUNC(J532*G532,2)</f>
        <v>0</v>
      </c>
      <c r="L532" s="51"/>
      <c r="M532" s="46"/>
      <c r="N532" s="7" t="n">
        <f aca="false">SUM(O532:V532)-K532</f>
        <v>0</v>
      </c>
      <c r="O532" s="51"/>
      <c r="P532" s="51"/>
      <c r="Q532" s="51"/>
      <c r="R532" s="51"/>
      <c r="S532" s="51"/>
      <c r="T532" s="51"/>
      <c r="U532" s="51"/>
      <c r="V532" s="51" t="n">
        <f aca="false">K532</f>
        <v>0</v>
      </c>
      <c r="W532" s="50"/>
      <c r="X532" s="50"/>
    </row>
    <row r="533" s="80" customFormat="true" ht="14.15" hidden="false" customHeight="false" outlineLevel="1" collapsed="false">
      <c r="A533" s="73" t="s">
        <v>1018</v>
      </c>
      <c r="B533" s="74"/>
      <c r="C533" s="74"/>
      <c r="D533" s="75"/>
      <c r="E533" s="132" t="s">
        <v>1019</v>
      </c>
      <c r="F533" s="93"/>
      <c r="G533" s="93"/>
      <c r="H533" s="52"/>
      <c r="I533" s="78"/>
      <c r="J533" s="78"/>
      <c r="K533" s="77"/>
      <c r="L533" s="77"/>
      <c r="M533" s="78"/>
      <c r="N533" s="79" t="n">
        <f aca="false">SUM(O533:V533)-K533</f>
        <v>0</v>
      </c>
      <c r="O533" s="77"/>
      <c r="P533" s="77"/>
      <c r="Q533" s="77"/>
      <c r="R533" s="77"/>
      <c r="S533" s="77"/>
      <c r="T533" s="77"/>
      <c r="U533" s="77"/>
      <c r="V533" s="77"/>
      <c r="W533" s="79"/>
      <c r="X533" s="79"/>
      <c r="IM533" s="89"/>
      <c r="IN533" s="89"/>
    </row>
    <row r="534" s="10" customFormat="true" ht="35.05" hidden="false" customHeight="false" outlineLevel="1" collapsed="false">
      <c r="A534" s="49" t="s">
        <v>1020</v>
      </c>
      <c r="B534" s="50" t="s">
        <v>49</v>
      </c>
      <c r="C534" s="50" t="s">
        <v>782</v>
      </c>
      <c r="D534" s="50" t="s">
        <v>51</v>
      </c>
      <c r="E534" s="45" t="s">
        <v>783</v>
      </c>
      <c r="F534" s="7" t="s">
        <v>117</v>
      </c>
      <c r="G534" s="51" t="n">
        <v>2</v>
      </c>
      <c r="H534" s="52"/>
      <c r="I534" s="46" t="n">
        <f aca="false">$D$1116</f>
        <v>0.264</v>
      </c>
      <c r="J534" s="53" t="n">
        <f aca="false">TRUNC(H534*(1+I534),2)</f>
        <v>0</v>
      </c>
      <c r="K534" s="54" t="n">
        <f aca="false">TRUNC(J534*G534,2)</f>
        <v>0</v>
      </c>
      <c r="L534" s="51"/>
      <c r="M534" s="46"/>
      <c r="N534" s="7" t="n">
        <f aca="false">SUM(O534:V534)-K534</f>
        <v>0</v>
      </c>
      <c r="O534" s="51"/>
      <c r="P534" s="51"/>
      <c r="Q534" s="51"/>
      <c r="R534" s="51"/>
      <c r="S534" s="51"/>
      <c r="T534" s="51" t="n">
        <f aca="false">K534</f>
        <v>0</v>
      </c>
      <c r="U534" s="51"/>
      <c r="V534" s="51"/>
      <c r="W534" s="50"/>
      <c r="X534" s="50"/>
    </row>
    <row r="535" s="10" customFormat="true" ht="35.05" hidden="false" customHeight="false" outlineLevel="1" collapsed="false">
      <c r="A535" s="49" t="s">
        <v>1021</v>
      </c>
      <c r="B535" s="50" t="s">
        <v>49</v>
      </c>
      <c r="C535" s="50" t="s">
        <v>785</v>
      </c>
      <c r="D535" s="50" t="s">
        <v>51</v>
      </c>
      <c r="E535" s="45" t="s">
        <v>786</v>
      </c>
      <c r="F535" s="7" t="s">
        <v>117</v>
      </c>
      <c r="G535" s="51" t="n">
        <v>7</v>
      </c>
      <c r="H535" s="52"/>
      <c r="I535" s="46" t="n">
        <f aca="false">$D$1116</f>
        <v>0.264</v>
      </c>
      <c r="J535" s="53" t="n">
        <f aca="false">TRUNC(H535*(1+I535),2)</f>
        <v>0</v>
      </c>
      <c r="K535" s="54" t="n">
        <f aca="false">TRUNC(J535*G535,2)</f>
        <v>0</v>
      </c>
      <c r="L535" s="51"/>
      <c r="M535" s="46"/>
      <c r="N535" s="7" t="n">
        <f aca="false">SUM(O535:V535)-K535</f>
        <v>0</v>
      </c>
      <c r="O535" s="51"/>
      <c r="P535" s="51"/>
      <c r="Q535" s="51"/>
      <c r="R535" s="51"/>
      <c r="S535" s="51"/>
      <c r="T535" s="51" t="n">
        <f aca="false">K535</f>
        <v>0</v>
      </c>
      <c r="U535" s="51"/>
      <c r="V535" s="51"/>
      <c r="W535" s="50"/>
      <c r="X535" s="50"/>
    </row>
    <row r="536" s="10" customFormat="true" ht="35.05" hidden="false" customHeight="false" outlineLevel="1" collapsed="false">
      <c r="A536" s="49" t="s">
        <v>1022</v>
      </c>
      <c r="B536" s="50" t="s">
        <v>49</v>
      </c>
      <c r="C536" s="50" t="s">
        <v>976</v>
      </c>
      <c r="D536" s="50" t="s">
        <v>51</v>
      </c>
      <c r="E536" s="45" t="s">
        <v>977</v>
      </c>
      <c r="F536" s="7" t="s">
        <v>117</v>
      </c>
      <c r="G536" s="51" t="n">
        <v>1</v>
      </c>
      <c r="H536" s="52"/>
      <c r="I536" s="46" t="n">
        <f aca="false">$D$1116</f>
        <v>0.264</v>
      </c>
      <c r="J536" s="53" t="n">
        <f aca="false">TRUNC(H536*(1+I536),2)</f>
        <v>0</v>
      </c>
      <c r="K536" s="54" t="n">
        <f aca="false">TRUNC(J536*G536,2)</f>
        <v>0</v>
      </c>
      <c r="L536" s="51"/>
      <c r="M536" s="46"/>
      <c r="N536" s="7" t="n">
        <f aca="false">SUM(O536:V536)-K536</f>
        <v>0</v>
      </c>
      <c r="O536" s="51"/>
      <c r="P536" s="51"/>
      <c r="Q536" s="51"/>
      <c r="R536" s="51"/>
      <c r="S536" s="51"/>
      <c r="T536" s="51" t="n">
        <f aca="false">K536</f>
        <v>0</v>
      </c>
      <c r="U536" s="51"/>
      <c r="V536" s="51"/>
      <c r="W536" s="50"/>
      <c r="X536" s="50"/>
    </row>
    <row r="537" s="10" customFormat="true" ht="35.05" hidden="false" customHeight="false" outlineLevel="1" collapsed="false">
      <c r="A537" s="49" t="s">
        <v>1023</v>
      </c>
      <c r="B537" s="50" t="s">
        <v>49</v>
      </c>
      <c r="C537" s="50" t="s">
        <v>788</v>
      </c>
      <c r="D537" s="50" t="s">
        <v>51</v>
      </c>
      <c r="E537" s="45" t="s">
        <v>789</v>
      </c>
      <c r="F537" s="7" t="s">
        <v>130</v>
      </c>
      <c r="G537" s="51" t="n">
        <v>1.7</v>
      </c>
      <c r="H537" s="52"/>
      <c r="I537" s="46" t="n">
        <f aca="false">$D$1116</f>
        <v>0.264</v>
      </c>
      <c r="J537" s="53" t="n">
        <f aca="false">TRUNC(H537*(1+I537),2)</f>
        <v>0</v>
      </c>
      <c r="K537" s="54" t="n">
        <f aca="false">TRUNC(J537*G537,2)</f>
        <v>0</v>
      </c>
      <c r="L537" s="51"/>
      <c r="M537" s="46"/>
      <c r="N537" s="7" t="n">
        <f aca="false">SUM(O537:V537)-K537</f>
        <v>0</v>
      </c>
      <c r="O537" s="51"/>
      <c r="P537" s="51"/>
      <c r="Q537" s="51"/>
      <c r="R537" s="51"/>
      <c r="S537" s="51"/>
      <c r="T537" s="51" t="n">
        <f aca="false">K537</f>
        <v>0</v>
      </c>
      <c r="U537" s="51"/>
      <c r="V537" s="51"/>
      <c r="W537" s="50"/>
      <c r="X537" s="50"/>
    </row>
    <row r="538" s="10" customFormat="true" ht="35.05" hidden="false" customHeight="false" outlineLevel="1" collapsed="false">
      <c r="A538" s="49" t="s">
        <v>1024</v>
      </c>
      <c r="B538" s="50" t="s">
        <v>49</v>
      </c>
      <c r="C538" s="50" t="s">
        <v>800</v>
      </c>
      <c r="D538" s="50" t="s">
        <v>51</v>
      </c>
      <c r="E538" s="45" t="s">
        <v>801</v>
      </c>
      <c r="F538" s="7" t="s">
        <v>117</v>
      </c>
      <c r="G538" s="51" t="n">
        <v>5</v>
      </c>
      <c r="H538" s="52"/>
      <c r="I538" s="46" t="n">
        <f aca="false">$D$1116</f>
        <v>0.264</v>
      </c>
      <c r="J538" s="53" t="n">
        <f aca="false">TRUNC(H538*(1+I538),2)</f>
        <v>0</v>
      </c>
      <c r="K538" s="54" t="n">
        <f aca="false">TRUNC(J538*G538,2)</f>
        <v>0</v>
      </c>
      <c r="L538" s="51"/>
      <c r="M538" s="46"/>
      <c r="N538" s="7" t="n">
        <f aca="false">SUM(O538:V538)-K538</f>
        <v>0</v>
      </c>
      <c r="O538" s="51"/>
      <c r="P538" s="51"/>
      <c r="Q538" s="51"/>
      <c r="R538" s="51"/>
      <c r="S538" s="51"/>
      <c r="T538" s="51" t="n">
        <f aca="false">K538</f>
        <v>0</v>
      </c>
      <c r="U538" s="51"/>
      <c r="V538" s="51"/>
      <c r="W538" s="50"/>
      <c r="X538" s="50"/>
    </row>
    <row r="539" s="10" customFormat="true" ht="35.05" hidden="false" customHeight="false" outlineLevel="1" collapsed="false">
      <c r="A539" s="49" t="s">
        <v>1025</v>
      </c>
      <c r="B539" s="50" t="s">
        <v>49</v>
      </c>
      <c r="C539" s="50" t="s">
        <v>791</v>
      </c>
      <c r="D539" s="50" t="s">
        <v>51</v>
      </c>
      <c r="E539" s="45" t="s">
        <v>792</v>
      </c>
      <c r="F539" s="7" t="s">
        <v>117</v>
      </c>
      <c r="G539" s="51" t="n">
        <v>2</v>
      </c>
      <c r="H539" s="52"/>
      <c r="I539" s="46" t="n">
        <f aca="false">$D$1116</f>
        <v>0.264</v>
      </c>
      <c r="J539" s="53" t="n">
        <f aca="false">TRUNC(H539*(1+I539),2)</f>
        <v>0</v>
      </c>
      <c r="K539" s="54" t="n">
        <f aca="false">TRUNC(J539*G539,2)</f>
        <v>0</v>
      </c>
      <c r="L539" s="51"/>
      <c r="M539" s="46"/>
      <c r="N539" s="7" t="n">
        <f aca="false">SUM(O539:V539)-K539</f>
        <v>0</v>
      </c>
      <c r="O539" s="51"/>
      <c r="P539" s="51"/>
      <c r="Q539" s="51"/>
      <c r="R539" s="51"/>
      <c r="S539" s="51"/>
      <c r="T539" s="51" t="n">
        <f aca="false">K539</f>
        <v>0</v>
      </c>
      <c r="U539" s="51"/>
      <c r="V539" s="51"/>
      <c r="W539" s="50"/>
      <c r="X539" s="50"/>
    </row>
    <row r="540" s="10" customFormat="true" ht="35.05" hidden="false" customHeight="false" outlineLevel="1" collapsed="false">
      <c r="A540" s="49" t="s">
        <v>1026</v>
      </c>
      <c r="B540" s="50" t="s">
        <v>49</v>
      </c>
      <c r="C540" s="50" t="s">
        <v>905</v>
      </c>
      <c r="D540" s="50" t="s">
        <v>51</v>
      </c>
      <c r="E540" s="45" t="s">
        <v>906</v>
      </c>
      <c r="F540" s="7" t="s">
        <v>117</v>
      </c>
      <c r="G540" s="51" t="n">
        <v>1</v>
      </c>
      <c r="H540" s="52"/>
      <c r="I540" s="46" t="n">
        <f aca="false">$D$1116</f>
        <v>0.264</v>
      </c>
      <c r="J540" s="53" t="n">
        <f aca="false">TRUNC(H540*(1+I540),2)</f>
        <v>0</v>
      </c>
      <c r="K540" s="54" t="n">
        <f aca="false">TRUNC(J540*G540,2)</f>
        <v>0</v>
      </c>
      <c r="L540" s="51"/>
      <c r="M540" s="46"/>
      <c r="N540" s="7" t="n">
        <f aca="false">SUM(O540:V540)-K540</f>
        <v>0</v>
      </c>
      <c r="O540" s="51"/>
      <c r="P540" s="51"/>
      <c r="Q540" s="51"/>
      <c r="R540" s="51"/>
      <c r="S540" s="51"/>
      <c r="T540" s="51" t="n">
        <f aca="false">K540</f>
        <v>0</v>
      </c>
      <c r="U540" s="51"/>
      <c r="V540" s="51"/>
      <c r="W540" s="50"/>
      <c r="X540" s="50"/>
    </row>
    <row r="541" s="10" customFormat="true" ht="35.05" hidden="false" customHeight="false" outlineLevel="1" collapsed="false">
      <c r="A541" s="49" t="s">
        <v>1027</v>
      </c>
      <c r="B541" s="50" t="s">
        <v>49</v>
      </c>
      <c r="C541" s="50" t="s">
        <v>797</v>
      </c>
      <c r="D541" s="50" t="s">
        <v>51</v>
      </c>
      <c r="E541" s="45" t="s">
        <v>798</v>
      </c>
      <c r="F541" s="7" t="s">
        <v>117</v>
      </c>
      <c r="G541" s="51" t="n">
        <v>1</v>
      </c>
      <c r="H541" s="52"/>
      <c r="I541" s="46" t="n">
        <f aca="false">$D$1116</f>
        <v>0.264</v>
      </c>
      <c r="J541" s="53" t="n">
        <f aca="false">TRUNC(H541*(1+I541),2)</f>
        <v>0</v>
      </c>
      <c r="K541" s="54" t="n">
        <f aca="false">TRUNC(J541*G541,2)</f>
        <v>0</v>
      </c>
      <c r="L541" s="51"/>
      <c r="M541" s="46"/>
      <c r="N541" s="7" t="n">
        <f aca="false">SUM(O541:V541)-K541</f>
        <v>0</v>
      </c>
      <c r="O541" s="51"/>
      <c r="P541" s="51"/>
      <c r="Q541" s="51"/>
      <c r="R541" s="51"/>
      <c r="S541" s="51"/>
      <c r="T541" s="51" t="n">
        <f aca="false">K541</f>
        <v>0</v>
      </c>
      <c r="U541" s="51"/>
      <c r="V541" s="51"/>
      <c r="W541" s="50"/>
      <c r="X541" s="50"/>
    </row>
    <row r="542" s="10" customFormat="true" ht="35.05" hidden="false" customHeight="false" outlineLevel="1" collapsed="false">
      <c r="A542" s="49" t="s">
        <v>1028</v>
      </c>
      <c r="B542" s="50" t="s">
        <v>49</v>
      </c>
      <c r="C542" s="50" t="s">
        <v>949</v>
      </c>
      <c r="D542" s="50" t="s">
        <v>51</v>
      </c>
      <c r="E542" s="45" t="s">
        <v>950</v>
      </c>
      <c r="F542" s="7" t="s">
        <v>130</v>
      </c>
      <c r="G542" s="51" t="n">
        <v>6</v>
      </c>
      <c r="H542" s="52"/>
      <c r="I542" s="46" t="n">
        <f aca="false">$D$1116</f>
        <v>0.264</v>
      </c>
      <c r="J542" s="53" t="n">
        <f aca="false">TRUNC(H542*(1+I542),2)</f>
        <v>0</v>
      </c>
      <c r="K542" s="54" t="n">
        <f aca="false">TRUNC(J542*G542,2)</f>
        <v>0</v>
      </c>
      <c r="L542" s="51"/>
      <c r="M542" s="46"/>
      <c r="N542" s="7" t="n">
        <f aca="false">SUM(O542:V542)-K542</f>
        <v>0</v>
      </c>
      <c r="O542" s="51"/>
      <c r="P542" s="51"/>
      <c r="Q542" s="51"/>
      <c r="R542" s="51"/>
      <c r="S542" s="51"/>
      <c r="T542" s="51" t="n">
        <f aca="false">K542</f>
        <v>0</v>
      </c>
      <c r="U542" s="51"/>
      <c r="V542" s="51"/>
      <c r="W542" s="50"/>
      <c r="X542" s="50"/>
    </row>
    <row r="543" s="10" customFormat="true" ht="23.85" hidden="false" customHeight="false" outlineLevel="1" collapsed="false">
      <c r="A543" s="49" t="s">
        <v>1029</v>
      </c>
      <c r="B543" s="50" t="s">
        <v>49</v>
      </c>
      <c r="C543" s="50" t="s">
        <v>806</v>
      </c>
      <c r="D543" s="50" t="s">
        <v>74</v>
      </c>
      <c r="E543" s="45" t="s">
        <v>807</v>
      </c>
      <c r="F543" s="7" t="s">
        <v>117</v>
      </c>
      <c r="G543" s="51" t="n">
        <v>1</v>
      </c>
      <c r="H543" s="52"/>
      <c r="I543" s="46" t="n">
        <f aca="false">$D$1116</f>
        <v>0.264</v>
      </c>
      <c r="J543" s="53" t="n">
        <f aca="false">TRUNC(H543*(1+I543),2)</f>
        <v>0</v>
      </c>
      <c r="K543" s="54" t="n">
        <f aca="false">TRUNC(J543*G543,2)</f>
        <v>0</v>
      </c>
      <c r="L543" s="51"/>
      <c r="M543" s="46"/>
      <c r="N543" s="7" t="n">
        <f aca="false">SUM(O543:V543)-K543</f>
        <v>0</v>
      </c>
      <c r="O543" s="51"/>
      <c r="P543" s="51"/>
      <c r="Q543" s="51"/>
      <c r="R543" s="51"/>
      <c r="S543" s="51"/>
      <c r="T543" s="51" t="n">
        <f aca="false">K543</f>
        <v>0</v>
      </c>
      <c r="U543" s="51"/>
      <c r="V543" s="51"/>
      <c r="W543" s="50"/>
      <c r="X543" s="50"/>
    </row>
    <row r="544" s="10" customFormat="true" ht="35.05" hidden="false" customHeight="false" outlineLevel="1" collapsed="false">
      <c r="A544" s="49" t="s">
        <v>1030</v>
      </c>
      <c r="B544" s="50" t="s">
        <v>49</v>
      </c>
      <c r="C544" s="50" t="s">
        <v>816</v>
      </c>
      <c r="D544" s="50" t="s">
        <v>51</v>
      </c>
      <c r="E544" s="45" t="s">
        <v>817</v>
      </c>
      <c r="F544" s="7" t="s">
        <v>117</v>
      </c>
      <c r="G544" s="51" t="n">
        <v>3</v>
      </c>
      <c r="H544" s="52"/>
      <c r="I544" s="46" t="n">
        <f aca="false">$D$1116</f>
        <v>0.264</v>
      </c>
      <c r="J544" s="53" t="n">
        <f aca="false">TRUNC(H544*(1+I544),2)</f>
        <v>0</v>
      </c>
      <c r="K544" s="54" t="n">
        <f aca="false">TRUNC(J544*G544,2)</f>
        <v>0</v>
      </c>
      <c r="L544" s="51"/>
      <c r="M544" s="46"/>
      <c r="N544" s="7" t="n">
        <f aca="false">SUM(O544:V544)-K544</f>
        <v>0</v>
      </c>
      <c r="O544" s="51"/>
      <c r="P544" s="51"/>
      <c r="Q544" s="51"/>
      <c r="R544" s="51"/>
      <c r="S544" s="51"/>
      <c r="T544" s="51" t="n">
        <f aca="false">K544</f>
        <v>0</v>
      </c>
      <c r="U544" s="51"/>
      <c r="V544" s="51"/>
      <c r="W544" s="50"/>
      <c r="X544" s="50"/>
    </row>
    <row r="545" s="10" customFormat="true" ht="35.05" hidden="false" customHeight="false" outlineLevel="1" collapsed="false">
      <c r="A545" s="49" t="s">
        <v>1031</v>
      </c>
      <c r="B545" s="50" t="s">
        <v>49</v>
      </c>
      <c r="C545" s="50" t="s">
        <v>810</v>
      </c>
      <c r="D545" s="50" t="s">
        <v>51</v>
      </c>
      <c r="E545" s="45" t="s">
        <v>811</v>
      </c>
      <c r="F545" s="7" t="s">
        <v>117</v>
      </c>
      <c r="G545" s="51" t="n">
        <v>5</v>
      </c>
      <c r="H545" s="52"/>
      <c r="I545" s="46" t="n">
        <f aca="false">$D$1116</f>
        <v>0.264</v>
      </c>
      <c r="J545" s="53" t="n">
        <f aca="false">TRUNC(H545*(1+I545),2)</f>
        <v>0</v>
      </c>
      <c r="K545" s="54" t="n">
        <f aca="false">TRUNC(J545*G545,2)</f>
        <v>0</v>
      </c>
      <c r="L545" s="51"/>
      <c r="M545" s="46"/>
      <c r="N545" s="7" t="n">
        <f aca="false">SUM(O545:V545)-K545</f>
        <v>0</v>
      </c>
      <c r="O545" s="51"/>
      <c r="P545" s="51"/>
      <c r="Q545" s="51"/>
      <c r="R545" s="51"/>
      <c r="S545" s="51"/>
      <c r="T545" s="51" t="n">
        <f aca="false">K545</f>
        <v>0</v>
      </c>
      <c r="U545" s="51"/>
      <c r="V545" s="51"/>
      <c r="W545" s="50"/>
      <c r="X545" s="50"/>
    </row>
    <row r="546" s="10" customFormat="true" ht="35.05" hidden="false" customHeight="false" outlineLevel="1" collapsed="false">
      <c r="A546" s="49" t="s">
        <v>1032</v>
      </c>
      <c r="B546" s="50" t="s">
        <v>49</v>
      </c>
      <c r="C546" s="50" t="s">
        <v>909</v>
      </c>
      <c r="D546" s="50" t="s">
        <v>51</v>
      </c>
      <c r="E546" s="45" t="s">
        <v>910</v>
      </c>
      <c r="F546" s="7" t="s">
        <v>117</v>
      </c>
      <c r="G546" s="51" t="n">
        <v>3</v>
      </c>
      <c r="H546" s="52"/>
      <c r="I546" s="46" t="n">
        <f aca="false">$D$1116</f>
        <v>0.264</v>
      </c>
      <c r="J546" s="53" t="n">
        <f aca="false">TRUNC(H546*(1+I546),2)</f>
        <v>0</v>
      </c>
      <c r="K546" s="54" t="n">
        <f aca="false">TRUNC(J546*G546,2)</f>
        <v>0</v>
      </c>
      <c r="L546" s="51"/>
      <c r="M546" s="46"/>
      <c r="N546" s="7" t="n">
        <f aca="false">SUM(O546:V546)-K546</f>
        <v>0</v>
      </c>
      <c r="O546" s="51"/>
      <c r="P546" s="51"/>
      <c r="Q546" s="51"/>
      <c r="R546" s="51"/>
      <c r="S546" s="51"/>
      <c r="T546" s="51" t="n">
        <f aca="false">K546</f>
        <v>0</v>
      </c>
      <c r="U546" s="51"/>
      <c r="V546" s="51"/>
      <c r="W546" s="50"/>
      <c r="X546" s="50"/>
    </row>
    <row r="547" s="10" customFormat="true" ht="35.05" hidden="false" customHeight="false" outlineLevel="1" collapsed="false">
      <c r="A547" s="49" t="s">
        <v>1033</v>
      </c>
      <c r="B547" s="50" t="s">
        <v>49</v>
      </c>
      <c r="C547" s="50" t="s">
        <v>813</v>
      </c>
      <c r="D547" s="50" t="s">
        <v>51</v>
      </c>
      <c r="E547" s="45" t="s">
        <v>814</v>
      </c>
      <c r="F547" s="7" t="s">
        <v>130</v>
      </c>
      <c r="G547" s="51" t="n">
        <v>6.42</v>
      </c>
      <c r="H547" s="52"/>
      <c r="I547" s="46" t="n">
        <f aca="false">$D$1116</f>
        <v>0.264</v>
      </c>
      <c r="J547" s="53" t="n">
        <f aca="false">TRUNC(H547*(1+I547),2)</f>
        <v>0</v>
      </c>
      <c r="K547" s="54" t="n">
        <f aca="false">TRUNC(J547*G547,2)</f>
        <v>0</v>
      </c>
      <c r="L547" s="51"/>
      <c r="M547" s="46"/>
      <c r="N547" s="7" t="n">
        <f aca="false">SUM(O547:V547)-K547</f>
        <v>0</v>
      </c>
      <c r="O547" s="51"/>
      <c r="P547" s="51"/>
      <c r="Q547" s="51"/>
      <c r="R547" s="51"/>
      <c r="S547" s="51"/>
      <c r="T547" s="51" t="n">
        <f aca="false">K547</f>
        <v>0</v>
      </c>
      <c r="U547" s="51"/>
      <c r="V547" s="51"/>
      <c r="W547" s="50"/>
      <c r="X547" s="50"/>
    </row>
    <row r="548" s="10" customFormat="true" ht="35.05" hidden="false" customHeight="false" outlineLevel="1" collapsed="false">
      <c r="A548" s="49" t="s">
        <v>1034</v>
      </c>
      <c r="B548" s="50" t="s">
        <v>49</v>
      </c>
      <c r="C548" s="50" t="s">
        <v>819</v>
      </c>
      <c r="D548" s="50" t="s">
        <v>51</v>
      </c>
      <c r="E548" s="45" t="s">
        <v>820</v>
      </c>
      <c r="F548" s="7" t="s">
        <v>117</v>
      </c>
      <c r="G548" s="51" t="n">
        <v>1</v>
      </c>
      <c r="H548" s="52"/>
      <c r="I548" s="46" t="n">
        <f aca="false">$D$1116</f>
        <v>0.264</v>
      </c>
      <c r="J548" s="53" t="n">
        <f aca="false">TRUNC(H548*(1+I548),2)</f>
        <v>0</v>
      </c>
      <c r="K548" s="54" t="n">
        <f aca="false">TRUNC(J548*G548,2)</f>
        <v>0</v>
      </c>
      <c r="L548" s="51"/>
      <c r="M548" s="46"/>
      <c r="N548" s="7" t="n">
        <f aca="false">SUM(O548:V548)-K548</f>
        <v>0</v>
      </c>
      <c r="O548" s="51"/>
      <c r="P548" s="51"/>
      <c r="Q548" s="51"/>
      <c r="R548" s="51"/>
      <c r="S548" s="51"/>
      <c r="T548" s="51" t="n">
        <f aca="false">K548</f>
        <v>0</v>
      </c>
      <c r="U548" s="51"/>
      <c r="V548" s="51"/>
      <c r="W548" s="50"/>
      <c r="X548" s="50"/>
    </row>
    <row r="549" s="10" customFormat="true" ht="35.05" hidden="false" customHeight="false" outlineLevel="1" collapsed="false">
      <c r="A549" s="49" t="s">
        <v>1035</v>
      </c>
      <c r="B549" s="50" t="s">
        <v>49</v>
      </c>
      <c r="C549" s="50" t="s">
        <v>822</v>
      </c>
      <c r="D549" s="50" t="s">
        <v>51</v>
      </c>
      <c r="E549" s="45" t="s">
        <v>823</v>
      </c>
      <c r="F549" s="7" t="s">
        <v>117</v>
      </c>
      <c r="G549" s="51" t="n">
        <v>2</v>
      </c>
      <c r="H549" s="52"/>
      <c r="I549" s="46" t="n">
        <f aca="false">$D$1116</f>
        <v>0.264</v>
      </c>
      <c r="J549" s="53" t="n">
        <f aca="false">TRUNC(H549*(1+I549),2)</f>
        <v>0</v>
      </c>
      <c r="K549" s="54" t="n">
        <f aca="false">TRUNC(J549*G549,2)</f>
        <v>0</v>
      </c>
      <c r="L549" s="51"/>
      <c r="M549" s="46"/>
      <c r="N549" s="7" t="n">
        <f aca="false">SUM(O549:V549)-K549</f>
        <v>0</v>
      </c>
      <c r="O549" s="51"/>
      <c r="P549" s="51"/>
      <c r="Q549" s="51"/>
      <c r="R549" s="51"/>
      <c r="S549" s="51"/>
      <c r="T549" s="51"/>
      <c r="U549" s="51"/>
      <c r="V549" s="51" t="n">
        <f aca="false">K549</f>
        <v>0</v>
      </c>
      <c r="W549" s="50"/>
      <c r="X549" s="50"/>
    </row>
    <row r="550" s="10" customFormat="true" ht="23.85" hidden="false" customHeight="false" outlineLevel="1" collapsed="false">
      <c r="A550" s="49" t="s">
        <v>1036</v>
      </c>
      <c r="B550" s="50" t="s">
        <v>49</v>
      </c>
      <c r="C550" s="50" t="s">
        <v>825</v>
      </c>
      <c r="D550" s="50" t="s">
        <v>51</v>
      </c>
      <c r="E550" s="45" t="s">
        <v>826</v>
      </c>
      <c r="F550" s="7" t="s">
        <v>117</v>
      </c>
      <c r="G550" s="51" t="n">
        <v>2</v>
      </c>
      <c r="H550" s="52"/>
      <c r="I550" s="46" t="n">
        <f aca="false">$D$1116</f>
        <v>0.264</v>
      </c>
      <c r="J550" s="53" t="n">
        <f aca="false">TRUNC(H550*(1+I550),2)</f>
        <v>0</v>
      </c>
      <c r="K550" s="54" t="n">
        <f aca="false">TRUNC(J550*G550,2)</f>
        <v>0</v>
      </c>
      <c r="L550" s="51"/>
      <c r="M550" s="46"/>
      <c r="N550" s="7" t="n">
        <f aca="false">SUM(O550:V550)-K550</f>
        <v>0</v>
      </c>
      <c r="O550" s="51"/>
      <c r="P550" s="51"/>
      <c r="Q550" s="51"/>
      <c r="R550" s="51"/>
      <c r="S550" s="51"/>
      <c r="T550" s="51"/>
      <c r="U550" s="51"/>
      <c r="V550" s="51" t="n">
        <f aca="false">K550</f>
        <v>0</v>
      </c>
      <c r="W550" s="50"/>
      <c r="X550" s="50"/>
    </row>
    <row r="551" s="10" customFormat="true" ht="23.85" hidden="false" customHeight="false" outlineLevel="1" collapsed="false">
      <c r="A551" s="49" t="s">
        <v>1037</v>
      </c>
      <c r="B551" s="50" t="s">
        <v>49</v>
      </c>
      <c r="C551" s="50" t="s">
        <v>953</v>
      </c>
      <c r="D551" s="50" t="s">
        <v>51</v>
      </c>
      <c r="E551" s="45" t="s">
        <v>954</v>
      </c>
      <c r="F551" s="7" t="s">
        <v>117</v>
      </c>
      <c r="G551" s="51" t="n">
        <v>2</v>
      </c>
      <c r="H551" s="52"/>
      <c r="I551" s="46" t="n">
        <f aca="false">$D$1116</f>
        <v>0.264</v>
      </c>
      <c r="J551" s="53" t="n">
        <f aca="false">TRUNC(H551*(1+I551),2)</f>
        <v>0</v>
      </c>
      <c r="K551" s="54" t="n">
        <f aca="false">TRUNC(J551*G551,2)</f>
        <v>0</v>
      </c>
      <c r="L551" s="51"/>
      <c r="M551" s="46"/>
      <c r="N551" s="7" t="n">
        <f aca="false">SUM(O551:V551)-K551</f>
        <v>0</v>
      </c>
      <c r="O551" s="51"/>
      <c r="P551" s="51"/>
      <c r="Q551" s="51"/>
      <c r="R551" s="51"/>
      <c r="S551" s="51"/>
      <c r="T551" s="51" t="n">
        <f aca="false">K551</f>
        <v>0</v>
      </c>
      <c r="U551" s="51"/>
      <c r="V551" s="51"/>
      <c r="W551" s="50"/>
      <c r="X551" s="50"/>
    </row>
    <row r="552" s="10" customFormat="true" ht="23.85" hidden="false" customHeight="false" outlineLevel="1" collapsed="false">
      <c r="A552" s="49" t="s">
        <v>1038</v>
      </c>
      <c r="B552" s="50" t="s">
        <v>49</v>
      </c>
      <c r="C552" s="50" t="s">
        <v>921</v>
      </c>
      <c r="D552" s="50" t="s">
        <v>51</v>
      </c>
      <c r="E552" s="45" t="s">
        <v>922</v>
      </c>
      <c r="F552" s="7" t="s">
        <v>117</v>
      </c>
      <c r="G552" s="51" t="n">
        <v>3</v>
      </c>
      <c r="H552" s="52"/>
      <c r="I552" s="46" t="n">
        <f aca="false">$D$1116</f>
        <v>0.264</v>
      </c>
      <c r="J552" s="53" t="n">
        <f aca="false">TRUNC(H552*(1+I552),2)</f>
        <v>0</v>
      </c>
      <c r="K552" s="54" t="n">
        <f aca="false">TRUNC(J552*G552,2)</f>
        <v>0</v>
      </c>
      <c r="L552" s="51"/>
      <c r="M552" s="46"/>
      <c r="N552" s="7" t="n">
        <f aca="false">SUM(O552:V552)-K552</f>
        <v>0</v>
      </c>
      <c r="O552" s="51"/>
      <c r="P552" s="51"/>
      <c r="Q552" s="51"/>
      <c r="R552" s="51"/>
      <c r="S552" s="51"/>
      <c r="T552" s="51" t="n">
        <f aca="false">K552</f>
        <v>0</v>
      </c>
      <c r="U552" s="51"/>
      <c r="V552" s="51"/>
      <c r="W552" s="50"/>
      <c r="X552" s="50"/>
    </row>
    <row r="553" s="10" customFormat="true" ht="23.85" hidden="false" customHeight="false" outlineLevel="1" collapsed="false">
      <c r="A553" s="49" t="s">
        <v>1039</v>
      </c>
      <c r="B553" s="50" t="s">
        <v>49</v>
      </c>
      <c r="C553" s="50" t="s">
        <v>843</v>
      </c>
      <c r="D553" s="50" t="s">
        <v>51</v>
      </c>
      <c r="E553" s="45" t="s">
        <v>844</v>
      </c>
      <c r="F553" s="7" t="s">
        <v>117</v>
      </c>
      <c r="G553" s="51" t="n">
        <v>2</v>
      </c>
      <c r="H553" s="52"/>
      <c r="I553" s="46" t="n">
        <f aca="false">$D$1116</f>
        <v>0.264</v>
      </c>
      <c r="J553" s="53" t="n">
        <f aca="false">TRUNC(H553*(1+I553),2)</f>
        <v>0</v>
      </c>
      <c r="K553" s="54" t="n">
        <f aca="false">TRUNC(J553*G553,2)</f>
        <v>0</v>
      </c>
      <c r="L553" s="51"/>
      <c r="M553" s="46"/>
      <c r="N553" s="7" t="n">
        <f aca="false">SUM(O553:V553)-K553</f>
        <v>0</v>
      </c>
      <c r="O553" s="51"/>
      <c r="P553" s="51"/>
      <c r="Q553" s="51"/>
      <c r="R553" s="51"/>
      <c r="S553" s="51"/>
      <c r="T553" s="51" t="n">
        <f aca="false">K553</f>
        <v>0</v>
      </c>
      <c r="U553" s="51"/>
      <c r="V553" s="51"/>
      <c r="W553" s="50"/>
      <c r="X553" s="50"/>
    </row>
    <row r="554" s="10" customFormat="true" ht="46.25" hidden="false" customHeight="false" outlineLevel="1" collapsed="false">
      <c r="A554" s="49" t="s">
        <v>1040</v>
      </c>
      <c r="B554" s="50" t="s">
        <v>49</v>
      </c>
      <c r="C554" s="50" t="s">
        <v>846</v>
      </c>
      <c r="D554" s="50" t="s">
        <v>51</v>
      </c>
      <c r="E554" s="45" t="s">
        <v>847</v>
      </c>
      <c r="F554" s="7" t="s">
        <v>117</v>
      </c>
      <c r="G554" s="51" t="n">
        <v>3</v>
      </c>
      <c r="H554" s="52"/>
      <c r="I554" s="46" t="n">
        <f aca="false">$D$1116</f>
        <v>0.264</v>
      </c>
      <c r="J554" s="53" t="n">
        <f aca="false">TRUNC(H554*(1+I554),2)</f>
        <v>0</v>
      </c>
      <c r="K554" s="54" t="n">
        <f aca="false">TRUNC(J554*G554,2)</f>
        <v>0</v>
      </c>
      <c r="L554" s="51"/>
      <c r="M554" s="46"/>
      <c r="N554" s="7" t="n">
        <f aca="false">SUM(O554:V554)-K554</f>
        <v>0</v>
      </c>
      <c r="O554" s="51"/>
      <c r="P554" s="51"/>
      <c r="Q554" s="51"/>
      <c r="R554" s="51"/>
      <c r="S554" s="51"/>
      <c r="T554" s="51" t="n">
        <f aca="false">K554</f>
        <v>0</v>
      </c>
      <c r="U554" s="51"/>
      <c r="V554" s="51"/>
      <c r="W554" s="50"/>
      <c r="X554" s="50"/>
    </row>
    <row r="555" s="10" customFormat="true" ht="23.85" hidden="false" customHeight="false" outlineLevel="1" collapsed="false">
      <c r="A555" s="49" t="s">
        <v>1041</v>
      </c>
      <c r="B555" s="50" t="s">
        <v>49</v>
      </c>
      <c r="C555" s="50" t="s">
        <v>837</v>
      </c>
      <c r="D555" s="50" t="s">
        <v>51</v>
      </c>
      <c r="E555" s="45" t="s">
        <v>838</v>
      </c>
      <c r="F555" s="7" t="s">
        <v>130</v>
      </c>
      <c r="G555" s="51" t="n">
        <v>4.3</v>
      </c>
      <c r="H555" s="52"/>
      <c r="I555" s="46" t="n">
        <f aca="false">$D$1116</f>
        <v>0.264</v>
      </c>
      <c r="J555" s="53" t="n">
        <f aca="false">TRUNC(H555*(1+I555),2)</f>
        <v>0</v>
      </c>
      <c r="K555" s="54" t="n">
        <f aca="false">TRUNC(J555*G555,2)</f>
        <v>0</v>
      </c>
      <c r="L555" s="51"/>
      <c r="M555" s="46"/>
      <c r="N555" s="7" t="n">
        <f aca="false">SUM(O555:V555)-K555</f>
        <v>0</v>
      </c>
      <c r="O555" s="51"/>
      <c r="P555" s="51"/>
      <c r="Q555" s="51"/>
      <c r="R555" s="51"/>
      <c r="S555" s="51"/>
      <c r="T555" s="51" t="n">
        <f aca="false">K555</f>
        <v>0</v>
      </c>
      <c r="U555" s="51"/>
      <c r="V555" s="51"/>
      <c r="W555" s="50"/>
      <c r="X555" s="50"/>
    </row>
    <row r="556" s="9" customFormat="true" ht="35.05" hidden="false" customHeight="false" outlineLevel="1" collapsed="false">
      <c r="A556" s="49" t="s">
        <v>1042</v>
      </c>
      <c r="B556" s="50" t="s">
        <v>49</v>
      </c>
      <c r="C556" s="50" t="s">
        <v>852</v>
      </c>
      <c r="D556" s="50" t="s">
        <v>51</v>
      </c>
      <c r="E556" s="45" t="s">
        <v>853</v>
      </c>
      <c r="F556" s="7" t="s">
        <v>117</v>
      </c>
      <c r="G556" s="51" t="n">
        <v>1</v>
      </c>
      <c r="H556" s="52"/>
      <c r="I556" s="46" t="n">
        <f aca="false">$D$1116</f>
        <v>0.264</v>
      </c>
      <c r="J556" s="53" t="n">
        <f aca="false">TRUNC(H556*(1+I556),2)</f>
        <v>0</v>
      </c>
      <c r="K556" s="54" t="n">
        <f aca="false">TRUNC(J556*G556,2)</f>
        <v>0</v>
      </c>
      <c r="L556" s="51"/>
      <c r="M556" s="46"/>
      <c r="N556" s="7" t="n">
        <f aca="false">SUM(O556:V556)-K556</f>
        <v>0</v>
      </c>
      <c r="O556" s="51"/>
      <c r="P556" s="51"/>
      <c r="Q556" s="51"/>
      <c r="R556" s="51"/>
      <c r="S556" s="51"/>
      <c r="T556" s="51" t="n">
        <f aca="false">K556</f>
        <v>0</v>
      </c>
      <c r="U556" s="51"/>
      <c r="V556" s="51"/>
      <c r="W556" s="7"/>
      <c r="X556" s="7"/>
      <c r="IM556" s="10"/>
      <c r="IN556" s="10"/>
    </row>
    <row r="557" s="9" customFormat="true" ht="23.85" hidden="false" customHeight="false" outlineLevel="1" collapsed="false">
      <c r="A557" s="49" t="s">
        <v>1043</v>
      </c>
      <c r="B557" s="50" t="s">
        <v>49</v>
      </c>
      <c r="C557" s="50" t="s">
        <v>858</v>
      </c>
      <c r="D557" s="50" t="s">
        <v>51</v>
      </c>
      <c r="E557" s="45" t="s">
        <v>859</v>
      </c>
      <c r="F557" s="7" t="s">
        <v>117</v>
      </c>
      <c r="G557" s="51" t="n">
        <v>2</v>
      </c>
      <c r="H557" s="52"/>
      <c r="I557" s="46" t="n">
        <f aca="false">$D$1116</f>
        <v>0.264</v>
      </c>
      <c r="J557" s="53" t="n">
        <f aca="false">TRUNC(H557*(1+I557),2)</f>
        <v>0</v>
      </c>
      <c r="K557" s="54" t="n">
        <f aca="false">TRUNC(J557*G557,2)</f>
        <v>0</v>
      </c>
      <c r="L557" s="51"/>
      <c r="M557" s="46"/>
      <c r="N557" s="7" t="n">
        <f aca="false">SUM(O557:V557)-K557</f>
        <v>0</v>
      </c>
      <c r="O557" s="51"/>
      <c r="P557" s="51"/>
      <c r="Q557" s="51"/>
      <c r="R557" s="51"/>
      <c r="S557" s="51"/>
      <c r="T557" s="51" t="n">
        <f aca="false">K557</f>
        <v>0</v>
      </c>
      <c r="U557" s="51"/>
      <c r="V557" s="51"/>
      <c r="W557" s="7"/>
      <c r="X557" s="7"/>
      <c r="IM557" s="10"/>
      <c r="IN557" s="10"/>
    </row>
    <row r="558" s="9" customFormat="true" ht="23.85" hidden="false" customHeight="false" outlineLevel="1" collapsed="false">
      <c r="A558" s="49" t="s">
        <v>1044</v>
      </c>
      <c r="B558" s="50" t="s">
        <v>49</v>
      </c>
      <c r="C558" s="50" t="s">
        <v>855</v>
      </c>
      <c r="D558" s="50" t="s">
        <v>51</v>
      </c>
      <c r="E558" s="45" t="s">
        <v>856</v>
      </c>
      <c r="F558" s="7" t="s">
        <v>117</v>
      </c>
      <c r="G558" s="51" t="n">
        <v>1</v>
      </c>
      <c r="H558" s="52"/>
      <c r="I558" s="46" t="n">
        <f aca="false">$D$1116</f>
        <v>0.264</v>
      </c>
      <c r="J558" s="53" t="n">
        <f aca="false">TRUNC(H558*(1+I558),2)</f>
        <v>0</v>
      </c>
      <c r="K558" s="54" t="n">
        <f aca="false">TRUNC(J558*G558,2)</f>
        <v>0</v>
      </c>
      <c r="L558" s="51"/>
      <c r="M558" s="46"/>
      <c r="N558" s="7"/>
      <c r="O558" s="51"/>
      <c r="P558" s="51"/>
      <c r="Q558" s="51"/>
      <c r="R558" s="51"/>
      <c r="S558" s="51"/>
      <c r="T558" s="51" t="n">
        <f aca="false">K558</f>
        <v>0</v>
      </c>
      <c r="U558" s="51"/>
      <c r="V558" s="51"/>
      <c r="W558" s="7"/>
      <c r="X558" s="7"/>
      <c r="IM558" s="10"/>
      <c r="IN558" s="10"/>
    </row>
    <row r="559" s="9" customFormat="true" ht="23.85" hidden="false" customHeight="false" outlineLevel="1" collapsed="false">
      <c r="A559" s="49" t="s">
        <v>1045</v>
      </c>
      <c r="B559" s="50" t="s">
        <v>49</v>
      </c>
      <c r="C559" s="50" t="s">
        <v>870</v>
      </c>
      <c r="D559" s="50" t="s">
        <v>51</v>
      </c>
      <c r="E559" s="45" t="s">
        <v>871</v>
      </c>
      <c r="F559" s="7" t="s">
        <v>130</v>
      </c>
      <c r="G559" s="51" t="n">
        <v>4.8</v>
      </c>
      <c r="H559" s="52"/>
      <c r="I559" s="46" t="n">
        <f aca="false">$D$1116</f>
        <v>0.264</v>
      </c>
      <c r="J559" s="53" t="n">
        <f aca="false">TRUNC(H559*(1+I559),2)</f>
        <v>0</v>
      </c>
      <c r="K559" s="54" t="n">
        <f aca="false">TRUNC(J559*G559,2)</f>
        <v>0</v>
      </c>
      <c r="L559" s="51"/>
      <c r="M559" s="46"/>
      <c r="N559" s="7"/>
      <c r="O559" s="51"/>
      <c r="P559" s="51"/>
      <c r="Q559" s="51"/>
      <c r="R559" s="51"/>
      <c r="S559" s="51"/>
      <c r="T559" s="51" t="n">
        <f aca="false">K559</f>
        <v>0</v>
      </c>
      <c r="U559" s="51"/>
      <c r="V559" s="51"/>
      <c r="W559" s="7"/>
      <c r="X559" s="7"/>
      <c r="IM559" s="10"/>
      <c r="IN559" s="10"/>
    </row>
    <row r="560" s="9" customFormat="true" ht="23.85" hidden="false" customHeight="false" outlineLevel="1" collapsed="false">
      <c r="A560" s="49" t="s">
        <v>1046</v>
      </c>
      <c r="B560" s="50" t="s">
        <v>49</v>
      </c>
      <c r="C560" s="50" t="s">
        <v>861</v>
      </c>
      <c r="D560" s="50" t="s">
        <v>51</v>
      </c>
      <c r="E560" s="45" t="s">
        <v>862</v>
      </c>
      <c r="F560" s="7" t="s">
        <v>117</v>
      </c>
      <c r="G560" s="51" t="n">
        <v>2</v>
      </c>
      <c r="H560" s="52"/>
      <c r="I560" s="46" t="n">
        <f aca="false">$D$1116</f>
        <v>0.264</v>
      </c>
      <c r="J560" s="53" t="n">
        <f aca="false">TRUNC(H560*(1+I560),2)</f>
        <v>0</v>
      </c>
      <c r="K560" s="54" t="n">
        <f aca="false">TRUNC(J560*G560,2)</f>
        <v>0</v>
      </c>
      <c r="L560" s="51"/>
      <c r="M560" s="46"/>
      <c r="N560" s="7"/>
      <c r="O560" s="51"/>
      <c r="P560" s="51"/>
      <c r="Q560" s="51"/>
      <c r="R560" s="51"/>
      <c r="S560" s="51"/>
      <c r="T560" s="51" t="n">
        <f aca="false">K560</f>
        <v>0</v>
      </c>
      <c r="U560" s="51"/>
      <c r="V560" s="51"/>
      <c r="W560" s="7"/>
      <c r="X560" s="7"/>
      <c r="IM560" s="10"/>
      <c r="IN560" s="10"/>
    </row>
    <row r="561" s="9" customFormat="true" ht="46.25" hidden="false" customHeight="false" outlineLevel="1" collapsed="false">
      <c r="A561" s="49" t="s">
        <v>1047</v>
      </c>
      <c r="B561" s="50" t="s">
        <v>49</v>
      </c>
      <c r="C561" s="50" t="s">
        <v>864</v>
      </c>
      <c r="D561" s="50" t="s">
        <v>51</v>
      </c>
      <c r="E561" s="45" t="s">
        <v>865</v>
      </c>
      <c r="F561" s="7" t="s">
        <v>117</v>
      </c>
      <c r="G561" s="51" t="n">
        <v>2</v>
      </c>
      <c r="H561" s="52"/>
      <c r="I561" s="46" t="n">
        <f aca="false">$D$1116</f>
        <v>0.264</v>
      </c>
      <c r="J561" s="53" t="n">
        <f aca="false">TRUNC(H561*(1+I561),2)</f>
        <v>0</v>
      </c>
      <c r="K561" s="54" t="n">
        <f aca="false">TRUNC(J561*G561,2)</f>
        <v>0</v>
      </c>
      <c r="L561" s="51"/>
      <c r="M561" s="46"/>
      <c r="N561" s="7"/>
      <c r="O561" s="51"/>
      <c r="P561" s="51"/>
      <c r="Q561" s="51"/>
      <c r="R561" s="51"/>
      <c r="S561" s="51"/>
      <c r="T561" s="51" t="n">
        <f aca="false">K561</f>
        <v>0</v>
      </c>
      <c r="U561" s="51"/>
      <c r="V561" s="51"/>
      <c r="W561" s="7"/>
      <c r="X561" s="7"/>
      <c r="IM561" s="10"/>
      <c r="IN561" s="10"/>
    </row>
    <row r="562" s="9" customFormat="true" ht="23.85" hidden="false" customHeight="false" outlineLevel="1" collapsed="false">
      <c r="A562" s="49" t="s">
        <v>1048</v>
      </c>
      <c r="B562" s="50" t="s">
        <v>49</v>
      </c>
      <c r="C562" s="50" t="s">
        <v>867</v>
      </c>
      <c r="D562" s="50" t="s">
        <v>74</v>
      </c>
      <c r="E562" s="45" t="s">
        <v>868</v>
      </c>
      <c r="F562" s="7" t="s">
        <v>117</v>
      </c>
      <c r="G562" s="51" t="n">
        <v>2</v>
      </c>
      <c r="H562" s="52"/>
      <c r="I562" s="46" t="n">
        <f aca="false">$D$1116</f>
        <v>0.264</v>
      </c>
      <c r="J562" s="53" t="n">
        <f aca="false">TRUNC(H562*(1+I562),2)</f>
        <v>0</v>
      </c>
      <c r="K562" s="54" t="n">
        <f aca="false">TRUNC(J562*G562,2)</f>
        <v>0</v>
      </c>
      <c r="L562" s="51"/>
      <c r="M562" s="46"/>
      <c r="N562" s="7"/>
      <c r="O562" s="51"/>
      <c r="P562" s="51"/>
      <c r="Q562" s="51"/>
      <c r="R562" s="51"/>
      <c r="S562" s="51"/>
      <c r="T562" s="51" t="n">
        <f aca="false">K562</f>
        <v>0</v>
      </c>
      <c r="U562" s="51"/>
      <c r="V562" s="51"/>
      <c r="W562" s="7"/>
      <c r="X562" s="7"/>
      <c r="IM562" s="10"/>
      <c r="IN562" s="10"/>
    </row>
    <row r="563" s="9" customFormat="true" ht="23.85" hidden="false" customHeight="false" outlineLevel="1" collapsed="false">
      <c r="A563" s="49" t="s">
        <v>1049</v>
      </c>
      <c r="B563" s="50" t="s">
        <v>49</v>
      </c>
      <c r="C563" s="50" t="s">
        <v>214</v>
      </c>
      <c r="D563" s="50" t="s">
        <v>51</v>
      </c>
      <c r="E563" s="45" t="s">
        <v>873</v>
      </c>
      <c r="F563" s="7" t="s">
        <v>121</v>
      </c>
      <c r="G563" s="51" t="n">
        <v>1.21</v>
      </c>
      <c r="H563" s="52"/>
      <c r="I563" s="46" t="n">
        <f aca="false">$D$1116</f>
        <v>0.264</v>
      </c>
      <c r="J563" s="53" t="n">
        <f aca="false">TRUNC(H563*(1+I563),2)</f>
        <v>0</v>
      </c>
      <c r="K563" s="54" t="n">
        <f aca="false">TRUNC(J563*G563,2)</f>
        <v>0</v>
      </c>
      <c r="L563" s="51"/>
      <c r="M563" s="46"/>
      <c r="N563" s="7"/>
      <c r="O563" s="51"/>
      <c r="P563" s="51"/>
      <c r="Q563" s="51"/>
      <c r="R563" s="51"/>
      <c r="S563" s="51"/>
      <c r="T563" s="51" t="n">
        <f aca="false">K563</f>
        <v>0</v>
      </c>
      <c r="U563" s="51"/>
      <c r="V563" s="51"/>
      <c r="W563" s="7"/>
      <c r="X563" s="7"/>
      <c r="IM563" s="10"/>
      <c r="IN563" s="10"/>
    </row>
    <row r="564" s="9" customFormat="true" ht="14.15" hidden="false" customHeight="false" outlineLevel="1" collapsed="false">
      <c r="A564" s="49" t="s">
        <v>1050</v>
      </c>
      <c r="B564" s="50" t="s">
        <v>49</v>
      </c>
      <c r="C564" s="50" t="s">
        <v>875</v>
      </c>
      <c r="D564" s="50" t="s">
        <v>51</v>
      </c>
      <c r="E564" s="45" t="s">
        <v>876</v>
      </c>
      <c r="F564" s="7" t="s">
        <v>121</v>
      </c>
      <c r="G564" s="51" t="n">
        <v>1.21</v>
      </c>
      <c r="H564" s="52"/>
      <c r="I564" s="46" t="n">
        <f aca="false">$D$1116</f>
        <v>0.264</v>
      </c>
      <c r="J564" s="53" t="n">
        <f aca="false">TRUNC(H564*(1+I564),2)</f>
        <v>0</v>
      </c>
      <c r="K564" s="54" t="n">
        <f aca="false">TRUNC(J564*G564,2)</f>
        <v>0</v>
      </c>
      <c r="L564" s="51"/>
      <c r="M564" s="46"/>
      <c r="N564" s="7"/>
      <c r="O564" s="51"/>
      <c r="P564" s="51"/>
      <c r="Q564" s="51"/>
      <c r="R564" s="51"/>
      <c r="S564" s="51"/>
      <c r="T564" s="51" t="n">
        <f aca="false">K564</f>
        <v>0</v>
      </c>
      <c r="U564" s="51"/>
      <c r="V564" s="51"/>
      <c r="W564" s="7"/>
      <c r="X564" s="7"/>
      <c r="IM564" s="10"/>
      <c r="IN564" s="10"/>
    </row>
    <row r="565" s="9" customFormat="true" ht="23.85" hidden="false" customHeight="false" outlineLevel="1" collapsed="false">
      <c r="A565" s="49" t="s">
        <v>1051</v>
      </c>
      <c r="B565" s="50" t="s">
        <v>49</v>
      </c>
      <c r="C565" s="50" t="s">
        <v>878</v>
      </c>
      <c r="D565" s="50" t="s">
        <v>51</v>
      </c>
      <c r="E565" s="45" t="s">
        <v>879</v>
      </c>
      <c r="F565" s="7" t="s">
        <v>130</v>
      </c>
      <c r="G565" s="51" t="n">
        <v>3.3</v>
      </c>
      <c r="H565" s="52"/>
      <c r="I565" s="46" t="n">
        <f aca="false">$D$1116</f>
        <v>0.264</v>
      </c>
      <c r="J565" s="53" t="n">
        <f aca="false">TRUNC(H565*(1+I565),2)</f>
        <v>0</v>
      </c>
      <c r="K565" s="54" t="n">
        <f aca="false">TRUNC(J565*G565,2)</f>
        <v>0</v>
      </c>
      <c r="L565" s="51"/>
      <c r="M565" s="46"/>
      <c r="N565" s="7"/>
      <c r="O565" s="51"/>
      <c r="P565" s="51"/>
      <c r="Q565" s="51"/>
      <c r="R565" s="51"/>
      <c r="S565" s="51"/>
      <c r="T565" s="51" t="n">
        <f aca="false">K565</f>
        <v>0</v>
      </c>
      <c r="U565" s="51"/>
      <c r="V565" s="51"/>
      <c r="W565" s="7"/>
      <c r="X565" s="7"/>
      <c r="IM565" s="10"/>
      <c r="IN565" s="10"/>
    </row>
    <row r="566" s="9" customFormat="true" ht="23.85" hidden="false" customHeight="false" outlineLevel="1" collapsed="false">
      <c r="A566" s="49" t="s">
        <v>1052</v>
      </c>
      <c r="B566" s="50" t="s">
        <v>49</v>
      </c>
      <c r="C566" s="50" t="s">
        <v>881</v>
      </c>
      <c r="D566" s="50" t="s">
        <v>51</v>
      </c>
      <c r="E566" s="45" t="s">
        <v>882</v>
      </c>
      <c r="F566" s="7" t="s">
        <v>130</v>
      </c>
      <c r="G566" s="51" t="n">
        <v>2.8</v>
      </c>
      <c r="H566" s="52"/>
      <c r="I566" s="46" t="n">
        <f aca="false">$D$1116</f>
        <v>0.264</v>
      </c>
      <c r="J566" s="53" t="n">
        <f aca="false">TRUNC(H566*(1+I566),2)</f>
        <v>0</v>
      </c>
      <c r="K566" s="54" t="n">
        <f aca="false">TRUNC(J566*G566,2)</f>
        <v>0</v>
      </c>
      <c r="L566" s="51"/>
      <c r="M566" s="46"/>
      <c r="N566" s="7"/>
      <c r="O566" s="51"/>
      <c r="P566" s="51"/>
      <c r="Q566" s="51"/>
      <c r="R566" s="51"/>
      <c r="S566" s="51"/>
      <c r="T566" s="51" t="n">
        <f aca="false">K566</f>
        <v>0</v>
      </c>
      <c r="U566" s="51"/>
      <c r="V566" s="51"/>
      <c r="W566" s="7"/>
      <c r="X566" s="7"/>
      <c r="IM566" s="10"/>
      <c r="IN566" s="10"/>
    </row>
    <row r="567" s="9" customFormat="true" ht="14.15" hidden="false" customHeight="false" outlineLevel="1" collapsed="false">
      <c r="A567" s="49" t="s">
        <v>1053</v>
      </c>
      <c r="B567" s="50" t="s">
        <v>49</v>
      </c>
      <c r="C567" s="50" t="s">
        <v>884</v>
      </c>
      <c r="D567" s="50" t="s">
        <v>80</v>
      </c>
      <c r="E567" s="45" t="s">
        <v>885</v>
      </c>
      <c r="F567" s="7" t="s">
        <v>117</v>
      </c>
      <c r="G567" s="51" t="n">
        <v>1</v>
      </c>
      <c r="H567" s="52"/>
      <c r="I567" s="46" t="n">
        <f aca="false">$D$1116</f>
        <v>0.264</v>
      </c>
      <c r="J567" s="53" t="n">
        <f aca="false">TRUNC(H567*(1+I567),2)</f>
        <v>0</v>
      </c>
      <c r="K567" s="54" t="n">
        <f aca="false">TRUNC(J567*G567,2)</f>
        <v>0</v>
      </c>
      <c r="L567" s="51"/>
      <c r="M567" s="46"/>
      <c r="N567" s="7"/>
      <c r="O567" s="51"/>
      <c r="P567" s="51"/>
      <c r="Q567" s="51"/>
      <c r="R567" s="51"/>
      <c r="S567" s="51"/>
      <c r="T567" s="51"/>
      <c r="U567" s="51"/>
      <c r="V567" s="51" t="n">
        <f aca="false">K567</f>
        <v>0</v>
      </c>
      <c r="W567" s="7"/>
      <c r="X567" s="7"/>
      <c r="IM567" s="10"/>
      <c r="IN567" s="10"/>
    </row>
    <row r="568" s="9" customFormat="true" ht="14.15" hidden="false" customHeight="false" outlineLevel="1" collapsed="false">
      <c r="A568" s="49" t="s">
        <v>1054</v>
      </c>
      <c r="B568" s="50" t="s">
        <v>49</v>
      </c>
      <c r="C568" s="50" t="s">
        <v>887</v>
      </c>
      <c r="D568" s="50" t="s">
        <v>80</v>
      </c>
      <c r="E568" s="45" t="s">
        <v>888</v>
      </c>
      <c r="F568" s="7" t="s">
        <v>117</v>
      </c>
      <c r="G568" s="51" t="n">
        <v>1</v>
      </c>
      <c r="H568" s="52"/>
      <c r="I568" s="46" t="n">
        <f aca="false">$D$1116</f>
        <v>0.264</v>
      </c>
      <c r="J568" s="53" t="n">
        <f aca="false">TRUNC(H568*(1+I568),2)</f>
        <v>0</v>
      </c>
      <c r="K568" s="54" t="n">
        <f aca="false">TRUNC(J568*G568,2)</f>
        <v>0</v>
      </c>
      <c r="L568" s="51"/>
      <c r="M568" s="46"/>
      <c r="N568" s="7"/>
      <c r="O568" s="51"/>
      <c r="P568" s="51"/>
      <c r="Q568" s="51"/>
      <c r="R568" s="51"/>
      <c r="S568" s="51"/>
      <c r="T568" s="51"/>
      <c r="U568" s="51"/>
      <c r="V568" s="51" t="n">
        <f aca="false">K568</f>
        <v>0</v>
      </c>
      <c r="W568" s="7"/>
      <c r="X568" s="7"/>
      <c r="IM568" s="10"/>
      <c r="IN568" s="10"/>
    </row>
    <row r="569" s="9" customFormat="true" ht="46.25" hidden="false" customHeight="false" outlineLevel="1" collapsed="false">
      <c r="A569" s="49" t="s">
        <v>1055</v>
      </c>
      <c r="B569" s="50" t="s">
        <v>49</v>
      </c>
      <c r="C569" s="50" t="s">
        <v>1016</v>
      </c>
      <c r="D569" s="50" t="s">
        <v>80</v>
      </c>
      <c r="E569" s="45" t="s">
        <v>1017</v>
      </c>
      <c r="F569" s="7" t="s">
        <v>117</v>
      </c>
      <c r="G569" s="51" t="n">
        <v>1</v>
      </c>
      <c r="H569" s="52"/>
      <c r="I569" s="46" t="n">
        <f aca="false">$D$1116</f>
        <v>0.264</v>
      </c>
      <c r="J569" s="53" t="n">
        <f aca="false">TRUNC(H569*(1+I569),2)</f>
        <v>0</v>
      </c>
      <c r="K569" s="54" t="n">
        <f aca="false">TRUNC(J569*G569,2)</f>
        <v>0</v>
      </c>
      <c r="L569" s="51"/>
      <c r="M569" s="46"/>
      <c r="N569" s="7"/>
      <c r="O569" s="51"/>
      <c r="P569" s="51"/>
      <c r="Q569" s="51"/>
      <c r="R569" s="51"/>
      <c r="S569" s="51"/>
      <c r="T569" s="51"/>
      <c r="U569" s="51"/>
      <c r="V569" s="51" t="n">
        <f aca="false">K569</f>
        <v>0</v>
      </c>
      <c r="W569" s="7"/>
      <c r="X569" s="7"/>
      <c r="IM569" s="10"/>
      <c r="IN569" s="10"/>
    </row>
    <row r="570" s="80" customFormat="true" ht="14.15" hidden="false" customHeight="false" outlineLevel="1" collapsed="false">
      <c r="A570" s="73" t="s">
        <v>1056</v>
      </c>
      <c r="B570" s="74"/>
      <c r="C570" s="74"/>
      <c r="D570" s="75"/>
      <c r="E570" s="132" t="s">
        <v>1057</v>
      </c>
      <c r="F570" s="93"/>
      <c r="G570" s="93"/>
      <c r="H570" s="52"/>
      <c r="I570" s="78"/>
      <c r="J570" s="78"/>
      <c r="K570" s="77"/>
      <c r="L570" s="77"/>
      <c r="M570" s="78"/>
      <c r="N570" s="79" t="n">
        <f aca="false">SUM(O570:V570)-K570</f>
        <v>0</v>
      </c>
      <c r="O570" s="77"/>
      <c r="P570" s="77"/>
      <c r="Q570" s="77"/>
      <c r="R570" s="77"/>
      <c r="S570" s="77"/>
      <c r="T570" s="77"/>
      <c r="U570" s="77"/>
      <c r="V570" s="77"/>
      <c r="W570" s="79"/>
      <c r="X570" s="79"/>
      <c r="IM570" s="89"/>
      <c r="IN570" s="89"/>
    </row>
    <row r="571" s="9" customFormat="true" ht="35.05" hidden="false" customHeight="false" outlineLevel="1" collapsed="false">
      <c r="A571" s="49" t="s">
        <v>1058</v>
      </c>
      <c r="B571" s="50" t="s">
        <v>49</v>
      </c>
      <c r="C571" s="50" t="s">
        <v>791</v>
      </c>
      <c r="D571" s="50" t="s">
        <v>51</v>
      </c>
      <c r="E571" s="45" t="s">
        <v>792</v>
      </c>
      <c r="F571" s="7" t="s">
        <v>117</v>
      </c>
      <c r="G571" s="51" t="n">
        <v>2</v>
      </c>
      <c r="H571" s="52"/>
      <c r="I571" s="46" t="n">
        <f aca="false">$D$1116</f>
        <v>0.264</v>
      </c>
      <c r="J571" s="53" t="n">
        <f aca="false">TRUNC(H571*(1+I571),2)</f>
        <v>0</v>
      </c>
      <c r="K571" s="54" t="n">
        <f aca="false">TRUNC(J571*G571,2)</f>
        <v>0</v>
      </c>
      <c r="L571" s="51"/>
      <c r="M571" s="46"/>
      <c r="N571" s="7"/>
      <c r="O571" s="51"/>
      <c r="P571" s="51"/>
      <c r="Q571" s="51"/>
      <c r="R571" s="51" t="n">
        <f aca="false">K571</f>
        <v>0</v>
      </c>
      <c r="S571" s="51"/>
      <c r="T571" s="51"/>
      <c r="U571" s="51"/>
      <c r="V571" s="51"/>
      <c r="W571" s="7"/>
      <c r="X571" s="7"/>
      <c r="IM571" s="10"/>
      <c r="IN571" s="10"/>
    </row>
    <row r="572" s="9" customFormat="true" ht="35.05" hidden="false" customHeight="false" outlineLevel="1" collapsed="false">
      <c r="A572" s="49" t="s">
        <v>1059</v>
      </c>
      <c r="B572" s="50" t="s">
        <v>49</v>
      </c>
      <c r="C572" s="50" t="s">
        <v>905</v>
      </c>
      <c r="D572" s="50" t="s">
        <v>51</v>
      </c>
      <c r="E572" s="45" t="s">
        <v>906</v>
      </c>
      <c r="F572" s="7" t="s">
        <v>117</v>
      </c>
      <c r="G572" s="51" t="n">
        <v>1</v>
      </c>
      <c r="H572" s="52"/>
      <c r="I572" s="46" t="n">
        <f aca="false">$D$1116</f>
        <v>0.264</v>
      </c>
      <c r="J572" s="53" t="n">
        <f aca="false">TRUNC(H572*(1+I572),2)</f>
        <v>0</v>
      </c>
      <c r="K572" s="54" t="n">
        <f aca="false">TRUNC(J572*G572,2)</f>
        <v>0</v>
      </c>
      <c r="L572" s="51"/>
      <c r="M572" s="46"/>
      <c r="N572" s="7"/>
      <c r="O572" s="51"/>
      <c r="P572" s="51"/>
      <c r="Q572" s="51"/>
      <c r="R572" s="51" t="n">
        <f aca="false">K572</f>
        <v>0</v>
      </c>
      <c r="S572" s="51"/>
      <c r="T572" s="51"/>
      <c r="U572" s="51"/>
      <c r="V572" s="51"/>
      <c r="W572" s="7"/>
      <c r="X572" s="7"/>
      <c r="IM572" s="10"/>
      <c r="IN572" s="10"/>
    </row>
    <row r="573" s="9" customFormat="true" ht="35.05" hidden="false" customHeight="false" outlineLevel="1" collapsed="false">
      <c r="A573" s="49" t="s">
        <v>1060</v>
      </c>
      <c r="B573" s="50" t="s">
        <v>49</v>
      </c>
      <c r="C573" s="50" t="s">
        <v>800</v>
      </c>
      <c r="D573" s="50" t="s">
        <v>51</v>
      </c>
      <c r="E573" s="45" t="s">
        <v>801</v>
      </c>
      <c r="F573" s="7" t="s">
        <v>117</v>
      </c>
      <c r="G573" s="51" t="n">
        <v>2</v>
      </c>
      <c r="H573" s="52"/>
      <c r="I573" s="46" t="n">
        <f aca="false">$D$1116</f>
        <v>0.264</v>
      </c>
      <c r="J573" s="53" t="n">
        <f aca="false">TRUNC(H573*(1+I573),2)</f>
        <v>0</v>
      </c>
      <c r="K573" s="54" t="n">
        <f aca="false">TRUNC(J573*G573,2)</f>
        <v>0</v>
      </c>
      <c r="L573" s="51"/>
      <c r="M573" s="46"/>
      <c r="N573" s="7"/>
      <c r="O573" s="51"/>
      <c r="P573" s="51"/>
      <c r="Q573" s="51"/>
      <c r="R573" s="51" t="n">
        <f aca="false">K573</f>
        <v>0</v>
      </c>
      <c r="S573" s="51"/>
      <c r="T573" s="51"/>
      <c r="U573" s="51"/>
      <c r="V573" s="51"/>
      <c r="W573" s="7"/>
      <c r="X573" s="7"/>
      <c r="IM573" s="10"/>
      <c r="IN573" s="10"/>
    </row>
    <row r="574" s="9" customFormat="true" ht="35.05" hidden="false" customHeight="false" outlineLevel="1" collapsed="false">
      <c r="A574" s="49" t="s">
        <v>1061</v>
      </c>
      <c r="B574" s="50" t="s">
        <v>49</v>
      </c>
      <c r="C574" s="50" t="s">
        <v>949</v>
      </c>
      <c r="D574" s="50" t="s">
        <v>51</v>
      </c>
      <c r="E574" s="45" t="s">
        <v>950</v>
      </c>
      <c r="F574" s="7" t="s">
        <v>130</v>
      </c>
      <c r="G574" s="51" t="n">
        <v>5.6</v>
      </c>
      <c r="H574" s="52"/>
      <c r="I574" s="46" t="n">
        <f aca="false">$D$1116</f>
        <v>0.264</v>
      </c>
      <c r="J574" s="53" t="n">
        <f aca="false">TRUNC(H574*(1+I574),2)</f>
        <v>0</v>
      </c>
      <c r="K574" s="54" t="n">
        <f aca="false">TRUNC(J574*G574,2)</f>
        <v>0</v>
      </c>
      <c r="L574" s="51"/>
      <c r="M574" s="46"/>
      <c r="N574" s="7"/>
      <c r="O574" s="51"/>
      <c r="P574" s="51"/>
      <c r="Q574" s="51"/>
      <c r="R574" s="51" t="n">
        <f aca="false">K574</f>
        <v>0</v>
      </c>
      <c r="S574" s="51"/>
      <c r="T574" s="51"/>
      <c r="U574" s="51"/>
      <c r="V574" s="51"/>
      <c r="W574" s="7"/>
      <c r="X574" s="7"/>
      <c r="IM574" s="10"/>
      <c r="IN574" s="10"/>
    </row>
    <row r="575" s="9" customFormat="true" ht="23.85" hidden="false" customHeight="false" outlineLevel="1" collapsed="false">
      <c r="A575" s="49" t="s">
        <v>1062</v>
      </c>
      <c r="B575" s="50" t="s">
        <v>49</v>
      </c>
      <c r="C575" s="50" t="s">
        <v>953</v>
      </c>
      <c r="D575" s="50" t="s">
        <v>51</v>
      </c>
      <c r="E575" s="45" t="s">
        <v>954</v>
      </c>
      <c r="F575" s="7" t="s">
        <v>117</v>
      </c>
      <c r="G575" s="51" t="n">
        <v>1</v>
      </c>
      <c r="H575" s="52"/>
      <c r="I575" s="46" t="n">
        <f aca="false">$D$1116</f>
        <v>0.264</v>
      </c>
      <c r="J575" s="53" t="n">
        <f aca="false">TRUNC(H575*(1+I575),2)</f>
        <v>0</v>
      </c>
      <c r="K575" s="54" t="n">
        <f aca="false">TRUNC(J575*G575,2)</f>
        <v>0</v>
      </c>
      <c r="L575" s="51"/>
      <c r="M575" s="46"/>
      <c r="N575" s="7"/>
      <c r="O575" s="51"/>
      <c r="P575" s="51"/>
      <c r="Q575" s="51"/>
      <c r="R575" s="51" t="n">
        <f aca="false">K575</f>
        <v>0</v>
      </c>
      <c r="S575" s="51"/>
      <c r="T575" s="51"/>
      <c r="U575" s="51"/>
      <c r="V575" s="51"/>
      <c r="W575" s="7"/>
      <c r="X575" s="7"/>
      <c r="IM575" s="10"/>
      <c r="IN575" s="10"/>
    </row>
    <row r="576" s="9" customFormat="true" ht="23.85" hidden="false" customHeight="false" outlineLevel="1" collapsed="false">
      <c r="A576" s="49" t="s">
        <v>1063</v>
      </c>
      <c r="B576" s="50" t="s">
        <v>49</v>
      </c>
      <c r="C576" s="50" t="s">
        <v>1064</v>
      </c>
      <c r="D576" s="50" t="s">
        <v>51</v>
      </c>
      <c r="E576" s="45" t="s">
        <v>1065</v>
      </c>
      <c r="F576" s="7" t="s">
        <v>117</v>
      </c>
      <c r="G576" s="51" t="n">
        <v>1</v>
      </c>
      <c r="H576" s="52"/>
      <c r="I576" s="46" t="n">
        <f aca="false">$D$1116</f>
        <v>0.264</v>
      </c>
      <c r="J576" s="53" t="n">
        <f aca="false">TRUNC(H576*(1+I576),2)</f>
        <v>0</v>
      </c>
      <c r="K576" s="54" t="n">
        <f aca="false">TRUNC(J576*G576,2)</f>
        <v>0</v>
      </c>
      <c r="L576" s="51"/>
      <c r="M576" s="46"/>
      <c r="N576" s="7"/>
      <c r="O576" s="51"/>
      <c r="P576" s="51"/>
      <c r="Q576" s="51"/>
      <c r="R576" s="51" t="n">
        <f aca="false">K576</f>
        <v>0</v>
      </c>
      <c r="S576" s="51"/>
      <c r="T576" s="51"/>
      <c r="U576" s="51"/>
      <c r="V576" s="51"/>
      <c r="W576" s="7"/>
      <c r="X576" s="7"/>
      <c r="IM576" s="10"/>
      <c r="IN576" s="10"/>
    </row>
    <row r="577" s="9" customFormat="true" ht="23.85" hidden="false" customHeight="false" outlineLevel="1" collapsed="false">
      <c r="A577" s="49" t="s">
        <v>1066</v>
      </c>
      <c r="B577" s="50" t="s">
        <v>49</v>
      </c>
      <c r="C577" s="50" t="s">
        <v>837</v>
      </c>
      <c r="D577" s="50" t="s">
        <v>51</v>
      </c>
      <c r="E577" s="45" t="s">
        <v>838</v>
      </c>
      <c r="F577" s="7" t="s">
        <v>130</v>
      </c>
      <c r="G577" s="51" t="n">
        <v>3.2</v>
      </c>
      <c r="H577" s="52"/>
      <c r="I577" s="46" t="n">
        <f aca="false">$D$1116</f>
        <v>0.264</v>
      </c>
      <c r="J577" s="53" t="n">
        <f aca="false">TRUNC(H577*(1+I577),2)</f>
        <v>0</v>
      </c>
      <c r="K577" s="54" t="n">
        <f aca="false">TRUNC(J577*G577,2)</f>
        <v>0</v>
      </c>
      <c r="L577" s="51"/>
      <c r="M577" s="46"/>
      <c r="N577" s="7"/>
      <c r="O577" s="51"/>
      <c r="P577" s="51"/>
      <c r="Q577" s="51"/>
      <c r="R577" s="51" t="n">
        <f aca="false">K577</f>
        <v>0</v>
      </c>
      <c r="S577" s="51"/>
      <c r="T577" s="51"/>
      <c r="U577" s="51"/>
      <c r="V577" s="51"/>
      <c r="W577" s="7"/>
      <c r="X577" s="7"/>
      <c r="IM577" s="10"/>
      <c r="IN577" s="10"/>
    </row>
    <row r="578" s="9" customFormat="true" ht="23.85" hidden="false" customHeight="false" outlineLevel="1" collapsed="false">
      <c r="A578" s="49" t="s">
        <v>1067</v>
      </c>
      <c r="B578" s="50" t="s">
        <v>49</v>
      </c>
      <c r="C578" s="50" t="s">
        <v>214</v>
      </c>
      <c r="D578" s="50" t="s">
        <v>51</v>
      </c>
      <c r="E578" s="45" t="s">
        <v>873</v>
      </c>
      <c r="F578" s="7" t="s">
        <v>121</v>
      </c>
      <c r="G578" s="51" t="n">
        <v>0.42</v>
      </c>
      <c r="H578" s="52"/>
      <c r="I578" s="46" t="n">
        <f aca="false">$D$1116</f>
        <v>0.264</v>
      </c>
      <c r="J578" s="53" t="n">
        <f aca="false">TRUNC(H578*(1+I578),2)</f>
        <v>0</v>
      </c>
      <c r="K578" s="54" t="n">
        <f aca="false">TRUNC(J578*G578,2)</f>
        <v>0</v>
      </c>
      <c r="L578" s="51"/>
      <c r="M578" s="46"/>
      <c r="N578" s="7"/>
      <c r="O578" s="51"/>
      <c r="P578" s="51"/>
      <c r="Q578" s="51"/>
      <c r="R578" s="51" t="n">
        <f aca="false">K578</f>
        <v>0</v>
      </c>
      <c r="S578" s="51"/>
      <c r="T578" s="51"/>
      <c r="U578" s="51"/>
      <c r="V578" s="51"/>
      <c r="W578" s="7"/>
      <c r="X578" s="7"/>
      <c r="IM578" s="10"/>
      <c r="IN578" s="10"/>
    </row>
    <row r="579" s="9" customFormat="true" ht="14.15" hidden="false" customHeight="false" outlineLevel="1" collapsed="false">
      <c r="A579" s="49" t="s">
        <v>1068</v>
      </c>
      <c r="B579" s="50" t="s">
        <v>49</v>
      </c>
      <c r="C579" s="50" t="s">
        <v>875</v>
      </c>
      <c r="D579" s="50" t="s">
        <v>51</v>
      </c>
      <c r="E579" s="45" t="s">
        <v>876</v>
      </c>
      <c r="F579" s="7" t="s">
        <v>121</v>
      </c>
      <c r="G579" s="51" t="n">
        <v>0.42</v>
      </c>
      <c r="H579" s="52"/>
      <c r="I579" s="46" t="n">
        <f aca="false">$D$1116</f>
        <v>0.264</v>
      </c>
      <c r="J579" s="53" t="n">
        <f aca="false">TRUNC(H579*(1+I579),2)</f>
        <v>0</v>
      </c>
      <c r="K579" s="54" t="n">
        <f aca="false">TRUNC(J579*G579,2)</f>
        <v>0</v>
      </c>
      <c r="L579" s="51"/>
      <c r="M579" s="46"/>
      <c r="N579" s="7"/>
      <c r="O579" s="51"/>
      <c r="P579" s="51"/>
      <c r="Q579" s="51"/>
      <c r="R579" s="51" t="n">
        <f aca="false">K579</f>
        <v>0</v>
      </c>
      <c r="S579" s="51"/>
      <c r="T579" s="51"/>
      <c r="U579" s="51"/>
      <c r="V579" s="51"/>
      <c r="W579" s="7"/>
      <c r="X579" s="7"/>
      <c r="IM579" s="10"/>
      <c r="IN579" s="10"/>
    </row>
    <row r="580" s="9" customFormat="true" ht="23.85" hidden="false" customHeight="false" outlineLevel="1" collapsed="false">
      <c r="A580" s="49" t="s">
        <v>1069</v>
      </c>
      <c r="B580" s="50" t="s">
        <v>49</v>
      </c>
      <c r="C580" s="50" t="s">
        <v>878</v>
      </c>
      <c r="D580" s="50" t="s">
        <v>51</v>
      </c>
      <c r="E580" s="45" t="s">
        <v>879</v>
      </c>
      <c r="F580" s="7" t="s">
        <v>130</v>
      </c>
      <c r="G580" s="51" t="n">
        <v>3.2</v>
      </c>
      <c r="H580" s="52"/>
      <c r="I580" s="46" t="n">
        <f aca="false">$D$1116</f>
        <v>0.264</v>
      </c>
      <c r="J580" s="53" t="n">
        <f aca="false">TRUNC(H580*(1+I580),2)</f>
        <v>0</v>
      </c>
      <c r="K580" s="54" t="n">
        <f aca="false">TRUNC(J580*G580,2)</f>
        <v>0</v>
      </c>
      <c r="L580" s="51"/>
      <c r="M580" s="46"/>
      <c r="N580" s="7"/>
      <c r="O580" s="51"/>
      <c r="P580" s="51"/>
      <c r="Q580" s="51"/>
      <c r="R580" s="51" t="n">
        <f aca="false">K580</f>
        <v>0</v>
      </c>
      <c r="S580" s="51"/>
      <c r="T580" s="51"/>
      <c r="U580" s="51"/>
      <c r="V580" s="51"/>
      <c r="W580" s="7"/>
      <c r="X580" s="7"/>
      <c r="IM580" s="10"/>
      <c r="IN580" s="10"/>
    </row>
    <row r="581" s="80" customFormat="true" ht="14.15" hidden="false" customHeight="false" outlineLevel="1" collapsed="false">
      <c r="A581" s="73" t="s">
        <v>1070</v>
      </c>
      <c r="B581" s="74"/>
      <c r="C581" s="74"/>
      <c r="D581" s="75"/>
      <c r="E581" s="132" t="s">
        <v>1071</v>
      </c>
      <c r="F581" s="93"/>
      <c r="G581" s="93"/>
      <c r="H581" s="52"/>
      <c r="I581" s="78"/>
      <c r="J581" s="78"/>
      <c r="K581" s="77"/>
      <c r="L581" s="77"/>
      <c r="M581" s="78"/>
      <c r="N581" s="79" t="n">
        <f aca="false">SUM(O581:V581)-K581</f>
        <v>0</v>
      </c>
      <c r="O581" s="77"/>
      <c r="P581" s="77"/>
      <c r="Q581" s="77"/>
      <c r="R581" s="77"/>
      <c r="S581" s="77"/>
      <c r="T581" s="77"/>
      <c r="U581" s="77"/>
      <c r="V581" s="77"/>
      <c r="W581" s="79"/>
      <c r="X581" s="79"/>
      <c r="IM581" s="89"/>
      <c r="IN581" s="89"/>
    </row>
    <row r="582" s="9" customFormat="true" ht="35.05" hidden="false" customHeight="false" outlineLevel="1" collapsed="false">
      <c r="A582" s="49" t="s">
        <v>1072</v>
      </c>
      <c r="B582" s="50" t="s">
        <v>49</v>
      </c>
      <c r="C582" s="50" t="s">
        <v>791</v>
      </c>
      <c r="D582" s="50" t="s">
        <v>51</v>
      </c>
      <c r="E582" s="45" t="s">
        <v>792</v>
      </c>
      <c r="F582" s="7" t="s">
        <v>117</v>
      </c>
      <c r="G582" s="51" t="n">
        <v>18</v>
      </c>
      <c r="H582" s="52"/>
      <c r="I582" s="46" t="n">
        <f aca="false">$D$1116</f>
        <v>0.264</v>
      </c>
      <c r="J582" s="53" t="n">
        <f aca="false">TRUNC(H582*(1+I582),2)</f>
        <v>0</v>
      </c>
      <c r="K582" s="54" t="n">
        <f aca="false">TRUNC(J582*G582,2)</f>
        <v>0</v>
      </c>
      <c r="L582" s="51"/>
      <c r="M582" s="46"/>
      <c r="N582" s="7"/>
      <c r="O582" s="51"/>
      <c r="P582" s="51"/>
      <c r="Q582" s="51" t="n">
        <f aca="false">K582</f>
        <v>0</v>
      </c>
      <c r="R582" s="51"/>
      <c r="S582" s="51"/>
      <c r="T582" s="51"/>
      <c r="U582" s="51"/>
      <c r="V582" s="51"/>
      <c r="W582" s="7"/>
      <c r="X582" s="7"/>
      <c r="IM582" s="10"/>
      <c r="IN582" s="10"/>
    </row>
    <row r="583" s="9" customFormat="true" ht="35.05" hidden="false" customHeight="false" outlineLevel="1" collapsed="false">
      <c r="A583" s="49" t="s">
        <v>1073</v>
      </c>
      <c r="B583" s="50" t="s">
        <v>49</v>
      </c>
      <c r="C583" s="50" t="s">
        <v>905</v>
      </c>
      <c r="D583" s="50" t="s">
        <v>51</v>
      </c>
      <c r="E583" s="45" t="s">
        <v>906</v>
      </c>
      <c r="F583" s="7" t="s">
        <v>117</v>
      </c>
      <c r="G583" s="51" t="n">
        <v>2</v>
      </c>
      <c r="H583" s="52"/>
      <c r="I583" s="46" t="n">
        <f aca="false">$D$1116</f>
        <v>0.264</v>
      </c>
      <c r="J583" s="53" t="n">
        <f aca="false">TRUNC(H583*(1+I583),2)</f>
        <v>0</v>
      </c>
      <c r="K583" s="54" t="n">
        <f aca="false">TRUNC(J583*G583,2)</f>
        <v>0</v>
      </c>
      <c r="L583" s="51"/>
      <c r="M583" s="46"/>
      <c r="N583" s="7"/>
      <c r="O583" s="51"/>
      <c r="P583" s="51"/>
      <c r="Q583" s="51" t="n">
        <f aca="false">K583</f>
        <v>0</v>
      </c>
      <c r="R583" s="51"/>
      <c r="S583" s="51"/>
      <c r="T583" s="51"/>
      <c r="U583" s="51"/>
      <c r="V583" s="51"/>
      <c r="W583" s="7"/>
      <c r="X583" s="7"/>
      <c r="IM583" s="10"/>
      <c r="IN583" s="10"/>
    </row>
    <row r="584" s="9" customFormat="true" ht="35.05" hidden="false" customHeight="false" outlineLevel="1" collapsed="false">
      <c r="A584" s="49" t="s">
        <v>1074</v>
      </c>
      <c r="B584" s="50" t="s">
        <v>49</v>
      </c>
      <c r="C584" s="50" t="s">
        <v>794</v>
      </c>
      <c r="D584" s="50" t="s">
        <v>51</v>
      </c>
      <c r="E584" s="45" t="s">
        <v>795</v>
      </c>
      <c r="F584" s="7" t="s">
        <v>117</v>
      </c>
      <c r="G584" s="51" t="n">
        <v>4</v>
      </c>
      <c r="H584" s="52"/>
      <c r="I584" s="46" t="n">
        <f aca="false">$D$1116</f>
        <v>0.264</v>
      </c>
      <c r="J584" s="53" t="n">
        <f aca="false">TRUNC(H584*(1+I584),2)</f>
        <v>0</v>
      </c>
      <c r="K584" s="54" t="n">
        <f aca="false">TRUNC(J584*G584,2)</f>
        <v>0</v>
      </c>
      <c r="L584" s="51"/>
      <c r="M584" s="46"/>
      <c r="N584" s="7"/>
      <c r="O584" s="51"/>
      <c r="P584" s="51"/>
      <c r="Q584" s="51" t="n">
        <f aca="false">K584</f>
        <v>0</v>
      </c>
      <c r="R584" s="51"/>
      <c r="S584" s="51"/>
      <c r="T584" s="51"/>
      <c r="U584" s="51"/>
      <c r="V584" s="51"/>
      <c r="W584" s="7"/>
      <c r="X584" s="7"/>
      <c r="IM584" s="10"/>
      <c r="IN584" s="10"/>
    </row>
    <row r="585" s="9" customFormat="true" ht="35.05" hidden="false" customHeight="false" outlineLevel="1" collapsed="false">
      <c r="A585" s="49" t="s">
        <v>1075</v>
      </c>
      <c r="B585" s="50" t="s">
        <v>49</v>
      </c>
      <c r="C585" s="50" t="s">
        <v>949</v>
      </c>
      <c r="D585" s="50" t="s">
        <v>51</v>
      </c>
      <c r="E585" s="45" t="s">
        <v>950</v>
      </c>
      <c r="F585" s="7" t="s">
        <v>130</v>
      </c>
      <c r="G585" s="51" t="n">
        <v>54</v>
      </c>
      <c r="H585" s="52"/>
      <c r="I585" s="46" t="n">
        <f aca="false">$D$1116</f>
        <v>0.264</v>
      </c>
      <c r="J585" s="53" t="n">
        <f aca="false">TRUNC(H585*(1+I585),2)</f>
        <v>0</v>
      </c>
      <c r="K585" s="54" t="n">
        <f aca="false">TRUNC(J585*G585,2)</f>
        <v>0</v>
      </c>
      <c r="L585" s="51"/>
      <c r="M585" s="46"/>
      <c r="N585" s="7"/>
      <c r="O585" s="51"/>
      <c r="P585" s="51"/>
      <c r="Q585" s="51" t="n">
        <f aca="false">K585</f>
        <v>0</v>
      </c>
      <c r="R585" s="51"/>
      <c r="S585" s="51"/>
      <c r="T585" s="51"/>
      <c r="U585" s="51"/>
      <c r="V585" s="51"/>
      <c r="W585" s="7"/>
      <c r="X585" s="7"/>
      <c r="IM585" s="10"/>
      <c r="IN585" s="10"/>
    </row>
    <row r="586" s="9" customFormat="true" ht="23.85" hidden="false" customHeight="false" outlineLevel="1" collapsed="false">
      <c r="A586" s="49" t="s">
        <v>1076</v>
      </c>
      <c r="B586" s="50" t="s">
        <v>49</v>
      </c>
      <c r="C586" s="50" t="s">
        <v>918</v>
      </c>
      <c r="D586" s="50" t="s">
        <v>51</v>
      </c>
      <c r="E586" s="45" t="s">
        <v>919</v>
      </c>
      <c r="F586" s="7" t="s">
        <v>117</v>
      </c>
      <c r="G586" s="51" t="n">
        <v>5</v>
      </c>
      <c r="H586" s="52"/>
      <c r="I586" s="46" t="n">
        <f aca="false">$D$1116</f>
        <v>0.264</v>
      </c>
      <c r="J586" s="53" t="n">
        <f aca="false">TRUNC(H586*(1+I586),2)</f>
        <v>0</v>
      </c>
      <c r="K586" s="54" t="n">
        <f aca="false">TRUNC(J586*G586,2)</f>
        <v>0</v>
      </c>
      <c r="L586" s="51"/>
      <c r="M586" s="46"/>
      <c r="N586" s="7"/>
      <c r="O586" s="51"/>
      <c r="P586" s="51"/>
      <c r="Q586" s="51" t="n">
        <f aca="false">K586</f>
        <v>0</v>
      </c>
      <c r="R586" s="51"/>
      <c r="S586" s="51"/>
      <c r="T586" s="51"/>
      <c r="U586" s="51"/>
      <c r="V586" s="51"/>
      <c r="W586" s="7"/>
      <c r="X586" s="7"/>
      <c r="IM586" s="10"/>
      <c r="IN586" s="10"/>
    </row>
    <row r="587" s="9" customFormat="true" ht="23.85" hidden="false" customHeight="false" outlineLevel="1" collapsed="false">
      <c r="A587" s="49" t="s">
        <v>1077</v>
      </c>
      <c r="B587" s="50" t="s">
        <v>49</v>
      </c>
      <c r="C587" s="50" t="s">
        <v>921</v>
      </c>
      <c r="D587" s="50" t="s">
        <v>51</v>
      </c>
      <c r="E587" s="45" t="s">
        <v>922</v>
      </c>
      <c r="F587" s="7" t="s">
        <v>117</v>
      </c>
      <c r="G587" s="51" t="n">
        <v>4</v>
      </c>
      <c r="H587" s="52"/>
      <c r="I587" s="46" t="n">
        <f aca="false">$D$1116</f>
        <v>0.264</v>
      </c>
      <c r="J587" s="53" t="n">
        <f aca="false">TRUNC(H587*(1+I587),2)</f>
        <v>0</v>
      </c>
      <c r="K587" s="54" t="n">
        <f aca="false">TRUNC(J587*G587,2)</f>
        <v>0</v>
      </c>
      <c r="L587" s="51"/>
      <c r="M587" s="46"/>
      <c r="N587" s="7"/>
      <c r="O587" s="51"/>
      <c r="P587" s="51"/>
      <c r="Q587" s="51" t="n">
        <f aca="false">K587</f>
        <v>0</v>
      </c>
      <c r="R587" s="51"/>
      <c r="S587" s="51"/>
      <c r="T587" s="51"/>
      <c r="U587" s="51"/>
      <c r="V587" s="51"/>
      <c r="W587" s="7"/>
      <c r="X587" s="7"/>
      <c r="IM587" s="10"/>
      <c r="IN587" s="10"/>
    </row>
    <row r="588" s="9" customFormat="true" ht="23.85" hidden="false" customHeight="false" outlineLevel="1" collapsed="false">
      <c r="A588" s="49" t="s">
        <v>1078</v>
      </c>
      <c r="B588" s="50" t="s">
        <v>49</v>
      </c>
      <c r="C588" s="50" t="s">
        <v>843</v>
      </c>
      <c r="D588" s="50" t="s">
        <v>51</v>
      </c>
      <c r="E588" s="45" t="s">
        <v>844</v>
      </c>
      <c r="F588" s="7" t="s">
        <v>117</v>
      </c>
      <c r="G588" s="51" t="n">
        <v>3</v>
      </c>
      <c r="H588" s="52"/>
      <c r="I588" s="46" t="n">
        <f aca="false">$D$1116</f>
        <v>0.264</v>
      </c>
      <c r="J588" s="53" t="n">
        <f aca="false">TRUNC(H588*(1+I588),2)</f>
        <v>0</v>
      </c>
      <c r="K588" s="54" t="n">
        <f aca="false">TRUNC(J588*G588,2)</f>
        <v>0</v>
      </c>
      <c r="L588" s="51"/>
      <c r="M588" s="46"/>
      <c r="N588" s="7"/>
      <c r="O588" s="51"/>
      <c r="P588" s="51"/>
      <c r="Q588" s="51" t="n">
        <f aca="false">K588</f>
        <v>0</v>
      </c>
      <c r="R588" s="51"/>
      <c r="S588" s="51"/>
      <c r="T588" s="51"/>
      <c r="U588" s="51"/>
      <c r="V588" s="51"/>
      <c r="W588" s="7"/>
      <c r="X588" s="7"/>
      <c r="IM588" s="10"/>
      <c r="IN588" s="10"/>
    </row>
    <row r="589" s="9" customFormat="true" ht="23.85" hidden="false" customHeight="false" outlineLevel="1" collapsed="false">
      <c r="A589" s="49" t="s">
        <v>1079</v>
      </c>
      <c r="B589" s="50" t="s">
        <v>49</v>
      </c>
      <c r="C589" s="50" t="s">
        <v>849</v>
      </c>
      <c r="D589" s="50" t="s">
        <v>51</v>
      </c>
      <c r="E589" s="45" t="s">
        <v>850</v>
      </c>
      <c r="F589" s="7" t="s">
        <v>130</v>
      </c>
      <c r="G589" s="51" t="n">
        <v>17.2</v>
      </c>
      <c r="H589" s="52"/>
      <c r="I589" s="46" t="n">
        <f aca="false">$D$1116</f>
        <v>0.264</v>
      </c>
      <c r="J589" s="53" t="n">
        <f aca="false">TRUNC(H589*(1+I589),2)</f>
        <v>0</v>
      </c>
      <c r="K589" s="54" t="n">
        <f aca="false">TRUNC(J589*G589,2)</f>
        <v>0</v>
      </c>
      <c r="L589" s="51"/>
      <c r="M589" s="46"/>
      <c r="N589" s="7"/>
      <c r="O589" s="51"/>
      <c r="P589" s="51"/>
      <c r="Q589" s="51" t="n">
        <f aca="false">K589</f>
        <v>0</v>
      </c>
      <c r="R589" s="51"/>
      <c r="S589" s="51"/>
      <c r="T589" s="51"/>
      <c r="U589" s="51"/>
      <c r="V589" s="51"/>
      <c r="W589" s="7"/>
      <c r="X589" s="7"/>
      <c r="IM589" s="10"/>
      <c r="IN589" s="10"/>
    </row>
    <row r="590" s="9" customFormat="true" ht="46.25" hidden="false" customHeight="false" outlineLevel="1" collapsed="false">
      <c r="A590" s="49" t="s">
        <v>1080</v>
      </c>
      <c r="B590" s="50" t="s">
        <v>49</v>
      </c>
      <c r="C590" s="50" t="s">
        <v>846</v>
      </c>
      <c r="D590" s="50" t="s">
        <v>51</v>
      </c>
      <c r="E590" s="45" t="s">
        <v>847</v>
      </c>
      <c r="F590" s="7" t="s">
        <v>117</v>
      </c>
      <c r="G590" s="51" t="n">
        <v>8</v>
      </c>
      <c r="H590" s="52"/>
      <c r="I590" s="46" t="n">
        <f aca="false">$D$1116</f>
        <v>0.264</v>
      </c>
      <c r="J590" s="53" t="n">
        <f aca="false">TRUNC(H590*(1+I590),2)</f>
        <v>0</v>
      </c>
      <c r="K590" s="54" t="n">
        <f aca="false">TRUNC(J590*G590,2)</f>
        <v>0</v>
      </c>
      <c r="L590" s="51"/>
      <c r="M590" s="46"/>
      <c r="N590" s="7"/>
      <c r="O590" s="51"/>
      <c r="P590" s="51"/>
      <c r="Q590" s="51" t="n">
        <f aca="false">K590</f>
        <v>0</v>
      </c>
      <c r="R590" s="51"/>
      <c r="S590" s="51"/>
      <c r="T590" s="51"/>
      <c r="U590" s="51"/>
      <c r="V590" s="51"/>
      <c r="W590" s="7"/>
      <c r="X590" s="7"/>
      <c r="IM590" s="10"/>
      <c r="IN590" s="10"/>
    </row>
    <row r="591" s="9" customFormat="true" ht="23.85" hidden="false" customHeight="false" outlineLevel="1" collapsed="false">
      <c r="A591" s="49" t="s">
        <v>1081</v>
      </c>
      <c r="B591" s="50" t="s">
        <v>49</v>
      </c>
      <c r="C591" s="50" t="s">
        <v>1082</v>
      </c>
      <c r="D591" s="50" t="s">
        <v>51</v>
      </c>
      <c r="E591" s="45" t="s">
        <v>1083</v>
      </c>
      <c r="F591" s="7" t="s">
        <v>117</v>
      </c>
      <c r="G591" s="51" t="n">
        <v>9</v>
      </c>
      <c r="H591" s="52"/>
      <c r="I591" s="46" t="n">
        <f aca="false">$D$1116</f>
        <v>0.264</v>
      </c>
      <c r="J591" s="53" t="n">
        <f aca="false">TRUNC(H591*(1+I591),2)</f>
        <v>0</v>
      </c>
      <c r="K591" s="54" t="n">
        <f aca="false">TRUNC(J591*G591,2)</f>
        <v>0</v>
      </c>
      <c r="L591" s="51"/>
      <c r="M591" s="46"/>
      <c r="N591" s="7"/>
      <c r="O591" s="51"/>
      <c r="P591" s="51"/>
      <c r="Q591" s="51"/>
      <c r="R591" s="51"/>
      <c r="S591" s="51"/>
      <c r="T591" s="51"/>
      <c r="U591" s="51"/>
      <c r="V591" s="51"/>
      <c r="W591" s="51" t="n">
        <f aca="false">K591</f>
        <v>0</v>
      </c>
      <c r="X591" s="7"/>
      <c r="IM591" s="10"/>
      <c r="IN591" s="10"/>
    </row>
    <row r="592" s="9" customFormat="true" ht="12.8" hidden="false" customHeight="false" outlineLevel="1" collapsed="false">
      <c r="A592" s="49" t="s">
        <v>1084</v>
      </c>
      <c r="B592" s="50" t="s">
        <v>49</v>
      </c>
      <c r="C592" s="50" t="s">
        <v>1085</v>
      </c>
      <c r="D592" s="50" t="s">
        <v>74</v>
      </c>
      <c r="E592" s="45" t="s">
        <v>1086</v>
      </c>
      <c r="F592" s="7" t="s">
        <v>117</v>
      </c>
      <c r="G592" s="51" t="n">
        <v>9</v>
      </c>
      <c r="H592" s="52"/>
      <c r="I592" s="46" t="n">
        <f aca="false">$D$1116</f>
        <v>0.264</v>
      </c>
      <c r="J592" s="53" t="n">
        <f aca="false">TRUNC(H592*(1+I592),2)</f>
        <v>0</v>
      </c>
      <c r="K592" s="54" t="n">
        <f aca="false">TRUNC(J592*G592,2)</f>
        <v>0</v>
      </c>
      <c r="L592" s="51"/>
      <c r="M592" s="46"/>
      <c r="N592" s="7"/>
      <c r="O592" s="51"/>
      <c r="P592" s="51"/>
      <c r="Q592" s="51"/>
      <c r="R592" s="51"/>
      <c r="S592" s="51"/>
      <c r="T592" s="51"/>
      <c r="U592" s="51"/>
      <c r="V592" s="51"/>
      <c r="W592" s="51" t="n">
        <f aca="false">K592</f>
        <v>0</v>
      </c>
      <c r="X592" s="7"/>
      <c r="IM592" s="10"/>
      <c r="IN592" s="10"/>
    </row>
    <row r="593" s="72" customFormat="true" ht="14.15" hidden="false" customHeight="false" outlineLevel="1" collapsed="false">
      <c r="A593" s="65" t="s">
        <v>1087</v>
      </c>
      <c r="B593" s="67"/>
      <c r="C593" s="67"/>
      <c r="D593" s="67"/>
      <c r="E593" s="115" t="s">
        <v>1088</v>
      </c>
      <c r="F593" s="71"/>
      <c r="G593" s="71"/>
      <c r="H593" s="52"/>
      <c r="I593" s="70"/>
      <c r="J593" s="70"/>
      <c r="K593" s="69"/>
      <c r="L593" s="69"/>
      <c r="M593" s="70"/>
      <c r="N593" s="71" t="n">
        <f aca="false">SUM(O593:V593)-K593</f>
        <v>0</v>
      </c>
      <c r="O593" s="69"/>
      <c r="P593" s="69"/>
      <c r="Q593" s="69"/>
      <c r="R593" s="69"/>
      <c r="S593" s="69"/>
      <c r="T593" s="69"/>
      <c r="U593" s="69"/>
      <c r="V593" s="69"/>
      <c r="W593" s="71"/>
      <c r="X593" s="71"/>
      <c r="IM593" s="85"/>
      <c r="IN593" s="85"/>
    </row>
    <row r="594" s="9" customFormat="true" ht="35.05" hidden="false" customHeight="false" outlineLevel="1" collapsed="false">
      <c r="A594" s="49" t="s">
        <v>1089</v>
      </c>
      <c r="B594" s="50" t="s">
        <v>49</v>
      </c>
      <c r="C594" s="50" t="s">
        <v>1090</v>
      </c>
      <c r="D594" s="50" t="s">
        <v>51</v>
      </c>
      <c r="E594" s="45" t="s">
        <v>1091</v>
      </c>
      <c r="F594" s="7" t="s">
        <v>117</v>
      </c>
      <c r="G594" s="51" t="n">
        <v>5</v>
      </c>
      <c r="H594" s="52"/>
      <c r="I594" s="46" t="n">
        <f aca="false">$D$1116</f>
        <v>0.264</v>
      </c>
      <c r="J594" s="53" t="n">
        <f aca="false">TRUNC(H594*(1+I594),2)</f>
        <v>0</v>
      </c>
      <c r="K594" s="54" t="n">
        <f aca="false">TRUNC(J594*G594,2)</f>
        <v>0</v>
      </c>
      <c r="L594" s="51"/>
      <c r="M594" s="46"/>
      <c r="N594" s="7"/>
      <c r="O594" s="51"/>
      <c r="P594" s="51"/>
      <c r="Q594" s="51"/>
      <c r="R594" s="51"/>
      <c r="S594" s="51" t="n">
        <f aca="false">K594</f>
        <v>0</v>
      </c>
      <c r="T594" s="51"/>
      <c r="U594" s="51"/>
      <c r="V594" s="51"/>
      <c r="W594" s="7"/>
      <c r="X594" s="7"/>
      <c r="IM594" s="10"/>
      <c r="IN594" s="10"/>
    </row>
    <row r="595" s="9" customFormat="true" ht="35.05" hidden="false" customHeight="false" outlineLevel="1" collapsed="false">
      <c r="A595" s="49" t="s">
        <v>1092</v>
      </c>
      <c r="B595" s="50" t="s">
        <v>49</v>
      </c>
      <c r="C595" s="50" t="s">
        <v>1093</v>
      </c>
      <c r="D595" s="50" t="s">
        <v>51</v>
      </c>
      <c r="E595" s="45" t="s">
        <v>1094</v>
      </c>
      <c r="F595" s="7" t="s">
        <v>117</v>
      </c>
      <c r="G595" s="51" t="n">
        <v>2</v>
      </c>
      <c r="H595" s="52"/>
      <c r="I595" s="46" t="n">
        <f aca="false">$D$1116</f>
        <v>0.264</v>
      </c>
      <c r="J595" s="53" t="n">
        <f aca="false">TRUNC(H595*(1+I595),2)</f>
        <v>0</v>
      </c>
      <c r="K595" s="54" t="n">
        <f aca="false">TRUNC(J595*G595,2)</f>
        <v>0</v>
      </c>
      <c r="L595" s="51"/>
      <c r="M595" s="46"/>
      <c r="N595" s="7"/>
      <c r="O595" s="51"/>
      <c r="P595" s="51"/>
      <c r="Q595" s="51"/>
      <c r="R595" s="51"/>
      <c r="S595" s="51" t="n">
        <f aca="false">K595</f>
        <v>0</v>
      </c>
      <c r="T595" s="51"/>
      <c r="U595" s="51"/>
      <c r="V595" s="51"/>
      <c r="W595" s="7"/>
      <c r="X595" s="7"/>
      <c r="IM595" s="10"/>
      <c r="IN595" s="10"/>
    </row>
    <row r="596" s="9" customFormat="true" ht="35.05" hidden="false" customHeight="false" outlineLevel="1" collapsed="false">
      <c r="A596" s="49" t="s">
        <v>1095</v>
      </c>
      <c r="B596" s="50" t="s">
        <v>49</v>
      </c>
      <c r="C596" s="50" t="s">
        <v>813</v>
      </c>
      <c r="D596" s="50" t="s">
        <v>51</v>
      </c>
      <c r="E596" s="45" t="s">
        <v>814</v>
      </c>
      <c r="F596" s="7" t="s">
        <v>130</v>
      </c>
      <c r="G596" s="51" t="n">
        <v>47</v>
      </c>
      <c r="H596" s="52"/>
      <c r="I596" s="46" t="n">
        <f aca="false">$D$1116</f>
        <v>0.264</v>
      </c>
      <c r="J596" s="53" t="n">
        <f aca="false">TRUNC(H596*(1+I596),2)</f>
        <v>0</v>
      </c>
      <c r="K596" s="54" t="n">
        <f aca="false">TRUNC(J596*G596,2)</f>
        <v>0</v>
      </c>
      <c r="L596" s="51"/>
      <c r="M596" s="46"/>
      <c r="N596" s="7"/>
      <c r="O596" s="51"/>
      <c r="P596" s="51"/>
      <c r="Q596" s="51"/>
      <c r="R596" s="51"/>
      <c r="S596" s="51" t="n">
        <f aca="false">K596</f>
        <v>0</v>
      </c>
      <c r="T596" s="51"/>
      <c r="U596" s="51"/>
      <c r="V596" s="51"/>
      <c r="W596" s="7"/>
      <c r="X596" s="7"/>
      <c r="IM596" s="10"/>
      <c r="IN596" s="10"/>
    </row>
    <row r="597" s="9" customFormat="true" ht="57.45" hidden="false" customHeight="false" outlineLevel="1" collapsed="false">
      <c r="A597" s="49" t="s">
        <v>1096</v>
      </c>
      <c r="B597" s="50" t="s">
        <v>49</v>
      </c>
      <c r="C597" s="50" t="s">
        <v>1097</v>
      </c>
      <c r="D597" s="50" t="s">
        <v>51</v>
      </c>
      <c r="E597" s="45" t="s">
        <v>1098</v>
      </c>
      <c r="F597" s="7" t="s">
        <v>117</v>
      </c>
      <c r="G597" s="51" t="n">
        <v>1</v>
      </c>
      <c r="H597" s="52"/>
      <c r="I597" s="46" t="n">
        <f aca="false">$D$1116</f>
        <v>0.264</v>
      </c>
      <c r="J597" s="53" t="n">
        <f aca="false">TRUNC(H597*(1+I597),2)</f>
        <v>0</v>
      </c>
      <c r="K597" s="54" t="n">
        <f aca="false">TRUNC(J597*G597,2)</f>
        <v>0</v>
      </c>
      <c r="L597" s="51"/>
      <c r="M597" s="46"/>
      <c r="N597" s="7"/>
      <c r="O597" s="51"/>
      <c r="P597" s="51"/>
      <c r="Q597" s="51"/>
      <c r="R597" s="51"/>
      <c r="S597" s="51" t="n">
        <f aca="false">K597</f>
        <v>0</v>
      </c>
      <c r="T597" s="51"/>
      <c r="U597" s="51"/>
      <c r="V597" s="51"/>
      <c r="W597" s="7"/>
      <c r="X597" s="7"/>
      <c r="IM597" s="10"/>
      <c r="IN597" s="10"/>
    </row>
    <row r="598" s="9" customFormat="true" ht="23.85" hidden="false" customHeight="false" outlineLevel="1" collapsed="false">
      <c r="A598" s="49" t="s">
        <v>1099</v>
      </c>
      <c r="B598" s="50" t="s">
        <v>49</v>
      </c>
      <c r="C598" s="50" t="s">
        <v>214</v>
      </c>
      <c r="D598" s="50" t="s">
        <v>51</v>
      </c>
      <c r="E598" s="45" t="s">
        <v>873</v>
      </c>
      <c r="F598" s="7" t="s">
        <v>121</v>
      </c>
      <c r="G598" s="51" t="n">
        <v>11.28</v>
      </c>
      <c r="H598" s="52"/>
      <c r="I598" s="46" t="n">
        <f aca="false">$D$1116</f>
        <v>0.264</v>
      </c>
      <c r="J598" s="53" t="n">
        <f aca="false">TRUNC(H598*(1+I598),2)</f>
        <v>0</v>
      </c>
      <c r="K598" s="54" t="n">
        <f aca="false">TRUNC(J598*G598,2)</f>
        <v>0</v>
      </c>
      <c r="L598" s="51"/>
      <c r="M598" s="46"/>
      <c r="N598" s="7"/>
      <c r="O598" s="51"/>
      <c r="P598" s="51"/>
      <c r="Q598" s="51"/>
      <c r="R598" s="51"/>
      <c r="S598" s="51" t="n">
        <f aca="false">K598</f>
        <v>0</v>
      </c>
      <c r="T598" s="51"/>
      <c r="U598" s="51"/>
      <c r="V598" s="51"/>
      <c r="W598" s="7"/>
      <c r="X598" s="7"/>
      <c r="IM598" s="10"/>
      <c r="IN598" s="10"/>
    </row>
    <row r="599" s="9" customFormat="true" ht="14.15" hidden="false" customHeight="false" outlineLevel="1" collapsed="false">
      <c r="A599" s="49" t="s">
        <v>1100</v>
      </c>
      <c r="B599" s="50" t="s">
        <v>49</v>
      </c>
      <c r="C599" s="50" t="s">
        <v>875</v>
      </c>
      <c r="D599" s="50" t="s">
        <v>51</v>
      </c>
      <c r="E599" s="45" t="s">
        <v>876</v>
      </c>
      <c r="F599" s="7" t="s">
        <v>121</v>
      </c>
      <c r="G599" s="51" t="n">
        <v>11.28</v>
      </c>
      <c r="H599" s="52"/>
      <c r="I599" s="46" t="n">
        <f aca="false">$D$1116</f>
        <v>0.264</v>
      </c>
      <c r="J599" s="53" t="n">
        <f aca="false">TRUNC(H599*(1+I599),2)</f>
        <v>0</v>
      </c>
      <c r="K599" s="54" t="n">
        <f aca="false">TRUNC(J599*G599,2)</f>
        <v>0</v>
      </c>
      <c r="L599" s="51"/>
      <c r="M599" s="46"/>
      <c r="N599" s="7"/>
      <c r="O599" s="51"/>
      <c r="P599" s="51"/>
      <c r="Q599" s="51"/>
      <c r="R599" s="51"/>
      <c r="S599" s="51" t="n">
        <f aca="false">K599</f>
        <v>0</v>
      </c>
      <c r="T599" s="51"/>
      <c r="U599" s="51"/>
      <c r="V599" s="51"/>
      <c r="W599" s="7"/>
      <c r="X599" s="7"/>
      <c r="IM599" s="10"/>
      <c r="IN599" s="10"/>
    </row>
    <row r="600" s="72" customFormat="true" ht="14.15" hidden="false" customHeight="false" outlineLevel="1" collapsed="false">
      <c r="A600" s="65" t="s">
        <v>1101</v>
      </c>
      <c r="B600" s="67"/>
      <c r="C600" s="67"/>
      <c r="D600" s="67"/>
      <c r="E600" s="115" t="s">
        <v>1102</v>
      </c>
      <c r="F600" s="71"/>
      <c r="G600" s="71"/>
      <c r="H600" s="52"/>
      <c r="I600" s="70"/>
      <c r="J600" s="70"/>
      <c r="K600" s="69"/>
      <c r="L600" s="69"/>
      <c r="M600" s="70"/>
      <c r="N600" s="71" t="n">
        <f aca="false">SUM(O600:V600)-K600</f>
        <v>0</v>
      </c>
      <c r="O600" s="69"/>
      <c r="P600" s="69"/>
      <c r="Q600" s="69"/>
      <c r="R600" s="69"/>
      <c r="S600" s="69"/>
      <c r="T600" s="69"/>
      <c r="U600" s="69"/>
      <c r="V600" s="69"/>
      <c r="W600" s="71"/>
      <c r="X600" s="71"/>
      <c r="IM600" s="85"/>
      <c r="IN600" s="85"/>
    </row>
    <row r="601" s="80" customFormat="true" ht="14.15" hidden="false" customHeight="false" outlineLevel="1" collapsed="false">
      <c r="A601" s="73" t="s">
        <v>1103</v>
      </c>
      <c r="B601" s="74"/>
      <c r="C601" s="74"/>
      <c r="D601" s="75"/>
      <c r="E601" s="132" t="s">
        <v>1104</v>
      </c>
      <c r="F601" s="93"/>
      <c r="G601" s="93"/>
      <c r="H601" s="52"/>
      <c r="I601" s="78"/>
      <c r="J601" s="78"/>
      <c r="K601" s="77"/>
      <c r="L601" s="77"/>
      <c r="M601" s="78"/>
      <c r="N601" s="79" t="n">
        <f aca="false">SUM(O601:V601)-K601</f>
        <v>0</v>
      </c>
      <c r="O601" s="77"/>
      <c r="P601" s="77"/>
      <c r="Q601" s="77"/>
      <c r="R601" s="77"/>
      <c r="S601" s="77"/>
      <c r="T601" s="77"/>
      <c r="U601" s="77"/>
      <c r="V601" s="77"/>
      <c r="W601" s="79"/>
      <c r="X601" s="79"/>
      <c r="IM601" s="89"/>
      <c r="IN601" s="89"/>
    </row>
    <row r="602" s="9" customFormat="true" ht="23.85" hidden="false" customHeight="false" outlineLevel="1" collapsed="false">
      <c r="A602" s="49" t="s">
        <v>1105</v>
      </c>
      <c r="B602" s="50" t="s">
        <v>49</v>
      </c>
      <c r="C602" s="50" t="s">
        <v>834</v>
      </c>
      <c r="D602" s="50" t="s">
        <v>51</v>
      </c>
      <c r="E602" s="45" t="s">
        <v>835</v>
      </c>
      <c r="F602" s="7" t="s">
        <v>117</v>
      </c>
      <c r="G602" s="51" t="n">
        <v>7</v>
      </c>
      <c r="H602" s="52"/>
      <c r="I602" s="46" t="n">
        <f aca="false">$D$1116</f>
        <v>0.264</v>
      </c>
      <c r="J602" s="53" t="n">
        <f aca="false">TRUNC(H602*(1+I602),2)</f>
        <v>0</v>
      </c>
      <c r="K602" s="54" t="n">
        <f aca="false">TRUNC(J602*G602,2)</f>
        <v>0</v>
      </c>
      <c r="L602" s="51"/>
      <c r="M602" s="46"/>
      <c r="N602" s="7"/>
      <c r="O602" s="51"/>
      <c r="P602" s="51"/>
      <c r="Q602" s="51"/>
      <c r="R602" s="51"/>
      <c r="S602" s="51" t="n">
        <f aca="false">K602</f>
        <v>0</v>
      </c>
      <c r="T602" s="51"/>
      <c r="U602" s="51"/>
      <c r="V602" s="51"/>
      <c r="W602" s="7"/>
      <c r="X602" s="7"/>
      <c r="IM602" s="10"/>
      <c r="IN602" s="10"/>
    </row>
    <row r="603" s="9" customFormat="true" ht="23.85" hidden="false" customHeight="false" outlineLevel="1" collapsed="false">
      <c r="A603" s="49" t="s">
        <v>1106</v>
      </c>
      <c r="B603" s="50" t="s">
        <v>49</v>
      </c>
      <c r="C603" s="50" t="s">
        <v>1107</v>
      </c>
      <c r="D603" s="50" t="s">
        <v>51</v>
      </c>
      <c r="E603" s="45" t="s">
        <v>1108</v>
      </c>
      <c r="F603" s="7" t="s">
        <v>117</v>
      </c>
      <c r="G603" s="51" t="n">
        <v>1</v>
      </c>
      <c r="H603" s="52"/>
      <c r="I603" s="46" t="n">
        <f aca="false">$D$1116</f>
        <v>0.264</v>
      </c>
      <c r="J603" s="53" t="n">
        <f aca="false">TRUNC(H603*(1+I603),2)</f>
        <v>0</v>
      </c>
      <c r="K603" s="54" t="n">
        <f aca="false">TRUNC(J603*G603,2)</f>
        <v>0</v>
      </c>
      <c r="L603" s="51"/>
      <c r="M603" s="46"/>
      <c r="N603" s="7"/>
      <c r="O603" s="51"/>
      <c r="P603" s="51"/>
      <c r="Q603" s="51"/>
      <c r="R603" s="51"/>
      <c r="S603" s="51" t="n">
        <f aca="false">K603</f>
        <v>0</v>
      </c>
      <c r="T603" s="51"/>
      <c r="U603" s="51"/>
      <c r="V603" s="51"/>
      <c r="W603" s="7"/>
      <c r="X603" s="7"/>
      <c r="IM603" s="10"/>
      <c r="IN603" s="10"/>
    </row>
    <row r="604" s="9" customFormat="true" ht="46.25" hidden="false" customHeight="false" outlineLevel="1" collapsed="false">
      <c r="A604" s="49" t="s">
        <v>1109</v>
      </c>
      <c r="B604" s="50" t="s">
        <v>49</v>
      </c>
      <c r="C604" s="50" t="s">
        <v>1110</v>
      </c>
      <c r="D604" s="50" t="s">
        <v>51</v>
      </c>
      <c r="E604" s="45" t="s">
        <v>1111</v>
      </c>
      <c r="F604" s="7" t="s">
        <v>117</v>
      </c>
      <c r="G604" s="51" t="n">
        <v>1</v>
      </c>
      <c r="H604" s="52"/>
      <c r="I604" s="46" t="n">
        <f aca="false">$D$1116</f>
        <v>0.264</v>
      </c>
      <c r="J604" s="53" t="n">
        <f aca="false">TRUNC(H604*(1+I604),2)</f>
        <v>0</v>
      </c>
      <c r="K604" s="54" t="n">
        <f aca="false">TRUNC(J604*G604,2)</f>
        <v>0</v>
      </c>
      <c r="L604" s="51"/>
      <c r="M604" s="46"/>
      <c r="N604" s="7"/>
      <c r="O604" s="51"/>
      <c r="P604" s="51"/>
      <c r="Q604" s="51"/>
      <c r="R604" s="51"/>
      <c r="S604" s="51" t="n">
        <f aca="false">K604</f>
        <v>0</v>
      </c>
      <c r="T604" s="51"/>
      <c r="U604" s="51"/>
      <c r="V604" s="51"/>
      <c r="W604" s="7"/>
      <c r="X604" s="7"/>
      <c r="IM604" s="10"/>
      <c r="IN604" s="10"/>
    </row>
    <row r="605" s="9" customFormat="true" ht="23.85" hidden="false" customHeight="false" outlineLevel="1" collapsed="false">
      <c r="A605" s="49" t="s">
        <v>1112</v>
      </c>
      <c r="B605" s="50" t="s">
        <v>49</v>
      </c>
      <c r="C605" s="50" t="s">
        <v>1113</v>
      </c>
      <c r="D605" s="50" t="s">
        <v>51</v>
      </c>
      <c r="E605" s="45" t="s">
        <v>1114</v>
      </c>
      <c r="F605" s="7" t="s">
        <v>130</v>
      </c>
      <c r="G605" s="51" t="n">
        <v>37.14</v>
      </c>
      <c r="H605" s="52"/>
      <c r="I605" s="46" t="n">
        <f aca="false">$D$1116</f>
        <v>0.264</v>
      </c>
      <c r="J605" s="53" t="n">
        <f aca="false">TRUNC(H605*(1+I605),2)</f>
        <v>0</v>
      </c>
      <c r="K605" s="54" t="n">
        <f aca="false">TRUNC(J605*G605,2)</f>
        <v>0</v>
      </c>
      <c r="L605" s="51"/>
      <c r="M605" s="46"/>
      <c r="N605" s="7"/>
      <c r="O605" s="51"/>
      <c r="P605" s="51"/>
      <c r="Q605" s="51"/>
      <c r="R605" s="51"/>
      <c r="S605" s="51" t="n">
        <f aca="false">K605</f>
        <v>0</v>
      </c>
      <c r="T605" s="51"/>
      <c r="U605" s="51"/>
      <c r="V605" s="51"/>
      <c r="W605" s="7"/>
      <c r="X605" s="7"/>
      <c r="IM605" s="10"/>
      <c r="IN605" s="10"/>
    </row>
    <row r="606" s="9" customFormat="true" ht="23.85" hidden="false" customHeight="false" outlineLevel="1" collapsed="false">
      <c r="A606" s="49" t="s">
        <v>1115</v>
      </c>
      <c r="B606" s="50" t="s">
        <v>49</v>
      </c>
      <c r="C606" s="50" t="s">
        <v>1116</v>
      </c>
      <c r="D606" s="50" t="s">
        <v>51</v>
      </c>
      <c r="E606" s="45" t="s">
        <v>1117</v>
      </c>
      <c r="F606" s="7" t="s">
        <v>117</v>
      </c>
      <c r="G606" s="51" t="n">
        <v>1</v>
      </c>
      <c r="H606" s="52"/>
      <c r="I606" s="46" t="n">
        <f aca="false">$D$1116</f>
        <v>0.264</v>
      </c>
      <c r="J606" s="53" t="n">
        <f aca="false">TRUNC(H606*(1+I606),2)</f>
        <v>0</v>
      </c>
      <c r="K606" s="54" t="n">
        <f aca="false">TRUNC(J606*G606,2)</f>
        <v>0</v>
      </c>
      <c r="L606" s="51"/>
      <c r="M606" s="46"/>
      <c r="N606" s="7"/>
      <c r="O606" s="51"/>
      <c r="P606" s="51"/>
      <c r="Q606" s="51"/>
      <c r="R606" s="51"/>
      <c r="S606" s="51" t="n">
        <f aca="false">K606</f>
        <v>0</v>
      </c>
      <c r="T606" s="51"/>
      <c r="U606" s="51"/>
      <c r="V606" s="51"/>
      <c r="W606" s="7"/>
      <c r="X606" s="7"/>
      <c r="IM606" s="10"/>
      <c r="IN606" s="10"/>
    </row>
    <row r="607" s="80" customFormat="true" ht="14.15" hidden="false" customHeight="false" outlineLevel="1" collapsed="false">
      <c r="A607" s="73" t="s">
        <v>1118</v>
      </c>
      <c r="B607" s="74"/>
      <c r="C607" s="74"/>
      <c r="D607" s="75"/>
      <c r="E607" s="132" t="s">
        <v>1119</v>
      </c>
      <c r="F607" s="93"/>
      <c r="G607" s="93"/>
      <c r="H607" s="52"/>
      <c r="I607" s="78"/>
      <c r="J607" s="78"/>
      <c r="K607" s="77"/>
      <c r="L607" s="77"/>
      <c r="M607" s="78"/>
      <c r="N607" s="79" t="n">
        <f aca="false">SUM(O607:V607)-K607</f>
        <v>0</v>
      </c>
      <c r="O607" s="77"/>
      <c r="P607" s="77"/>
      <c r="Q607" s="77"/>
      <c r="R607" s="77"/>
      <c r="S607" s="77"/>
      <c r="T607" s="77"/>
      <c r="U607" s="77"/>
      <c r="V607" s="77"/>
      <c r="W607" s="79"/>
      <c r="X607" s="79"/>
      <c r="IM607" s="89"/>
      <c r="IN607" s="89"/>
    </row>
    <row r="608" s="9" customFormat="true" ht="23.85" hidden="false" customHeight="false" outlineLevel="1" collapsed="false">
      <c r="A608" s="49" t="s">
        <v>1120</v>
      </c>
      <c r="B608" s="50" t="s">
        <v>49</v>
      </c>
      <c r="C608" s="50" t="s">
        <v>843</v>
      </c>
      <c r="D608" s="50" t="s">
        <v>51</v>
      </c>
      <c r="E608" s="45" t="s">
        <v>844</v>
      </c>
      <c r="F608" s="7" t="s">
        <v>117</v>
      </c>
      <c r="G608" s="51" t="n">
        <v>4</v>
      </c>
      <c r="H608" s="52"/>
      <c r="I608" s="46" t="n">
        <f aca="false">$D$1116</f>
        <v>0.264</v>
      </c>
      <c r="J608" s="53" t="n">
        <f aca="false">TRUNC(H608*(1+I608),2)</f>
        <v>0</v>
      </c>
      <c r="K608" s="54" t="n">
        <f aca="false">TRUNC(J608*G608,2)</f>
        <v>0</v>
      </c>
      <c r="L608" s="51"/>
      <c r="M608" s="46"/>
      <c r="N608" s="7"/>
      <c r="O608" s="51"/>
      <c r="P608" s="51"/>
      <c r="Q608" s="51"/>
      <c r="R608" s="51"/>
      <c r="S608" s="51" t="n">
        <f aca="false">K608</f>
        <v>0</v>
      </c>
      <c r="T608" s="51"/>
      <c r="U608" s="51"/>
      <c r="V608" s="51"/>
      <c r="W608" s="7"/>
      <c r="X608" s="7"/>
      <c r="IM608" s="10"/>
      <c r="IN608" s="10"/>
    </row>
    <row r="609" s="9" customFormat="true" ht="23.85" hidden="false" customHeight="false" outlineLevel="1" collapsed="false">
      <c r="A609" s="49" t="s">
        <v>1121</v>
      </c>
      <c r="B609" s="50" t="s">
        <v>49</v>
      </c>
      <c r="C609" s="50" t="s">
        <v>959</v>
      </c>
      <c r="D609" s="50" t="s">
        <v>51</v>
      </c>
      <c r="E609" s="45" t="s">
        <v>960</v>
      </c>
      <c r="F609" s="7" t="s">
        <v>130</v>
      </c>
      <c r="G609" s="51" t="n">
        <v>16.65</v>
      </c>
      <c r="H609" s="52"/>
      <c r="I609" s="46" t="n">
        <f aca="false">$D$1116</f>
        <v>0.264</v>
      </c>
      <c r="J609" s="53" t="n">
        <f aca="false">TRUNC(H609*(1+I609),2)</f>
        <v>0</v>
      </c>
      <c r="K609" s="54" t="n">
        <f aca="false">TRUNC(J609*G609,2)</f>
        <v>0</v>
      </c>
      <c r="L609" s="51"/>
      <c r="M609" s="46"/>
      <c r="N609" s="7"/>
      <c r="O609" s="51"/>
      <c r="P609" s="51"/>
      <c r="Q609" s="51"/>
      <c r="R609" s="51"/>
      <c r="S609" s="51" t="n">
        <f aca="false">K609</f>
        <v>0</v>
      </c>
      <c r="T609" s="51"/>
      <c r="U609" s="51"/>
      <c r="V609" s="51"/>
      <c r="W609" s="7"/>
      <c r="X609" s="7"/>
      <c r="IM609" s="10"/>
      <c r="IN609" s="10"/>
    </row>
    <row r="610" s="9" customFormat="true" ht="23.85" hidden="false" customHeight="false" outlineLevel="1" collapsed="false">
      <c r="A610" s="49" t="s">
        <v>1122</v>
      </c>
      <c r="B610" s="50" t="s">
        <v>49</v>
      </c>
      <c r="C610" s="50" t="s">
        <v>1123</v>
      </c>
      <c r="D610" s="50" t="s">
        <v>51</v>
      </c>
      <c r="E610" s="45" t="s">
        <v>1124</v>
      </c>
      <c r="F610" s="7" t="s">
        <v>117</v>
      </c>
      <c r="G610" s="51" t="n">
        <v>4</v>
      </c>
      <c r="H610" s="52"/>
      <c r="I610" s="46" t="n">
        <f aca="false">$D$1116</f>
        <v>0.264</v>
      </c>
      <c r="J610" s="53" t="n">
        <f aca="false">TRUNC(H610*(1+I610),2)</f>
        <v>0</v>
      </c>
      <c r="K610" s="54" t="n">
        <f aca="false">TRUNC(J610*G610,2)</f>
        <v>0</v>
      </c>
      <c r="L610" s="51"/>
      <c r="M610" s="46"/>
      <c r="N610" s="7"/>
      <c r="O610" s="51"/>
      <c r="P610" s="51"/>
      <c r="Q610" s="51"/>
      <c r="R610" s="51"/>
      <c r="S610" s="51" t="n">
        <f aca="false">K610</f>
        <v>0</v>
      </c>
      <c r="T610" s="51"/>
      <c r="U610" s="51"/>
      <c r="V610" s="51"/>
      <c r="W610" s="7"/>
      <c r="X610" s="7"/>
      <c r="IM610" s="10"/>
      <c r="IN610" s="10"/>
    </row>
    <row r="611" s="9" customFormat="true" ht="23.85" hidden="false" customHeight="false" outlineLevel="1" collapsed="false">
      <c r="A611" s="49" t="s">
        <v>1125</v>
      </c>
      <c r="B611" s="50" t="s">
        <v>49</v>
      </c>
      <c r="C611" s="50" t="s">
        <v>1126</v>
      </c>
      <c r="D611" s="50" t="s">
        <v>74</v>
      </c>
      <c r="E611" s="45" t="s">
        <v>1127</v>
      </c>
      <c r="F611" s="7" t="s">
        <v>117</v>
      </c>
      <c r="G611" s="51" t="n">
        <v>2</v>
      </c>
      <c r="H611" s="52"/>
      <c r="I611" s="46" t="n">
        <f aca="false">$D$1116</f>
        <v>0.264</v>
      </c>
      <c r="J611" s="53" t="n">
        <f aca="false">TRUNC(H611*(1+I611),2)</f>
        <v>0</v>
      </c>
      <c r="K611" s="54" t="n">
        <f aca="false">TRUNC(J611*G611,2)</f>
        <v>0</v>
      </c>
      <c r="L611" s="51"/>
      <c r="M611" s="46"/>
      <c r="N611" s="7"/>
      <c r="O611" s="51"/>
      <c r="P611" s="51"/>
      <c r="Q611" s="51"/>
      <c r="R611" s="51"/>
      <c r="S611" s="51" t="n">
        <f aca="false">K611</f>
        <v>0</v>
      </c>
      <c r="T611" s="51"/>
      <c r="U611" s="51"/>
      <c r="V611" s="51"/>
      <c r="W611" s="7"/>
      <c r="X611" s="7"/>
      <c r="IM611" s="10"/>
      <c r="IN611" s="10"/>
    </row>
    <row r="612" s="9" customFormat="true" ht="23.85" hidden="false" customHeight="false" outlineLevel="1" collapsed="false">
      <c r="A612" s="49" t="s">
        <v>1128</v>
      </c>
      <c r="B612" s="50" t="s">
        <v>49</v>
      </c>
      <c r="C612" s="50" t="s">
        <v>834</v>
      </c>
      <c r="D612" s="50" t="s">
        <v>51</v>
      </c>
      <c r="E612" s="45" t="s">
        <v>835</v>
      </c>
      <c r="F612" s="7" t="s">
        <v>117</v>
      </c>
      <c r="G612" s="51" t="n">
        <v>2</v>
      </c>
      <c r="H612" s="52"/>
      <c r="I612" s="46" t="n">
        <f aca="false">$D$1116</f>
        <v>0.264</v>
      </c>
      <c r="J612" s="53" t="n">
        <f aca="false">TRUNC(H612*(1+I612),2)</f>
        <v>0</v>
      </c>
      <c r="K612" s="54" t="n">
        <f aca="false">TRUNC(J612*G612,2)</f>
        <v>0</v>
      </c>
      <c r="L612" s="51"/>
      <c r="M612" s="46"/>
      <c r="N612" s="7"/>
      <c r="O612" s="51"/>
      <c r="P612" s="51"/>
      <c r="Q612" s="51"/>
      <c r="R612" s="51"/>
      <c r="S612" s="51" t="n">
        <f aca="false">K612</f>
        <v>0</v>
      </c>
      <c r="T612" s="51"/>
      <c r="U612" s="51"/>
      <c r="V612" s="51"/>
      <c r="W612" s="7"/>
      <c r="X612" s="7"/>
      <c r="IM612" s="10"/>
      <c r="IN612" s="10"/>
    </row>
    <row r="613" s="9" customFormat="true" ht="23.85" hidden="false" customHeight="false" outlineLevel="1" collapsed="false">
      <c r="A613" s="49" t="s">
        <v>1129</v>
      </c>
      <c r="B613" s="50" t="s">
        <v>49</v>
      </c>
      <c r="C613" s="50" t="s">
        <v>1113</v>
      </c>
      <c r="D613" s="50" t="s">
        <v>51</v>
      </c>
      <c r="E613" s="45" t="s">
        <v>1114</v>
      </c>
      <c r="F613" s="7" t="s">
        <v>130</v>
      </c>
      <c r="G613" s="51" t="n">
        <v>42.25</v>
      </c>
      <c r="H613" s="52"/>
      <c r="I613" s="46" t="n">
        <f aca="false">$D$1116</f>
        <v>0.264</v>
      </c>
      <c r="J613" s="53" t="n">
        <f aca="false">TRUNC(H613*(1+I613),2)</f>
        <v>0</v>
      </c>
      <c r="K613" s="54" t="n">
        <f aca="false">TRUNC(J613*G613,2)</f>
        <v>0</v>
      </c>
      <c r="L613" s="51"/>
      <c r="M613" s="46"/>
      <c r="N613" s="7"/>
      <c r="O613" s="51"/>
      <c r="P613" s="51"/>
      <c r="Q613" s="51"/>
      <c r="R613" s="51"/>
      <c r="S613" s="51" t="n">
        <f aca="false">K613</f>
        <v>0</v>
      </c>
      <c r="T613" s="51"/>
      <c r="U613" s="51"/>
      <c r="V613" s="51"/>
      <c r="W613" s="7"/>
      <c r="X613" s="7"/>
      <c r="IM613" s="10"/>
      <c r="IN613" s="10"/>
    </row>
    <row r="614" s="9" customFormat="true" ht="46.25" hidden="false" customHeight="false" outlineLevel="1" collapsed="false">
      <c r="A614" s="49" t="s">
        <v>1130</v>
      </c>
      <c r="B614" s="50" t="s">
        <v>49</v>
      </c>
      <c r="C614" s="50" t="s">
        <v>1110</v>
      </c>
      <c r="D614" s="50" t="s">
        <v>51</v>
      </c>
      <c r="E614" s="45" t="s">
        <v>1111</v>
      </c>
      <c r="F614" s="7" t="s">
        <v>117</v>
      </c>
      <c r="G614" s="51" t="n">
        <v>1</v>
      </c>
      <c r="H614" s="52"/>
      <c r="I614" s="46" t="n">
        <f aca="false">$D$1116</f>
        <v>0.264</v>
      </c>
      <c r="J614" s="53" t="n">
        <f aca="false">TRUNC(H614*(1+I614),2)</f>
        <v>0</v>
      </c>
      <c r="K614" s="54" t="n">
        <f aca="false">TRUNC(J614*G614,2)</f>
        <v>0</v>
      </c>
      <c r="L614" s="51"/>
      <c r="M614" s="46"/>
      <c r="N614" s="7"/>
      <c r="O614" s="51"/>
      <c r="P614" s="51"/>
      <c r="Q614" s="51"/>
      <c r="R614" s="51"/>
      <c r="S614" s="51" t="n">
        <f aca="false">K614</f>
        <v>0</v>
      </c>
      <c r="T614" s="51"/>
      <c r="U614" s="51"/>
      <c r="V614" s="51"/>
      <c r="W614" s="7"/>
      <c r="X614" s="7"/>
      <c r="IM614" s="10"/>
      <c r="IN614" s="10"/>
    </row>
    <row r="615" s="9" customFormat="true" ht="35.05" hidden="false" customHeight="false" outlineLevel="1" collapsed="false">
      <c r="A615" s="49" t="s">
        <v>1131</v>
      </c>
      <c r="B615" s="50" t="s">
        <v>49</v>
      </c>
      <c r="C615" s="50" t="s">
        <v>1132</v>
      </c>
      <c r="D615" s="50" t="s">
        <v>51</v>
      </c>
      <c r="E615" s="45" t="s">
        <v>1133</v>
      </c>
      <c r="F615" s="7" t="s">
        <v>117</v>
      </c>
      <c r="G615" s="51" t="n">
        <v>1</v>
      </c>
      <c r="H615" s="52"/>
      <c r="I615" s="46" t="n">
        <f aca="false">$D$1116</f>
        <v>0.264</v>
      </c>
      <c r="J615" s="53" t="n">
        <f aca="false">TRUNC(H615*(1+I615),2)</f>
        <v>0</v>
      </c>
      <c r="K615" s="54" t="n">
        <f aca="false">TRUNC(J615*G615,2)</f>
        <v>0</v>
      </c>
      <c r="L615" s="51"/>
      <c r="M615" s="46"/>
      <c r="N615" s="7" t="n">
        <f aca="false">SUM(O615:V615)-K615</f>
        <v>0</v>
      </c>
      <c r="O615" s="51"/>
      <c r="P615" s="51"/>
      <c r="Q615" s="51"/>
      <c r="R615" s="51"/>
      <c r="S615" s="51" t="n">
        <f aca="false">K615</f>
        <v>0</v>
      </c>
      <c r="T615" s="51"/>
      <c r="U615" s="51"/>
      <c r="V615" s="51"/>
      <c r="W615" s="7"/>
      <c r="X615" s="7"/>
      <c r="IM615" s="10"/>
      <c r="IN615" s="10"/>
    </row>
    <row r="616" s="80" customFormat="true" ht="14.15" hidden="false" customHeight="false" outlineLevel="1" collapsed="false">
      <c r="A616" s="73" t="s">
        <v>1134</v>
      </c>
      <c r="B616" s="74"/>
      <c r="C616" s="74"/>
      <c r="D616" s="75"/>
      <c r="E616" s="132" t="s">
        <v>1135</v>
      </c>
      <c r="F616" s="93"/>
      <c r="G616" s="93"/>
      <c r="H616" s="52"/>
      <c r="I616" s="78"/>
      <c r="J616" s="78"/>
      <c r="K616" s="77"/>
      <c r="L616" s="77"/>
      <c r="M616" s="78"/>
      <c r="N616" s="79" t="n">
        <f aca="false">SUM(O616:V616)-K616</f>
        <v>0</v>
      </c>
      <c r="O616" s="77"/>
      <c r="P616" s="77"/>
      <c r="Q616" s="77"/>
      <c r="R616" s="77"/>
      <c r="S616" s="77"/>
      <c r="T616" s="77"/>
      <c r="U616" s="77"/>
      <c r="V616" s="77"/>
      <c r="W616" s="79"/>
      <c r="X616" s="79"/>
      <c r="IM616" s="89"/>
      <c r="IN616" s="89"/>
    </row>
    <row r="617" s="10" customFormat="true" ht="23.85" hidden="false" customHeight="false" outlineLevel="1" collapsed="false">
      <c r="A617" s="49" t="s">
        <v>1136</v>
      </c>
      <c r="B617" s="50" t="s">
        <v>49</v>
      </c>
      <c r="C617" s="50" t="s">
        <v>858</v>
      </c>
      <c r="D617" s="50" t="s">
        <v>51</v>
      </c>
      <c r="E617" s="45" t="s">
        <v>859</v>
      </c>
      <c r="F617" s="7" t="s">
        <v>117</v>
      </c>
      <c r="G617" s="51" t="n">
        <v>2</v>
      </c>
      <c r="H617" s="52"/>
      <c r="I617" s="46" t="n">
        <f aca="false">$D$1116</f>
        <v>0.264</v>
      </c>
      <c r="J617" s="53" t="n">
        <f aca="false">TRUNC(H617*(1+I617),2)</f>
        <v>0</v>
      </c>
      <c r="K617" s="54" t="n">
        <f aca="false">TRUNC(J617*G617,2)</f>
        <v>0</v>
      </c>
      <c r="L617" s="51"/>
      <c r="M617" s="46"/>
      <c r="N617" s="7" t="n">
        <f aca="false">SUM(O617:V617)-K617</f>
        <v>0</v>
      </c>
      <c r="O617" s="51"/>
      <c r="P617" s="51"/>
      <c r="Q617" s="51"/>
      <c r="R617" s="51"/>
      <c r="S617" s="51" t="n">
        <f aca="false">K617</f>
        <v>0</v>
      </c>
      <c r="T617" s="51"/>
      <c r="U617" s="51"/>
      <c r="V617" s="51"/>
      <c r="W617" s="50"/>
      <c r="X617" s="50"/>
    </row>
    <row r="618" s="10" customFormat="true" ht="23.85" hidden="false" customHeight="false" outlineLevel="1" collapsed="false">
      <c r="A618" s="49" t="s">
        <v>1137</v>
      </c>
      <c r="B618" s="50" t="s">
        <v>49</v>
      </c>
      <c r="C618" s="50" t="s">
        <v>855</v>
      </c>
      <c r="D618" s="50" t="s">
        <v>51</v>
      </c>
      <c r="E618" s="45" t="s">
        <v>856</v>
      </c>
      <c r="F618" s="7" t="s">
        <v>117</v>
      </c>
      <c r="G618" s="51" t="n">
        <v>2</v>
      </c>
      <c r="H618" s="52"/>
      <c r="I618" s="46" t="n">
        <f aca="false">$D$1116</f>
        <v>0.264</v>
      </c>
      <c r="J618" s="53" t="n">
        <f aca="false">TRUNC(H618*(1+I618),2)</f>
        <v>0</v>
      </c>
      <c r="K618" s="54" t="n">
        <f aca="false">TRUNC(J618*G618,2)</f>
        <v>0</v>
      </c>
      <c r="L618" s="51"/>
      <c r="M618" s="46"/>
      <c r="N618" s="7" t="n">
        <f aca="false">SUM(O618:V618)-K618</f>
        <v>0</v>
      </c>
      <c r="O618" s="51"/>
      <c r="P618" s="51"/>
      <c r="Q618" s="51"/>
      <c r="R618" s="51"/>
      <c r="S618" s="51" t="n">
        <f aca="false">K618</f>
        <v>0</v>
      </c>
      <c r="T618" s="51"/>
      <c r="U618" s="51"/>
      <c r="V618" s="51"/>
      <c r="W618" s="50"/>
      <c r="X618" s="50"/>
    </row>
    <row r="619" s="10" customFormat="true" ht="23.85" hidden="false" customHeight="false" outlineLevel="1" collapsed="false">
      <c r="A619" s="49" t="s">
        <v>1138</v>
      </c>
      <c r="B619" s="50" t="s">
        <v>49</v>
      </c>
      <c r="C619" s="50" t="s">
        <v>870</v>
      </c>
      <c r="D619" s="50" t="s">
        <v>51</v>
      </c>
      <c r="E619" s="45" t="s">
        <v>871</v>
      </c>
      <c r="F619" s="7" t="s">
        <v>130</v>
      </c>
      <c r="G619" s="51" t="n">
        <v>26.97</v>
      </c>
      <c r="H619" s="52"/>
      <c r="I619" s="46" t="n">
        <f aca="false">$D$1116</f>
        <v>0.264</v>
      </c>
      <c r="J619" s="53" t="n">
        <f aca="false">TRUNC(H619*(1+I619),2)</f>
        <v>0</v>
      </c>
      <c r="K619" s="54" t="n">
        <f aca="false">TRUNC(J619*G619,2)</f>
        <v>0</v>
      </c>
      <c r="L619" s="51"/>
      <c r="M619" s="46"/>
      <c r="N619" s="7" t="n">
        <f aca="false">SUM(O619:V619)-K619</f>
        <v>0</v>
      </c>
      <c r="O619" s="51"/>
      <c r="P619" s="51"/>
      <c r="Q619" s="51"/>
      <c r="R619" s="51"/>
      <c r="S619" s="51" t="n">
        <f aca="false">K619</f>
        <v>0</v>
      </c>
      <c r="T619" s="51"/>
      <c r="U619" s="51"/>
      <c r="V619" s="51"/>
      <c r="W619" s="50"/>
      <c r="X619" s="50"/>
    </row>
    <row r="620" s="10" customFormat="true" ht="23.85" hidden="false" customHeight="false" outlineLevel="1" collapsed="false">
      <c r="A620" s="49" t="s">
        <v>1139</v>
      </c>
      <c r="B620" s="50" t="s">
        <v>49</v>
      </c>
      <c r="C620" s="50" t="s">
        <v>1140</v>
      </c>
      <c r="D620" s="50" t="s">
        <v>51</v>
      </c>
      <c r="E620" s="45" t="s">
        <v>1141</v>
      </c>
      <c r="F620" s="7" t="s">
        <v>117</v>
      </c>
      <c r="G620" s="51" t="n">
        <v>1</v>
      </c>
      <c r="H620" s="52"/>
      <c r="I620" s="46" t="n">
        <f aca="false">$D$1116</f>
        <v>0.264</v>
      </c>
      <c r="J620" s="53" t="n">
        <f aca="false">TRUNC(H620*(1+I620),2)</f>
        <v>0</v>
      </c>
      <c r="K620" s="54" t="n">
        <f aca="false">TRUNC(J620*G620,2)</f>
        <v>0</v>
      </c>
      <c r="L620" s="51"/>
      <c r="M620" s="46"/>
      <c r="N620" s="7" t="n">
        <f aca="false">SUM(O620:V620)-K620</f>
        <v>0</v>
      </c>
      <c r="O620" s="51"/>
      <c r="P620" s="51"/>
      <c r="Q620" s="51"/>
      <c r="R620" s="51"/>
      <c r="S620" s="51" t="n">
        <f aca="false">K620</f>
        <v>0</v>
      </c>
      <c r="T620" s="51"/>
      <c r="U620" s="51"/>
      <c r="V620" s="51"/>
      <c r="W620" s="50"/>
      <c r="X620" s="50"/>
    </row>
    <row r="621" s="10" customFormat="true" ht="14.15" hidden="false" customHeight="false" outlineLevel="1" collapsed="false">
      <c r="A621" s="49" t="s">
        <v>1142</v>
      </c>
      <c r="B621" s="50" t="s">
        <v>49</v>
      </c>
      <c r="C621" s="50" t="s">
        <v>1143</v>
      </c>
      <c r="D621" s="50" t="s">
        <v>74</v>
      </c>
      <c r="E621" s="45" t="s">
        <v>1144</v>
      </c>
      <c r="F621" s="7" t="s">
        <v>117</v>
      </c>
      <c r="G621" s="51" t="n">
        <v>2</v>
      </c>
      <c r="H621" s="52"/>
      <c r="I621" s="46" t="n">
        <f aca="false">$D$1116</f>
        <v>0.264</v>
      </c>
      <c r="J621" s="53" t="n">
        <f aca="false">TRUNC(H621*(1+I621),2)</f>
        <v>0</v>
      </c>
      <c r="K621" s="54" t="n">
        <f aca="false">TRUNC(J621*G621,2)</f>
        <v>0</v>
      </c>
      <c r="L621" s="51"/>
      <c r="M621" s="46"/>
      <c r="N621" s="7" t="n">
        <f aca="false">SUM(O621:V621)-K621</f>
        <v>0</v>
      </c>
      <c r="O621" s="51"/>
      <c r="P621" s="51"/>
      <c r="Q621" s="51"/>
      <c r="R621" s="51"/>
      <c r="S621" s="51" t="n">
        <f aca="false">K621</f>
        <v>0</v>
      </c>
      <c r="T621" s="51"/>
      <c r="U621" s="51"/>
      <c r="V621" s="51"/>
      <c r="W621" s="50"/>
      <c r="X621" s="50"/>
    </row>
    <row r="622" s="10" customFormat="true" ht="23.85" hidden="false" customHeight="false" outlineLevel="1" collapsed="false">
      <c r="A622" s="49" t="s">
        <v>1145</v>
      </c>
      <c r="B622" s="50" t="s">
        <v>49</v>
      </c>
      <c r="C622" s="50" t="s">
        <v>1146</v>
      </c>
      <c r="D622" s="50" t="s">
        <v>51</v>
      </c>
      <c r="E622" s="45" t="s">
        <v>1147</v>
      </c>
      <c r="F622" s="7" t="s">
        <v>130</v>
      </c>
      <c r="G622" s="51" t="n">
        <v>11.65</v>
      </c>
      <c r="H622" s="52"/>
      <c r="I622" s="46" t="n">
        <f aca="false">$D$1116</f>
        <v>0.264</v>
      </c>
      <c r="J622" s="53" t="n">
        <f aca="false">TRUNC(H622*(1+I622),2)</f>
        <v>0</v>
      </c>
      <c r="K622" s="54" t="n">
        <f aca="false">TRUNC(J622*G622,2)</f>
        <v>0</v>
      </c>
      <c r="L622" s="51"/>
      <c r="M622" s="46"/>
      <c r="N622" s="7" t="n">
        <f aca="false">SUM(O622:V622)-K622</f>
        <v>0</v>
      </c>
      <c r="O622" s="51"/>
      <c r="P622" s="51"/>
      <c r="Q622" s="51"/>
      <c r="R622" s="51"/>
      <c r="S622" s="51" t="n">
        <f aca="false">K622</f>
        <v>0</v>
      </c>
      <c r="T622" s="51"/>
      <c r="U622" s="51"/>
      <c r="V622" s="51"/>
      <c r="W622" s="50"/>
      <c r="X622" s="50"/>
    </row>
    <row r="623" s="10" customFormat="true" ht="35.05" hidden="false" customHeight="false" outlineLevel="1" collapsed="false">
      <c r="A623" s="49" t="s">
        <v>1148</v>
      </c>
      <c r="B623" s="50" t="s">
        <v>49</v>
      </c>
      <c r="C623" s="50" t="s">
        <v>1149</v>
      </c>
      <c r="D623" s="50" t="s">
        <v>51</v>
      </c>
      <c r="E623" s="45" t="s">
        <v>1150</v>
      </c>
      <c r="F623" s="7" t="s">
        <v>117</v>
      </c>
      <c r="G623" s="51" t="n">
        <v>1</v>
      </c>
      <c r="H623" s="52"/>
      <c r="I623" s="46" t="n">
        <f aca="false">$D$1116</f>
        <v>0.264</v>
      </c>
      <c r="J623" s="53" t="n">
        <f aca="false">TRUNC(H623*(1+I623),2)</f>
        <v>0</v>
      </c>
      <c r="K623" s="54" t="n">
        <f aca="false">TRUNC(J623*G623,2)</f>
        <v>0</v>
      </c>
      <c r="L623" s="51"/>
      <c r="M623" s="46"/>
      <c r="N623" s="7" t="n">
        <f aca="false">SUM(O623:V623)-K623</f>
        <v>0</v>
      </c>
      <c r="O623" s="51"/>
      <c r="P623" s="51"/>
      <c r="Q623" s="51"/>
      <c r="R623" s="51"/>
      <c r="S623" s="51" t="n">
        <f aca="false">K623</f>
        <v>0</v>
      </c>
      <c r="T623" s="51"/>
      <c r="U623" s="51"/>
      <c r="V623" s="51"/>
      <c r="W623" s="50"/>
      <c r="X623" s="50"/>
    </row>
    <row r="624" s="10" customFormat="true" ht="46.25" hidden="false" customHeight="false" outlineLevel="1" collapsed="false">
      <c r="A624" s="49" t="s">
        <v>1151</v>
      </c>
      <c r="B624" s="50" t="s">
        <v>49</v>
      </c>
      <c r="C624" s="50" t="s">
        <v>1152</v>
      </c>
      <c r="D624" s="50" t="s">
        <v>51</v>
      </c>
      <c r="E624" s="45" t="s">
        <v>1153</v>
      </c>
      <c r="F624" s="7" t="s">
        <v>117</v>
      </c>
      <c r="G624" s="51" t="n">
        <v>3</v>
      </c>
      <c r="H624" s="52"/>
      <c r="I624" s="46" t="n">
        <f aca="false">$D$1116</f>
        <v>0.264</v>
      </c>
      <c r="J624" s="53" t="n">
        <f aca="false">TRUNC(H624*(1+I624),2)</f>
        <v>0</v>
      </c>
      <c r="K624" s="54" t="n">
        <f aca="false">TRUNC(J624*G624,2)</f>
        <v>0</v>
      </c>
      <c r="L624" s="51"/>
      <c r="M624" s="46"/>
      <c r="N624" s="7" t="n">
        <f aca="false">SUM(O624:V624)-K624</f>
        <v>0</v>
      </c>
      <c r="O624" s="51"/>
      <c r="P624" s="51"/>
      <c r="Q624" s="51"/>
      <c r="R624" s="51"/>
      <c r="S624" s="51" t="n">
        <f aca="false">K624</f>
        <v>0</v>
      </c>
      <c r="T624" s="51"/>
      <c r="U624" s="51"/>
      <c r="V624" s="51"/>
      <c r="W624" s="50"/>
      <c r="X624" s="50"/>
    </row>
    <row r="625" s="10" customFormat="true" ht="35.05" hidden="false" customHeight="false" outlineLevel="1" collapsed="false">
      <c r="A625" s="49" t="s">
        <v>1154</v>
      </c>
      <c r="B625" s="50" t="s">
        <v>49</v>
      </c>
      <c r="C625" s="50" t="n">
        <v>94680</v>
      </c>
      <c r="D625" s="50" t="s">
        <v>51</v>
      </c>
      <c r="E625" s="45" t="s">
        <v>1155</v>
      </c>
      <c r="F625" s="7" t="s">
        <v>117</v>
      </c>
      <c r="G625" s="51" t="n">
        <v>2</v>
      </c>
      <c r="H625" s="52"/>
      <c r="I625" s="46" t="n">
        <f aca="false">$D$1116</f>
        <v>0.264</v>
      </c>
      <c r="J625" s="53" t="n">
        <f aca="false">TRUNC(H625*(1+I625),2)</f>
        <v>0</v>
      </c>
      <c r="K625" s="54" t="n">
        <f aca="false">TRUNC(J625*G625,2)</f>
        <v>0</v>
      </c>
      <c r="L625" s="51"/>
      <c r="M625" s="46"/>
      <c r="N625" s="7" t="n">
        <f aca="false">SUM(O625:V625)-K625</f>
        <v>0</v>
      </c>
      <c r="O625" s="51"/>
      <c r="P625" s="51"/>
      <c r="Q625" s="51"/>
      <c r="R625" s="51"/>
      <c r="S625" s="51" t="n">
        <f aca="false">K625</f>
        <v>0</v>
      </c>
      <c r="T625" s="51"/>
      <c r="U625" s="51"/>
      <c r="V625" s="51"/>
      <c r="W625" s="50"/>
      <c r="X625" s="50"/>
    </row>
    <row r="626" s="10" customFormat="true" ht="23.85" hidden="false" customHeight="false" outlineLevel="1" collapsed="false">
      <c r="A626" s="49" t="s">
        <v>1156</v>
      </c>
      <c r="B626" s="50" t="s">
        <v>49</v>
      </c>
      <c r="C626" s="50" t="n">
        <v>89506</v>
      </c>
      <c r="D626" s="50" t="s">
        <v>51</v>
      </c>
      <c r="E626" s="45" t="s">
        <v>1157</v>
      </c>
      <c r="F626" s="7" t="s">
        <v>117</v>
      </c>
      <c r="G626" s="51" t="n">
        <v>1</v>
      </c>
      <c r="H626" s="52"/>
      <c r="I626" s="46" t="n">
        <f aca="false">$D$1116</f>
        <v>0.264</v>
      </c>
      <c r="J626" s="53" t="n">
        <f aca="false">TRUNC(H626*(1+I626),2)</f>
        <v>0</v>
      </c>
      <c r="K626" s="54" t="n">
        <f aca="false">TRUNC(J626*G626,2)</f>
        <v>0</v>
      </c>
      <c r="L626" s="51"/>
      <c r="M626" s="46"/>
      <c r="N626" s="7" t="n">
        <f aca="false">SUM(O626:V626)-K626</f>
        <v>0</v>
      </c>
      <c r="O626" s="51"/>
      <c r="P626" s="51"/>
      <c r="Q626" s="51"/>
      <c r="R626" s="51"/>
      <c r="S626" s="51" t="n">
        <f aca="false">K626</f>
        <v>0</v>
      </c>
      <c r="T626" s="51"/>
      <c r="U626" s="51"/>
      <c r="V626" s="51"/>
      <c r="W626" s="50"/>
      <c r="X626" s="50"/>
    </row>
    <row r="627" s="80" customFormat="true" ht="14.15" hidden="false" customHeight="false" outlineLevel="1" collapsed="false">
      <c r="A627" s="73" t="s">
        <v>1158</v>
      </c>
      <c r="B627" s="74"/>
      <c r="C627" s="74"/>
      <c r="D627" s="75"/>
      <c r="E627" s="132" t="s">
        <v>1159</v>
      </c>
      <c r="F627" s="93"/>
      <c r="G627" s="93"/>
      <c r="H627" s="52"/>
      <c r="I627" s="78"/>
      <c r="J627" s="78"/>
      <c r="K627" s="77"/>
      <c r="L627" s="77"/>
      <c r="M627" s="78"/>
      <c r="N627" s="79" t="n">
        <f aca="false">SUM(O627:V627)-K627</f>
        <v>0</v>
      </c>
      <c r="O627" s="77"/>
      <c r="P627" s="77"/>
      <c r="Q627" s="77"/>
      <c r="R627" s="77"/>
      <c r="S627" s="77"/>
      <c r="T627" s="77"/>
      <c r="U627" s="77"/>
      <c r="V627" s="77"/>
      <c r="W627" s="79"/>
      <c r="X627" s="79"/>
      <c r="IM627" s="89"/>
      <c r="IN627" s="89"/>
    </row>
    <row r="628" s="10" customFormat="true" ht="23.85" hidden="false" customHeight="false" outlineLevel="1" collapsed="false">
      <c r="A628" s="49" t="s">
        <v>1160</v>
      </c>
      <c r="B628" s="50" t="s">
        <v>49</v>
      </c>
      <c r="C628" s="50" t="s">
        <v>834</v>
      </c>
      <c r="D628" s="50" t="s">
        <v>51</v>
      </c>
      <c r="E628" s="45" t="s">
        <v>835</v>
      </c>
      <c r="F628" s="7" t="s">
        <v>117</v>
      </c>
      <c r="G628" s="51" t="n">
        <v>8</v>
      </c>
      <c r="H628" s="52"/>
      <c r="I628" s="46" t="n">
        <f aca="false">$D$1116</f>
        <v>0.264</v>
      </c>
      <c r="J628" s="53" t="n">
        <f aca="false">TRUNC(H628*(1+I628),2)</f>
        <v>0</v>
      </c>
      <c r="K628" s="54" t="n">
        <f aca="false">TRUNC(J628*G628,2)</f>
        <v>0</v>
      </c>
      <c r="L628" s="51"/>
      <c r="M628" s="46"/>
      <c r="N628" s="7"/>
      <c r="O628" s="51"/>
      <c r="P628" s="51"/>
      <c r="Q628" s="51"/>
      <c r="R628" s="51"/>
      <c r="S628" s="51" t="n">
        <f aca="false">K628</f>
        <v>0</v>
      </c>
      <c r="T628" s="51"/>
      <c r="U628" s="51"/>
      <c r="V628" s="51"/>
      <c r="W628" s="50"/>
      <c r="X628" s="50"/>
    </row>
    <row r="629" s="10" customFormat="true" ht="46.25" hidden="false" customHeight="false" outlineLevel="1" collapsed="false">
      <c r="A629" s="49" t="s">
        <v>1161</v>
      </c>
      <c r="B629" s="50" t="s">
        <v>49</v>
      </c>
      <c r="C629" s="50" t="s">
        <v>1110</v>
      </c>
      <c r="D629" s="50" t="s">
        <v>51</v>
      </c>
      <c r="E629" s="45" t="s">
        <v>1111</v>
      </c>
      <c r="F629" s="7" t="s">
        <v>117</v>
      </c>
      <c r="G629" s="51" t="n">
        <v>2</v>
      </c>
      <c r="H629" s="52"/>
      <c r="I629" s="46" t="n">
        <f aca="false">$D$1116</f>
        <v>0.264</v>
      </c>
      <c r="J629" s="53" t="n">
        <f aca="false">TRUNC(H629*(1+I629),2)</f>
        <v>0</v>
      </c>
      <c r="K629" s="54" t="n">
        <f aca="false">TRUNC(J629*G629,2)</f>
        <v>0</v>
      </c>
      <c r="L629" s="51"/>
      <c r="M629" s="46"/>
      <c r="N629" s="7"/>
      <c r="O629" s="51"/>
      <c r="P629" s="51"/>
      <c r="Q629" s="51"/>
      <c r="R629" s="51"/>
      <c r="S629" s="51" t="n">
        <f aca="false">K629</f>
        <v>0</v>
      </c>
      <c r="T629" s="51"/>
      <c r="U629" s="51"/>
      <c r="V629" s="51"/>
      <c r="W629" s="50"/>
      <c r="X629" s="50"/>
    </row>
    <row r="630" s="10" customFormat="true" ht="23.85" hidden="false" customHeight="false" outlineLevel="1" collapsed="false">
      <c r="A630" s="49" t="s">
        <v>1162</v>
      </c>
      <c r="B630" s="50" t="s">
        <v>49</v>
      </c>
      <c r="C630" s="50" t="s">
        <v>1113</v>
      </c>
      <c r="D630" s="50" t="s">
        <v>51</v>
      </c>
      <c r="E630" s="45" t="s">
        <v>1114</v>
      </c>
      <c r="F630" s="7" t="s">
        <v>130</v>
      </c>
      <c r="G630" s="51" t="n">
        <v>10</v>
      </c>
      <c r="H630" s="52"/>
      <c r="I630" s="46" t="n">
        <f aca="false">$D$1116</f>
        <v>0.264</v>
      </c>
      <c r="J630" s="53" t="n">
        <f aca="false">TRUNC(H630*(1+I630),2)</f>
        <v>0</v>
      </c>
      <c r="K630" s="54" t="n">
        <f aca="false">TRUNC(J630*G630,2)</f>
        <v>0</v>
      </c>
      <c r="L630" s="51"/>
      <c r="M630" s="46"/>
      <c r="N630" s="7"/>
      <c r="O630" s="51"/>
      <c r="P630" s="51"/>
      <c r="Q630" s="51"/>
      <c r="R630" s="51"/>
      <c r="S630" s="51" t="n">
        <f aca="false">K630</f>
        <v>0</v>
      </c>
      <c r="T630" s="51"/>
      <c r="U630" s="51"/>
      <c r="V630" s="51"/>
      <c r="W630" s="50"/>
      <c r="X630" s="50"/>
    </row>
    <row r="631" s="10" customFormat="true" ht="35.05" hidden="false" customHeight="false" outlineLevel="1" collapsed="false">
      <c r="A631" s="49" t="s">
        <v>1163</v>
      </c>
      <c r="B631" s="50" t="s">
        <v>49</v>
      </c>
      <c r="C631" s="50" t="s">
        <v>1132</v>
      </c>
      <c r="D631" s="50" t="s">
        <v>51</v>
      </c>
      <c r="E631" s="45" t="s">
        <v>1133</v>
      </c>
      <c r="F631" s="7" t="s">
        <v>117</v>
      </c>
      <c r="G631" s="51" t="n">
        <v>1</v>
      </c>
      <c r="H631" s="52"/>
      <c r="I631" s="46" t="n">
        <f aca="false">$D$1116</f>
        <v>0.264</v>
      </c>
      <c r="J631" s="53" t="n">
        <f aca="false">TRUNC(H631*(1+I631),2)</f>
        <v>0</v>
      </c>
      <c r="K631" s="54" t="n">
        <f aca="false">TRUNC(J631*G631,2)</f>
        <v>0</v>
      </c>
      <c r="L631" s="51"/>
      <c r="M631" s="46"/>
      <c r="N631" s="7"/>
      <c r="O631" s="51"/>
      <c r="P631" s="51"/>
      <c r="Q631" s="51"/>
      <c r="R631" s="51"/>
      <c r="S631" s="51" t="n">
        <f aca="false">K631</f>
        <v>0</v>
      </c>
      <c r="T631" s="51"/>
      <c r="U631" s="51"/>
      <c r="V631" s="51"/>
      <c r="W631" s="50"/>
      <c r="X631" s="50"/>
    </row>
    <row r="632" s="80" customFormat="true" ht="14.15" hidden="false" customHeight="false" outlineLevel="1" collapsed="false">
      <c r="A632" s="73" t="s">
        <v>1164</v>
      </c>
      <c r="B632" s="74"/>
      <c r="C632" s="74"/>
      <c r="D632" s="75"/>
      <c r="E632" s="132" t="s">
        <v>1165</v>
      </c>
      <c r="F632" s="93"/>
      <c r="G632" s="93"/>
      <c r="H632" s="52"/>
      <c r="I632" s="78"/>
      <c r="J632" s="78"/>
      <c r="K632" s="77"/>
      <c r="L632" s="77"/>
      <c r="M632" s="78"/>
      <c r="N632" s="79" t="n">
        <f aca="false">SUM(O632:V632)-K632</f>
        <v>0</v>
      </c>
      <c r="O632" s="77"/>
      <c r="P632" s="77"/>
      <c r="Q632" s="77"/>
      <c r="R632" s="77"/>
      <c r="S632" s="77"/>
      <c r="T632" s="77"/>
      <c r="U632" s="77"/>
      <c r="V632" s="77"/>
      <c r="W632" s="79"/>
      <c r="X632" s="79"/>
      <c r="IM632" s="89"/>
      <c r="IN632" s="89"/>
    </row>
    <row r="633" s="10" customFormat="true" ht="23.85" hidden="false" customHeight="false" outlineLevel="1" collapsed="false">
      <c r="A633" s="49" t="s">
        <v>1166</v>
      </c>
      <c r="B633" s="50" t="s">
        <v>49</v>
      </c>
      <c r="C633" s="50" t="s">
        <v>843</v>
      </c>
      <c r="D633" s="50" t="s">
        <v>51</v>
      </c>
      <c r="E633" s="45" t="s">
        <v>844</v>
      </c>
      <c r="F633" s="7" t="s">
        <v>117</v>
      </c>
      <c r="G633" s="51" t="n">
        <v>6</v>
      </c>
      <c r="H633" s="52"/>
      <c r="I633" s="46" t="n">
        <f aca="false">$D$1116</f>
        <v>0.264</v>
      </c>
      <c r="J633" s="53" t="n">
        <f aca="false">TRUNC(H633*(1+I633),2)</f>
        <v>0</v>
      </c>
      <c r="K633" s="54" t="n">
        <f aca="false">TRUNC(J633*G633,2)</f>
        <v>0</v>
      </c>
      <c r="L633" s="51"/>
      <c r="M633" s="46"/>
      <c r="N633" s="7"/>
      <c r="O633" s="51"/>
      <c r="P633" s="51"/>
      <c r="Q633" s="51"/>
      <c r="R633" s="51"/>
      <c r="S633" s="51" t="n">
        <f aca="false">K633</f>
        <v>0</v>
      </c>
      <c r="T633" s="51"/>
      <c r="U633" s="51"/>
      <c r="V633" s="51"/>
      <c r="W633" s="50"/>
      <c r="X633" s="50"/>
    </row>
    <row r="634" s="10" customFormat="true" ht="23.85" hidden="false" customHeight="false" outlineLevel="1" collapsed="false">
      <c r="A634" s="49" t="s">
        <v>1167</v>
      </c>
      <c r="B634" s="50" t="s">
        <v>49</v>
      </c>
      <c r="C634" s="50" t="s">
        <v>921</v>
      </c>
      <c r="D634" s="50" t="s">
        <v>51</v>
      </c>
      <c r="E634" s="45" t="s">
        <v>922</v>
      </c>
      <c r="F634" s="7" t="s">
        <v>117</v>
      </c>
      <c r="G634" s="51" t="n">
        <v>4</v>
      </c>
      <c r="H634" s="52"/>
      <c r="I634" s="46" t="n">
        <f aca="false">$D$1116</f>
        <v>0.264</v>
      </c>
      <c r="J634" s="53" t="n">
        <f aca="false">TRUNC(H634*(1+I634),2)</f>
        <v>0</v>
      </c>
      <c r="K634" s="54" t="n">
        <f aca="false">TRUNC(J634*G634,2)</f>
        <v>0</v>
      </c>
      <c r="L634" s="51"/>
      <c r="M634" s="46"/>
      <c r="N634" s="7"/>
      <c r="O634" s="51"/>
      <c r="P634" s="51"/>
      <c r="Q634" s="51"/>
      <c r="R634" s="51"/>
      <c r="S634" s="51" t="n">
        <f aca="false">K634</f>
        <v>0</v>
      </c>
      <c r="T634" s="51"/>
      <c r="U634" s="51"/>
      <c r="V634" s="51"/>
      <c r="W634" s="50"/>
      <c r="X634" s="50"/>
    </row>
    <row r="635" s="10" customFormat="true" ht="35.05" hidden="false" customHeight="false" outlineLevel="1" collapsed="false">
      <c r="A635" s="49" t="s">
        <v>1168</v>
      </c>
      <c r="B635" s="50" t="s">
        <v>49</v>
      </c>
      <c r="C635" s="50" t="s">
        <v>1169</v>
      </c>
      <c r="D635" s="50" t="s">
        <v>51</v>
      </c>
      <c r="E635" s="45" t="s">
        <v>1170</v>
      </c>
      <c r="F635" s="7" t="s">
        <v>117</v>
      </c>
      <c r="G635" s="51" t="n">
        <v>1</v>
      </c>
      <c r="H635" s="52"/>
      <c r="I635" s="46" t="n">
        <f aca="false">$D$1116</f>
        <v>0.264</v>
      </c>
      <c r="J635" s="53" t="n">
        <f aca="false">TRUNC(H635*(1+I635),2)</f>
        <v>0</v>
      </c>
      <c r="K635" s="54" t="n">
        <f aca="false">TRUNC(J635*G635,2)</f>
        <v>0</v>
      </c>
      <c r="L635" s="51"/>
      <c r="M635" s="46"/>
      <c r="N635" s="7"/>
      <c r="O635" s="51"/>
      <c r="P635" s="51"/>
      <c r="Q635" s="51"/>
      <c r="R635" s="51"/>
      <c r="S635" s="51" t="n">
        <f aca="false">K635</f>
        <v>0</v>
      </c>
      <c r="T635" s="51"/>
      <c r="U635" s="51"/>
      <c r="V635" s="51"/>
      <c r="W635" s="50"/>
      <c r="X635" s="50"/>
    </row>
    <row r="636" s="10" customFormat="true" ht="46.25" hidden="false" customHeight="false" outlineLevel="1" collapsed="false">
      <c r="A636" s="49" t="s">
        <v>1171</v>
      </c>
      <c r="B636" s="50" t="s">
        <v>49</v>
      </c>
      <c r="C636" s="50" t="s">
        <v>1172</v>
      </c>
      <c r="D636" s="50" t="s">
        <v>51</v>
      </c>
      <c r="E636" s="45" t="s">
        <v>1173</v>
      </c>
      <c r="F636" s="7" t="s">
        <v>117</v>
      </c>
      <c r="G636" s="51" t="n">
        <v>1</v>
      </c>
      <c r="H636" s="52"/>
      <c r="I636" s="46" t="n">
        <f aca="false">$D$1116</f>
        <v>0.264</v>
      </c>
      <c r="J636" s="53" t="n">
        <f aca="false">TRUNC(H636*(1+I636),2)</f>
        <v>0</v>
      </c>
      <c r="K636" s="54" t="n">
        <f aca="false">TRUNC(J636*G636,2)</f>
        <v>0</v>
      </c>
      <c r="L636" s="51"/>
      <c r="M636" s="46"/>
      <c r="N636" s="7"/>
      <c r="O636" s="51"/>
      <c r="P636" s="51"/>
      <c r="Q636" s="51"/>
      <c r="R636" s="51"/>
      <c r="S636" s="51" t="n">
        <f aca="false">K636</f>
        <v>0</v>
      </c>
      <c r="T636" s="51"/>
      <c r="U636" s="51"/>
      <c r="V636" s="51"/>
      <c r="W636" s="50"/>
      <c r="X636" s="50"/>
    </row>
    <row r="637" s="10" customFormat="true" ht="23.85" hidden="false" customHeight="false" outlineLevel="1" collapsed="false">
      <c r="A637" s="49" t="s">
        <v>1174</v>
      </c>
      <c r="B637" s="50" t="s">
        <v>49</v>
      </c>
      <c r="C637" s="50" t="s">
        <v>1175</v>
      </c>
      <c r="D637" s="50" t="s">
        <v>51</v>
      </c>
      <c r="E637" s="45" t="s">
        <v>1176</v>
      </c>
      <c r="F637" s="7" t="s">
        <v>130</v>
      </c>
      <c r="G637" s="51" t="n">
        <v>43.96</v>
      </c>
      <c r="H637" s="52"/>
      <c r="I637" s="46" t="n">
        <f aca="false">$D$1116</f>
        <v>0.264</v>
      </c>
      <c r="J637" s="53" t="n">
        <f aca="false">TRUNC(H637*(1+I637),2)</f>
        <v>0</v>
      </c>
      <c r="K637" s="54" t="n">
        <f aca="false">TRUNC(J637*G637,2)</f>
        <v>0</v>
      </c>
      <c r="L637" s="51"/>
      <c r="M637" s="46"/>
      <c r="N637" s="7"/>
      <c r="O637" s="51"/>
      <c r="P637" s="51"/>
      <c r="Q637" s="51"/>
      <c r="R637" s="51"/>
      <c r="S637" s="51" t="n">
        <f aca="false">K637</f>
        <v>0</v>
      </c>
      <c r="T637" s="51"/>
      <c r="U637" s="51"/>
      <c r="V637" s="51"/>
      <c r="W637" s="50"/>
      <c r="X637" s="50"/>
    </row>
    <row r="638" s="80" customFormat="true" ht="14.15" hidden="false" customHeight="false" outlineLevel="1" collapsed="false">
      <c r="A638" s="73" t="s">
        <v>1177</v>
      </c>
      <c r="B638" s="74"/>
      <c r="C638" s="74"/>
      <c r="D638" s="75"/>
      <c r="E638" s="132" t="s">
        <v>1178</v>
      </c>
      <c r="F638" s="93"/>
      <c r="G638" s="93"/>
      <c r="H638" s="52"/>
      <c r="I638" s="78"/>
      <c r="J638" s="78"/>
      <c r="K638" s="77"/>
      <c r="L638" s="77"/>
      <c r="M638" s="78"/>
      <c r="N638" s="79" t="n">
        <f aca="false">SUM(O638:V638)-K638</f>
        <v>0</v>
      </c>
      <c r="O638" s="77"/>
      <c r="P638" s="77"/>
      <c r="Q638" s="77"/>
      <c r="R638" s="77"/>
      <c r="S638" s="77"/>
      <c r="T638" s="77"/>
      <c r="U638" s="77"/>
      <c r="V638" s="77"/>
      <c r="W638" s="79"/>
      <c r="X638" s="79"/>
      <c r="IM638" s="89"/>
      <c r="IN638" s="89"/>
    </row>
    <row r="639" s="10" customFormat="true" ht="14.15" hidden="false" customHeight="false" outlineLevel="1" collapsed="false">
      <c r="A639" s="49" t="s">
        <v>1179</v>
      </c>
      <c r="B639" s="50" t="s">
        <v>49</v>
      </c>
      <c r="C639" s="50" t="s">
        <v>1180</v>
      </c>
      <c r="D639" s="50" t="s">
        <v>80</v>
      </c>
      <c r="E639" s="45" t="s">
        <v>1181</v>
      </c>
      <c r="F639" s="7" t="s">
        <v>117</v>
      </c>
      <c r="G639" s="51" t="n">
        <v>2</v>
      </c>
      <c r="H639" s="52"/>
      <c r="I639" s="46" t="n">
        <f aca="false">$D$1116</f>
        <v>0.264</v>
      </c>
      <c r="J639" s="53" t="n">
        <f aca="false">TRUNC(H639*(1+I639),2)</f>
        <v>0</v>
      </c>
      <c r="K639" s="54" t="n">
        <f aca="false">TRUNC(J639*G639,2)</f>
        <v>0</v>
      </c>
      <c r="L639" s="51"/>
      <c r="M639" s="46"/>
      <c r="N639" s="7"/>
      <c r="O639" s="51"/>
      <c r="P639" s="51"/>
      <c r="Q639" s="51"/>
      <c r="R639" s="51"/>
      <c r="S639" s="51" t="n">
        <f aca="false">K639</f>
        <v>0</v>
      </c>
      <c r="T639" s="51"/>
      <c r="U639" s="51"/>
      <c r="V639" s="51"/>
      <c r="W639" s="50"/>
      <c r="X639" s="50"/>
    </row>
    <row r="640" s="72" customFormat="true" ht="14.15" hidden="false" customHeight="false" outlineLevel="1" collapsed="false">
      <c r="A640" s="65" t="s">
        <v>1182</v>
      </c>
      <c r="B640" s="67"/>
      <c r="C640" s="67"/>
      <c r="D640" s="67"/>
      <c r="E640" s="115" t="s">
        <v>1183</v>
      </c>
      <c r="F640" s="71"/>
      <c r="G640" s="71"/>
      <c r="H640" s="52"/>
      <c r="I640" s="70"/>
      <c r="J640" s="70"/>
      <c r="K640" s="69"/>
      <c r="L640" s="69"/>
      <c r="M640" s="70"/>
      <c r="N640" s="71" t="n">
        <f aca="false">SUM(O640:V640)-K640</f>
        <v>0</v>
      </c>
      <c r="O640" s="69"/>
      <c r="P640" s="69"/>
      <c r="Q640" s="69"/>
      <c r="R640" s="69"/>
      <c r="S640" s="69"/>
      <c r="T640" s="69"/>
      <c r="U640" s="69"/>
      <c r="V640" s="69"/>
      <c r="W640" s="71"/>
      <c r="X640" s="71"/>
      <c r="IM640" s="85"/>
      <c r="IN640" s="85"/>
    </row>
    <row r="641" s="80" customFormat="true" ht="14.15" hidden="false" customHeight="false" outlineLevel="1" collapsed="false">
      <c r="A641" s="73" t="s">
        <v>1184</v>
      </c>
      <c r="B641" s="74"/>
      <c r="C641" s="74"/>
      <c r="D641" s="75"/>
      <c r="E641" s="132" t="s">
        <v>1185</v>
      </c>
      <c r="F641" s="93"/>
      <c r="G641" s="93"/>
      <c r="H641" s="52"/>
      <c r="I641" s="78"/>
      <c r="J641" s="78"/>
      <c r="K641" s="77"/>
      <c r="L641" s="77"/>
      <c r="M641" s="78"/>
      <c r="N641" s="79" t="n">
        <f aca="false">SUM(O641:V641)-K641</f>
        <v>0</v>
      </c>
      <c r="O641" s="77"/>
      <c r="P641" s="77"/>
      <c r="Q641" s="77"/>
      <c r="R641" s="77"/>
      <c r="S641" s="77"/>
      <c r="T641" s="77"/>
      <c r="U641" s="77"/>
      <c r="V641" s="77"/>
      <c r="W641" s="79"/>
      <c r="X641" s="79"/>
      <c r="IM641" s="89"/>
      <c r="IN641" s="89"/>
    </row>
    <row r="642" s="9" customFormat="true" ht="35.05" hidden="false" customHeight="false" outlineLevel="1" collapsed="false">
      <c r="A642" s="49" t="s">
        <v>1186</v>
      </c>
      <c r="B642" s="50" t="s">
        <v>49</v>
      </c>
      <c r="C642" s="50" t="s">
        <v>1187</v>
      </c>
      <c r="D642" s="50" t="s">
        <v>51</v>
      </c>
      <c r="E642" s="45" t="s">
        <v>1188</v>
      </c>
      <c r="F642" s="7" t="s">
        <v>117</v>
      </c>
      <c r="G642" s="51" t="n">
        <v>5</v>
      </c>
      <c r="H642" s="52"/>
      <c r="I642" s="46" t="n">
        <f aca="false">$D$1116</f>
        <v>0.264</v>
      </c>
      <c r="J642" s="53" t="n">
        <f aca="false">TRUNC(H642*(1+I642),2)</f>
        <v>0</v>
      </c>
      <c r="K642" s="54" t="n">
        <f aca="false">TRUNC(J642*G642,2)</f>
        <v>0</v>
      </c>
      <c r="L642" s="51"/>
      <c r="M642" s="46"/>
      <c r="N642" s="7"/>
      <c r="O642" s="51"/>
      <c r="P642" s="51"/>
      <c r="Q642" s="51"/>
      <c r="R642" s="51"/>
      <c r="S642" s="51" t="n">
        <f aca="false">K642</f>
        <v>0</v>
      </c>
      <c r="T642" s="51"/>
      <c r="U642" s="51"/>
      <c r="V642" s="51"/>
      <c r="W642" s="7"/>
      <c r="X642" s="7"/>
      <c r="IM642" s="10"/>
      <c r="IN642" s="10"/>
    </row>
    <row r="643" s="10" customFormat="true" ht="35.05" hidden="false" customHeight="false" outlineLevel="1" collapsed="false">
      <c r="A643" s="49" t="s">
        <v>1189</v>
      </c>
      <c r="B643" s="50" t="s">
        <v>49</v>
      </c>
      <c r="C643" s="50" t="s">
        <v>1190</v>
      </c>
      <c r="D643" s="50" t="s">
        <v>51</v>
      </c>
      <c r="E643" s="45" t="s">
        <v>1191</v>
      </c>
      <c r="F643" s="7" t="s">
        <v>117</v>
      </c>
      <c r="G643" s="51" t="n">
        <v>2</v>
      </c>
      <c r="H643" s="52"/>
      <c r="I643" s="46" t="n">
        <f aca="false">$D$1116</f>
        <v>0.264</v>
      </c>
      <c r="J643" s="53" t="n">
        <f aca="false">TRUNC(H643*(1+I643),2)</f>
        <v>0</v>
      </c>
      <c r="K643" s="54" t="n">
        <f aca="false">TRUNC(J643*G643,2)</f>
        <v>0</v>
      </c>
      <c r="L643" s="51"/>
      <c r="M643" s="46"/>
      <c r="N643" s="7"/>
      <c r="O643" s="51"/>
      <c r="P643" s="51"/>
      <c r="Q643" s="51"/>
      <c r="R643" s="51"/>
      <c r="S643" s="51" t="n">
        <f aca="false">K643</f>
        <v>0</v>
      </c>
      <c r="T643" s="51"/>
      <c r="U643" s="51"/>
      <c r="V643" s="51"/>
      <c r="W643" s="50"/>
      <c r="X643" s="50"/>
    </row>
    <row r="644" s="10" customFormat="true" ht="23.85" hidden="false" customHeight="false" outlineLevel="1" collapsed="false">
      <c r="A644" s="49" t="s">
        <v>1192</v>
      </c>
      <c r="B644" s="50" t="s">
        <v>49</v>
      </c>
      <c r="C644" s="50" t="s">
        <v>1193</v>
      </c>
      <c r="D644" s="50" t="s">
        <v>51</v>
      </c>
      <c r="E644" s="45" t="s">
        <v>1194</v>
      </c>
      <c r="F644" s="7" t="s">
        <v>130</v>
      </c>
      <c r="G644" s="51" t="n">
        <v>18.61</v>
      </c>
      <c r="H644" s="52"/>
      <c r="I644" s="46" t="n">
        <f aca="false">$D$1116</f>
        <v>0.264</v>
      </c>
      <c r="J644" s="53" t="n">
        <f aca="false">TRUNC(H644*(1+I644),2)</f>
        <v>0</v>
      </c>
      <c r="K644" s="54" t="n">
        <f aca="false">TRUNC(J644*G644,2)</f>
        <v>0</v>
      </c>
      <c r="L644" s="51"/>
      <c r="M644" s="46"/>
      <c r="N644" s="7"/>
      <c r="O644" s="51"/>
      <c r="P644" s="51"/>
      <c r="Q644" s="51"/>
      <c r="R644" s="51"/>
      <c r="S644" s="51" t="n">
        <f aca="false">K644</f>
        <v>0</v>
      </c>
      <c r="T644" s="51"/>
      <c r="U644" s="51"/>
      <c r="V644" s="51"/>
      <c r="W644" s="50"/>
      <c r="X644" s="50"/>
    </row>
    <row r="645" s="10" customFormat="true" ht="23.85" hidden="false" customHeight="false" outlineLevel="1" collapsed="false">
      <c r="A645" s="49" t="s">
        <v>1195</v>
      </c>
      <c r="B645" s="50" t="s">
        <v>49</v>
      </c>
      <c r="C645" s="50" t="s">
        <v>1196</v>
      </c>
      <c r="D645" s="50" t="s">
        <v>74</v>
      </c>
      <c r="E645" s="45" t="s">
        <v>1197</v>
      </c>
      <c r="F645" s="7" t="s">
        <v>117</v>
      </c>
      <c r="G645" s="51" t="n">
        <v>1</v>
      </c>
      <c r="H645" s="52"/>
      <c r="I645" s="46" t="n">
        <f aca="false">$D$1116</f>
        <v>0.264</v>
      </c>
      <c r="J645" s="53" t="n">
        <f aca="false">TRUNC(H645*(1+I645),2)</f>
        <v>0</v>
      </c>
      <c r="K645" s="54" t="n">
        <f aca="false">TRUNC(J645*G645,2)</f>
        <v>0</v>
      </c>
      <c r="L645" s="51"/>
      <c r="M645" s="46"/>
      <c r="N645" s="7"/>
      <c r="O645" s="51"/>
      <c r="P645" s="51"/>
      <c r="Q645" s="51"/>
      <c r="R645" s="51"/>
      <c r="S645" s="51" t="n">
        <f aca="false">K645</f>
        <v>0</v>
      </c>
      <c r="T645" s="51"/>
      <c r="U645" s="51"/>
      <c r="V645" s="51"/>
      <c r="W645" s="50"/>
      <c r="X645" s="50"/>
    </row>
    <row r="646" s="10" customFormat="true" ht="23.85" hidden="false" customHeight="false" outlineLevel="1" collapsed="false">
      <c r="A646" s="49" t="s">
        <v>1198</v>
      </c>
      <c r="B646" s="50" t="s">
        <v>49</v>
      </c>
      <c r="C646" s="50" t="s">
        <v>1199</v>
      </c>
      <c r="D646" s="50" t="s">
        <v>51</v>
      </c>
      <c r="E646" s="45" t="s">
        <v>1200</v>
      </c>
      <c r="F646" s="7" t="s">
        <v>130</v>
      </c>
      <c r="G646" s="51" t="n">
        <v>17.72</v>
      </c>
      <c r="H646" s="52"/>
      <c r="I646" s="46" t="n">
        <f aca="false">$D$1116</f>
        <v>0.264</v>
      </c>
      <c r="J646" s="53" t="n">
        <f aca="false">TRUNC(H646*(1+I646),2)</f>
        <v>0</v>
      </c>
      <c r="K646" s="54" t="n">
        <f aca="false">TRUNC(J646*G646,2)</f>
        <v>0</v>
      </c>
      <c r="L646" s="51"/>
      <c r="M646" s="46"/>
      <c r="N646" s="7"/>
      <c r="O646" s="51"/>
      <c r="P646" s="51"/>
      <c r="Q646" s="51"/>
      <c r="R646" s="51"/>
      <c r="S646" s="51" t="n">
        <f aca="false">K646</f>
        <v>0</v>
      </c>
      <c r="T646" s="51"/>
      <c r="U646" s="51"/>
      <c r="V646" s="51"/>
      <c r="W646" s="50"/>
      <c r="X646" s="50"/>
    </row>
    <row r="647" s="10" customFormat="true" ht="35.05" hidden="false" customHeight="false" outlineLevel="1" collapsed="false">
      <c r="A647" s="49" t="s">
        <v>1201</v>
      </c>
      <c r="B647" s="50" t="s">
        <v>49</v>
      </c>
      <c r="C647" s="50" t="s">
        <v>1202</v>
      </c>
      <c r="D647" s="50" t="s">
        <v>51</v>
      </c>
      <c r="E647" s="45" t="s">
        <v>1203</v>
      </c>
      <c r="F647" s="7" t="s">
        <v>117</v>
      </c>
      <c r="G647" s="51" t="n">
        <v>2</v>
      </c>
      <c r="H647" s="52"/>
      <c r="I647" s="46" t="n">
        <f aca="false">$D$1116</f>
        <v>0.264</v>
      </c>
      <c r="J647" s="53" t="n">
        <f aca="false">TRUNC(H647*(1+I647),2)</f>
        <v>0</v>
      </c>
      <c r="K647" s="54" t="n">
        <f aca="false">TRUNC(J647*G647,2)</f>
        <v>0</v>
      </c>
      <c r="L647" s="51"/>
      <c r="M647" s="46"/>
      <c r="N647" s="7"/>
      <c r="O647" s="51"/>
      <c r="P647" s="51"/>
      <c r="Q647" s="51"/>
      <c r="R647" s="51"/>
      <c r="S647" s="51" t="n">
        <f aca="false">K647</f>
        <v>0</v>
      </c>
      <c r="T647" s="51"/>
      <c r="U647" s="51"/>
      <c r="V647" s="51"/>
      <c r="W647" s="50"/>
      <c r="X647" s="50"/>
    </row>
    <row r="648" s="10" customFormat="true" ht="23.85" hidden="false" customHeight="false" outlineLevel="1" collapsed="false">
      <c r="A648" s="49" t="s">
        <v>1204</v>
      </c>
      <c r="B648" s="50" t="s">
        <v>49</v>
      </c>
      <c r="C648" s="50" t="s">
        <v>1205</v>
      </c>
      <c r="D648" s="50" t="s">
        <v>80</v>
      </c>
      <c r="E648" s="45" t="s">
        <v>1206</v>
      </c>
      <c r="F648" s="7" t="s">
        <v>117</v>
      </c>
      <c r="G648" s="51" t="n">
        <v>2</v>
      </c>
      <c r="H648" s="52"/>
      <c r="I648" s="46" t="n">
        <f aca="false">$D$1116</f>
        <v>0.264</v>
      </c>
      <c r="J648" s="53" t="n">
        <f aca="false">TRUNC(H648*(1+I648),2)</f>
        <v>0</v>
      </c>
      <c r="K648" s="54" t="n">
        <f aca="false">TRUNC(J648*G648,2)</f>
        <v>0</v>
      </c>
      <c r="L648" s="51"/>
      <c r="M648" s="46"/>
      <c r="N648" s="7"/>
      <c r="O648" s="51"/>
      <c r="P648" s="51"/>
      <c r="Q648" s="51"/>
      <c r="R648" s="51"/>
      <c r="S648" s="51" t="n">
        <f aca="false">K648</f>
        <v>0</v>
      </c>
      <c r="T648" s="51"/>
      <c r="U648" s="51"/>
      <c r="V648" s="51"/>
      <c r="W648" s="50"/>
      <c r="X648" s="50"/>
    </row>
    <row r="649" s="10" customFormat="true" ht="23.85" hidden="false" customHeight="false" outlineLevel="1" collapsed="false">
      <c r="A649" s="49" t="s">
        <v>1207</v>
      </c>
      <c r="B649" s="50" t="s">
        <v>49</v>
      </c>
      <c r="C649" s="50" t="s">
        <v>1208</v>
      </c>
      <c r="D649" s="50" t="s">
        <v>80</v>
      </c>
      <c r="E649" s="45" t="s">
        <v>1209</v>
      </c>
      <c r="F649" s="7" t="s">
        <v>117</v>
      </c>
      <c r="G649" s="51" t="n">
        <v>2</v>
      </c>
      <c r="H649" s="52"/>
      <c r="I649" s="46" t="n">
        <f aca="false">$D$1116</f>
        <v>0.264</v>
      </c>
      <c r="J649" s="53" t="n">
        <f aca="false">TRUNC(H649*(1+I649),2)</f>
        <v>0</v>
      </c>
      <c r="K649" s="54" t="n">
        <f aca="false">TRUNC(J649*G649,2)</f>
        <v>0</v>
      </c>
      <c r="L649" s="51"/>
      <c r="M649" s="46"/>
      <c r="N649" s="7"/>
      <c r="O649" s="51"/>
      <c r="P649" s="51"/>
      <c r="Q649" s="51"/>
      <c r="R649" s="51"/>
      <c r="S649" s="51" t="n">
        <f aca="false">K649</f>
        <v>0</v>
      </c>
      <c r="T649" s="51"/>
      <c r="U649" s="51"/>
      <c r="V649" s="51"/>
      <c r="W649" s="50"/>
      <c r="X649" s="50"/>
    </row>
    <row r="650" s="80" customFormat="true" ht="14.15" hidden="false" customHeight="false" outlineLevel="1" collapsed="false">
      <c r="A650" s="73" t="s">
        <v>1210</v>
      </c>
      <c r="B650" s="74"/>
      <c r="C650" s="74"/>
      <c r="D650" s="75"/>
      <c r="E650" s="132" t="s">
        <v>1211</v>
      </c>
      <c r="F650" s="93"/>
      <c r="G650" s="93"/>
      <c r="H650" s="52"/>
      <c r="I650" s="78"/>
      <c r="J650" s="78"/>
      <c r="K650" s="77"/>
      <c r="L650" s="77"/>
      <c r="M650" s="78"/>
      <c r="N650" s="79" t="n">
        <f aca="false">SUM(O650:V650)-K650</f>
        <v>0</v>
      </c>
      <c r="O650" s="77"/>
      <c r="P650" s="77"/>
      <c r="Q650" s="77"/>
      <c r="R650" s="77"/>
      <c r="S650" s="77"/>
      <c r="T650" s="77"/>
      <c r="U650" s="77"/>
      <c r="V650" s="77"/>
      <c r="W650" s="79"/>
      <c r="X650" s="79"/>
      <c r="IM650" s="89"/>
      <c r="IN650" s="89"/>
    </row>
    <row r="651" s="10" customFormat="true" ht="35.05" hidden="false" customHeight="false" outlineLevel="1" collapsed="false">
      <c r="A651" s="49" t="s">
        <v>1212</v>
      </c>
      <c r="B651" s="50" t="s">
        <v>49</v>
      </c>
      <c r="C651" s="50" t="s">
        <v>1190</v>
      </c>
      <c r="D651" s="50" t="s">
        <v>51</v>
      </c>
      <c r="E651" s="45" t="s">
        <v>1191</v>
      </c>
      <c r="F651" s="7" t="s">
        <v>117</v>
      </c>
      <c r="G651" s="51" t="n">
        <v>4</v>
      </c>
      <c r="H651" s="52"/>
      <c r="I651" s="46" t="n">
        <f aca="false">$D$1116</f>
        <v>0.264</v>
      </c>
      <c r="J651" s="53" t="n">
        <f aca="false">TRUNC(H651*(1+I651),2)</f>
        <v>0</v>
      </c>
      <c r="K651" s="54" t="n">
        <f aca="false">TRUNC(J651*G651,2)</f>
        <v>0</v>
      </c>
      <c r="L651" s="51"/>
      <c r="M651" s="46"/>
      <c r="N651" s="7"/>
      <c r="O651" s="51"/>
      <c r="P651" s="51"/>
      <c r="Q651" s="51"/>
      <c r="R651" s="51"/>
      <c r="S651" s="51" t="n">
        <f aca="false">K651</f>
        <v>0</v>
      </c>
      <c r="T651" s="51"/>
      <c r="U651" s="51"/>
      <c r="V651" s="51"/>
      <c r="W651" s="50"/>
      <c r="X651" s="50"/>
    </row>
    <row r="652" s="10" customFormat="true" ht="35.05" hidden="false" customHeight="false" outlineLevel="1" collapsed="false">
      <c r="A652" s="49" t="s">
        <v>1213</v>
      </c>
      <c r="B652" s="50" t="s">
        <v>49</v>
      </c>
      <c r="C652" s="50" t="s">
        <v>1187</v>
      </c>
      <c r="D652" s="50" t="s">
        <v>51</v>
      </c>
      <c r="E652" s="45" t="s">
        <v>1188</v>
      </c>
      <c r="F652" s="7" t="s">
        <v>117</v>
      </c>
      <c r="G652" s="51" t="n">
        <v>12</v>
      </c>
      <c r="H652" s="52"/>
      <c r="I652" s="46" t="n">
        <f aca="false">$D$1116</f>
        <v>0.264</v>
      </c>
      <c r="J652" s="53" t="n">
        <f aca="false">TRUNC(H652*(1+I652),2)</f>
        <v>0</v>
      </c>
      <c r="K652" s="54" t="n">
        <f aca="false">TRUNC(J652*G652,2)</f>
        <v>0</v>
      </c>
      <c r="L652" s="51"/>
      <c r="M652" s="46"/>
      <c r="N652" s="7"/>
      <c r="O652" s="51"/>
      <c r="P652" s="51"/>
      <c r="Q652" s="51"/>
      <c r="R652" s="51"/>
      <c r="S652" s="51" t="n">
        <f aca="false">K652</f>
        <v>0</v>
      </c>
      <c r="T652" s="51"/>
      <c r="U652" s="51"/>
      <c r="V652" s="51"/>
      <c r="W652" s="50"/>
      <c r="X652" s="50"/>
    </row>
    <row r="653" s="10" customFormat="true" ht="35.05" hidden="false" customHeight="false" outlineLevel="1" collapsed="false">
      <c r="A653" s="49" t="s">
        <v>1214</v>
      </c>
      <c r="B653" s="50" t="s">
        <v>49</v>
      </c>
      <c r="C653" s="50" t="s">
        <v>1215</v>
      </c>
      <c r="D653" s="50" t="s">
        <v>51</v>
      </c>
      <c r="E653" s="45" t="s">
        <v>1216</v>
      </c>
      <c r="F653" s="7" t="s">
        <v>117</v>
      </c>
      <c r="G653" s="51" t="n">
        <v>12</v>
      </c>
      <c r="H653" s="52"/>
      <c r="I653" s="46" t="n">
        <f aca="false">$D$1116</f>
        <v>0.264</v>
      </c>
      <c r="J653" s="53" t="n">
        <f aca="false">TRUNC(H653*(1+I653),2)</f>
        <v>0</v>
      </c>
      <c r="K653" s="54" t="n">
        <f aca="false">TRUNC(J653*G653,2)</f>
        <v>0</v>
      </c>
      <c r="L653" s="51"/>
      <c r="M653" s="46"/>
      <c r="N653" s="7"/>
      <c r="O653" s="51"/>
      <c r="P653" s="51"/>
      <c r="Q653" s="51"/>
      <c r="R653" s="51"/>
      <c r="S653" s="51" t="n">
        <f aca="false">K653</f>
        <v>0</v>
      </c>
      <c r="T653" s="51"/>
      <c r="U653" s="51"/>
      <c r="V653" s="51"/>
      <c r="W653" s="50"/>
      <c r="X653" s="50"/>
    </row>
    <row r="654" s="10" customFormat="true" ht="23.85" hidden="false" customHeight="false" outlineLevel="1" collapsed="false">
      <c r="A654" s="49" t="s">
        <v>1217</v>
      </c>
      <c r="B654" s="50" t="s">
        <v>49</v>
      </c>
      <c r="C654" s="50" t="s">
        <v>1193</v>
      </c>
      <c r="D654" s="50" t="s">
        <v>51</v>
      </c>
      <c r="E654" s="45" t="s">
        <v>1194</v>
      </c>
      <c r="F654" s="7" t="s">
        <v>130</v>
      </c>
      <c r="G654" s="51" t="n">
        <v>27.9</v>
      </c>
      <c r="H654" s="52"/>
      <c r="I654" s="46" t="n">
        <f aca="false">$D$1116</f>
        <v>0.264</v>
      </c>
      <c r="J654" s="53" t="n">
        <f aca="false">TRUNC(H654*(1+I654),2)</f>
        <v>0</v>
      </c>
      <c r="K654" s="54" t="n">
        <f aca="false">TRUNC(J654*G654,2)</f>
        <v>0</v>
      </c>
      <c r="L654" s="51"/>
      <c r="M654" s="46"/>
      <c r="N654" s="7"/>
      <c r="O654" s="51"/>
      <c r="P654" s="51"/>
      <c r="Q654" s="51"/>
      <c r="R654" s="51"/>
      <c r="S654" s="51" t="n">
        <f aca="false">K654</f>
        <v>0</v>
      </c>
      <c r="T654" s="51"/>
      <c r="U654" s="51"/>
      <c r="V654" s="51"/>
      <c r="W654" s="50"/>
      <c r="X654" s="50"/>
    </row>
    <row r="655" s="80" customFormat="true" ht="14.15" hidden="false" customHeight="false" outlineLevel="1" collapsed="false">
      <c r="A655" s="73" t="s">
        <v>1218</v>
      </c>
      <c r="B655" s="74"/>
      <c r="C655" s="74"/>
      <c r="D655" s="75"/>
      <c r="E655" s="132" t="s">
        <v>1219</v>
      </c>
      <c r="F655" s="93"/>
      <c r="G655" s="93"/>
      <c r="H655" s="52"/>
      <c r="I655" s="78"/>
      <c r="J655" s="78"/>
      <c r="K655" s="77"/>
      <c r="L655" s="77"/>
      <c r="M655" s="78"/>
      <c r="N655" s="79" t="n">
        <f aca="false">SUM(O655:V655)-K655</f>
        <v>0</v>
      </c>
      <c r="O655" s="77"/>
      <c r="P655" s="77"/>
      <c r="Q655" s="77"/>
      <c r="R655" s="77"/>
      <c r="S655" s="77"/>
      <c r="T655" s="77"/>
      <c r="U655" s="77"/>
      <c r="V655" s="77"/>
      <c r="W655" s="79"/>
      <c r="X655" s="79"/>
      <c r="IM655" s="89"/>
      <c r="IN655" s="89"/>
    </row>
    <row r="656" s="10" customFormat="true" ht="23.85" hidden="false" customHeight="false" outlineLevel="1" collapsed="false">
      <c r="A656" s="49" t="s">
        <v>1220</v>
      </c>
      <c r="B656" s="50" t="s">
        <v>49</v>
      </c>
      <c r="C656" s="50" t="s">
        <v>1199</v>
      </c>
      <c r="D656" s="50" t="s">
        <v>51</v>
      </c>
      <c r="E656" s="45" t="s">
        <v>1200</v>
      </c>
      <c r="F656" s="7" t="s">
        <v>130</v>
      </c>
      <c r="G656" s="51" t="n">
        <v>10.4</v>
      </c>
      <c r="H656" s="52"/>
      <c r="I656" s="46" t="n">
        <f aca="false">$D$1116</f>
        <v>0.264</v>
      </c>
      <c r="J656" s="53" t="n">
        <f aca="false">TRUNC(H656*(1+I656),2)</f>
        <v>0</v>
      </c>
      <c r="K656" s="54" t="n">
        <f aca="false">TRUNC(J656*G656,2)</f>
        <v>0</v>
      </c>
      <c r="L656" s="51"/>
      <c r="M656" s="46"/>
      <c r="N656" s="7"/>
      <c r="O656" s="51"/>
      <c r="P656" s="51"/>
      <c r="Q656" s="51"/>
      <c r="R656" s="51"/>
      <c r="S656" s="51" t="n">
        <f aca="false">K656</f>
        <v>0</v>
      </c>
      <c r="T656" s="51"/>
      <c r="U656" s="51"/>
      <c r="V656" s="51"/>
      <c r="W656" s="50"/>
      <c r="X656" s="50"/>
    </row>
    <row r="657" s="10" customFormat="true" ht="23.85" hidden="false" customHeight="false" outlineLevel="1" collapsed="false">
      <c r="A657" s="49" t="s">
        <v>1221</v>
      </c>
      <c r="B657" s="50" t="s">
        <v>49</v>
      </c>
      <c r="C657" s="50" t="s">
        <v>1205</v>
      </c>
      <c r="D657" s="50" t="s">
        <v>80</v>
      </c>
      <c r="E657" s="45" t="s">
        <v>1206</v>
      </c>
      <c r="F657" s="7" t="s">
        <v>117</v>
      </c>
      <c r="G657" s="51" t="n">
        <v>2</v>
      </c>
      <c r="H657" s="52"/>
      <c r="I657" s="46" t="n">
        <f aca="false">$D$1116</f>
        <v>0.264</v>
      </c>
      <c r="J657" s="53" t="n">
        <f aca="false">TRUNC(H657*(1+I657),2)</f>
        <v>0</v>
      </c>
      <c r="K657" s="54" t="n">
        <f aca="false">TRUNC(J657*G657,2)</f>
        <v>0</v>
      </c>
      <c r="L657" s="51"/>
      <c r="M657" s="46"/>
      <c r="N657" s="7"/>
      <c r="O657" s="51"/>
      <c r="P657" s="51"/>
      <c r="Q657" s="51"/>
      <c r="R657" s="51"/>
      <c r="S657" s="51" t="n">
        <f aca="false">K657</f>
        <v>0</v>
      </c>
      <c r="T657" s="51"/>
      <c r="U657" s="51"/>
      <c r="V657" s="51"/>
      <c r="W657" s="50"/>
      <c r="X657" s="50"/>
    </row>
    <row r="658" s="10" customFormat="true" ht="23.85" hidden="false" customHeight="false" outlineLevel="1" collapsed="false">
      <c r="A658" s="49" t="s">
        <v>1222</v>
      </c>
      <c r="B658" s="50" t="s">
        <v>49</v>
      </c>
      <c r="C658" s="50" t="s">
        <v>1223</v>
      </c>
      <c r="D658" s="50" t="s">
        <v>80</v>
      </c>
      <c r="E658" s="45" t="s">
        <v>1224</v>
      </c>
      <c r="F658" s="7" t="s">
        <v>117</v>
      </c>
      <c r="G658" s="51" t="n">
        <v>2</v>
      </c>
      <c r="H658" s="52"/>
      <c r="I658" s="46" t="n">
        <f aca="false">$D$1116</f>
        <v>0.264</v>
      </c>
      <c r="J658" s="53" t="n">
        <f aca="false">TRUNC(H658*(1+I658),2)</f>
        <v>0</v>
      </c>
      <c r="K658" s="54" t="n">
        <f aca="false">TRUNC(J658*G658,2)</f>
        <v>0</v>
      </c>
      <c r="L658" s="51"/>
      <c r="M658" s="46"/>
      <c r="N658" s="7"/>
      <c r="O658" s="51"/>
      <c r="P658" s="51"/>
      <c r="Q658" s="51"/>
      <c r="R658" s="51"/>
      <c r="S658" s="51" t="n">
        <f aca="false">K658</f>
        <v>0</v>
      </c>
      <c r="T658" s="51"/>
      <c r="U658" s="51"/>
      <c r="V658" s="51"/>
      <c r="W658" s="50"/>
      <c r="X658" s="50"/>
    </row>
    <row r="659" s="80" customFormat="true" ht="14.15" hidden="false" customHeight="false" outlineLevel="1" collapsed="false">
      <c r="A659" s="73" t="s">
        <v>1225</v>
      </c>
      <c r="B659" s="74"/>
      <c r="C659" s="74"/>
      <c r="D659" s="75"/>
      <c r="E659" s="132" t="s">
        <v>1226</v>
      </c>
      <c r="F659" s="93"/>
      <c r="G659" s="93"/>
      <c r="H659" s="52"/>
      <c r="I659" s="78"/>
      <c r="J659" s="78"/>
      <c r="K659" s="77"/>
      <c r="L659" s="77"/>
      <c r="M659" s="78"/>
      <c r="N659" s="79" t="n">
        <f aca="false">SUM(O659:V659)-K659</f>
        <v>0</v>
      </c>
      <c r="O659" s="77"/>
      <c r="P659" s="77"/>
      <c r="Q659" s="77"/>
      <c r="R659" s="77"/>
      <c r="S659" s="77"/>
      <c r="T659" s="77"/>
      <c r="U659" s="77"/>
      <c r="V659" s="77"/>
      <c r="W659" s="79"/>
      <c r="X659" s="79"/>
      <c r="IM659" s="89"/>
      <c r="IN659" s="89"/>
    </row>
    <row r="660" s="10" customFormat="true" ht="35.05" hidden="false" customHeight="false" outlineLevel="1" collapsed="false">
      <c r="A660" s="49" t="s">
        <v>1227</v>
      </c>
      <c r="B660" s="50" t="s">
        <v>49</v>
      </c>
      <c r="C660" s="50" t="s">
        <v>1090</v>
      </c>
      <c r="D660" s="50" t="s">
        <v>51</v>
      </c>
      <c r="E660" s="45" t="s">
        <v>1091</v>
      </c>
      <c r="F660" s="7" t="s">
        <v>117</v>
      </c>
      <c r="G660" s="51" t="n">
        <v>6</v>
      </c>
      <c r="H660" s="52"/>
      <c r="I660" s="46" t="n">
        <f aca="false">$D$1116</f>
        <v>0.264</v>
      </c>
      <c r="J660" s="53" t="n">
        <f aca="false">TRUNC(H660*(1+I660),2)</f>
        <v>0</v>
      </c>
      <c r="K660" s="54" t="n">
        <f aca="false">TRUNC(J660*G660,2)</f>
        <v>0</v>
      </c>
      <c r="L660" s="51"/>
      <c r="M660" s="46"/>
      <c r="N660" s="7"/>
      <c r="O660" s="51"/>
      <c r="P660" s="51"/>
      <c r="Q660" s="51"/>
      <c r="R660" s="51"/>
      <c r="S660" s="51" t="n">
        <f aca="false">K660</f>
        <v>0</v>
      </c>
      <c r="T660" s="51"/>
      <c r="U660" s="51"/>
      <c r="V660" s="51"/>
      <c r="W660" s="50"/>
      <c r="X660" s="50"/>
    </row>
    <row r="661" s="10" customFormat="true" ht="35.05" hidden="false" customHeight="false" outlineLevel="1" collapsed="false">
      <c r="A661" s="49" t="s">
        <v>1228</v>
      </c>
      <c r="B661" s="50" t="s">
        <v>49</v>
      </c>
      <c r="C661" s="50" t="s">
        <v>813</v>
      </c>
      <c r="D661" s="50" t="s">
        <v>51</v>
      </c>
      <c r="E661" s="45" t="s">
        <v>814</v>
      </c>
      <c r="F661" s="7" t="s">
        <v>130</v>
      </c>
      <c r="G661" s="51" t="n">
        <v>10.8</v>
      </c>
      <c r="H661" s="52"/>
      <c r="I661" s="46" t="n">
        <f aca="false">$D$1116</f>
        <v>0.264</v>
      </c>
      <c r="J661" s="53" t="n">
        <f aca="false">TRUNC(H661*(1+I661),2)</f>
        <v>0</v>
      </c>
      <c r="K661" s="54" t="n">
        <f aca="false">TRUNC(J661*G661,2)</f>
        <v>0</v>
      </c>
      <c r="L661" s="51"/>
      <c r="M661" s="46"/>
      <c r="N661" s="7"/>
      <c r="O661" s="51"/>
      <c r="P661" s="51"/>
      <c r="Q661" s="51"/>
      <c r="R661" s="51"/>
      <c r="S661" s="51" t="n">
        <f aca="false">K661</f>
        <v>0</v>
      </c>
      <c r="T661" s="51"/>
      <c r="U661" s="51"/>
      <c r="V661" s="51"/>
      <c r="W661" s="50"/>
      <c r="X661" s="50"/>
    </row>
    <row r="662" s="10" customFormat="true" ht="23.85" hidden="false" customHeight="false" outlineLevel="1" collapsed="false">
      <c r="A662" s="49" t="s">
        <v>1229</v>
      </c>
      <c r="B662" s="50" t="s">
        <v>49</v>
      </c>
      <c r="C662" s="50" t="s">
        <v>1199</v>
      </c>
      <c r="D662" s="50" t="s">
        <v>51</v>
      </c>
      <c r="E662" s="45" t="s">
        <v>1200</v>
      </c>
      <c r="F662" s="7" t="s">
        <v>130</v>
      </c>
      <c r="G662" s="51" t="n">
        <v>98.5</v>
      </c>
      <c r="H662" s="52"/>
      <c r="I662" s="46" t="n">
        <f aca="false">$D$1116</f>
        <v>0.264</v>
      </c>
      <c r="J662" s="53" t="n">
        <f aca="false">TRUNC(H662*(1+I662),2)</f>
        <v>0</v>
      </c>
      <c r="K662" s="54" t="n">
        <f aca="false">TRUNC(J662*G662,2)</f>
        <v>0</v>
      </c>
      <c r="L662" s="51"/>
      <c r="M662" s="46"/>
      <c r="N662" s="7"/>
      <c r="O662" s="51"/>
      <c r="P662" s="51"/>
      <c r="Q662" s="51"/>
      <c r="R662" s="51"/>
      <c r="S662" s="51" t="n">
        <f aca="false">K662</f>
        <v>0</v>
      </c>
      <c r="T662" s="51"/>
      <c r="U662" s="51"/>
      <c r="V662" s="51"/>
      <c r="W662" s="50"/>
      <c r="X662" s="50"/>
    </row>
    <row r="663" s="10" customFormat="true" ht="23.85" hidden="false" customHeight="false" outlineLevel="1" collapsed="false">
      <c r="A663" s="49" t="s">
        <v>1230</v>
      </c>
      <c r="B663" s="50" t="s">
        <v>49</v>
      </c>
      <c r="C663" s="50" t="s">
        <v>214</v>
      </c>
      <c r="D663" s="50" t="s">
        <v>51</v>
      </c>
      <c r="E663" s="45" t="s">
        <v>873</v>
      </c>
      <c r="F663" s="7" t="s">
        <v>121</v>
      </c>
      <c r="G663" s="51" t="n">
        <v>19.08</v>
      </c>
      <c r="H663" s="52"/>
      <c r="I663" s="46" t="n">
        <f aca="false">$D$1116</f>
        <v>0.264</v>
      </c>
      <c r="J663" s="53" t="n">
        <f aca="false">TRUNC(H663*(1+I663),2)</f>
        <v>0</v>
      </c>
      <c r="K663" s="54" t="n">
        <f aca="false">TRUNC(J663*G663,2)</f>
        <v>0</v>
      </c>
      <c r="L663" s="51"/>
      <c r="M663" s="46"/>
      <c r="N663" s="7"/>
      <c r="O663" s="51"/>
      <c r="P663" s="51"/>
      <c r="Q663" s="51"/>
      <c r="R663" s="51"/>
      <c r="S663" s="51" t="n">
        <f aca="false">K663</f>
        <v>0</v>
      </c>
      <c r="T663" s="51"/>
      <c r="U663" s="51"/>
      <c r="V663" s="51"/>
      <c r="W663" s="50"/>
      <c r="X663" s="50"/>
    </row>
    <row r="664" s="10" customFormat="true" ht="14.15" hidden="false" customHeight="false" outlineLevel="1" collapsed="false">
      <c r="A664" s="49" t="s">
        <v>1231</v>
      </c>
      <c r="B664" s="50" t="s">
        <v>49</v>
      </c>
      <c r="C664" s="50" t="s">
        <v>875</v>
      </c>
      <c r="D664" s="50" t="s">
        <v>51</v>
      </c>
      <c r="E664" s="45" t="s">
        <v>876</v>
      </c>
      <c r="F664" s="7" t="s">
        <v>121</v>
      </c>
      <c r="G664" s="51" t="n">
        <v>13.75</v>
      </c>
      <c r="H664" s="52"/>
      <c r="I664" s="46" t="n">
        <f aca="false">$D$1116</f>
        <v>0.264</v>
      </c>
      <c r="J664" s="53" t="n">
        <f aca="false">TRUNC(H664*(1+I664),2)</f>
        <v>0</v>
      </c>
      <c r="K664" s="54" t="n">
        <f aca="false">TRUNC(J664*G664,2)</f>
        <v>0</v>
      </c>
      <c r="L664" s="51"/>
      <c r="M664" s="46"/>
      <c r="N664" s="7"/>
      <c r="O664" s="51"/>
      <c r="P664" s="51"/>
      <c r="Q664" s="51"/>
      <c r="R664" s="51"/>
      <c r="S664" s="51" t="n">
        <f aca="false">K664</f>
        <v>0</v>
      </c>
      <c r="T664" s="51"/>
      <c r="U664" s="51"/>
      <c r="V664" s="51"/>
      <c r="W664" s="50"/>
      <c r="X664" s="50"/>
    </row>
    <row r="665" s="10" customFormat="true" ht="23.85" hidden="false" customHeight="false" outlineLevel="1" collapsed="false">
      <c r="A665" s="49" t="s">
        <v>1232</v>
      </c>
      <c r="B665" s="50" t="s">
        <v>49</v>
      </c>
      <c r="C665" s="50" t="s">
        <v>1233</v>
      </c>
      <c r="D665" s="50" t="s">
        <v>80</v>
      </c>
      <c r="E665" s="45" t="s">
        <v>1234</v>
      </c>
      <c r="F665" s="7" t="s">
        <v>1235</v>
      </c>
      <c r="G665" s="51" t="n">
        <v>3</v>
      </c>
      <c r="H665" s="52"/>
      <c r="I665" s="46" t="n">
        <f aca="false">$D$1116</f>
        <v>0.264</v>
      </c>
      <c r="J665" s="53" t="n">
        <f aca="false">TRUNC(H665*(1+I665),2)</f>
        <v>0</v>
      </c>
      <c r="K665" s="54" t="n">
        <f aca="false">TRUNC(J665*G665,2)</f>
        <v>0</v>
      </c>
      <c r="L665" s="51"/>
      <c r="M665" s="46"/>
      <c r="N665" s="7"/>
      <c r="O665" s="51"/>
      <c r="P665" s="51"/>
      <c r="Q665" s="51"/>
      <c r="R665" s="51"/>
      <c r="S665" s="51" t="n">
        <f aca="false">K665</f>
        <v>0</v>
      </c>
      <c r="T665" s="51"/>
      <c r="U665" s="51"/>
      <c r="V665" s="51"/>
      <c r="W665" s="50"/>
      <c r="X665" s="50"/>
    </row>
    <row r="666" s="80" customFormat="true" ht="14.15" hidden="false" customHeight="false" outlineLevel="1" collapsed="false">
      <c r="A666" s="73" t="s">
        <v>1236</v>
      </c>
      <c r="B666" s="74"/>
      <c r="C666" s="74"/>
      <c r="D666" s="75"/>
      <c r="E666" s="132" t="s">
        <v>1237</v>
      </c>
      <c r="F666" s="93"/>
      <c r="G666" s="93"/>
      <c r="H666" s="52"/>
      <c r="I666" s="78"/>
      <c r="J666" s="78"/>
      <c r="K666" s="77"/>
      <c r="L666" s="77"/>
      <c r="M666" s="78"/>
      <c r="N666" s="79" t="n">
        <f aca="false">SUM(O666:V666)-K666</f>
        <v>0</v>
      </c>
      <c r="O666" s="77"/>
      <c r="P666" s="77"/>
      <c r="Q666" s="77"/>
      <c r="R666" s="77"/>
      <c r="S666" s="77"/>
      <c r="T666" s="77"/>
      <c r="U666" s="77"/>
      <c r="V666" s="77"/>
      <c r="W666" s="79"/>
      <c r="X666" s="79"/>
      <c r="IM666" s="89"/>
      <c r="IN666" s="89"/>
    </row>
    <row r="667" s="10" customFormat="true" ht="23.85" hidden="false" customHeight="false" outlineLevel="1" collapsed="false">
      <c r="A667" s="49" t="s">
        <v>1238</v>
      </c>
      <c r="B667" s="50" t="s">
        <v>49</v>
      </c>
      <c r="C667" s="50" t="s">
        <v>1239</v>
      </c>
      <c r="D667" s="50" t="s">
        <v>51</v>
      </c>
      <c r="E667" s="45" t="s">
        <v>1240</v>
      </c>
      <c r="F667" s="7" t="s">
        <v>130</v>
      </c>
      <c r="G667" s="51" t="n">
        <v>33.23</v>
      </c>
      <c r="H667" s="52"/>
      <c r="I667" s="46" t="n">
        <f aca="false">$D$1116</f>
        <v>0.264</v>
      </c>
      <c r="J667" s="53" t="n">
        <f aca="false">TRUNC(H667*(1+I667),2)</f>
        <v>0</v>
      </c>
      <c r="K667" s="54" t="n">
        <f aca="false">TRUNC(J667*G667,2)</f>
        <v>0</v>
      </c>
      <c r="L667" s="51"/>
      <c r="M667" s="46"/>
      <c r="N667" s="7"/>
      <c r="O667" s="51"/>
      <c r="P667" s="51"/>
      <c r="Q667" s="51"/>
      <c r="R667" s="51"/>
      <c r="S667" s="51" t="n">
        <f aca="false">K667</f>
        <v>0</v>
      </c>
      <c r="T667" s="51"/>
      <c r="U667" s="51"/>
      <c r="V667" s="51"/>
      <c r="W667" s="50"/>
      <c r="X667" s="50"/>
    </row>
    <row r="668" s="10" customFormat="true" ht="23.85" hidden="false" customHeight="false" outlineLevel="1" collapsed="false">
      <c r="A668" s="49" t="s">
        <v>1241</v>
      </c>
      <c r="B668" s="50" t="s">
        <v>49</v>
      </c>
      <c r="C668" s="50" t="s">
        <v>1242</v>
      </c>
      <c r="D668" s="50" t="s">
        <v>51</v>
      </c>
      <c r="E668" s="45" t="s">
        <v>1243</v>
      </c>
      <c r="F668" s="7" t="s">
        <v>130</v>
      </c>
      <c r="G668" s="51" t="n">
        <v>41.22</v>
      </c>
      <c r="H668" s="52"/>
      <c r="I668" s="46" t="n">
        <f aca="false">$D$1116</f>
        <v>0.264</v>
      </c>
      <c r="J668" s="53" t="n">
        <f aca="false">TRUNC(H668*(1+I668),2)</f>
        <v>0</v>
      </c>
      <c r="K668" s="54" t="n">
        <f aca="false">TRUNC(J668*G668,2)</f>
        <v>0</v>
      </c>
      <c r="L668" s="51"/>
      <c r="M668" s="46"/>
      <c r="N668" s="7"/>
      <c r="O668" s="51"/>
      <c r="P668" s="51"/>
      <c r="Q668" s="51"/>
      <c r="R668" s="51"/>
      <c r="S668" s="51" t="n">
        <f aca="false">K668</f>
        <v>0</v>
      </c>
      <c r="T668" s="51"/>
      <c r="U668" s="51"/>
      <c r="V668" s="51"/>
      <c r="W668" s="50"/>
      <c r="X668" s="50"/>
    </row>
    <row r="669" s="10" customFormat="true" ht="14.15" hidden="false" customHeight="false" outlineLevel="1" collapsed="false">
      <c r="A669" s="49" t="s">
        <v>1244</v>
      </c>
      <c r="B669" s="50" t="s">
        <v>49</v>
      </c>
      <c r="C669" s="50" t="s">
        <v>1245</v>
      </c>
      <c r="D669" s="50" t="s">
        <v>80</v>
      </c>
      <c r="E669" s="45" t="s">
        <v>1246</v>
      </c>
      <c r="F669" s="7" t="s">
        <v>130</v>
      </c>
      <c r="G669" s="51" t="n">
        <v>10</v>
      </c>
      <c r="H669" s="52"/>
      <c r="I669" s="46" t="n">
        <f aca="false">$D$1116</f>
        <v>0.264</v>
      </c>
      <c r="J669" s="53" t="n">
        <f aca="false">TRUNC(H669*(1+I669),2)</f>
        <v>0</v>
      </c>
      <c r="K669" s="54" t="n">
        <f aca="false">TRUNC(J669*G669,2)</f>
        <v>0</v>
      </c>
      <c r="L669" s="51"/>
      <c r="M669" s="46"/>
      <c r="N669" s="7"/>
      <c r="O669" s="51"/>
      <c r="P669" s="51"/>
      <c r="Q669" s="51"/>
      <c r="R669" s="51"/>
      <c r="S669" s="51" t="n">
        <f aca="false">K669</f>
        <v>0</v>
      </c>
      <c r="T669" s="51"/>
      <c r="U669" s="51"/>
      <c r="V669" s="51"/>
      <c r="W669" s="50"/>
      <c r="X669" s="50"/>
    </row>
    <row r="670" s="10" customFormat="true" ht="23.85" hidden="false" customHeight="false" outlineLevel="1" collapsed="false">
      <c r="A670" s="49" t="s">
        <v>1247</v>
      </c>
      <c r="B670" s="50" t="s">
        <v>49</v>
      </c>
      <c r="C670" s="50" t="s">
        <v>1248</v>
      </c>
      <c r="D670" s="50" t="s">
        <v>51</v>
      </c>
      <c r="E670" s="45" t="s">
        <v>1249</v>
      </c>
      <c r="F670" s="7" t="s">
        <v>130</v>
      </c>
      <c r="G670" s="51" t="n">
        <v>105.55</v>
      </c>
      <c r="H670" s="52"/>
      <c r="I670" s="46" t="n">
        <f aca="false">$D$1116</f>
        <v>0.264</v>
      </c>
      <c r="J670" s="53" t="n">
        <f aca="false">TRUNC(H670*(1+I670),2)</f>
        <v>0</v>
      </c>
      <c r="K670" s="54" t="n">
        <f aca="false">TRUNC(J670*G670,2)</f>
        <v>0</v>
      </c>
      <c r="L670" s="51"/>
      <c r="M670" s="46"/>
      <c r="N670" s="7"/>
      <c r="O670" s="51"/>
      <c r="P670" s="51"/>
      <c r="Q670" s="51"/>
      <c r="R670" s="51"/>
      <c r="S670" s="51" t="n">
        <f aca="false">K670</f>
        <v>0</v>
      </c>
      <c r="T670" s="51"/>
      <c r="U670" s="51"/>
      <c r="V670" s="51"/>
      <c r="W670" s="50"/>
      <c r="X670" s="50"/>
    </row>
    <row r="671" s="72" customFormat="true" ht="14.15" hidden="false" customHeight="false" outlineLevel="1" collapsed="false">
      <c r="A671" s="65" t="s">
        <v>1250</v>
      </c>
      <c r="B671" s="66"/>
      <c r="C671" s="66"/>
      <c r="D671" s="67"/>
      <c r="E671" s="133" t="s">
        <v>1251</v>
      </c>
      <c r="F671" s="86"/>
      <c r="G671" s="86"/>
      <c r="H671" s="52"/>
      <c r="I671" s="70"/>
      <c r="J671" s="70"/>
      <c r="K671" s="69"/>
      <c r="L671" s="69"/>
      <c r="M671" s="70"/>
      <c r="N671" s="71" t="n">
        <f aca="false">SUM(O671:V671)-K671</f>
        <v>0</v>
      </c>
      <c r="O671" s="69"/>
      <c r="P671" s="69"/>
      <c r="Q671" s="69"/>
      <c r="R671" s="69"/>
      <c r="S671" s="69"/>
      <c r="T671" s="69"/>
      <c r="U671" s="69"/>
      <c r="V671" s="69"/>
      <c r="W671" s="71"/>
      <c r="X671" s="71"/>
      <c r="IM671" s="85"/>
      <c r="IN671" s="85"/>
    </row>
    <row r="672" s="10" customFormat="true" ht="23.85" hidden="false" customHeight="false" outlineLevel="1" collapsed="false">
      <c r="A672" s="49" t="s">
        <v>1252</v>
      </c>
      <c r="B672" s="50" t="s">
        <v>49</v>
      </c>
      <c r="C672" s="50" t="s">
        <v>1253</v>
      </c>
      <c r="D672" s="50" t="s">
        <v>51</v>
      </c>
      <c r="E672" s="45" t="s">
        <v>1254</v>
      </c>
      <c r="F672" s="7" t="s">
        <v>130</v>
      </c>
      <c r="G672" s="51" t="n">
        <v>133.5</v>
      </c>
      <c r="H672" s="52"/>
      <c r="I672" s="46" t="n">
        <f aca="false">$D$1116</f>
        <v>0.264</v>
      </c>
      <c r="J672" s="53" t="n">
        <f aca="false">TRUNC(H672*(1+I672),2)</f>
        <v>0</v>
      </c>
      <c r="K672" s="54" t="n">
        <f aca="false">TRUNC(J672*G672,2)</f>
        <v>0</v>
      </c>
      <c r="L672" s="51"/>
      <c r="M672" s="46"/>
      <c r="N672" s="7"/>
      <c r="O672" s="51"/>
      <c r="P672" s="51"/>
      <c r="Q672" s="51" t="n">
        <f aca="false">K672</f>
        <v>0</v>
      </c>
      <c r="R672" s="51"/>
      <c r="S672" s="51"/>
      <c r="T672" s="51"/>
      <c r="U672" s="51"/>
      <c r="V672" s="51"/>
      <c r="W672" s="50"/>
      <c r="X672" s="50"/>
    </row>
    <row r="673" s="10" customFormat="true" ht="23.85" hidden="false" customHeight="false" outlineLevel="1" collapsed="false">
      <c r="A673" s="49" t="s">
        <v>1255</v>
      </c>
      <c r="B673" s="50" t="s">
        <v>49</v>
      </c>
      <c r="C673" s="50" t="s">
        <v>1256</v>
      </c>
      <c r="D673" s="50" t="s">
        <v>51</v>
      </c>
      <c r="E673" s="45" t="s">
        <v>1257</v>
      </c>
      <c r="F673" s="7" t="s">
        <v>117</v>
      </c>
      <c r="G673" s="51" t="n">
        <v>49</v>
      </c>
      <c r="H673" s="52"/>
      <c r="I673" s="46" t="n">
        <f aca="false">$D$1116</f>
        <v>0.264</v>
      </c>
      <c r="J673" s="53" t="n">
        <f aca="false">TRUNC(H673*(1+I673),2)</f>
        <v>0</v>
      </c>
      <c r="K673" s="54" t="n">
        <f aca="false">TRUNC(J673*G673,2)</f>
        <v>0</v>
      </c>
      <c r="L673" s="51"/>
      <c r="M673" s="46"/>
      <c r="N673" s="7"/>
      <c r="O673" s="51"/>
      <c r="P673" s="51"/>
      <c r="Q673" s="51" t="n">
        <f aca="false">K673</f>
        <v>0</v>
      </c>
      <c r="R673" s="51"/>
      <c r="S673" s="51"/>
      <c r="T673" s="51"/>
      <c r="U673" s="51"/>
      <c r="V673" s="51"/>
      <c r="W673" s="50"/>
      <c r="X673" s="50"/>
    </row>
    <row r="674" s="10" customFormat="true" ht="23.85" hidden="false" customHeight="false" outlineLevel="1" collapsed="false">
      <c r="A674" s="49" t="s">
        <v>1258</v>
      </c>
      <c r="B674" s="50" t="s">
        <v>49</v>
      </c>
      <c r="C674" s="50" t="s">
        <v>1259</v>
      </c>
      <c r="D674" s="50" t="s">
        <v>51</v>
      </c>
      <c r="E674" s="45" t="s">
        <v>1260</v>
      </c>
      <c r="F674" s="7" t="s">
        <v>117</v>
      </c>
      <c r="G674" s="51" t="n">
        <v>16</v>
      </c>
      <c r="H674" s="52"/>
      <c r="I674" s="46" t="n">
        <f aca="false">$D$1116</f>
        <v>0.264</v>
      </c>
      <c r="J674" s="53" t="n">
        <f aca="false">TRUNC(H674*(1+I674),2)</f>
        <v>0</v>
      </c>
      <c r="K674" s="54" t="n">
        <f aca="false">TRUNC(J674*G674,2)</f>
        <v>0</v>
      </c>
      <c r="L674" s="51"/>
      <c r="M674" s="46"/>
      <c r="N674" s="7"/>
      <c r="O674" s="51"/>
      <c r="P674" s="51"/>
      <c r="Q674" s="51" t="n">
        <f aca="false">K674</f>
        <v>0</v>
      </c>
      <c r="R674" s="51"/>
      <c r="S674" s="51"/>
      <c r="T674" s="51"/>
      <c r="U674" s="51"/>
      <c r="V674" s="51"/>
      <c r="W674" s="50"/>
      <c r="X674" s="50"/>
    </row>
    <row r="675" s="43" customFormat="true" ht="14.15" hidden="false" customHeight="false" outlineLevel="0" collapsed="false">
      <c r="A675" s="113" t="s">
        <v>1261</v>
      </c>
      <c r="B675" s="82"/>
      <c r="C675" s="82"/>
      <c r="D675" s="82"/>
      <c r="E675" s="36" t="s">
        <v>1262</v>
      </c>
      <c r="F675" s="37"/>
      <c r="G675" s="37"/>
      <c r="H675" s="52"/>
      <c r="I675" s="37"/>
      <c r="J675" s="37"/>
      <c r="K675" s="39"/>
      <c r="L675" s="40" t="n">
        <f aca="false">SUM(K679:K707)</f>
        <v>0</v>
      </c>
      <c r="M675" s="41" t="e">
        <f aca="false">(L675)/$L$1115</f>
        <v>#DIV/0!</v>
      </c>
      <c r="N675" s="42" t="n">
        <f aca="false">SUM(O675:V675)-K675</f>
        <v>0</v>
      </c>
      <c r="O675" s="40" t="str">
        <f aca="false">IF(SUM(O677:O707)&gt;0,SUM(O677:O707),"-")</f>
        <v>-</v>
      </c>
      <c r="P675" s="40" t="str">
        <f aca="false">IF(SUM(P677:P707)&gt;0,SUM(P677:P707),"-")</f>
        <v>-</v>
      </c>
      <c r="Q675" s="40" t="str">
        <f aca="false">IF(SUM(Q677:Q707)&gt;0,SUM(Q677:Q707),"-")</f>
        <v>-</v>
      </c>
      <c r="R675" s="40" t="str">
        <f aca="false">IF(SUM(R677:R707)&gt;0,SUM(R677:R707),"-")</f>
        <v>-</v>
      </c>
      <c r="S675" s="40" t="str">
        <f aca="false">IF(SUM(S677:S707)&gt;0,SUM(S677:S707),"-")</f>
        <v>-</v>
      </c>
      <c r="T675" s="40" t="str">
        <f aca="false">IF(SUM(T677:T707)&gt;0,SUM(T677:T707),"-")</f>
        <v>-</v>
      </c>
      <c r="U675" s="40" t="str">
        <f aca="false">IF(SUM(U677:U707)&gt;0,SUM(U677:U707),"-")</f>
        <v>-</v>
      </c>
      <c r="V675" s="40" t="str">
        <f aca="false">IF(SUM(V677:V707)&gt;0,SUM(V677:V707),"-")</f>
        <v>-</v>
      </c>
      <c r="W675" s="40" t="str">
        <f aca="false">IF(SUM(W677:W707)&gt;0,SUM(W677:W707),"-")</f>
        <v>-</v>
      </c>
      <c r="X675" s="40" t="str">
        <f aca="false">IF(SUM(X677:X707)&gt;0,SUM(X677:X707),"-")</f>
        <v>-</v>
      </c>
      <c r="IM675" s="44"/>
      <c r="IN675" s="44"/>
    </row>
    <row r="676" s="137" customFormat="true" ht="14.15" hidden="false" customHeight="false" outlineLevel="0" collapsed="false">
      <c r="A676" s="98"/>
      <c r="B676" s="134"/>
      <c r="C676" s="134"/>
      <c r="D676" s="83"/>
      <c r="E676" s="135"/>
      <c r="F676" s="100"/>
      <c r="G676" s="100"/>
      <c r="H676" s="52"/>
      <c r="I676" s="100"/>
      <c r="J676" s="100"/>
      <c r="K676" s="136"/>
      <c r="L676" s="101"/>
      <c r="M676" s="102"/>
      <c r="N676" s="46" t="n">
        <f aca="false">SUM(O676:V676)-K676</f>
        <v>0</v>
      </c>
      <c r="O676" s="100"/>
      <c r="P676" s="100"/>
      <c r="Q676" s="100"/>
      <c r="R676" s="100"/>
      <c r="S676" s="100"/>
      <c r="T676" s="100"/>
      <c r="U676" s="100"/>
      <c r="V676" s="102"/>
      <c r="W676" s="100"/>
      <c r="X676" s="100"/>
      <c r="IM676" s="106"/>
      <c r="IN676" s="106"/>
    </row>
    <row r="677" s="72" customFormat="true" ht="14.15" hidden="false" customHeight="false" outlineLevel="1" collapsed="false">
      <c r="A677" s="65" t="s">
        <v>1263</v>
      </c>
      <c r="B677" s="67"/>
      <c r="C677" s="67"/>
      <c r="D677" s="67"/>
      <c r="E677" s="68" t="s">
        <v>86</v>
      </c>
      <c r="F677" s="66"/>
      <c r="G677" s="66"/>
      <c r="H677" s="55"/>
      <c r="I677" s="66"/>
      <c r="J677" s="66"/>
      <c r="K677" s="84"/>
      <c r="L677" s="69"/>
      <c r="M677" s="70"/>
      <c r="N677" s="71" t="n">
        <f aca="false">SUM(O677:V677)-K677</f>
        <v>0</v>
      </c>
      <c r="O677" s="69"/>
      <c r="P677" s="69"/>
      <c r="Q677" s="69"/>
      <c r="R677" s="69"/>
      <c r="S677" s="69"/>
      <c r="T677" s="69"/>
      <c r="U677" s="69"/>
      <c r="V677" s="69"/>
      <c r="W677" s="71"/>
      <c r="X677" s="71"/>
      <c r="IM677" s="85"/>
      <c r="IN677" s="85"/>
    </row>
    <row r="678" s="80" customFormat="true" ht="14.15" hidden="false" customHeight="false" outlineLevel="1" collapsed="false">
      <c r="A678" s="73" t="s">
        <v>1264</v>
      </c>
      <c r="B678" s="75"/>
      <c r="C678" s="75"/>
      <c r="D678" s="75"/>
      <c r="E678" s="76" t="s">
        <v>1265</v>
      </c>
      <c r="F678" s="74"/>
      <c r="G678" s="74"/>
      <c r="H678" s="55"/>
      <c r="I678" s="74"/>
      <c r="J678" s="74"/>
      <c r="K678" s="94"/>
      <c r="L678" s="77"/>
      <c r="M678" s="78"/>
      <c r="N678" s="79" t="n">
        <f aca="false">SUM(O678:V678)-K678</f>
        <v>0</v>
      </c>
      <c r="O678" s="77"/>
      <c r="P678" s="77"/>
      <c r="Q678" s="77"/>
      <c r="R678" s="77"/>
      <c r="S678" s="77"/>
      <c r="T678" s="77"/>
      <c r="U678" s="77"/>
      <c r="V678" s="77"/>
      <c r="W678" s="79"/>
      <c r="X678" s="79"/>
      <c r="IM678" s="89"/>
      <c r="IN678" s="89"/>
    </row>
    <row r="679" s="9" customFormat="true" ht="23.85" hidden="false" customHeight="false" outlineLevel="1" collapsed="false">
      <c r="A679" s="49" t="s">
        <v>1266</v>
      </c>
      <c r="B679" s="50" t="s">
        <v>49</v>
      </c>
      <c r="C679" s="50" t="s">
        <v>1267</v>
      </c>
      <c r="D679" s="50" t="s">
        <v>80</v>
      </c>
      <c r="E679" s="45" t="s">
        <v>1268</v>
      </c>
      <c r="F679" s="7" t="s">
        <v>117</v>
      </c>
      <c r="G679" s="51" t="n">
        <v>9</v>
      </c>
      <c r="H679" s="52"/>
      <c r="I679" s="46" t="n">
        <f aca="false">$D$1116</f>
        <v>0.264</v>
      </c>
      <c r="J679" s="53" t="n">
        <f aca="false">TRUNC(H679*(1+I679),2)</f>
        <v>0</v>
      </c>
      <c r="K679" s="54" t="n">
        <f aca="false">TRUNC(J679*G679,2)</f>
        <v>0</v>
      </c>
      <c r="L679" s="51"/>
      <c r="M679" s="46"/>
      <c r="N679" s="7" t="n">
        <f aca="false">SUM(O679:V679)-K679</f>
        <v>0</v>
      </c>
      <c r="O679" s="7"/>
      <c r="P679" s="7"/>
      <c r="Q679" s="7"/>
      <c r="R679" s="7"/>
      <c r="S679" s="7"/>
      <c r="T679" s="7"/>
      <c r="U679" s="7"/>
      <c r="V679" s="7"/>
      <c r="W679" s="7"/>
      <c r="X679" s="51" t="n">
        <f aca="false">K679</f>
        <v>0</v>
      </c>
      <c r="IM679" s="10"/>
      <c r="IN679" s="10"/>
    </row>
    <row r="680" s="80" customFormat="true" ht="12.8" hidden="false" customHeight="false" outlineLevel="1" collapsed="false">
      <c r="A680" s="73" t="s">
        <v>1269</v>
      </c>
      <c r="B680" s="75"/>
      <c r="C680" s="75"/>
      <c r="D680" s="75"/>
      <c r="E680" s="76" t="s">
        <v>1270</v>
      </c>
      <c r="F680" s="74"/>
      <c r="G680" s="74"/>
      <c r="H680" s="55"/>
      <c r="I680" s="74"/>
      <c r="J680" s="74"/>
      <c r="K680" s="94"/>
      <c r="L680" s="77"/>
      <c r="M680" s="78"/>
      <c r="N680" s="79"/>
      <c r="O680" s="77"/>
      <c r="P680" s="77"/>
      <c r="Q680" s="77"/>
      <c r="R680" s="77"/>
      <c r="S680" s="77"/>
      <c r="T680" s="77"/>
      <c r="U680" s="77"/>
      <c r="V680" s="77"/>
      <c r="W680" s="79"/>
      <c r="X680" s="79"/>
      <c r="IM680" s="89"/>
      <c r="IN680" s="89"/>
    </row>
    <row r="681" s="9" customFormat="true" ht="23.85" hidden="false" customHeight="false" outlineLevel="1" collapsed="false">
      <c r="A681" s="49" t="s">
        <v>1271</v>
      </c>
      <c r="B681" s="50" t="s">
        <v>49</v>
      </c>
      <c r="C681" s="50" t="s">
        <v>1272</v>
      </c>
      <c r="D681" s="50" t="s">
        <v>80</v>
      </c>
      <c r="E681" s="45" t="s">
        <v>1273</v>
      </c>
      <c r="F681" s="7" t="s">
        <v>117</v>
      </c>
      <c r="G681" s="51" t="n">
        <v>3</v>
      </c>
      <c r="H681" s="52"/>
      <c r="I681" s="46" t="n">
        <f aca="false">$D$1116</f>
        <v>0.264</v>
      </c>
      <c r="J681" s="53" t="n">
        <f aca="false">TRUNC(H681*(1+I681),2)</f>
        <v>0</v>
      </c>
      <c r="K681" s="54" t="n">
        <f aca="false">TRUNC(J681*G681,2)</f>
        <v>0</v>
      </c>
      <c r="L681" s="51"/>
      <c r="M681" s="46"/>
      <c r="N681" s="7" t="n">
        <f aca="false">SUM(O681:V681)-K681</f>
        <v>0</v>
      </c>
      <c r="O681" s="51"/>
      <c r="P681" s="51"/>
      <c r="Q681" s="51"/>
      <c r="R681" s="51"/>
      <c r="S681" s="51"/>
      <c r="T681" s="51"/>
      <c r="U681" s="51"/>
      <c r="V681" s="51"/>
      <c r="W681" s="7"/>
      <c r="X681" s="51" t="n">
        <f aca="false">K681</f>
        <v>0</v>
      </c>
      <c r="IM681" s="10"/>
      <c r="IN681" s="10"/>
    </row>
    <row r="682" s="9" customFormat="true" ht="23.85" hidden="false" customHeight="false" outlineLevel="1" collapsed="false">
      <c r="A682" s="49" t="s">
        <v>1274</v>
      </c>
      <c r="B682" s="50" t="s">
        <v>49</v>
      </c>
      <c r="C682" s="50" t="s">
        <v>1275</v>
      </c>
      <c r="D682" s="50" t="s">
        <v>51</v>
      </c>
      <c r="E682" s="45" t="s">
        <v>1276</v>
      </c>
      <c r="F682" s="7" t="s">
        <v>117</v>
      </c>
      <c r="G682" s="51" t="n">
        <v>3</v>
      </c>
      <c r="H682" s="52"/>
      <c r="I682" s="46" t="n">
        <f aca="false">$D$1116</f>
        <v>0.264</v>
      </c>
      <c r="J682" s="53" t="n">
        <f aca="false">TRUNC(H682*(1+I682),2)</f>
        <v>0</v>
      </c>
      <c r="K682" s="54" t="n">
        <f aca="false">TRUNC(J682*G682,2)</f>
        <v>0</v>
      </c>
      <c r="L682" s="51"/>
      <c r="M682" s="46"/>
      <c r="N682" s="7" t="n">
        <f aca="false">SUM(O682:V682)-K682</f>
        <v>0</v>
      </c>
      <c r="O682" s="51"/>
      <c r="P682" s="51"/>
      <c r="Q682" s="51"/>
      <c r="R682" s="51"/>
      <c r="S682" s="51"/>
      <c r="T682" s="51"/>
      <c r="U682" s="51"/>
      <c r="V682" s="51"/>
      <c r="W682" s="7"/>
      <c r="X682" s="51" t="n">
        <f aca="false">K682</f>
        <v>0</v>
      </c>
      <c r="IM682" s="10"/>
      <c r="IN682" s="10"/>
    </row>
    <row r="683" s="80" customFormat="true" ht="14.15" hidden="false" customHeight="false" outlineLevel="1" collapsed="false">
      <c r="A683" s="73" t="s">
        <v>1277</v>
      </c>
      <c r="B683" s="75"/>
      <c r="C683" s="75"/>
      <c r="D683" s="75"/>
      <c r="E683" s="116" t="s">
        <v>1278</v>
      </c>
      <c r="F683" s="74"/>
      <c r="G683" s="94"/>
      <c r="H683" s="55"/>
      <c r="I683" s="78"/>
      <c r="J683" s="78"/>
      <c r="K683" s="77"/>
      <c r="L683" s="77"/>
      <c r="M683" s="78"/>
      <c r="N683" s="79" t="n">
        <f aca="false">SUM(O683:V683)-K683</f>
        <v>0</v>
      </c>
      <c r="O683" s="77"/>
      <c r="P683" s="77"/>
      <c r="Q683" s="77"/>
      <c r="R683" s="77"/>
      <c r="S683" s="77"/>
      <c r="T683" s="77"/>
      <c r="U683" s="77"/>
      <c r="V683" s="77"/>
      <c r="W683" s="79"/>
      <c r="X683" s="79"/>
      <c r="IM683" s="89"/>
      <c r="IN683" s="89"/>
    </row>
    <row r="684" s="9" customFormat="true" ht="23.85" hidden="false" customHeight="false" outlineLevel="1" collapsed="false">
      <c r="A684" s="49" t="s">
        <v>1279</v>
      </c>
      <c r="B684" s="50" t="s">
        <v>49</v>
      </c>
      <c r="C684" s="50" t="s">
        <v>1280</v>
      </c>
      <c r="D684" s="50" t="s">
        <v>80</v>
      </c>
      <c r="E684" s="45" t="s">
        <v>1281</v>
      </c>
      <c r="F684" s="7" t="s">
        <v>117</v>
      </c>
      <c r="G684" s="51" t="n">
        <v>9</v>
      </c>
      <c r="H684" s="52"/>
      <c r="I684" s="46" t="n">
        <f aca="false">$D$1116</f>
        <v>0.264</v>
      </c>
      <c r="J684" s="53" t="n">
        <f aca="false">TRUNC(H684*(1+I684),2)</f>
        <v>0</v>
      </c>
      <c r="K684" s="54" t="n">
        <f aca="false">TRUNC(J684*G684,2)</f>
        <v>0</v>
      </c>
      <c r="L684" s="51"/>
      <c r="M684" s="46"/>
      <c r="N684" s="7" t="n">
        <f aca="false">SUM(O684:V684)-K684</f>
        <v>0</v>
      </c>
      <c r="O684" s="51"/>
      <c r="P684" s="51"/>
      <c r="Q684" s="51"/>
      <c r="R684" s="51"/>
      <c r="S684" s="51"/>
      <c r="T684" s="51"/>
      <c r="U684" s="51"/>
      <c r="V684" s="51"/>
      <c r="W684" s="7"/>
      <c r="X684" s="51" t="n">
        <f aca="false">K684</f>
        <v>0</v>
      </c>
      <c r="IM684" s="10"/>
      <c r="IN684" s="10"/>
    </row>
    <row r="685" s="9" customFormat="true" ht="23.85" hidden="false" customHeight="false" outlineLevel="1" collapsed="false">
      <c r="A685" s="49" t="s">
        <v>1282</v>
      </c>
      <c r="B685" s="50" t="s">
        <v>49</v>
      </c>
      <c r="C685" s="50" t="s">
        <v>1283</v>
      </c>
      <c r="D685" s="50" t="s">
        <v>80</v>
      </c>
      <c r="E685" s="45" t="s">
        <v>1284</v>
      </c>
      <c r="F685" s="7" t="s">
        <v>117</v>
      </c>
      <c r="G685" s="51" t="n">
        <v>3</v>
      </c>
      <c r="H685" s="52"/>
      <c r="I685" s="46" t="n">
        <f aca="false">$D$1116</f>
        <v>0.264</v>
      </c>
      <c r="J685" s="53" t="n">
        <f aca="false">TRUNC(H685*(1+I685),2)</f>
        <v>0</v>
      </c>
      <c r="K685" s="54" t="n">
        <f aca="false">TRUNC(J685*G685,2)</f>
        <v>0</v>
      </c>
      <c r="L685" s="59"/>
      <c r="M685" s="46"/>
      <c r="N685" s="7" t="n">
        <f aca="false">SUM(O685:V685)-K685</f>
        <v>0</v>
      </c>
      <c r="O685" s="51"/>
      <c r="P685" s="51"/>
      <c r="Q685" s="51"/>
      <c r="R685" s="51"/>
      <c r="S685" s="51"/>
      <c r="T685" s="51"/>
      <c r="U685" s="51"/>
      <c r="V685" s="51"/>
      <c r="W685" s="7"/>
      <c r="X685" s="51" t="n">
        <f aca="false">K685</f>
        <v>0</v>
      </c>
      <c r="IM685" s="10"/>
      <c r="IN685" s="10"/>
    </row>
    <row r="686" s="49" customFormat="true" ht="23.85" hidden="false" customHeight="false" outlineLevel="1" collapsed="false">
      <c r="A686" s="49" t="s">
        <v>1285</v>
      </c>
      <c r="B686" s="50" t="s">
        <v>49</v>
      </c>
      <c r="C686" s="50" t="s">
        <v>1286</v>
      </c>
      <c r="D686" s="50" t="s">
        <v>80</v>
      </c>
      <c r="E686" s="45" t="s">
        <v>1287</v>
      </c>
      <c r="F686" s="7" t="s">
        <v>117</v>
      </c>
      <c r="G686" s="51" t="n">
        <v>2</v>
      </c>
      <c r="H686" s="52"/>
      <c r="I686" s="46" t="n">
        <f aca="false">$D$1116</f>
        <v>0.264</v>
      </c>
      <c r="J686" s="53" t="n">
        <f aca="false">TRUNC(H686*(1+I686),2)</f>
        <v>0</v>
      </c>
      <c r="K686" s="54" t="n">
        <f aca="false">TRUNC(J686*G686,2)</f>
        <v>0</v>
      </c>
      <c r="N686" s="7" t="n">
        <f aca="false">SUM(O686:V686)-K686</f>
        <v>0</v>
      </c>
      <c r="O686" s="51"/>
      <c r="P686" s="51"/>
      <c r="Q686" s="51"/>
      <c r="R686" s="51"/>
      <c r="S686" s="51"/>
      <c r="T686" s="51"/>
      <c r="U686" s="51"/>
      <c r="V686" s="51"/>
      <c r="W686" s="83"/>
      <c r="X686" s="51" t="n">
        <f aca="false">K686</f>
        <v>0</v>
      </c>
      <c r="Y686" s="9"/>
      <c r="Z686" s="128"/>
      <c r="AA686" s="128"/>
      <c r="AB686" s="128"/>
      <c r="AC686" s="128"/>
      <c r="AD686" s="128"/>
      <c r="AE686" s="128"/>
      <c r="AF686" s="128"/>
      <c r="AG686" s="128"/>
    </row>
    <row r="687" s="9" customFormat="true" ht="23.85" hidden="false" customHeight="false" outlineLevel="1" collapsed="false">
      <c r="A687" s="49" t="s">
        <v>1288</v>
      </c>
      <c r="B687" s="50" t="s">
        <v>49</v>
      </c>
      <c r="C687" s="50" t="s">
        <v>1289</v>
      </c>
      <c r="D687" s="50" t="s">
        <v>80</v>
      </c>
      <c r="E687" s="45" t="s">
        <v>1290</v>
      </c>
      <c r="F687" s="7" t="s">
        <v>117</v>
      </c>
      <c r="G687" s="51" t="n">
        <v>2</v>
      </c>
      <c r="H687" s="52"/>
      <c r="I687" s="46" t="n">
        <f aca="false">$D$1116</f>
        <v>0.264</v>
      </c>
      <c r="J687" s="53" t="n">
        <f aca="false">TRUNC(H687*(1+I687),2)</f>
        <v>0</v>
      </c>
      <c r="K687" s="54" t="n">
        <f aca="false">TRUNC(J687*G687,2)</f>
        <v>0</v>
      </c>
      <c r="L687" s="59"/>
      <c r="M687" s="46"/>
      <c r="N687" s="7" t="n">
        <f aca="false">SUM(O687:V687)-K687</f>
        <v>0</v>
      </c>
      <c r="O687" s="51"/>
      <c r="P687" s="51"/>
      <c r="Q687" s="51"/>
      <c r="R687" s="51"/>
      <c r="S687" s="51"/>
      <c r="T687" s="51"/>
      <c r="U687" s="51"/>
      <c r="V687" s="51"/>
      <c r="W687" s="7"/>
      <c r="X687" s="51" t="n">
        <f aca="false">K687</f>
        <v>0</v>
      </c>
      <c r="IM687" s="10"/>
      <c r="IN687" s="10"/>
    </row>
    <row r="688" s="72" customFormat="true" ht="14.15" hidden="false" customHeight="false" outlineLevel="1" collapsed="false">
      <c r="A688" s="65" t="s">
        <v>1291</v>
      </c>
      <c r="B688" s="67"/>
      <c r="C688" s="67"/>
      <c r="D688" s="67"/>
      <c r="E688" s="68" t="s">
        <v>166</v>
      </c>
      <c r="F688" s="66"/>
      <c r="G688" s="66"/>
      <c r="H688" s="55"/>
      <c r="I688" s="66"/>
      <c r="J688" s="66"/>
      <c r="K688" s="84"/>
      <c r="L688" s="69"/>
      <c r="M688" s="70"/>
      <c r="N688" s="71" t="n">
        <f aca="false">SUM(O688:V688)-K688</f>
        <v>0</v>
      </c>
      <c r="O688" s="69"/>
      <c r="P688" s="69"/>
      <c r="Q688" s="69"/>
      <c r="R688" s="69"/>
      <c r="S688" s="69"/>
      <c r="T688" s="69"/>
      <c r="U688" s="69"/>
      <c r="V688" s="69"/>
      <c r="W688" s="71"/>
      <c r="X688" s="71"/>
      <c r="IM688" s="85"/>
      <c r="IN688" s="85"/>
    </row>
    <row r="689" s="80" customFormat="true" ht="14.15" hidden="false" customHeight="false" outlineLevel="1" collapsed="false">
      <c r="A689" s="73" t="s">
        <v>1292</v>
      </c>
      <c r="B689" s="75"/>
      <c r="C689" s="75"/>
      <c r="D689" s="75"/>
      <c r="E689" s="76" t="s">
        <v>1265</v>
      </c>
      <c r="F689" s="74"/>
      <c r="G689" s="94"/>
      <c r="H689" s="55"/>
      <c r="I689" s="78"/>
      <c r="J689" s="78"/>
      <c r="K689" s="77"/>
      <c r="L689" s="77"/>
      <c r="M689" s="78"/>
      <c r="N689" s="79" t="n">
        <f aca="false">SUM(O689:V689)-K689</f>
        <v>0</v>
      </c>
      <c r="O689" s="77"/>
      <c r="P689" s="77"/>
      <c r="Q689" s="77"/>
      <c r="R689" s="77"/>
      <c r="S689" s="77"/>
      <c r="T689" s="77"/>
      <c r="U689" s="77"/>
      <c r="V689" s="77"/>
      <c r="W689" s="79"/>
      <c r="X689" s="79"/>
      <c r="IM689" s="89"/>
      <c r="IN689" s="89"/>
    </row>
    <row r="690" s="49" customFormat="true" ht="23.85" hidden="false" customHeight="false" outlineLevel="1" collapsed="false">
      <c r="A690" s="49" t="s">
        <v>1292</v>
      </c>
      <c r="B690" s="50" t="s">
        <v>49</v>
      </c>
      <c r="C690" s="50" t="s">
        <v>1267</v>
      </c>
      <c r="D690" s="50" t="s">
        <v>80</v>
      </c>
      <c r="E690" s="45" t="s">
        <v>1268</v>
      </c>
      <c r="F690" s="7" t="s">
        <v>117</v>
      </c>
      <c r="G690" s="51" t="n">
        <v>3</v>
      </c>
      <c r="H690" s="52"/>
      <c r="I690" s="46" t="n">
        <f aca="false">$D$1116</f>
        <v>0.264</v>
      </c>
      <c r="J690" s="53" t="n">
        <f aca="false">TRUNC(H690*(1+I690),2)</f>
        <v>0</v>
      </c>
      <c r="K690" s="54" t="n">
        <f aca="false">TRUNC(J690*G690,2)</f>
        <v>0</v>
      </c>
      <c r="N690" s="7" t="n">
        <f aca="false">SUM(O690:V690)-K690</f>
        <v>0</v>
      </c>
      <c r="O690" s="51"/>
      <c r="P690" s="51"/>
      <c r="Q690" s="51"/>
      <c r="R690" s="51"/>
      <c r="S690" s="51"/>
      <c r="T690" s="51"/>
      <c r="U690" s="51"/>
      <c r="V690" s="51"/>
      <c r="W690" s="83"/>
      <c r="X690" s="51" t="n">
        <f aca="false">K690</f>
        <v>0</v>
      </c>
      <c r="Y690" s="9"/>
      <c r="Z690" s="128"/>
      <c r="AA690" s="128"/>
      <c r="AB690" s="128"/>
      <c r="AC690" s="128"/>
      <c r="AD690" s="128"/>
      <c r="AE690" s="128"/>
      <c r="AF690" s="128"/>
      <c r="AG690" s="128"/>
    </row>
    <row r="691" s="80" customFormat="true" ht="12.8" hidden="false" customHeight="false" outlineLevel="1" collapsed="false">
      <c r="A691" s="73" t="s">
        <v>1293</v>
      </c>
      <c r="B691" s="75"/>
      <c r="C691" s="75"/>
      <c r="D691" s="75"/>
      <c r="E691" s="76" t="s">
        <v>1270</v>
      </c>
      <c r="F691" s="74"/>
      <c r="G691" s="74"/>
      <c r="H691" s="55"/>
      <c r="I691" s="74"/>
      <c r="J691" s="74"/>
      <c r="K691" s="94"/>
      <c r="L691" s="77"/>
      <c r="M691" s="78"/>
      <c r="N691" s="79"/>
      <c r="O691" s="77"/>
      <c r="P691" s="77"/>
      <c r="Q691" s="77"/>
      <c r="R691" s="77"/>
      <c r="S691" s="77"/>
      <c r="T691" s="77"/>
      <c r="U691" s="77"/>
      <c r="V691" s="77"/>
      <c r="W691" s="79"/>
      <c r="X691" s="79"/>
      <c r="IM691" s="89"/>
      <c r="IN691" s="89"/>
    </row>
    <row r="692" s="49" customFormat="true" ht="23.85" hidden="false" customHeight="false" outlineLevel="1" collapsed="false">
      <c r="A692" s="49" t="s">
        <v>1294</v>
      </c>
      <c r="B692" s="50" t="s">
        <v>49</v>
      </c>
      <c r="C692" s="50" t="s">
        <v>1272</v>
      </c>
      <c r="D692" s="50" t="s">
        <v>80</v>
      </c>
      <c r="E692" s="45" t="s">
        <v>1273</v>
      </c>
      <c r="F692" s="7" t="s">
        <v>117</v>
      </c>
      <c r="G692" s="51" t="n">
        <v>1</v>
      </c>
      <c r="H692" s="52"/>
      <c r="I692" s="46" t="n">
        <f aca="false">$D$1116</f>
        <v>0.264</v>
      </c>
      <c r="J692" s="53" t="n">
        <f aca="false">TRUNC(H692*(1+I692),2)</f>
        <v>0</v>
      </c>
      <c r="K692" s="54" t="n">
        <f aca="false">TRUNC(J692*G692,2)</f>
        <v>0</v>
      </c>
      <c r="N692" s="7" t="n">
        <f aca="false">SUM(O692:V692)-K692</f>
        <v>0</v>
      </c>
      <c r="O692" s="51"/>
      <c r="P692" s="51"/>
      <c r="Q692" s="51"/>
      <c r="R692" s="51"/>
      <c r="S692" s="51"/>
      <c r="T692" s="51"/>
      <c r="U692" s="51"/>
      <c r="V692" s="51"/>
      <c r="W692" s="83"/>
      <c r="X692" s="51" t="n">
        <f aca="false">K692</f>
        <v>0</v>
      </c>
      <c r="Y692" s="9"/>
      <c r="Z692" s="128"/>
      <c r="AA692" s="128"/>
      <c r="AB692" s="128"/>
      <c r="AC692" s="128"/>
      <c r="AD692" s="128"/>
      <c r="AE692" s="128"/>
      <c r="AF692" s="128"/>
      <c r="AG692" s="128"/>
    </row>
    <row r="693" s="49" customFormat="true" ht="23.85" hidden="false" customHeight="false" outlineLevel="1" collapsed="false">
      <c r="A693" s="49" t="s">
        <v>1295</v>
      </c>
      <c r="B693" s="50" t="s">
        <v>49</v>
      </c>
      <c r="C693" s="50" t="s">
        <v>1275</v>
      </c>
      <c r="D693" s="50" t="s">
        <v>51</v>
      </c>
      <c r="E693" s="45" t="s">
        <v>1276</v>
      </c>
      <c r="F693" s="7" t="s">
        <v>117</v>
      </c>
      <c r="G693" s="51" t="n">
        <v>1</v>
      </c>
      <c r="H693" s="52"/>
      <c r="I693" s="46" t="n">
        <f aca="false">$D$1116</f>
        <v>0.264</v>
      </c>
      <c r="J693" s="53" t="n">
        <f aca="false">TRUNC(H693*(1+I693),2)</f>
        <v>0</v>
      </c>
      <c r="K693" s="54" t="n">
        <f aca="false">TRUNC(J693*G693,2)</f>
        <v>0</v>
      </c>
      <c r="N693" s="7" t="n">
        <f aca="false">SUM(O693:V693)-K693</f>
        <v>0</v>
      </c>
      <c r="O693" s="51"/>
      <c r="P693" s="51"/>
      <c r="Q693" s="51"/>
      <c r="R693" s="51"/>
      <c r="S693" s="51"/>
      <c r="T693" s="51"/>
      <c r="U693" s="51"/>
      <c r="V693" s="51"/>
      <c r="W693" s="83"/>
      <c r="X693" s="51" t="n">
        <f aca="false">K693</f>
        <v>0</v>
      </c>
      <c r="Y693" s="9"/>
      <c r="Z693" s="128"/>
      <c r="AA693" s="128"/>
      <c r="AB693" s="128"/>
      <c r="AC693" s="128"/>
      <c r="AD693" s="128"/>
      <c r="AE693" s="128"/>
      <c r="AF693" s="128"/>
      <c r="AG693" s="128"/>
    </row>
    <row r="694" s="80" customFormat="true" ht="14.15" hidden="false" customHeight="false" outlineLevel="1" collapsed="false">
      <c r="A694" s="73" t="s">
        <v>1296</v>
      </c>
      <c r="B694" s="75"/>
      <c r="C694" s="75"/>
      <c r="D694" s="75"/>
      <c r="E694" s="116" t="s">
        <v>1278</v>
      </c>
      <c r="F694" s="74"/>
      <c r="G694" s="94"/>
      <c r="H694" s="55"/>
      <c r="I694" s="78"/>
      <c r="J694" s="78"/>
      <c r="K694" s="77"/>
      <c r="L694" s="77"/>
      <c r="M694" s="78"/>
      <c r="N694" s="79" t="n">
        <f aca="false">SUM(O694:V694)-K694</f>
        <v>0</v>
      </c>
      <c r="O694" s="77"/>
      <c r="P694" s="77"/>
      <c r="Q694" s="77"/>
      <c r="R694" s="77"/>
      <c r="S694" s="77"/>
      <c r="T694" s="77"/>
      <c r="U694" s="77"/>
      <c r="V694" s="77"/>
      <c r="W694" s="79"/>
      <c r="X694" s="79"/>
      <c r="IM694" s="89"/>
      <c r="IN694" s="89"/>
    </row>
    <row r="695" s="9" customFormat="true" ht="23.85" hidden="false" customHeight="false" outlineLevel="1" collapsed="false">
      <c r="A695" s="49" t="s">
        <v>1297</v>
      </c>
      <c r="B695" s="50" t="s">
        <v>49</v>
      </c>
      <c r="C695" s="50" t="s">
        <v>1280</v>
      </c>
      <c r="D695" s="50" t="s">
        <v>80</v>
      </c>
      <c r="E695" s="45" t="s">
        <v>1281</v>
      </c>
      <c r="F695" s="7" t="s">
        <v>117</v>
      </c>
      <c r="G695" s="51" t="n">
        <v>3</v>
      </c>
      <c r="H695" s="52"/>
      <c r="I695" s="46" t="n">
        <f aca="false">$D$1116</f>
        <v>0.264</v>
      </c>
      <c r="J695" s="53" t="n">
        <f aca="false">TRUNC(H695*(1+I695),2)</f>
        <v>0</v>
      </c>
      <c r="K695" s="54" t="n">
        <f aca="false">TRUNC(J695*G695,2)</f>
        <v>0</v>
      </c>
      <c r="L695" s="51"/>
      <c r="M695" s="46"/>
      <c r="N695" s="7" t="n">
        <f aca="false">SUM(O695:V695)-K695</f>
        <v>0</v>
      </c>
      <c r="O695" s="51"/>
      <c r="P695" s="51"/>
      <c r="Q695" s="51"/>
      <c r="R695" s="51"/>
      <c r="S695" s="51"/>
      <c r="T695" s="51"/>
      <c r="U695" s="51"/>
      <c r="V695" s="51"/>
      <c r="W695" s="7"/>
      <c r="X695" s="51" t="n">
        <f aca="false">K695</f>
        <v>0</v>
      </c>
      <c r="IM695" s="10"/>
      <c r="IN695" s="10"/>
    </row>
    <row r="696" s="9" customFormat="true" ht="23.85" hidden="false" customHeight="false" outlineLevel="1" collapsed="false">
      <c r="A696" s="49" t="s">
        <v>1298</v>
      </c>
      <c r="B696" s="50" t="s">
        <v>49</v>
      </c>
      <c r="C696" s="50" t="s">
        <v>1283</v>
      </c>
      <c r="D696" s="50" t="s">
        <v>80</v>
      </c>
      <c r="E696" s="45" t="s">
        <v>1284</v>
      </c>
      <c r="F696" s="7" t="s">
        <v>117</v>
      </c>
      <c r="G696" s="51" t="n">
        <v>1</v>
      </c>
      <c r="H696" s="52"/>
      <c r="I696" s="46" t="n">
        <f aca="false">$D$1116</f>
        <v>0.264</v>
      </c>
      <c r="J696" s="53" t="n">
        <f aca="false">TRUNC(H696*(1+I696),2)</f>
        <v>0</v>
      </c>
      <c r="K696" s="54" t="n">
        <f aca="false">TRUNC(J696*G696,2)</f>
        <v>0</v>
      </c>
      <c r="L696" s="59"/>
      <c r="M696" s="46"/>
      <c r="N696" s="7" t="n">
        <f aca="false">SUM(O696:V696)-K696</f>
        <v>0</v>
      </c>
      <c r="O696" s="51"/>
      <c r="P696" s="51"/>
      <c r="Q696" s="51"/>
      <c r="R696" s="51"/>
      <c r="S696" s="51"/>
      <c r="T696" s="51"/>
      <c r="U696" s="51"/>
      <c r="V696" s="51"/>
      <c r="W696" s="7"/>
      <c r="X696" s="51" t="n">
        <f aca="false">K696</f>
        <v>0</v>
      </c>
      <c r="IM696" s="10"/>
      <c r="IN696" s="10"/>
    </row>
    <row r="697" s="9" customFormat="true" ht="23.85" hidden="false" customHeight="false" outlineLevel="1" collapsed="false">
      <c r="A697" s="49" t="s">
        <v>1299</v>
      </c>
      <c r="B697" s="50" t="s">
        <v>49</v>
      </c>
      <c r="C697" s="50" t="s">
        <v>1286</v>
      </c>
      <c r="D697" s="50" t="s">
        <v>80</v>
      </c>
      <c r="E697" s="45" t="s">
        <v>1287</v>
      </c>
      <c r="F697" s="7" t="s">
        <v>117</v>
      </c>
      <c r="G697" s="51" t="n">
        <v>1</v>
      </c>
      <c r="H697" s="52"/>
      <c r="I697" s="46" t="n">
        <f aca="false">$D$1116</f>
        <v>0.264</v>
      </c>
      <c r="J697" s="53" t="n">
        <f aca="false">TRUNC(H697*(1+I697),2)</f>
        <v>0</v>
      </c>
      <c r="K697" s="54" t="n">
        <f aca="false">TRUNC(J697*G697,2)</f>
        <v>0</v>
      </c>
      <c r="L697" s="59"/>
      <c r="M697" s="46"/>
      <c r="N697" s="7"/>
      <c r="O697" s="51"/>
      <c r="P697" s="51"/>
      <c r="Q697" s="51"/>
      <c r="R697" s="51"/>
      <c r="S697" s="51"/>
      <c r="T697" s="51"/>
      <c r="U697" s="51"/>
      <c r="V697" s="51"/>
      <c r="W697" s="7"/>
      <c r="X697" s="51" t="n">
        <f aca="false">K697</f>
        <v>0</v>
      </c>
      <c r="IM697" s="10"/>
      <c r="IN697" s="10"/>
    </row>
    <row r="698" s="49" customFormat="true" ht="23.85" hidden="false" customHeight="false" outlineLevel="1" collapsed="false">
      <c r="A698" s="49" t="s">
        <v>1300</v>
      </c>
      <c r="B698" s="50" t="s">
        <v>49</v>
      </c>
      <c r="C698" s="50" t="s">
        <v>1289</v>
      </c>
      <c r="D698" s="50" t="s">
        <v>80</v>
      </c>
      <c r="E698" s="45" t="s">
        <v>1290</v>
      </c>
      <c r="F698" s="7" t="s">
        <v>117</v>
      </c>
      <c r="G698" s="51" t="n">
        <v>1</v>
      </c>
      <c r="H698" s="52"/>
      <c r="I698" s="46" t="n">
        <f aca="false">$D$1116</f>
        <v>0.264</v>
      </c>
      <c r="J698" s="53" t="n">
        <f aca="false">TRUNC(H698*(1+I698),2)</f>
        <v>0</v>
      </c>
      <c r="K698" s="54" t="n">
        <f aca="false">TRUNC(J698*G698,2)</f>
        <v>0</v>
      </c>
      <c r="N698" s="7" t="n">
        <f aca="false">SUM(O698:V698)-K698</f>
        <v>0</v>
      </c>
      <c r="O698" s="51"/>
      <c r="P698" s="51"/>
      <c r="Q698" s="51"/>
      <c r="R698" s="51"/>
      <c r="S698" s="51"/>
      <c r="T698" s="51"/>
      <c r="U698" s="51"/>
      <c r="V698" s="51"/>
      <c r="W698" s="83"/>
      <c r="X698" s="51" t="n">
        <f aca="false">K698</f>
        <v>0</v>
      </c>
      <c r="Y698" s="9"/>
      <c r="Z698" s="128"/>
      <c r="AA698" s="128"/>
      <c r="AB698" s="128"/>
      <c r="AC698" s="128"/>
      <c r="AD698" s="128"/>
      <c r="AE698" s="128"/>
      <c r="AF698" s="128"/>
      <c r="AG698" s="128"/>
    </row>
    <row r="699" s="72" customFormat="true" ht="14.15" hidden="false" customHeight="false" outlineLevel="1" collapsed="false">
      <c r="A699" s="65" t="s">
        <v>1301</v>
      </c>
      <c r="B699" s="67"/>
      <c r="C699" s="67"/>
      <c r="D699" s="67"/>
      <c r="E699" s="68" t="s">
        <v>195</v>
      </c>
      <c r="F699" s="66"/>
      <c r="G699" s="66"/>
      <c r="H699" s="55"/>
      <c r="I699" s="66"/>
      <c r="J699" s="66"/>
      <c r="K699" s="84"/>
      <c r="L699" s="69"/>
      <c r="M699" s="70"/>
      <c r="N699" s="71" t="n">
        <f aca="false">SUM(O699:V699)-K699</f>
        <v>0</v>
      </c>
      <c r="O699" s="69"/>
      <c r="P699" s="69"/>
      <c r="Q699" s="69"/>
      <c r="R699" s="69"/>
      <c r="S699" s="69"/>
      <c r="T699" s="69"/>
      <c r="U699" s="69"/>
      <c r="V699" s="69"/>
      <c r="W699" s="71"/>
      <c r="X699" s="71"/>
      <c r="IM699" s="85"/>
      <c r="IN699" s="85"/>
    </row>
    <row r="700" s="80" customFormat="true" ht="14.15" hidden="false" customHeight="false" outlineLevel="1" collapsed="false">
      <c r="A700" s="73" t="s">
        <v>1302</v>
      </c>
      <c r="B700" s="75"/>
      <c r="C700" s="75"/>
      <c r="D700" s="75"/>
      <c r="E700" s="116" t="s">
        <v>1303</v>
      </c>
      <c r="F700" s="74"/>
      <c r="G700" s="94"/>
      <c r="H700" s="55"/>
      <c r="I700" s="78"/>
      <c r="J700" s="78"/>
      <c r="K700" s="77"/>
      <c r="L700" s="77"/>
      <c r="M700" s="78"/>
      <c r="N700" s="79" t="n">
        <f aca="false">SUM(O700:V700)-K700</f>
        <v>0</v>
      </c>
      <c r="O700" s="77"/>
      <c r="P700" s="77"/>
      <c r="Q700" s="77"/>
      <c r="R700" s="77"/>
      <c r="S700" s="77"/>
      <c r="T700" s="77"/>
      <c r="U700" s="77"/>
      <c r="V700" s="77"/>
      <c r="W700" s="79"/>
      <c r="X700" s="79"/>
      <c r="IM700" s="89"/>
      <c r="IN700" s="89"/>
    </row>
    <row r="701" s="9" customFormat="true" ht="35.05" hidden="false" customHeight="false" outlineLevel="1" collapsed="false">
      <c r="A701" s="49" t="s">
        <v>1304</v>
      </c>
      <c r="B701" s="50" t="s">
        <v>49</v>
      </c>
      <c r="C701" s="50" t="s">
        <v>1305</v>
      </c>
      <c r="D701" s="50" t="s">
        <v>80</v>
      </c>
      <c r="E701" s="45" t="s">
        <v>1306</v>
      </c>
      <c r="F701" s="7" t="s">
        <v>130</v>
      </c>
      <c r="G701" s="51" t="n">
        <v>9</v>
      </c>
      <c r="H701" s="52"/>
      <c r="I701" s="46" t="n">
        <f aca="false">$D$1116</f>
        <v>0.264</v>
      </c>
      <c r="J701" s="53" t="n">
        <f aca="false">TRUNC(H701*(1+I701),2)</f>
        <v>0</v>
      </c>
      <c r="K701" s="54" t="n">
        <f aca="false">TRUNC(J701*G701,2)</f>
        <v>0</v>
      </c>
      <c r="L701" s="51"/>
      <c r="M701" s="46"/>
      <c r="N701" s="7" t="n">
        <f aca="false">SUM(O701:V701)-K701</f>
        <v>0</v>
      </c>
      <c r="O701" s="51"/>
      <c r="P701" s="51"/>
      <c r="Q701" s="51" t="n">
        <f aca="false">K701</f>
        <v>0</v>
      </c>
      <c r="R701" s="51"/>
      <c r="S701" s="51"/>
      <c r="T701" s="51"/>
      <c r="U701" s="51"/>
      <c r="V701" s="51"/>
      <c r="W701" s="7"/>
      <c r="X701" s="7"/>
      <c r="IM701" s="10"/>
      <c r="IN701" s="10"/>
    </row>
    <row r="702" s="9" customFormat="true" ht="35.05" hidden="false" customHeight="false" outlineLevel="1" collapsed="false">
      <c r="A702" s="49" t="s">
        <v>1307</v>
      </c>
      <c r="B702" s="50" t="s">
        <v>49</v>
      </c>
      <c r="C702" s="50" t="s">
        <v>1308</v>
      </c>
      <c r="D702" s="50" t="s">
        <v>80</v>
      </c>
      <c r="E702" s="45" t="s">
        <v>1309</v>
      </c>
      <c r="F702" s="7" t="s">
        <v>130</v>
      </c>
      <c r="G702" s="51" t="n">
        <v>0.9</v>
      </c>
      <c r="H702" s="52"/>
      <c r="I702" s="46" t="n">
        <f aca="false">$D$1116</f>
        <v>0.264</v>
      </c>
      <c r="J702" s="53" t="n">
        <f aca="false">TRUNC(H702*(1+I702),2)</f>
        <v>0</v>
      </c>
      <c r="K702" s="54" t="n">
        <f aca="false">TRUNC(J702*G702,2)</f>
        <v>0</v>
      </c>
      <c r="L702" s="59"/>
      <c r="M702" s="46"/>
      <c r="N702" s="7" t="n">
        <f aca="false">SUM(O702:V702)-K702</f>
        <v>0</v>
      </c>
      <c r="O702" s="51"/>
      <c r="P702" s="51"/>
      <c r="Q702" s="51" t="n">
        <f aca="false">K702</f>
        <v>0</v>
      </c>
      <c r="R702" s="51"/>
      <c r="S702" s="51"/>
      <c r="T702" s="51"/>
      <c r="U702" s="51"/>
      <c r="V702" s="51"/>
      <c r="W702" s="7"/>
      <c r="X702" s="7"/>
      <c r="IM702" s="10"/>
      <c r="IN702" s="10"/>
    </row>
    <row r="703" s="72" customFormat="true" ht="14.15" hidden="false" customHeight="false" outlineLevel="1" collapsed="false">
      <c r="A703" s="65" t="s">
        <v>1310</v>
      </c>
      <c r="B703" s="67"/>
      <c r="C703" s="67"/>
      <c r="D703" s="67"/>
      <c r="E703" s="115" t="s">
        <v>1311</v>
      </c>
      <c r="F703" s="66"/>
      <c r="G703" s="66"/>
      <c r="H703" s="55"/>
      <c r="I703" s="66"/>
      <c r="J703" s="66"/>
      <c r="K703" s="84"/>
      <c r="L703" s="69"/>
      <c r="M703" s="70"/>
      <c r="N703" s="71" t="n">
        <f aca="false">SUM(O703:V703)-K703</f>
        <v>0</v>
      </c>
      <c r="O703" s="69"/>
      <c r="P703" s="69"/>
      <c r="Q703" s="69"/>
      <c r="R703" s="69"/>
      <c r="S703" s="69"/>
      <c r="T703" s="69"/>
      <c r="U703" s="69"/>
      <c r="V703" s="69"/>
      <c r="W703" s="71"/>
      <c r="X703" s="71"/>
      <c r="IM703" s="85"/>
      <c r="IN703" s="85"/>
    </row>
    <row r="704" s="9" customFormat="true" ht="23.85" hidden="false" customHeight="false" outlineLevel="1" collapsed="false">
      <c r="A704" s="49" t="s">
        <v>1312</v>
      </c>
      <c r="B704" s="50" t="s">
        <v>49</v>
      </c>
      <c r="C704" s="50" t="s">
        <v>1313</v>
      </c>
      <c r="D704" s="50" t="s">
        <v>80</v>
      </c>
      <c r="E704" s="45" t="s">
        <v>1314</v>
      </c>
      <c r="F704" s="7" t="s">
        <v>117</v>
      </c>
      <c r="G704" s="51" t="n">
        <v>1</v>
      </c>
      <c r="H704" s="52"/>
      <c r="I704" s="46" t="n">
        <f aca="false">$D$1116</f>
        <v>0.264</v>
      </c>
      <c r="J704" s="53" t="n">
        <f aca="false">TRUNC(H704*(1+I704),2)</f>
        <v>0</v>
      </c>
      <c r="K704" s="54" t="n">
        <f aca="false">TRUNC(J704*G704,2)</f>
        <v>0</v>
      </c>
      <c r="L704" s="51"/>
      <c r="M704" s="46"/>
      <c r="N704" s="7" t="n">
        <f aca="false">SUM(O704:V704)-K704</f>
        <v>0</v>
      </c>
      <c r="O704" s="51"/>
      <c r="P704" s="51"/>
      <c r="Q704" s="51"/>
      <c r="R704" s="51"/>
      <c r="S704" s="51"/>
      <c r="T704" s="51"/>
      <c r="U704" s="51"/>
      <c r="V704" s="51"/>
      <c r="W704" s="7"/>
      <c r="X704" s="51" t="n">
        <f aca="false">K704</f>
        <v>0</v>
      </c>
      <c r="IM704" s="10"/>
      <c r="IN704" s="10"/>
    </row>
    <row r="705" s="9" customFormat="true" ht="14.15" hidden="false" customHeight="false" outlineLevel="1" collapsed="false">
      <c r="A705" s="49" t="s">
        <v>1315</v>
      </c>
      <c r="B705" s="50" t="s">
        <v>49</v>
      </c>
      <c r="C705" s="50" t="s">
        <v>1316</v>
      </c>
      <c r="D705" s="50" t="s">
        <v>80</v>
      </c>
      <c r="E705" s="45" t="s">
        <v>1317</v>
      </c>
      <c r="F705" s="7" t="s">
        <v>117</v>
      </c>
      <c r="G705" s="51" t="n">
        <v>1</v>
      </c>
      <c r="H705" s="52"/>
      <c r="I705" s="46" t="n">
        <f aca="false">$D$1116</f>
        <v>0.264</v>
      </c>
      <c r="J705" s="53" t="n">
        <f aca="false">TRUNC(H705*(1+I705),2)</f>
        <v>0</v>
      </c>
      <c r="K705" s="54" t="n">
        <f aca="false">TRUNC(J705*G705,2)</f>
        <v>0</v>
      </c>
      <c r="L705" s="59"/>
      <c r="M705" s="46"/>
      <c r="N705" s="7" t="n">
        <f aca="false">SUM(O705:V705)-K705</f>
        <v>0</v>
      </c>
      <c r="O705" s="51"/>
      <c r="P705" s="51"/>
      <c r="Q705" s="51"/>
      <c r="R705" s="51"/>
      <c r="S705" s="51"/>
      <c r="T705" s="51"/>
      <c r="U705" s="51"/>
      <c r="V705" s="51"/>
      <c r="W705" s="7"/>
      <c r="X705" s="51" t="n">
        <f aca="false">K705</f>
        <v>0</v>
      </c>
      <c r="IM705" s="10"/>
      <c r="IN705" s="10"/>
    </row>
    <row r="706" s="9" customFormat="true" ht="12.8" hidden="false" customHeight="false" outlineLevel="1" collapsed="false">
      <c r="A706" s="49" t="s">
        <v>1318</v>
      </c>
      <c r="B706" s="50" t="s">
        <v>49</v>
      </c>
      <c r="C706" s="50" t="s">
        <v>1319</v>
      </c>
      <c r="D706" s="50" t="s">
        <v>80</v>
      </c>
      <c r="E706" s="45" t="s">
        <v>1320</v>
      </c>
      <c r="F706" s="7" t="s">
        <v>117</v>
      </c>
      <c r="G706" s="51" t="n">
        <v>1</v>
      </c>
      <c r="H706" s="52"/>
      <c r="I706" s="46" t="n">
        <f aca="false">$D$1116</f>
        <v>0.264</v>
      </c>
      <c r="J706" s="53" t="n">
        <f aca="false">TRUNC(H706*(1+I706),2)</f>
        <v>0</v>
      </c>
      <c r="K706" s="54" t="n">
        <f aca="false">TRUNC(J706*G706,2)</f>
        <v>0</v>
      </c>
      <c r="L706" s="59"/>
      <c r="M706" s="46"/>
      <c r="N706" s="7"/>
      <c r="O706" s="51"/>
      <c r="P706" s="51"/>
      <c r="Q706" s="51"/>
      <c r="R706" s="51"/>
      <c r="S706" s="51"/>
      <c r="T706" s="51"/>
      <c r="U706" s="51"/>
      <c r="V706" s="51"/>
      <c r="W706" s="7"/>
      <c r="X706" s="51" t="n">
        <f aca="false">K706</f>
        <v>0</v>
      </c>
      <c r="IM706" s="10"/>
      <c r="IN706" s="10"/>
    </row>
    <row r="707" s="49" customFormat="true" ht="14.15" hidden="false" customHeight="false" outlineLevel="1" collapsed="false">
      <c r="A707" s="49" t="s">
        <v>1321</v>
      </c>
      <c r="B707" s="50" t="s">
        <v>49</v>
      </c>
      <c r="C707" s="50" t="s">
        <v>1322</v>
      </c>
      <c r="D707" s="50" t="s">
        <v>80</v>
      </c>
      <c r="E707" s="45" t="s">
        <v>1323</v>
      </c>
      <c r="F707" s="7" t="s">
        <v>117</v>
      </c>
      <c r="G707" s="51" t="n">
        <v>1</v>
      </c>
      <c r="H707" s="52"/>
      <c r="I707" s="46" t="n">
        <f aca="false">$D$1116</f>
        <v>0.264</v>
      </c>
      <c r="J707" s="53" t="n">
        <f aca="false">TRUNC(H707*(1+I707),2)</f>
        <v>0</v>
      </c>
      <c r="K707" s="54" t="n">
        <f aca="false">TRUNC(J707*G707,2)</f>
        <v>0</v>
      </c>
      <c r="N707" s="7" t="n">
        <f aca="false">SUM(O707:V707)-K707</f>
        <v>0</v>
      </c>
      <c r="O707" s="51"/>
      <c r="P707" s="51"/>
      <c r="Q707" s="51"/>
      <c r="R707" s="51"/>
      <c r="S707" s="51"/>
      <c r="T707" s="51"/>
      <c r="U707" s="51"/>
      <c r="V707" s="51"/>
      <c r="W707" s="83"/>
      <c r="X707" s="51" t="n">
        <f aca="false">K707</f>
        <v>0</v>
      </c>
      <c r="Y707" s="9"/>
      <c r="Z707" s="128"/>
      <c r="AA707" s="128"/>
      <c r="AB707" s="128"/>
      <c r="AC707" s="128"/>
      <c r="AD707" s="128"/>
      <c r="AE707" s="128"/>
      <c r="AF707" s="128"/>
      <c r="AG707" s="128"/>
    </row>
    <row r="708" s="138" customFormat="true" ht="14.15" hidden="false" customHeight="false" outlineLevel="0" collapsed="false">
      <c r="A708" s="113" t="s">
        <v>1324</v>
      </c>
      <c r="B708" s="82"/>
      <c r="C708" s="82"/>
      <c r="D708" s="82"/>
      <c r="E708" s="36" t="s">
        <v>1325</v>
      </c>
      <c r="F708" s="37"/>
      <c r="G708" s="37"/>
      <c r="H708" s="52"/>
      <c r="I708" s="37"/>
      <c r="J708" s="37"/>
      <c r="K708" s="39"/>
      <c r="L708" s="40" t="n">
        <f aca="false">SUM(K711:K941)</f>
        <v>0</v>
      </c>
      <c r="M708" s="41" t="e">
        <f aca="false">(L708)/$L$1115</f>
        <v>#DIV/0!</v>
      </c>
      <c r="N708" s="42" t="n">
        <f aca="false">SUM(O708:V708)-K708</f>
        <v>0</v>
      </c>
      <c r="O708" s="40" t="str">
        <f aca="false">IF(SUM(O711:O941)&gt;0,SUM(O711:O941),"-")</f>
        <v>-</v>
      </c>
      <c r="P708" s="40" t="str">
        <f aca="false">IF(SUM(P711:P941)&gt;0,SUM(P711:P941),"-")</f>
        <v>-</v>
      </c>
      <c r="Q708" s="40" t="str">
        <f aca="false">IF(SUM(Q711:Q941)&gt;0,SUM(Q711:Q941),"-")</f>
        <v>-</v>
      </c>
      <c r="R708" s="40" t="str">
        <f aca="false">IF(SUM(R711:R941)&gt;0,SUM(R711:R941),"-")</f>
        <v>-</v>
      </c>
      <c r="S708" s="40" t="str">
        <f aca="false">IF(SUM(S711:S941)&gt;0,SUM(S711:S941),"-")</f>
        <v>-</v>
      </c>
      <c r="T708" s="40" t="str">
        <f aca="false">IF(SUM(T711:T941)&gt;0,SUM(T711:T941),"-")</f>
        <v>-</v>
      </c>
      <c r="U708" s="40" t="str">
        <f aca="false">IF(SUM(U711:U941)&gt;0,SUM(U711:U941),"-")</f>
        <v>-</v>
      </c>
      <c r="V708" s="40" t="str">
        <f aca="false">IF(SUM(V711:V941)&gt;0,SUM(V711:V941),"-")</f>
        <v>-</v>
      </c>
      <c r="W708" s="40" t="str">
        <f aca="false">IF(SUM(W711:W941)&gt;0,SUM(W711:W941),"-")</f>
        <v>-</v>
      </c>
      <c r="X708" s="40" t="str">
        <f aca="false">IF(SUM(X711:X941)&gt;0,SUM(X711:X941),"-")</f>
        <v>-</v>
      </c>
      <c r="Y708" s="43"/>
      <c r="IM708" s="139"/>
      <c r="IN708" s="139"/>
    </row>
    <row r="709" s="141" customFormat="true" ht="14.15" hidden="false" customHeight="false" outlineLevel="0" collapsed="false">
      <c r="A709" s="49"/>
      <c r="B709" s="83"/>
      <c r="C709" s="83"/>
      <c r="D709" s="83"/>
      <c r="E709" s="3"/>
      <c r="F709" s="7"/>
      <c r="G709" s="7"/>
      <c r="H709" s="52"/>
      <c r="I709" s="7"/>
      <c r="J709" s="7"/>
      <c r="K709" s="51"/>
      <c r="L709" s="140"/>
      <c r="M709" s="60"/>
      <c r="N709" s="46" t="n">
        <f aca="false">SUM(O709:V709)-K709</f>
        <v>0</v>
      </c>
      <c r="O709" s="46"/>
      <c r="P709" s="46"/>
      <c r="Q709" s="46"/>
      <c r="R709" s="46"/>
      <c r="S709" s="46"/>
      <c r="T709" s="46"/>
      <c r="U709" s="46"/>
      <c r="V709" s="46"/>
      <c r="W709" s="7"/>
      <c r="X709" s="7"/>
      <c r="Y709" s="9"/>
      <c r="IM709" s="21"/>
      <c r="IN709" s="21"/>
    </row>
    <row r="710" s="85" customFormat="true" ht="14.15" hidden="false" customHeight="false" outlineLevel="1" collapsed="false">
      <c r="A710" s="65" t="s">
        <v>1326</v>
      </c>
      <c r="B710" s="67"/>
      <c r="C710" s="67"/>
      <c r="D710" s="67"/>
      <c r="E710" s="115" t="s">
        <v>1327</v>
      </c>
      <c r="F710" s="142"/>
      <c r="G710" s="142"/>
      <c r="H710" s="143"/>
      <c r="I710" s="142"/>
      <c r="J710" s="142"/>
      <c r="K710" s="84"/>
      <c r="L710" s="69"/>
      <c r="M710" s="70"/>
      <c r="N710" s="71" t="n">
        <f aca="false">SUM(O710:V710)-K710</f>
        <v>0</v>
      </c>
      <c r="O710" s="69"/>
      <c r="P710" s="144"/>
      <c r="Q710" s="144"/>
      <c r="R710" s="144"/>
      <c r="S710" s="144"/>
      <c r="T710" s="144"/>
      <c r="U710" s="144"/>
      <c r="V710" s="144"/>
      <c r="W710" s="66"/>
      <c r="X710" s="66"/>
      <c r="IM710" s="145"/>
      <c r="IN710" s="145"/>
    </row>
    <row r="711" s="10" customFormat="true" ht="35.05" hidden="false" customHeight="false" outlineLevel="1" collapsed="false">
      <c r="A711" s="49" t="s">
        <v>1328</v>
      </c>
      <c r="B711" s="83" t="s">
        <v>49</v>
      </c>
      <c r="C711" s="50" t="s">
        <v>1329</v>
      </c>
      <c r="D711" s="50" t="s">
        <v>51</v>
      </c>
      <c r="E711" s="45" t="s">
        <v>1330</v>
      </c>
      <c r="F711" s="7" t="s">
        <v>117</v>
      </c>
      <c r="G711" s="51" t="n">
        <v>1</v>
      </c>
      <c r="H711" s="52"/>
      <c r="I711" s="46" t="n">
        <f aca="false">$D$1116</f>
        <v>0.264</v>
      </c>
      <c r="J711" s="53" t="n">
        <f aca="false">TRUNC(H711*(1+I711),2)</f>
        <v>0</v>
      </c>
      <c r="K711" s="54" t="n">
        <f aca="false">TRUNC(J711*G711,2)</f>
        <v>0</v>
      </c>
      <c r="L711" s="51"/>
      <c r="M711" s="46"/>
      <c r="N711" s="7" t="n">
        <f aca="false">SUM(O711:V711)-K711</f>
        <v>0</v>
      </c>
      <c r="O711" s="51"/>
      <c r="P711" s="51"/>
      <c r="Q711" s="51"/>
      <c r="R711" s="51"/>
      <c r="S711" s="51"/>
      <c r="T711" s="51"/>
      <c r="U711" s="51"/>
      <c r="V711" s="51" t="n">
        <f aca="false">K711</f>
        <v>0</v>
      </c>
      <c r="W711" s="50"/>
      <c r="X711" s="50"/>
      <c r="Y711" s="43"/>
      <c r="IM711" s="21"/>
      <c r="IN711" s="21"/>
    </row>
    <row r="712" s="10" customFormat="true" ht="23.85" hidden="false" customHeight="false" outlineLevel="1" collapsed="false">
      <c r="A712" s="49" t="s">
        <v>1331</v>
      </c>
      <c r="B712" s="83" t="s">
        <v>49</v>
      </c>
      <c r="C712" s="50" t="s">
        <v>1332</v>
      </c>
      <c r="D712" s="50" t="s">
        <v>51</v>
      </c>
      <c r="E712" s="45" t="s">
        <v>1333</v>
      </c>
      <c r="F712" s="7" t="s">
        <v>53</v>
      </c>
      <c r="G712" s="51" t="n">
        <v>16</v>
      </c>
      <c r="H712" s="52"/>
      <c r="I712" s="46" t="n">
        <f aca="false">$D$1116</f>
        <v>0.264</v>
      </c>
      <c r="J712" s="53" t="n">
        <f aca="false">TRUNC(H712*(1+I712),2)</f>
        <v>0</v>
      </c>
      <c r="K712" s="54" t="n">
        <f aca="false">TRUNC(J712*G712,2)</f>
        <v>0</v>
      </c>
      <c r="L712" s="51"/>
      <c r="M712" s="46"/>
      <c r="N712" s="7"/>
      <c r="O712" s="51"/>
      <c r="P712" s="51"/>
      <c r="Q712" s="51"/>
      <c r="R712" s="51"/>
      <c r="S712" s="51"/>
      <c r="T712" s="51"/>
      <c r="U712" s="51"/>
      <c r="V712" s="51" t="n">
        <f aca="false">K712</f>
        <v>0</v>
      </c>
      <c r="W712" s="50"/>
      <c r="X712" s="50"/>
      <c r="Y712" s="43"/>
      <c r="IM712" s="21"/>
      <c r="IN712" s="21"/>
    </row>
    <row r="713" s="10" customFormat="true" ht="23.85" hidden="false" customHeight="false" outlineLevel="1" collapsed="false">
      <c r="A713" s="49" t="s">
        <v>1334</v>
      </c>
      <c r="B713" s="83" t="s">
        <v>49</v>
      </c>
      <c r="C713" s="50" t="s">
        <v>1335</v>
      </c>
      <c r="D713" s="50" t="s">
        <v>51</v>
      </c>
      <c r="E713" s="45" t="s">
        <v>1336</v>
      </c>
      <c r="F713" s="7" t="s">
        <v>53</v>
      </c>
      <c r="G713" s="51" t="n">
        <v>16</v>
      </c>
      <c r="H713" s="52"/>
      <c r="I713" s="46" t="n">
        <f aca="false">$D$1116</f>
        <v>0.264</v>
      </c>
      <c r="J713" s="53" t="n">
        <f aca="false">TRUNC(H713*(1+I713),2)</f>
        <v>0</v>
      </c>
      <c r="K713" s="54" t="n">
        <f aca="false">TRUNC(J713*G713,2)</f>
        <v>0</v>
      </c>
      <c r="L713" s="51"/>
      <c r="M713" s="46"/>
      <c r="N713" s="7"/>
      <c r="O713" s="51"/>
      <c r="P713" s="51"/>
      <c r="Q713" s="51"/>
      <c r="R713" s="51"/>
      <c r="S713" s="51"/>
      <c r="T713" s="51"/>
      <c r="U713" s="51"/>
      <c r="V713" s="51" t="n">
        <f aca="false">K713</f>
        <v>0</v>
      </c>
      <c r="W713" s="50"/>
      <c r="X713" s="50"/>
      <c r="Y713" s="43"/>
      <c r="IM713" s="21"/>
      <c r="IN713" s="21"/>
    </row>
    <row r="714" s="10" customFormat="true" ht="23.85" hidden="false" customHeight="false" outlineLevel="1" collapsed="false">
      <c r="A714" s="49" t="s">
        <v>1337</v>
      </c>
      <c r="B714" s="83" t="s">
        <v>49</v>
      </c>
      <c r="C714" s="50" t="s">
        <v>1338</v>
      </c>
      <c r="D714" s="50" t="s">
        <v>51</v>
      </c>
      <c r="E714" s="45" t="s">
        <v>1339</v>
      </c>
      <c r="F714" s="7" t="s">
        <v>53</v>
      </c>
      <c r="G714" s="51" t="n">
        <v>8</v>
      </c>
      <c r="H714" s="52"/>
      <c r="I714" s="46" t="n">
        <f aca="false">$D$1116</f>
        <v>0.264</v>
      </c>
      <c r="J714" s="53" t="n">
        <f aca="false">TRUNC(H714*(1+I714),2)</f>
        <v>0</v>
      </c>
      <c r="K714" s="54" t="n">
        <f aca="false">TRUNC(J714*G714,2)</f>
        <v>0</v>
      </c>
      <c r="L714" s="51"/>
      <c r="M714" s="46"/>
      <c r="N714" s="7"/>
      <c r="O714" s="51"/>
      <c r="P714" s="51"/>
      <c r="Q714" s="51"/>
      <c r="R714" s="51"/>
      <c r="S714" s="51"/>
      <c r="T714" s="51"/>
      <c r="U714" s="51"/>
      <c r="V714" s="51" t="n">
        <f aca="false">K714</f>
        <v>0</v>
      </c>
      <c r="W714" s="50"/>
      <c r="X714" s="50"/>
      <c r="Y714" s="43"/>
      <c r="IM714" s="21"/>
      <c r="IN714" s="21"/>
    </row>
    <row r="715" s="85" customFormat="true" ht="14.15" hidden="false" customHeight="false" outlineLevel="1" collapsed="false">
      <c r="A715" s="65" t="s">
        <v>1340</v>
      </c>
      <c r="B715" s="67"/>
      <c r="C715" s="67"/>
      <c r="D715" s="67"/>
      <c r="E715" s="115" t="s">
        <v>1341</v>
      </c>
      <c r="F715" s="142"/>
      <c r="G715" s="142"/>
      <c r="H715" s="143"/>
      <c r="I715" s="142"/>
      <c r="J715" s="142"/>
      <c r="K715" s="84"/>
      <c r="L715" s="69"/>
      <c r="M715" s="70"/>
      <c r="N715" s="71" t="n">
        <f aca="false">SUM(O715:V715)-K715</f>
        <v>0</v>
      </c>
      <c r="O715" s="69"/>
      <c r="P715" s="144"/>
      <c r="Q715" s="144"/>
      <c r="R715" s="144"/>
      <c r="S715" s="144"/>
      <c r="T715" s="144"/>
      <c r="U715" s="144"/>
      <c r="V715" s="144"/>
      <c r="W715" s="66"/>
      <c r="X715" s="66"/>
      <c r="Y715" s="43"/>
      <c r="IM715" s="145"/>
      <c r="IN715" s="145"/>
    </row>
    <row r="716" s="89" customFormat="true" ht="12.8" hidden="false" customHeight="false" outlineLevel="1" collapsed="false">
      <c r="A716" s="73" t="s">
        <v>1342</v>
      </c>
      <c r="B716" s="75"/>
      <c r="C716" s="75"/>
      <c r="D716" s="75"/>
      <c r="E716" s="116" t="s">
        <v>86</v>
      </c>
      <c r="F716" s="146"/>
      <c r="G716" s="146"/>
      <c r="H716" s="143"/>
      <c r="I716" s="146"/>
      <c r="J716" s="146"/>
      <c r="K716" s="94"/>
      <c r="L716" s="77"/>
      <c r="M716" s="78"/>
      <c r="N716" s="79"/>
      <c r="O716" s="77"/>
      <c r="P716" s="108"/>
      <c r="Q716" s="108"/>
      <c r="R716" s="108"/>
      <c r="S716" s="108"/>
      <c r="T716" s="108"/>
      <c r="U716" s="108"/>
      <c r="V716" s="108"/>
      <c r="W716" s="74"/>
      <c r="X716" s="74"/>
      <c r="Y716" s="43"/>
      <c r="IM716" s="147"/>
      <c r="IN716" s="147"/>
    </row>
    <row r="717" s="125" customFormat="true" ht="12.8" hidden="false" customHeight="false" outlineLevel="1" collapsed="false">
      <c r="A717" s="117" t="s">
        <v>1343</v>
      </c>
      <c r="B717" s="118"/>
      <c r="C717" s="118"/>
      <c r="D717" s="118"/>
      <c r="E717" s="120" t="s">
        <v>1344</v>
      </c>
      <c r="F717" s="148"/>
      <c r="G717" s="148"/>
      <c r="H717" s="143"/>
      <c r="I717" s="148"/>
      <c r="J717" s="148"/>
      <c r="K717" s="121"/>
      <c r="L717" s="122"/>
      <c r="M717" s="123"/>
      <c r="N717" s="124"/>
      <c r="O717" s="122"/>
      <c r="P717" s="149"/>
      <c r="Q717" s="149"/>
      <c r="R717" s="149"/>
      <c r="S717" s="149"/>
      <c r="T717" s="149"/>
      <c r="U717" s="149"/>
      <c r="V717" s="149"/>
      <c r="W717" s="119"/>
      <c r="X717" s="119"/>
      <c r="Y717" s="43"/>
      <c r="IM717" s="150"/>
      <c r="IN717" s="150"/>
    </row>
    <row r="718" s="10" customFormat="true" ht="35.05" hidden="false" customHeight="false" outlineLevel="1" collapsed="false">
      <c r="A718" s="49" t="s">
        <v>1345</v>
      </c>
      <c r="B718" s="50" t="s">
        <v>49</v>
      </c>
      <c r="C718" s="50" t="s">
        <v>1346</v>
      </c>
      <c r="D718" s="50" t="s">
        <v>80</v>
      </c>
      <c r="E718" s="45" t="s">
        <v>1347</v>
      </c>
      <c r="F718" s="7" t="s">
        <v>117</v>
      </c>
      <c r="G718" s="51" t="n">
        <v>1</v>
      </c>
      <c r="H718" s="52"/>
      <c r="I718" s="46" t="n">
        <f aca="false">$D$1116</f>
        <v>0.264</v>
      </c>
      <c r="J718" s="53" t="n">
        <f aca="false">TRUNC(H718*(1+I718),2)</f>
        <v>0</v>
      </c>
      <c r="K718" s="54" t="n">
        <f aca="false">TRUNC(J718*G718,2)</f>
        <v>0</v>
      </c>
      <c r="L718" s="51"/>
      <c r="M718" s="151"/>
      <c r="N718" s="7" t="n">
        <f aca="false">SUM(O718:V718)-K718</f>
        <v>0</v>
      </c>
      <c r="O718" s="51"/>
      <c r="P718" s="51"/>
      <c r="Q718" s="51"/>
      <c r="R718" s="51"/>
      <c r="S718" s="51"/>
      <c r="T718" s="51"/>
      <c r="U718" s="51"/>
      <c r="V718" s="51" t="n">
        <f aca="false">K718</f>
        <v>0</v>
      </c>
      <c r="W718" s="50"/>
      <c r="X718" s="50"/>
      <c r="Y718" s="43"/>
      <c r="IM718" s="21"/>
      <c r="IN718" s="21"/>
    </row>
    <row r="719" s="10" customFormat="true" ht="23.85" hidden="false" customHeight="false" outlineLevel="1" collapsed="false">
      <c r="A719" s="49" t="s">
        <v>1348</v>
      </c>
      <c r="B719" s="50" t="s">
        <v>49</v>
      </c>
      <c r="C719" s="50" t="s">
        <v>1349</v>
      </c>
      <c r="D719" s="50" t="s">
        <v>80</v>
      </c>
      <c r="E719" s="45" t="s">
        <v>1350</v>
      </c>
      <c r="F719" s="7" t="s">
        <v>117</v>
      </c>
      <c r="G719" s="51" t="n">
        <v>1</v>
      </c>
      <c r="H719" s="52"/>
      <c r="I719" s="46" t="n">
        <f aca="false">$D$1116</f>
        <v>0.264</v>
      </c>
      <c r="J719" s="53" t="n">
        <f aca="false">TRUNC(H719*(1+I719),2)</f>
        <v>0</v>
      </c>
      <c r="K719" s="54" t="n">
        <f aca="false">TRUNC(J719*G719,2)</f>
        <v>0</v>
      </c>
      <c r="L719" s="51"/>
      <c r="M719" s="151"/>
      <c r="N719" s="7" t="n">
        <f aca="false">SUM(O719:V719)-K719</f>
        <v>0</v>
      </c>
      <c r="O719" s="51"/>
      <c r="P719" s="51"/>
      <c r="Q719" s="51"/>
      <c r="R719" s="51"/>
      <c r="S719" s="51"/>
      <c r="T719" s="51"/>
      <c r="U719" s="51"/>
      <c r="V719" s="51" t="n">
        <f aca="false">K719</f>
        <v>0</v>
      </c>
      <c r="W719" s="50"/>
      <c r="X719" s="50"/>
      <c r="Y719" s="43"/>
      <c r="IM719" s="21"/>
      <c r="IN719" s="21"/>
    </row>
    <row r="720" s="10" customFormat="true" ht="23.85" hidden="false" customHeight="false" outlineLevel="1" collapsed="false">
      <c r="A720" s="49" t="s">
        <v>1351</v>
      </c>
      <c r="B720" s="50" t="s">
        <v>49</v>
      </c>
      <c r="C720" s="50" t="s">
        <v>1352</v>
      </c>
      <c r="D720" s="50" t="s">
        <v>80</v>
      </c>
      <c r="E720" s="45" t="s">
        <v>1353</v>
      </c>
      <c r="F720" s="7" t="s">
        <v>117</v>
      </c>
      <c r="G720" s="51" t="n">
        <v>1</v>
      </c>
      <c r="H720" s="52"/>
      <c r="I720" s="46" t="n">
        <f aca="false">$D$1116</f>
        <v>0.264</v>
      </c>
      <c r="J720" s="53" t="n">
        <f aca="false">TRUNC(H720*(1+I720),2)</f>
        <v>0</v>
      </c>
      <c r="K720" s="54" t="n">
        <f aca="false">TRUNC(J720*G720,2)</f>
        <v>0</v>
      </c>
      <c r="L720" s="51"/>
      <c r="M720" s="151"/>
      <c r="N720" s="7" t="n">
        <f aca="false">SUM(O720:V720)-K720</f>
        <v>0</v>
      </c>
      <c r="O720" s="51"/>
      <c r="P720" s="51"/>
      <c r="Q720" s="51"/>
      <c r="R720" s="51"/>
      <c r="S720" s="51"/>
      <c r="T720" s="51"/>
      <c r="U720" s="51"/>
      <c r="V720" s="51" t="n">
        <f aca="false">K720</f>
        <v>0</v>
      </c>
      <c r="W720" s="50"/>
      <c r="X720" s="50"/>
      <c r="Y720" s="43"/>
      <c r="IM720" s="21"/>
      <c r="IN720" s="21"/>
    </row>
    <row r="721" s="10" customFormat="true" ht="23.85" hidden="false" customHeight="false" outlineLevel="1" collapsed="false">
      <c r="A721" s="49" t="s">
        <v>1354</v>
      </c>
      <c r="B721" s="50" t="s">
        <v>49</v>
      </c>
      <c r="C721" s="50" t="s">
        <v>1355</v>
      </c>
      <c r="D721" s="50" t="s">
        <v>80</v>
      </c>
      <c r="E721" s="45" t="s">
        <v>1356</v>
      </c>
      <c r="F721" s="7" t="s">
        <v>117</v>
      </c>
      <c r="G721" s="51" t="n">
        <v>1</v>
      </c>
      <c r="H721" s="52"/>
      <c r="I721" s="46" t="n">
        <f aca="false">$D$1116</f>
        <v>0.264</v>
      </c>
      <c r="J721" s="53" t="n">
        <f aca="false">TRUNC(H721*(1+I721),2)</f>
        <v>0</v>
      </c>
      <c r="K721" s="54" t="n">
        <f aca="false">TRUNC(J721*G721,2)</f>
        <v>0</v>
      </c>
      <c r="L721" s="51"/>
      <c r="M721" s="151"/>
      <c r="N721" s="7" t="n">
        <f aca="false">SUM(O721:V721)-K721</f>
        <v>0</v>
      </c>
      <c r="O721" s="51"/>
      <c r="P721" s="51"/>
      <c r="Q721" s="51"/>
      <c r="R721" s="51"/>
      <c r="S721" s="51"/>
      <c r="T721" s="51"/>
      <c r="U721" s="51"/>
      <c r="V721" s="51" t="n">
        <f aca="false">K721</f>
        <v>0</v>
      </c>
      <c r="W721" s="50"/>
      <c r="X721" s="50"/>
      <c r="Y721" s="43"/>
      <c r="IM721" s="21"/>
      <c r="IN721" s="21"/>
    </row>
    <row r="722" s="10" customFormat="true" ht="23.85" hidden="false" customHeight="false" outlineLevel="1" collapsed="false">
      <c r="A722" s="49" t="s">
        <v>1357</v>
      </c>
      <c r="B722" s="50" t="s">
        <v>49</v>
      </c>
      <c r="C722" s="50" t="s">
        <v>1358</v>
      </c>
      <c r="D722" s="50" t="s">
        <v>51</v>
      </c>
      <c r="E722" s="45" t="s">
        <v>1359</v>
      </c>
      <c r="F722" s="7" t="s">
        <v>117</v>
      </c>
      <c r="G722" s="51" t="n">
        <v>1</v>
      </c>
      <c r="H722" s="52"/>
      <c r="I722" s="46" t="n">
        <f aca="false">$D$1116</f>
        <v>0.264</v>
      </c>
      <c r="J722" s="53" t="n">
        <f aca="false">TRUNC(H722*(1+I722),2)</f>
        <v>0</v>
      </c>
      <c r="K722" s="54" t="n">
        <f aca="false">TRUNC(J722*G722,2)</f>
        <v>0</v>
      </c>
      <c r="L722" s="51"/>
      <c r="M722" s="151"/>
      <c r="N722" s="7" t="n">
        <f aca="false">SUM(O722:V722)-K722</f>
        <v>0</v>
      </c>
      <c r="O722" s="51"/>
      <c r="P722" s="51"/>
      <c r="Q722" s="51"/>
      <c r="R722" s="51"/>
      <c r="S722" s="51"/>
      <c r="T722" s="51"/>
      <c r="U722" s="51"/>
      <c r="V722" s="51" t="n">
        <f aca="false">K722</f>
        <v>0</v>
      </c>
      <c r="W722" s="50"/>
      <c r="X722" s="50"/>
      <c r="Y722" s="43"/>
      <c r="IM722" s="21"/>
      <c r="IN722" s="21"/>
    </row>
    <row r="723" s="10" customFormat="true" ht="23.85" hidden="false" customHeight="false" outlineLevel="1" collapsed="false">
      <c r="A723" s="49" t="s">
        <v>1360</v>
      </c>
      <c r="B723" s="50" t="s">
        <v>49</v>
      </c>
      <c r="C723" s="50" t="s">
        <v>1361</v>
      </c>
      <c r="D723" s="50" t="s">
        <v>80</v>
      </c>
      <c r="E723" s="45" t="s">
        <v>1362</v>
      </c>
      <c r="F723" s="7" t="s">
        <v>117</v>
      </c>
      <c r="G723" s="51" t="n">
        <v>1</v>
      </c>
      <c r="H723" s="52"/>
      <c r="I723" s="46" t="n">
        <f aca="false">$D$1116</f>
        <v>0.264</v>
      </c>
      <c r="J723" s="53" t="n">
        <f aca="false">TRUNC(H723*(1+I723),2)</f>
        <v>0</v>
      </c>
      <c r="K723" s="54" t="n">
        <f aca="false">TRUNC(J723*G723,2)</f>
        <v>0</v>
      </c>
      <c r="L723" s="51"/>
      <c r="M723" s="151"/>
      <c r="N723" s="7" t="n">
        <f aca="false">SUM(O723:V723)-K723</f>
        <v>0</v>
      </c>
      <c r="O723" s="51"/>
      <c r="P723" s="51"/>
      <c r="Q723" s="51"/>
      <c r="R723" s="51"/>
      <c r="S723" s="51"/>
      <c r="T723" s="51"/>
      <c r="U723" s="51"/>
      <c r="V723" s="51" t="n">
        <f aca="false">K723</f>
        <v>0</v>
      </c>
      <c r="W723" s="50"/>
      <c r="X723" s="50"/>
      <c r="Y723" s="43"/>
      <c r="IM723" s="21"/>
      <c r="IN723" s="21"/>
    </row>
    <row r="724" s="10" customFormat="true" ht="35.05" hidden="false" customHeight="false" outlineLevel="1" collapsed="false">
      <c r="A724" s="49" t="s">
        <v>1363</v>
      </c>
      <c r="B724" s="50" t="s">
        <v>49</v>
      </c>
      <c r="C724" s="50" t="s">
        <v>1364</v>
      </c>
      <c r="D724" s="50" t="s">
        <v>80</v>
      </c>
      <c r="E724" s="45" t="s">
        <v>1365</v>
      </c>
      <c r="F724" s="7" t="s">
        <v>117</v>
      </c>
      <c r="G724" s="51" t="n">
        <v>4</v>
      </c>
      <c r="H724" s="52"/>
      <c r="I724" s="46" t="n">
        <f aca="false">$D$1116</f>
        <v>0.264</v>
      </c>
      <c r="J724" s="53" t="n">
        <f aca="false">TRUNC(H724*(1+I724),2)</f>
        <v>0</v>
      </c>
      <c r="K724" s="54" t="n">
        <f aca="false">TRUNC(J724*G724,2)</f>
        <v>0</v>
      </c>
      <c r="L724" s="51"/>
      <c r="M724" s="151"/>
      <c r="N724" s="7" t="n">
        <f aca="false">SUM(O724:V724)-K724</f>
        <v>0</v>
      </c>
      <c r="O724" s="51"/>
      <c r="P724" s="51"/>
      <c r="Q724" s="51"/>
      <c r="R724" s="51"/>
      <c r="S724" s="51"/>
      <c r="T724" s="51"/>
      <c r="U724" s="51"/>
      <c r="V724" s="51" t="n">
        <f aca="false">K724</f>
        <v>0</v>
      </c>
      <c r="W724" s="50"/>
      <c r="X724" s="50"/>
      <c r="Y724" s="43"/>
      <c r="IM724" s="21"/>
      <c r="IN724" s="21"/>
    </row>
    <row r="725" s="10" customFormat="true" ht="23.85" hidden="false" customHeight="false" outlineLevel="1" collapsed="false">
      <c r="A725" s="49" t="s">
        <v>1366</v>
      </c>
      <c r="B725" s="50" t="s">
        <v>49</v>
      </c>
      <c r="C725" s="50" t="s">
        <v>1367</v>
      </c>
      <c r="D725" s="50" t="s">
        <v>51</v>
      </c>
      <c r="E725" s="45" t="s">
        <v>1368</v>
      </c>
      <c r="F725" s="7" t="s">
        <v>130</v>
      </c>
      <c r="G725" s="51" t="n">
        <v>9</v>
      </c>
      <c r="H725" s="52"/>
      <c r="I725" s="46" t="n">
        <f aca="false">$D$1116</f>
        <v>0.264</v>
      </c>
      <c r="J725" s="53" t="n">
        <f aca="false">TRUNC(H725*(1+I725),2)</f>
        <v>0</v>
      </c>
      <c r="K725" s="54" t="n">
        <f aca="false">TRUNC(J725*G725,2)</f>
        <v>0</v>
      </c>
      <c r="L725" s="51"/>
      <c r="M725" s="151"/>
      <c r="N725" s="7" t="n">
        <f aca="false">SUM(O725:V725)-K725</f>
        <v>0</v>
      </c>
      <c r="O725" s="51"/>
      <c r="P725" s="51"/>
      <c r="Q725" s="51"/>
      <c r="R725" s="51"/>
      <c r="S725" s="51"/>
      <c r="T725" s="51"/>
      <c r="U725" s="51"/>
      <c r="V725" s="51" t="n">
        <f aca="false">K725</f>
        <v>0</v>
      </c>
      <c r="W725" s="50"/>
      <c r="X725" s="50"/>
      <c r="Y725" s="43"/>
      <c r="IM725" s="21"/>
      <c r="IN725" s="21"/>
    </row>
    <row r="726" s="10" customFormat="true" ht="23.85" hidden="false" customHeight="false" outlineLevel="1" collapsed="false">
      <c r="A726" s="49" t="s">
        <v>1369</v>
      </c>
      <c r="B726" s="50" t="s">
        <v>49</v>
      </c>
      <c r="C726" s="50" t="s">
        <v>1370</v>
      </c>
      <c r="D726" s="50" t="s">
        <v>51</v>
      </c>
      <c r="E726" s="45" t="s">
        <v>1371</v>
      </c>
      <c r="F726" s="7" t="s">
        <v>130</v>
      </c>
      <c r="G726" s="51" t="n">
        <v>99</v>
      </c>
      <c r="H726" s="52"/>
      <c r="I726" s="46" t="n">
        <f aca="false">$D$1116</f>
        <v>0.264</v>
      </c>
      <c r="J726" s="53" t="n">
        <f aca="false">TRUNC(H726*(1+I726),2)</f>
        <v>0</v>
      </c>
      <c r="K726" s="54" t="n">
        <f aca="false">TRUNC(J726*G726,2)</f>
        <v>0</v>
      </c>
      <c r="L726" s="51"/>
      <c r="M726" s="151"/>
      <c r="N726" s="7" t="n">
        <f aca="false">SUM(O726:V726)-K726</f>
        <v>0</v>
      </c>
      <c r="O726" s="51"/>
      <c r="P726" s="51"/>
      <c r="Q726" s="51"/>
      <c r="R726" s="51"/>
      <c r="S726" s="51"/>
      <c r="T726" s="51"/>
      <c r="U726" s="51"/>
      <c r="V726" s="51" t="n">
        <f aca="false">K726</f>
        <v>0</v>
      </c>
      <c r="W726" s="51"/>
      <c r="X726" s="50"/>
      <c r="Y726" s="43"/>
      <c r="IM726" s="21"/>
      <c r="IN726" s="21"/>
    </row>
    <row r="727" s="10" customFormat="true" ht="23.85" hidden="false" customHeight="false" outlineLevel="1" collapsed="false">
      <c r="A727" s="49" t="s">
        <v>1372</v>
      </c>
      <c r="B727" s="50" t="s">
        <v>49</v>
      </c>
      <c r="C727" s="50" t="s">
        <v>1373</v>
      </c>
      <c r="D727" s="50" t="s">
        <v>51</v>
      </c>
      <c r="E727" s="45" t="s">
        <v>1374</v>
      </c>
      <c r="F727" s="7" t="s">
        <v>117</v>
      </c>
      <c r="G727" s="51" t="n">
        <v>4</v>
      </c>
      <c r="H727" s="52"/>
      <c r="I727" s="46" t="n">
        <f aca="false">$D$1116</f>
        <v>0.264</v>
      </c>
      <c r="J727" s="53" t="n">
        <f aca="false">TRUNC(H727*(1+I727),2)</f>
        <v>0</v>
      </c>
      <c r="K727" s="54" t="n">
        <f aca="false">TRUNC(J727*G727,2)</f>
        <v>0</v>
      </c>
      <c r="L727" s="51"/>
      <c r="M727" s="151"/>
      <c r="N727" s="7" t="n">
        <f aca="false">SUM(O727:V727)-K727</f>
        <v>0</v>
      </c>
      <c r="O727" s="51"/>
      <c r="P727" s="51"/>
      <c r="Q727" s="51"/>
      <c r="R727" s="51"/>
      <c r="S727" s="51"/>
      <c r="T727" s="51"/>
      <c r="U727" s="51"/>
      <c r="V727" s="51" t="n">
        <f aca="false">K727</f>
        <v>0</v>
      </c>
      <c r="W727" s="50"/>
      <c r="X727" s="50"/>
      <c r="Y727" s="43"/>
      <c r="IM727" s="21"/>
      <c r="IN727" s="21"/>
    </row>
    <row r="728" s="125" customFormat="true" ht="12.8" hidden="false" customHeight="false" outlineLevel="1" collapsed="false">
      <c r="A728" s="117" t="s">
        <v>1375</v>
      </c>
      <c r="B728" s="118"/>
      <c r="C728" s="118"/>
      <c r="D728" s="118"/>
      <c r="E728" s="120" t="s">
        <v>1376</v>
      </c>
      <c r="F728" s="148"/>
      <c r="G728" s="148"/>
      <c r="H728" s="143"/>
      <c r="I728" s="148"/>
      <c r="J728" s="148"/>
      <c r="K728" s="121"/>
      <c r="L728" s="122"/>
      <c r="M728" s="123"/>
      <c r="N728" s="124"/>
      <c r="O728" s="122"/>
      <c r="P728" s="149"/>
      <c r="Q728" s="149"/>
      <c r="R728" s="149"/>
      <c r="S728" s="149"/>
      <c r="T728" s="149"/>
      <c r="U728" s="149"/>
      <c r="V728" s="149"/>
      <c r="W728" s="119"/>
      <c r="X728" s="119"/>
      <c r="Y728" s="43"/>
      <c r="IM728" s="150"/>
      <c r="IN728" s="150"/>
    </row>
    <row r="729" s="141" customFormat="true" ht="23.85" hidden="false" customHeight="false" outlineLevel="1" collapsed="false">
      <c r="A729" s="49" t="s">
        <v>1377</v>
      </c>
      <c r="B729" s="50" t="s">
        <v>49</v>
      </c>
      <c r="C729" s="50" t="s">
        <v>1378</v>
      </c>
      <c r="D729" s="50" t="s">
        <v>80</v>
      </c>
      <c r="E729" s="45" t="s">
        <v>1379</v>
      </c>
      <c r="F729" s="7" t="s">
        <v>117</v>
      </c>
      <c r="G729" s="51" t="n">
        <v>1</v>
      </c>
      <c r="H729" s="52"/>
      <c r="I729" s="46" t="n">
        <f aca="false">$D$1116</f>
        <v>0.264</v>
      </c>
      <c r="J729" s="53" t="n">
        <f aca="false">TRUNC(H729*(1+I729),2)</f>
        <v>0</v>
      </c>
      <c r="K729" s="54" t="n">
        <f aca="false">TRUNC(J729*G729,2)</f>
        <v>0</v>
      </c>
      <c r="L729" s="152"/>
      <c r="M729" s="151"/>
      <c r="N729" s="7" t="n">
        <f aca="false">SUM(O729:V729)-K729</f>
        <v>0</v>
      </c>
      <c r="O729" s="51"/>
      <c r="P729" s="51"/>
      <c r="Q729" s="51"/>
      <c r="R729" s="51"/>
      <c r="S729" s="51"/>
      <c r="T729" s="51"/>
      <c r="U729" s="51"/>
      <c r="V729" s="51" t="n">
        <f aca="false">K729</f>
        <v>0</v>
      </c>
      <c r="W729" s="7"/>
      <c r="X729" s="7"/>
      <c r="Y729" s="43"/>
      <c r="IM729" s="21"/>
      <c r="IN729" s="21"/>
    </row>
    <row r="730" s="141" customFormat="true" ht="23.85" hidden="false" customHeight="false" outlineLevel="1" collapsed="false">
      <c r="A730" s="49" t="s">
        <v>1380</v>
      </c>
      <c r="B730" s="50" t="s">
        <v>49</v>
      </c>
      <c r="C730" s="50" t="s">
        <v>1381</v>
      </c>
      <c r="D730" s="50" t="s">
        <v>51</v>
      </c>
      <c r="E730" s="45" t="s">
        <v>1382</v>
      </c>
      <c r="F730" s="7" t="s">
        <v>117</v>
      </c>
      <c r="G730" s="51" t="n">
        <v>2</v>
      </c>
      <c r="H730" s="52"/>
      <c r="I730" s="46" t="n">
        <f aca="false">$D$1116</f>
        <v>0.264</v>
      </c>
      <c r="J730" s="53" t="n">
        <f aca="false">TRUNC(H730*(1+I730),2)</f>
        <v>0</v>
      </c>
      <c r="K730" s="54" t="n">
        <f aca="false">TRUNC(J730*G730,2)</f>
        <v>0</v>
      </c>
      <c r="L730" s="152"/>
      <c r="M730" s="151"/>
      <c r="N730" s="7" t="n">
        <f aca="false">SUM(O730:V730)-K730</f>
        <v>0</v>
      </c>
      <c r="O730" s="51"/>
      <c r="P730" s="51"/>
      <c r="Q730" s="51"/>
      <c r="R730" s="51"/>
      <c r="S730" s="51"/>
      <c r="T730" s="51"/>
      <c r="U730" s="51"/>
      <c r="V730" s="51" t="n">
        <f aca="false">K730</f>
        <v>0</v>
      </c>
      <c r="W730" s="7"/>
      <c r="X730" s="7"/>
      <c r="Y730" s="43"/>
      <c r="IM730" s="21"/>
      <c r="IN730" s="21"/>
    </row>
    <row r="731" s="141" customFormat="true" ht="23.85" hidden="false" customHeight="false" outlineLevel="1" collapsed="false">
      <c r="A731" s="49" t="s">
        <v>1383</v>
      </c>
      <c r="B731" s="50" t="s">
        <v>49</v>
      </c>
      <c r="C731" s="50" t="s">
        <v>1384</v>
      </c>
      <c r="D731" s="50" t="s">
        <v>51</v>
      </c>
      <c r="E731" s="45" t="s">
        <v>1385</v>
      </c>
      <c r="F731" s="7" t="s">
        <v>117</v>
      </c>
      <c r="G731" s="51" t="n">
        <v>14</v>
      </c>
      <c r="H731" s="52"/>
      <c r="I731" s="46" t="n">
        <f aca="false">$D$1116</f>
        <v>0.264</v>
      </c>
      <c r="J731" s="53" t="n">
        <f aca="false">TRUNC(H731*(1+I731),2)</f>
        <v>0</v>
      </c>
      <c r="K731" s="54" t="n">
        <f aca="false">TRUNC(J731*G731,2)</f>
        <v>0</v>
      </c>
      <c r="L731" s="51"/>
      <c r="M731" s="151"/>
      <c r="N731" s="7" t="n">
        <f aca="false">SUM(O731:V731)-K731</f>
        <v>0</v>
      </c>
      <c r="O731" s="51"/>
      <c r="P731" s="51"/>
      <c r="Q731" s="51"/>
      <c r="R731" s="51"/>
      <c r="S731" s="51"/>
      <c r="T731" s="51"/>
      <c r="U731" s="51"/>
      <c r="V731" s="51" t="n">
        <f aca="false">K731</f>
        <v>0</v>
      </c>
      <c r="W731" s="7"/>
      <c r="X731" s="7"/>
      <c r="Y731" s="43"/>
      <c r="IM731" s="21"/>
      <c r="IN731" s="21"/>
    </row>
    <row r="732" s="10" customFormat="true" ht="23.85" hidden="false" customHeight="false" outlineLevel="1" collapsed="false">
      <c r="A732" s="49" t="s">
        <v>1386</v>
      </c>
      <c r="B732" s="50" t="s">
        <v>49</v>
      </c>
      <c r="C732" s="50" t="s">
        <v>1355</v>
      </c>
      <c r="D732" s="50" t="s">
        <v>80</v>
      </c>
      <c r="E732" s="45" t="s">
        <v>1356</v>
      </c>
      <c r="F732" s="7" t="s">
        <v>117</v>
      </c>
      <c r="G732" s="51" t="n">
        <v>1</v>
      </c>
      <c r="H732" s="52"/>
      <c r="I732" s="46" t="n">
        <f aca="false">$D$1116</f>
        <v>0.264</v>
      </c>
      <c r="J732" s="53" t="n">
        <f aca="false">TRUNC(H732*(1+I732),2)</f>
        <v>0</v>
      </c>
      <c r="K732" s="54" t="n">
        <f aca="false">TRUNC(J732*G732,2)</f>
        <v>0</v>
      </c>
      <c r="L732" s="51"/>
      <c r="M732" s="151"/>
      <c r="N732" s="7" t="n">
        <f aca="false">SUM(O732:V732)-K732</f>
        <v>0</v>
      </c>
      <c r="O732" s="51"/>
      <c r="P732" s="51"/>
      <c r="Q732" s="51"/>
      <c r="R732" s="51"/>
      <c r="S732" s="51"/>
      <c r="T732" s="51"/>
      <c r="U732" s="51"/>
      <c r="V732" s="51" t="n">
        <f aca="false">K732</f>
        <v>0</v>
      </c>
      <c r="W732" s="50"/>
      <c r="X732" s="50"/>
      <c r="Y732" s="43"/>
      <c r="IM732" s="21"/>
      <c r="IN732" s="21"/>
    </row>
    <row r="733" s="141" customFormat="true" ht="23.85" hidden="false" customHeight="false" outlineLevel="1" collapsed="false">
      <c r="A733" s="49" t="s">
        <v>1387</v>
      </c>
      <c r="B733" s="50" t="s">
        <v>49</v>
      </c>
      <c r="C733" s="50" t="s">
        <v>1388</v>
      </c>
      <c r="D733" s="50" t="s">
        <v>80</v>
      </c>
      <c r="E733" s="45" t="s">
        <v>1389</v>
      </c>
      <c r="F733" s="7" t="s">
        <v>117</v>
      </c>
      <c r="G733" s="51" t="n">
        <v>4</v>
      </c>
      <c r="H733" s="52"/>
      <c r="I733" s="46" t="n">
        <f aca="false">$D$1116</f>
        <v>0.264</v>
      </c>
      <c r="J733" s="53" t="n">
        <f aca="false">TRUNC(H733*(1+I733),2)</f>
        <v>0</v>
      </c>
      <c r="K733" s="54" t="n">
        <f aca="false">TRUNC(J733*G733,2)</f>
        <v>0</v>
      </c>
      <c r="L733" s="152"/>
      <c r="M733" s="151"/>
      <c r="N733" s="7" t="n">
        <f aca="false">SUM(O733:V733)-K733</f>
        <v>0</v>
      </c>
      <c r="O733" s="51"/>
      <c r="P733" s="51"/>
      <c r="Q733" s="51"/>
      <c r="R733" s="51"/>
      <c r="S733" s="51"/>
      <c r="T733" s="51"/>
      <c r="U733" s="51"/>
      <c r="V733" s="51" t="n">
        <f aca="false">K733</f>
        <v>0</v>
      </c>
      <c r="W733" s="7"/>
      <c r="X733" s="7"/>
      <c r="Y733" s="43"/>
      <c r="IM733" s="21"/>
      <c r="IN733" s="21"/>
    </row>
    <row r="734" s="141" customFormat="true" ht="23.85" hidden="false" customHeight="false" outlineLevel="1" collapsed="false">
      <c r="A734" s="49" t="s">
        <v>1390</v>
      </c>
      <c r="B734" s="50" t="s">
        <v>49</v>
      </c>
      <c r="C734" s="50" t="s">
        <v>1391</v>
      </c>
      <c r="D734" s="50" t="s">
        <v>51</v>
      </c>
      <c r="E734" s="45" t="s">
        <v>1392</v>
      </c>
      <c r="F734" s="7" t="s">
        <v>117</v>
      </c>
      <c r="G734" s="51" t="n">
        <v>3</v>
      </c>
      <c r="H734" s="52"/>
      <c r="I734" s="46" t="n">
        <f aca="false">$D$1116</f>
        <v>0.264</v>
      </c>
      <c r="J734" s="53" t="n">
        <f aca="false">TRUNC(H734*(1+I734),2)</f>
        <v>0</v>
      </c>
      <c r="K734" s="54" t="n">
        <f aca="false">TRUNC(J734*G734,2)</f>
        <v>0</v>
      </c>
      <c r="L734" s="152"/>
      <c r="M734" s="151"/>
      <c r="N734" s="7" t="n">
        <f aca="false">SUM(O734:V734)-K734</f>
        <v>0</v>
      </c>
      <c r="O734" s="51"/>
      <c r="P734" s="51"/>
      <c r="Q734" s="51"/>
      <c r="R734" s="51"/>
      <c r="S734" s="51"/>
      <c r="T734" s="51"/>
      <c r="U734" s="51"/>
      <c r="V734" s="51" t="n">
        <f aca="false">K734</f>
        <v>0</v>
      </c>
      <c r="W734" s="7"/>
      <c r="X734" s="7"/>
      <c r="Y734" s="43"/>
      <c r="IM734" s="21"/>
      <c r="IN734" s="21"/>
    </row>
    <row r="735" s="141" customFormat="true" ht="23.85" hidden="false" customHeight="false" outlineLevel="1" collapsed="false">
      <c r="A735" s="49" t="s">
        <v>1393</v>
      </c>
      <c r="B735" s="50" t="s">
        <v>49</v>
      </c>
      <c r="C735" s="50" t="s">
        <v>1394</v>
      </c>
      <c r="D735" s="50" t="s">
        <v>51</v>
      </c>
      <c r="E735" s="45" t="s">
        <v>1395</v>
      </c>
      <c r="F735" s="7" t="s">
        <v>130</v>
      </c>
      <c r="G735" s="51" t="n">
        <v>92</v>
      </c>
      <c r="H735" s="52"/>
      <c r="I735" s="46" t="n">
        <f aca="false">$D$1116</f>
        <v>0.264</v>
      </c>
      <c r="J735" s="53" t="n">
        <f aca="false">TRUNC(H735*(1+I735),2)</f>
        <v>0</v>
      </c>
      <c r="K735" s="54" t="n">
        <f aca="false">TRUNC(J735*G735,2)</f>
        <v>0</v>
      </c>
      <c r="L735" s="152"/>
      <c r="M735" s="151"/>
      <c r="N735" s="7" t="n">
        <f aca="false">SUM(O735:V735)-K735</f>
        <v>0</v>
      </c>
      <c r="O735" s="51"/>
      <c r="P735" s="51"/>
      <c r="Q735" s="51"/>
      <c r="R735" s="51"/>
      <c r="S735" s="51"/>
      <c r="T735" s="51"/>
      <c r="U735" s="51"/>
      <c r="V735" s="51" t="n">
        <f aca="false">K735</f>
        <v>0</v>
      </c>
      <c r="W735" s="7"/>
      <c r="X735" s="7"/>
      <c r="Y735" s="43"/>
      <c r="IM735" s="21"/>
      <c r="IN735" s="21"/>
    </row>
    <row r="736" s="141" customFormat="true" ht="23.85" hidden="false" customHeight="false" outlineLevel="1" collapsed="false">
      <c r="A736" s="49" t="s">
        <v>1396</v>
      </c>
      <c r="B736" s="50" t="s">
        <v>49</v>
      </c>
      <c r="C736" s="50" t="s">
        <v>1397</v>
      </c>
      <c r="D736" s="50" t="s">
        <v>51</v>
      </c>
      <c r="E736" s="45" t="s">
        <v>1398</v>
      </c>
      <c r="F736" s="7" t="s">
        <v>130</v>
      </c>
      <c r="G736" s="51" t="n">
        <v>23</v>
      </c>
      <c r="H736" s="52"/>
      <c r="I736" s="46" t="n">
        <f aca="false">$D$1116</f>
        <v>0.264</v>
      </c>
      <c r="J736" s="53" t="n">
        <f aca="false">TRUNC(H736*(1+I736),2)</f>
        <v>0</v>
      </c>
      <c r="K736" s="54" t="n">
        <f aca="false">TRUNC(J736*G736,2)</f>
        <v>0</v>
      </c>
      <c r="L736" s="152"/>
      <c r="M736" s="151"/>
      <c r="N736" s="7" t="n">
        <f aca="false">SUM(O736:V736)-K736</f>
        <v>0</v>
      </c>
      <c r="O736" s="51"/>
      <c r="P736" s="51"/>
      <c r="Q736" s="51"/>
      <c r="R736" s="51"/>
      <c r="S736" s="51"/>
      <c r="T736" s="51"/>
      <c r="U736" s="51"/>
      <c r="V736" s="51" t="n">
        <f aca="false">K736</f>
        <v>0</v>
      </c>
      <c r="W736" s="7"/>
      <c r="X736" s="7"/>
      <c r="Y736" s="43"/>
      <c r="IM736" s="21"/>
      <c r="IN736" s="21"/>
    </row>
    <row r="737" s="10" customFormat="true" ht="23.85" hidden="false" customHeight="false" outlineLevel="1" collapsed="false">
      <c r="A737" s="49" t="s">
        <v>1399</v>
      </c>
      <c r="B737" s="50" t="s">
        <v>49</v>
      </c>
      <c r="C737" s="50" t="s">
        <v>1400</v>
      </c>
      <c r="D737" s="50" t="s">
        <v>51</v>
      </c>
      <c r="E737" s="45" t="s">
        <v>1401</v>
      </c>
      <c r="F737" s="7" t="s">
        <v>130</v>
      </c>
      <c r="G737" s="51" t="n">
        <v>0.1</v>
      </c>
      <c r="H737" s="52"/>
      <c r="I737" s="46" t="n">
        <f aca="false">$D$1116</f>
        <v>0.264</v>
      </c>
      <c r="J737" s="53" t="n">
        <f aca="false">TRUNC(H737*(1+I737),2)</f>
        <v>0</v>
      </c>
      <c r="K737" s="54" t="n">
        <f aca="false">TRUNC(J737*G737,2)</f>
        <v>0</v>
      </c>
      <c r="L737" s="51"/>
      <c r="M737" s="151"/>
      <c r="N737" s="7" t="n">
        <f aca="false">SUM(O737:V737)-K737</f>
        <v>0</v>
      </c>
      <c r="O737" s="51"/>
      <c r="P737" s="51"/>
      <c r="Q737" s="51"/>
      <c r="R737" s="51"/>
      <c r="S737" s="51"/>
      <c r="T737" s="51"/>
      <c r="U737" s="51"/>
      <c r="V737" s="51" t="n">
        <f aca="false">K737</f>
        <v>0</v>
      </c>
      <c r="W737" s="50"/>
      <c r="X737" s="50"/>
      <c r="Y737" s="43"/>
      <c r="IM737" s="21"/>
      <c r="IN737" s="21"/>
    </row>
    <row r="738" s="10" customFormat="true" ht="23.85" hidden="false" customHeight="false" outlineLevel="1" collapsed="false">
      <c r="A738" s="49" t="s">
        <v>1402</v>
      </c>
      <c r="B738" s="50" t="s">
        <v>49</v>
      </c>
      <c r="C738" s="50" t="s">
        <v>1403</v>
      </c>
      <c r="D738" s="50" t="s">
        <v>80</v>
      </c>
      <c r="E738" s="45" t="s">
        <v>1404</v>
      </c>
      <c r="F738" s="7" t="s">
        <v>117</v>
      </c>
      <c r="G738" s="51" t="n">
        <v>2</v>
      </c>
      <c r="H738" s="52"/>
      <c r="I738" s="46" t="n">
        <f aca="false">$D$1116</f>
        <v>0.264</v>
      </c>
      <c r="J738" s="53" t="n">
        <f aca="false">TRUNC(H738*(1+I738),2)</f>
        <v>0</v>
      </c>
      <c r="K738" s="54" t="n">
        <f aca="false">TRUNC(J738*G738,2)</f>
        <v>0</v>
      </c>
      <c r="L738" s="51"/>
      <c r="M738" s="151"/>
      <c r="N738" s="7" t="n">
        <f aca="false">SUM(O738:V738)-K738</f>
        <v>0</v>
      </c>
      <c r="O738" s="51"/>
      <c r="P738" s="51"/>
      <c r="Q738" s="51"/>
      <c r="R738" s="51"/>
      <c r="S738" s="51"/>
      <c r="T738" s="51"/>
      <c r="U738" s="51"/>
      <c r="V738" s="51" t="n">
        <f aca="false">K738</f>
        <v>0</v>
      </c>
      <c r="W738" s="50"/>
      <c r="X738" s="50"/>
      <c r="Y738" s="43"/>
      <c r="IM738" s="21"/>
      <c r="IN738" s="21"/>
    </row>
    <row r="739" s="10" customFormat="true" ht="23.85" hidden="false" customHeight="false" outlineLevel="1" collapsed="false">
      <c r="A739" s="49" t="s">
        <v>1405</v>
      </c>
      <c r="B739" s="50" t="s">
        <v>49</v>
      </c>
      <c r="C739" s="50" t="s">
        <v>1406</v>
      </c>
      <c r="D739" s="50" t="s">
        <v>51</v>
      </c>
      <c r="E739" s="45" t="s">
        <v>1407</v>
      </c>
      <c r="F739" s="7" t="s">
        <v>117</v>
      </c>
      <c r="G739" s="51" t="n">
        <v>5</v>
      </c>
      <c r="H739" s="52"/>
      <c r="I739" s="46" t="n">
        <f aca="false">$D$1116</f>
        <v>0.264</v>
      </c>
      <c r="J739" s="53" t="n">
        <f aca="false">TRUNC(H739*(1+I739),2)</f>
        <v>0</v>
      </c>
      <c r="K739" s="54" t="n">
        <f aca="false">TRUNC(J739*G739,2)</f>
        <v>0</v>
      </c>
      <c r="L739" s="51"/>
      <c r="M739" s="151"/>
      <c r="N739" s="7" t="n">
        <f aca="false">SUM(O739:V739)-K739</f>
        <v>0</v>
      </c>
      <c r="O739" s="51"/>
      <c r="P739" s="51"/>
      <c r="Q739" s="51"/>
      <c r="R739" s="51"/>
      <c r="S739" s="51"/>
      <c r="T739" s="51"/>
      <c r="U739" s="51"/>
      <c r="V739" s="51" t="n">
        <f aca="false">K739</f>
        <v>0</v>
      </c>
      <c r="W739" s="50"/>
      <c r="X739" s="50"/>
      <c r="Y739" s="43"/>
      <c r="IM739" s="21"/>
      <c r="IN739" s="21"/>
    </row>
    <row r="740" s="155" customFormat="true" ht="14.15" hidden="false" customHeight="false" outlineLevel="1" collapsed="false">
      <c r="A740" s="117" t="s">
        <v>1408</v>
      </c>
      <c r="B740" s="118"/>
      <c r="C740" s="118"/>
      <c r="D740" s="118"/>
      <c r="E740" s="120" t="s">
        <v>1409</v>
      </c>
      <c r="F740" s="148"/>
      <c r="G740" s="148"/>
      <c r="H740" s="143"/>
      <c r="I740" s="123"/>
      <c r="J740" s="123"/>
      <c r="K740" s="153"/>
      <c r="L740" s="122"/>
      <c r="M740" s="154"/>
      <c r="N740" s="124" t="n">
        <f aca="false">SUM(O740:V740)-K740</f>
        <v>0</v>
      </c>
      <c r="O740" s="122"/>
      <c r="P740" s="122"/>
      <c r="Q740" s="122"/>
      <c r="R740" s="122"/>
      <c r="S740" s="122"/>
      <c r="T740" s="122"/>
      <c r="U740" s="122"/>
      <c r="V740" s="122"/>
      <c r="W740" s="124"/>
      <c r="X740" s="124"/>
      <c r="Y740" s="43"/>
      <c r="IM740" s="150"/>
      <c r="IN740" s="150"/>
    </row>
    <row r="741" s="141" customFormat="true" ht="35.05" hidden="false" customHeight="false" outlineLevel="1" collapsed="false">
      <c r="A741" s="49" t="s">
        <v>1410</v>
      </c>
      <c r="B741" s="50" t="s">
        <v>49</v>
      </c>
      <c r="C741" s="50" t="s">
        <v>1411</v>
      </c>
      <c r="D741" s="50" t="s">
        <v>80</v>
      </c>
      <c r="E741" s="45" t="s">
        <v>1412</v>
      </c>
      <c r="F741" s="7" t="s">
        <v>117</v>
      </c>
      <c r="G741" s="51" t="n">
        <v>1</v>
      </c>
      <c r="H741" s="52"/>
      <c r="I741" s="46" t="n">
        <f aca="false">$D$1116</f>
        <v>0.264</v>
      </c>
      <c r="J741" s="53" t="n">
        <f aca="false">TRUNC(H741*(1+I741),2)</f>
        <v>0</v>
      </c>
      <c r="K741" s="54" t="n">
        <f aca="false">TRUNC(J741*G741,2)</f>
        <v>0</v>
      </c>
      <c r="L741" s="152"/>
      <c r="M741" s="151"/>
      <c r="N741" s="7" t="n">
        <f aca="false">SUM(O741:V741)-K741</f>
        <v>0</v>
      </c>
      <c r="O741" s="51"/>
      <c r="P741" s="51"/>
      <c r="Q741" s="51"/>
      <c r="R741" s="51"/>
      <c r="S741" s="51"/>
      <c r="T741" s="51"/>
      <c r="U741" s="51"/>
      <c r="V741" s="51" t="n">
        <f aca="false">K741</f>
        <v>0</v>
      </c>
      <c r="W741" s="7"/>
      <c r="X741" s="7"/>
      <c r="Y741" s="43"/>
      <c r="IM741" s="21"/>
      <c r="IN741" s="21"/>
    </row>
    <row r="742" s="10" customFormat="true" ht="23.85" hidden="false" customHeight="false" outlineLevel="1" collapsed="false">
      <c r="A742" s="49" t="s">
        <v>1413</v>
      </c>
      <c r="B742" s="50" t="s">
        <v>49</v>
      </c>
      <c r="C742" s="50" t="s">
        <v>1414</v>
      </c>
      <c r="D742" s="50" t="s">
        <v>51</v>
      </c>
      <c r="E742" s="45" t="s">
        <v>1415</v>
      </c>
      <c r="F742" s="7" t="s">
        <v>117</v>
      </c>
      <c r="G742" s="51" t="n">
        <v>15</v>
      </c>
      <c r="H742" s="52"/>
      <c r="I742" s="46" t="n">
        <f aca="false">$D$1116</f>
        <v>0.264</v>
      </c>
      <c r="J742" s="53" t="n">
        <f aca="false">TRUNC(H742*(1+I742),2)</f>
        <v>0</v>
      </c>
      <c r="K742" s="54" t="n">
        <f aca="false">TRUNC(J742*G742,2)</f>
        <v>0</v>
      </c>
      <c r="L742" s="51"/>
      <c r="M742" s="151"/>
      <c r="N742" s="7" t="n">
        <f aca="false">SUM(O742:V742)-K742</f>
        <v>0</v>
      </c>
      <c r="O742" s="51"/>
      <c r="P742" s="51"/>
      <c r="Q742" s="51"/>
      <c r="R742" s="51"/>
      <c r="S742" s="51"/>
      <c r="T742" s="51"/>
      <c r="U742" s="51"/>
      <c r="V742" s="51" t="n">
        <f aca="false">K742</f>
        <v>0</v>
      </c>
      <c r="W742" s="50"/>
      <c r="X742" s="50"/>
      <c r="Y742" s="43"/>
      <c r="IM742" s="21"/>
      <c r="IN742" s="21"/>
    </row>
    <row r="743" s="10" customFormat="true" ht="23.85" hidden="false" customHeight="false" outlineLevel="1" collapsed="false">
      <c r="A743" s="49" t="s">
        <v>1416</v>
      </c>
      <c r="B743" s="50" t="s">
        <v>49</v>
      </c>
      <c r="C743" s="50" t="s">
        <v>1417</v>
      </c>
      <c r="D743" s="50" t="s">
        <v>51</v>
      </c>
      <c r="E743" s="45" t="s">
        <v>1418</v>
      </c>
      <c r="F743" s="7" t="s">
        <v>117</v>
      </c>
      <c r="G743" s="51" t="n">
        <v>8</v>
      </c>
      <c r="H743" s="52"/>
      <c r="I743" s="46" t="n">
        <f aca="false">$D$1116</f>
        <v>0.264</v>
      </c>
      <c r="J743" s="53" t="n">
        <f aca="false">TRUNC(H743*(1+I743),2)</f>
        <v>0</v>
      </c>
      <c r="K743" s="54" t="n">
        <f aca="false">TRUNC(J743*G743,2)</f>
        <v>0</v>
      </c>
      <c r="L743" s="51"/>
      <c r="M743" s="151"/>
      <c r="N743" s="7" t="n">
        <f aca="false">SUM(O743:V743)-K743</f>
        <v>0</v>
      </c>
      <c r="O743" s="51"/>
      <c r="P743" s="51"/>
      <c r="Q743" s="51"/>
      <c r="R743" s="51"/>
      <c r="S743" s="51"/>
      <c r="T743" s="51"/>
      <c r="U743" s="51"/>
      <c r="V743" s="51" t="n">
        <f aca="false">K743</f>
        <v>0</v>
      </c>
      <c r="W743" s="50"/>
      <c r="X743" s="50"/>
      <c r="Y743" s="43"/>
      <c r="IM743" s="21"/>
      <c r="IN743" s="21"/>
    </row>
    <row r="744" s="10" customFormat="true" ht="23.85" hidden="false" customHeight="false" outlineLevel="1" collapsed="false">
      <c r="A744" s="49" t="s">
        <v>1419</v>
      </c>
      <c r="B744" s="50" t="s">
        <v>49</v>
      </c>
      <c r="C744" s="50" t="s">
        <v>1388</v>
      </c>
      <c r="D744" s="50" t="s">
        <v>80</v>
      </c>
      <c r="E744" s="45" t="s">
        <v>1389</v>
      </c>
      <c r="F744" s="7" t="s">
        <v>117</v>
      </c>
      <c r="G744" s="51" t="n">
        <v>4</v>
      </c>
      <c r="H744" s="52"/>
      <c r="I744" s="46" t="n">
        <f aca="false">$D$1116</f>
        <v>0.264</v>
      </c>
      <c r="J744" s="53" t="n">
        <f aca="false">TRUNC(H744*(1+I744),2)</f>
        <v>0</v>
      </c>
      <c r="K744" s="54" t="n">
        <f aca="false">TRUNC(J744*G744,2)</f>
        <v>0</v>
      </c>
      <c r="L744" s="51"/>
      <c r="M744" s="151"/>
      <c r="N744" s="7" t="n">
        <f aca="false">SUM(O744:V744)-K744</f>
        <v>0</v>
      </c>
      <c r="O744" s="51"/>
      <c r="P744" s="51"/>
      <c r="Q744" s="51"/>
      <c r="R744" s="51"/>
      <c r="S744" s="51"/>
      <c r="T744" s="51"/>
      <c r="U744" s="51"/>
      <c r="V744" s="51" t="n">
        <f aca="false">K744</f>
        <v>0</v>
      </c>
      <c r="W744" s="50"/>
      <c r="X744" s="50"/>
      <c r="Y744" s="43"/>
      <c r="IM744" s="21"/>
      <c r="IN744" s="21"/>
    </row>
    <row r="745" s="10" customFormat="true" ht="23.85" hidden="false" customHeight="false" outlineLevel="1" collapsed="false">
      <c r="A745" s="49" t="s">
        <v>1420</v>
      </c>
      <c r="B745" s="50" t="s">
        <v>49</v>
      </c>
      <c r="C745" s="50" t="s">
        <v>1391</v>
      </c>
      <c r="D745" s="50" t="s">
        <v>51</v>
      </c>
      <c r="E745" s="45" t="s">
        <v>1392</v>
      </c>
      <c r="F745" s="7" t="s">
        <v>117</v>
      </c>
      <c r="G745" s="51" t="n">
        <v>3</v>
      </c>
      <c r="H745" s="52"/>
      <c r="I745" s="46" t="n">
        <f aca="false">$D$1116</f>
        <v>0.264</v>
      </c>
      <c r="J745" s="53" t="n">
        <f aca="false">TRUNC(H745*(1+I745),2)</f>
        <v>0</v>
      </c>
      <c r="K745" s="54" t="n">
        <f aca="false">TRUNC(J745*G745,2)</f>
        <v>0</v>
      </c>
      <c r="L745" s="51"/>
      <c r="M745" s="151"/>
      <c r="N745" s="7" t="n">
        <f aca="false">SUM(O745:V745)-K745</f>
        <v>0</v>
      </c>
      <c r="O745" s="51"/>
      <c r="P745" s="51"/>
      <c r="Q745" s="51"/>
      <c r="R745" s="51"/>
      <c r="S745" s="51"/>
      <c r="T745" s="51"/>
      <c r="U745" s="51"/>
      <c r="V745" s="51" t="n">
        <f aca="false">K745</f>
        <v>0</v>
      </c>
      <c r="W745" s="50"/>
      <c r="X745" s="50"/>
      <c r="Y745" s="43"/>
      <c r="IM745" s="21"/>
      <c r="IN745" s="21"/>
    </row>
    <row r="746" s="10" customFormat="true" ht="23.85" hidden="false" customHeight="false" outlineLevel="1" collapsed="false">
      <c r="A746" s="49" t="s">
        <v>1421</v>
      </c>
      <c r="B746" s="50" t="s">
        <v>49</v>
      </c>
      <c r="C746" s="50" t="s">
        <v>1358</v>
      </c>
      <c r="D746" s="50" t="s">
        <v>51</v>
      </c>
      <c r="E746" s="45" t="s">
        <v>1422</v>
      </c>
      <c r="F746" s="7" t="s">
        <v>117</v>
      </c>
      <c r="G746" s="51" t="n">
        <v>1</v>
      </c>
      <c r="H746" s="52"/>
      <c r="I746" s="46" t="n">
        <f aca="false">$D$1116</f>
        <v>0.264</v>
      </c>
      <c r="J746" s="53" t="n">
        <f aca="false">TRUNC(H746*(1+I746),2)</f>
        <v>0</v>
      </c>
      <c r="K746" s="54" t="n">
        <f aca="false">TRUNC(J746*G746,2)</f>
        <v>0</v>
      </c>
      <c r="L746" s="51"/>
      <c r="M746" s="151"/>
      <c r="N746" s="7" t="n">
        <f aca="false">SUM(O746:V746)-K746</f>
        <v>0</v>
      </c>
      <c r="O746" s="51"/>
      <c r="P746" s="51"/>
      <c r="Q746" s="51"/>
      <c r="R746" s="51"/>
      <c r="S746" s="51"/>
      <c r="T746" s="51"/>
      <c r="U746" s="51"/>
      <c r="V746" s="51" t="n">
        <f aca="false">K746</f>
        <v>0</v>
      </c>
      <c r="W746" s="50"/>
      <c r="X746" s="50"/>
      <c r="Y746" s="43"/>
      <c r="IM746" s="21"/>
      <c r="IN746" s="21"/>
    </row>
    <row r="747" s="141" customFormat="true" ht="23.85" hidden="false" customHeight="false" outlineLevel="1" collapsed="false">
      <c r="A747" s="49" t="s">
        <v>1423</v>
      </c>
      <c r="B747" s="50" t="s">
        <v>49</v>
      </c>
      <c r="C747" s="50" t="s">
        <v>1424</v>
      </c>
      <c r="D747" s="50" t="s">
        <v>51</v>
      </c>
      <c r="E747" s="45" t="s">
        <v>1425</v>
      </c>
      <c r="F747" s="7" t="s">
        <v>130</v>
      </c>
      <c r="G747" s="51" t="n">
        <v>96</v>
      </c>
      <c r="H747" s="52"/>
      <c r="I747" s="46" t="n">
        <f aca="false">$D$1116</f>
        <v>0.264</v>
      </c>
      <c r="J747" s="53" t="n">
        <f aca="false">TRUNC(H747*(1+I747),2)</f>
        <v>0</v>
      </c>
      <c r="K747" s="54" t="n">
        <f aca="false">TRUNC(J747*G747,2)</f>
        <v>0</v>
      </c>
      <c r="L747" s="51"/>
      <c r="M747" s="151"/>
      <c r="N747" s="7" t="n">
        <f aca="false">SUM(O747:V747)-K747</f>
        <v>0</v>
      </c>
      <c r="O747" s="51"/>
      <c r="P747" s="51"/>
      <c r="Q747" s="51"/>
      <c r="R747" s="51"/>
      <c r="S747" s="51"/>
      <c r="T747" s="51"/>
      <c r="U747" s="51"/>
      <c r="V747" s="51" t="n">
        <f aca="false">K747</f>
        <v>0</v>
      </c>
      <c r="W747" s="7"/>
      <c r="X747" s="7"/>
      <c r="Y747" s="43"/>
      <c r="IM747" s="21"/>
      <c r="IN747" s="21"/>
    </row>
    <row r="748" s="10" customFormat="true" ht="23.85" hidden="false" customHeight="false" outlineLevel="1" collapsed="false">
      <c r="A748" s="49" t="s">
        <v>1426</v>
      </c>
      <c r="B748" s="50" t="s">
        <v>49</v>
      </c>
      <c r="C748" s="50" t="s">
        <v>1427</v>
      </c>
      <c r="D748" s="50" t="s">
        <v>51</v>
      </c>
      <c r="E748" s="45" t="s">
        <v>1428</v>
      </c>
      <c r="F748" s="7" t="s">
        <v>130</v>
      </c>
      <c r="G748" s="51" t="n">
        <v>24</v>
      </c>
      <c r="H748" s="52"/>
      <c r="I748" s="46" t="n">
        <f aca="false">$D$1116</f>
        <v>0.264</v>
      </c>
      <c r="J748" s="53" t="n">
        <f aca="false">TRUNC(H748*(1+I748),2)</f>
        <v>0</v>
      </c>
      <c r="K748" s="54" t="n">
        <f aca="false">TRUNC(J748*G748,2)</f>
        <v>0</v>
      </c>
      <c r="L748" s="51"/>
      <c r="M748" s="151"/>
      <c r="N748" s="7" t="n">
        <f aca="false">SUM(O748:V748)-K748</f>
        <v>0</v>
      </c>
      <c r="O748" s="51"/>
      <c r="P748" s="51"/>
      <c r="Q748" s="51"/>
      <c r="R748" s="51"/>
      <c r="S748" s="51"/>
      <c r="T748" s="51"/>
      <c r="U748" s="51"/>
      <c r="V748" s="51" t="n">
        <f aca="false">K748</f>
        <v>0</v>
      </c>
      <c r="W748" s="50"/>
      <c r="X748" s="50"/>
      <c r="Y748" s="43"/>
      <c r="IM748" s="21"/>
      <c r="IN748" s="21"/>
    </row>
    <row r="749" s="10" customFormat="true" ht="23.85" hidden="false" customHeight="false" outlineLevel="1" collapsed="false">
      <c r="A749" s="49" t="s">
        <v>1429</v>
      </c>
      <c r="B749" s="50" t="s">
        <v>49</v>
      </c>
      <c r="C749" s="50" t="s">
        <v>1430</v>
      </c>
      <c r="D749" s="50" t="s">
        <v>80</v>
      </c>
      <c r="E749" s="45" t="s">
        <v>1431</v>
      </c>
      <c r="F749" s="7" t="s">
        <v>117</v>
      </c>
      <c r="G749" s="51" t="n">
        <v>8</v>
      </c>
      <c r="H749" s="52"/>
      <c r="I749" s="46" t="n">
        <f aca="false">$D$1116</f>
        <v>0.264</v>
      </c>
      <c r="J749" s="53" t="n">
        <f aca="false">TRUNC(H749*(1+I749),2)</f>
        <v>0</v>
      </c>
      <c r="K749" s="54" t="n">
        <f aca="false">TRUNC(J749*G749,2)</f>
        <v>0</v>
      </c>
      <c r="L749" s="51"/>
      <c r="M749" s="151"/>
      <c r="N749" s="7" t="n">
        <f aca="false">SUM(O749:V749)-K749</f>
        <v>0</v>
      </c>
      <c r="O749" s="51"/>
      <c r="P749" s="51"/>
      <c r="Q749" s="51"/>
      <c r="R749" s="51"/>
      <c r="S749" s="51"/>
      <c r="T749" s="156"/>
      <c r="U749" s="51"/>
      <c r="V749" s="51" t="n">
        <f aca="false">K749</f>
        <v>0</v>
      </c>
      <c r="W749" s="50"/>
      <c r="X749" s="50"/>
      <c r="Y749" s="43"/>
      <c r="IM749" s="21"/>
      <c r="IN749" s="21"/>
    </row>
    <row r="750" s="141" customFormat="true" ht="23.85" hidden="false" customHeight="false" outlineLevel="1" collapsed="false">
      <c r="A750" s="49" t="s">
        <v>1432</v>
      </c>
      <c r="B750" s="50" t="s">
        <v>49</v>
      </c>
      <c r="C750" s="50" t="s">
        <v>1433</v>
      </c>
      <c r="D750" s="50" t="s">
        <v>80</v>
      </c>
      <c r="E750" s="45" t="s">
        <v>1434</v>
      </c>
      <c r="F750" s="7" t="s">
        <v>117</v>
      </c>
      <c r="G750" s="51" t="n">
        <v>2</v>
      </c>
      <c r="H750" s="52"/>
      <c r="I750" s="46" t="n">
        <f aca="false">$D$1116</f>
        <v>0.264</v>
      </c>
      <c r="J750" s="53" t="n">
        <f aca="false">TRUNC(H750*(1+I750),2)</f>
        <v>0</v>
      </c>
      <c r="K750" s="54" t="n">
        <f aca="false">TRUNC(J750*G750,2)</f>
        <v>0</v>
      </c>
      <c r="L750" s="51"/>
      <c r="M750" s="151"/>
      <c r="N750" s="7" t="n">
        <f aca="false">SUM(O750:V750)-K750</f>
        <v>0</v>
      </c>
      <c r="O750" s="51"/>
      <c r="P750" s="51"/>
      <c r="Q750" s="51"/>
      <c r="R750" s="51"/>
      <c r="S750" s="51"/>
      <c r="T750" s="51"/>
      <c r="U750" s="51"/>
      <c r="V750" s="51" t="n">
        <f aca="false">K750</f>
        <v>0</v>
      </c>
      <c r="W750" s="7"/>
      <c r="X750" s="7"/>
      <c r="Y750" s="43"/>
      <c r="IM750" s="21"/>
      <c r="IN750" s="21"/>
    </row>
    <row r="751" s="141" customFormat="true" ht="23.85" hidden="false" customHeight="false" outlineLevel="1" collapsed="false">
      <c r="A751" s="49" t="s">
        <v>1435</v>
      </c>
      <c r="B751" s="50" t="s">
        <v>49</v>
      </c>
      <c r="C751" s="50" t="s">
        <v>1367</v>
      </c>
      <c r="D751" s="50" t="s">
        <v>51</v>
      </c>
      <c r="E751" s="45" t="s">
        <v>1368</v>
      </c>
      <c r="F751" s="7" t="s">
        <v>130</v>
      </c>
      <c r="G751" s="51" t="n">
        <v>3</v>
      </c>
      <c r="H751" s="52"/>
      <c r="I751" s="46" t="n">
        <f aca="false">$D$1116</f>
        <v>0.264</v>
      </c>
      <c r="J751" s="53" t="n">
        <f aca="false">TRUNC(H751*(1+I751),2)</f>
        <v>0</v>
      </c>
      <c r="K751" s="54" t="n">
        <f aca="false">TRUNC(J751*G751,2)</f>
        <v>0</v>
      </c>
      <c r="L751" s="51"/>
      <c r="M751" s="151"/>
      <c r="N751" s="7" t="n">
        <f aca="false">SUM(O751:V751)-K751</f>
        <v>0</v>
      </c>
      <c r="O751" s="51"/>
      <c r="P751" s="51"/>
      <c r="Q751" s="51"/>
      <c r="R751" s="51"/>
      <c r="S751" s="51"/>
      <c r="T751" s="51"/>
      <c r="U751" s="51"/>
      <c r="V751" s="51" t="n">
        <f aca="false">K751</f>
        <v>0</v>
      </c>
      <c r="W751" s="7"/>
      <c r="X751" s="7"/>
      <c r="Y751" s="43"/>
      <c r="IM751" s="21"/>
      <c r="IN751" s="21"/>
    </row>
    <row r="752" s="141" customFormat="true" ht="23.85" hidden="false" customHeight="false" outlineLevel="1" collapsed="false">
      <c r="A752" s="49" t="s">
        <v>1436</v>
      </c>
      <c r="B752" s="50" t="s">
        <v>49</v>
      </c>
      <c r="C752" s="50" t="s">
        <v>1373</v>
      </c>
      <c r="D752" s="50" t="s">
        <v>51</v>
      </c>
      <c r="E752" s="45" t="s">
        <v>1374</v>
      </c>
      <c r="F752" s="7" t="s">
        <v>117</v>
      </c>
      <c r="G752" s="51" t="n">
        <v>2</v>
      </c>
      <c r="H752" s="52"/>
      <c r="I752" s="46" t="n">
        <f aca="false">$D$1116</f>
        <v>0.264</v>
      </c>
      <c r="J752" s="53" t="n">
        <f aca="false">TRUNC(H752*(1+I752),2)</f>
        <v>0</v>
      </c>
      <c r="K752" s="54" t="n">
        <f aca="false">TRUNC(J752*G752,2)</f>
        <v>0</v>
      </c>
      <c r="L752" s="51"/>
      <c r="M752" s="151"/>
      <c r="N752" s="7" t="n">
        <f aca="false">SUM(O752:V752)-K752</f>
        <v>0</v>
      </c>
      <c r="O752" s="51"/>
      <c r="P752" s="51"/>
      <c r="Q752" s="51"/>
      <c r="R752" s="51"/>
      <c r="S752" s="51"/>
      <c r="T752" s="51"/>
      <c r="U752" s="51"/>
      <c r="V752" s="51" t="n">
        <f aca="false">K752</f>
        <v>0</v>
      </c>
      <c r="W752" s="7"/>
      <c r="X752" s="7"/>
      <c r="Y752" s="43"/>
      <c r="IM752" s="21"/>
      <c r="IN752" s="21"/>
    </row>
    <row r="753" s="141" customFormat="true" ht="23.85" hidden="false" customHeight="false" outlineLevel="1" collapsed="false">
      <c r="A753" s="49" t="s">
        <v>1437</v>
      </c>
      <c r="B753" s="50" t="s">
        <v>49</v>
      </c>
      <c r="C753" s="50" t="s">
        <v>1406</v>
      </c>
      <c r="D753" s="50" t="s">
        <v>51</v>
      </c>
      <c r="E753" s="45" t="s">
        <v>1407</v>
      </c>
      <c r="F753" s="7" t="s">
        <v>117</v>
      </c>
      <c r="G753" s="51" t="n">
        <v>3</v>
      </c>
      <c r="H753" s="52"/>
      <c r="I753" s="46" t="n">
        <f aca="false">$D$1116</f>
        <v>0.264</v>
      </c>
      <c r="J753" s="53" t="n">
        <f aca="false">TRUNC(H753*(1+I753),2)</f>
        <v>0</v>
      </c>
      <c r="K753" s="54" t="n">
        <f aca="false">TRUNC(J753*G753,2)</f>
        <v>0</v>
      </c>
      <c r="L753" s="51"/>
      <c r="M753" s="151"/>
      <c r="N753" s="7" t="n">
        <f aca="false">SUM(O753:V753)-K753</f>
        <v>0</v>
      </c>
      <c r="O753" s="51"/>
      <c r="P753" s="51"/>
      <c r="Q753" s="51"/>
      <c r="R753" s="51"/>
      <c r="S753" s="51"/>
      <c r="T753" s="51"/>
      <c r="U753" s="51"/>
      <c r="V753" s="51" t="n">
        <f aca="false">K753</f>
        <v>0</v>
      </c>
      <c r="W753" s="7"/>
      <c r="X753" s="7"/>
      <c r="Y753" s="43"/>
      <c r="IM753" s="21"/>
      <c r="IN753" s="21"/>
    </row>
    <row r="754" s="155" customFormat="true" ht="14.15" hidden="false" customHeight="false" outlineLevel="1" collapsed="false">
      <c r="A754" s="117" t="s">
        <v>1408</v>
      </c>
      <c r="B754" s="118"/>
      <c r="C754" s="118"/>
      <c r="D754" s="118"/>
      <c r="E754" s="120" t="s">
        <v>1438</v>
      </c>
      <c r="F754" s="148"/>
      <c r="G754" s="148"/>
      <c r="H754" s="143"/>
      <c r="I754" s="123"/>
      <c r="J754" s="123"/>
      <c r="K754" s="153"/>
      <c r="L754" s="122"/>
      <c r="M754" s="154"/>
      <c r="N754" s="124" t="n">
        <f aca="false">SUM(O754:V754)-K754</f>
        <v>0</v>
      </c>
      <c r="O754" s="122"/>
      <c r="P754" s="122"/>
      <c r="Q754" s="122"/>
      <c r="R754" s="122"/>
      <c r="S754" s="122"/>
      <c r="T754" s="122"/>
      <c r="U754" s="122"/>
      <c r="V754" s="122"/>
      <c r="W754" s="124"/>
      <c r="X754" s="124"/>
      <c r="Y754" s="43"/>
      <c r="IM754" s="150"/>
      <c r="IN754" s="150"/>
    </row>
    <row r="755" s="141" customFormat="true" ht="23.85" hidden="false" customHeight="false" outlineLevel="1" collapsed="false">
      <c r="A755" s="49" t="s">
        <v>1410</v>
      </c>
      <c r="B755" s="50" t="s">
        <v>49</v>
      </c>
      <c r="C755" s="50" t="s">
        <v>1378</v>
      </c>
      <c r="D755" s="50" t="s">
        <v>80</v>
      </c>
      <c r="E755" s="45" t="s">
        <v>1379</v>
      </c>
      <c r="F755" s="7" t="s">
        <v>117</v>
      </c>
      <c r="G755" s="51" t="n">
        <v>1</v>
      </c>
      <c r="H755" s="52"/>
      <c r="I755" s="46" t="n">
        <f aca="false">$D$1116</f>
        <v>0.264</v>
      </c>
      <c r="J755" s="53" t="n">
        <f aca="false">TRUNC(H755*(1+I755),2)</f>
        <v>0</v>
      </c>
      <c r="K755" s="54" t="n">
        <f aca="false">TRUNC(J755*G755,2)</f>
        <v>0</v>
      </c>
      <c r="L755" s="152"/>
      <c r="M755" s="151"/>
      <c r="N755" s="7" t="n">
        <f aca="false">SUM(O755:V755)-K755</f>
        <v>0</v>
      </c>
      <c r="O755" s="51"/>
      <c r="P755" s="51"/>
      <c r="Q755" s="51"/>
      <c r="R755" s="51"/>
      <c r="S755" s="51"/>
      <c r="T755" s="60"/>
      <c r="U755" s="51"/>
      <c r="V755" s="51" t="n">
        <f aca="false">K755</f>
        <v>0</v>
      </c>
      <c r="W755" s="7"/>
      <c r="X755" s="7"/>
      <c r="Y755" s="43"/>
      <c r="IM755" s="21"/>
      <c r="IN755" s="21"/>
    </row>
    <row r="756" s="141" customFormat="true" ht="23.85" hidden="false" customHeight="false" outlineLevel="1" collapsed="false">
      <c r="A756" s="49" t="s">
        <v>1413</v>
      </c>
      <c r="B756" s="50" t="s">
        <v>49</v>
      </c>
      <c r="C756" s="50" t="s">
        <v>1352</v>
      </c>
      <c r="D756" s="50" t="s">
        <v>80</v>
      </c>
      <c r="E756" s="45" t="s">
        <v>1353</v>
      </c>
      <c r="F756" s="7" t="s">
        <v>117</v>
      </c>
      <c r="G756" s="51" t="n">
        <v>1</v>
      </c>
      <c r="H756" s="52"/>
      <c r="I756" s="46" t="n">
        <f aca="false">$D$1116</f>
        <v>0.264</v>
      </c>
      <c r="J756" s="53" t="n">
        <f aca="false">TRUNC(H756*(1+I756),2)</f>
        <v>0</v>
      </c>
      <c r="K756" s="54" t="n">
        <f aca="false">TRUNC(J756*G756,2)</f>
        <v>0</v>
      </c>
      <c r="L756" s="51"/>
      <c r="M756" s="151"/>
      <c r="N756" s="7" t="n">
        <f aca="false">SUM(O756:V756)-K756</f>
        <v>0</v>
      </c>
      <c r="O756" s="51"/>
      <c r="P756" s="51"/>
      <c r="Q756" s="51"/>
      <c r="R756" s="51"/>
      <c r="S756" s="51"/>
      <c r="T756" s="51"/>
      <c r="U756" s="51"/>
      <c r="V756" s="51" t="n">
        <f aca="false">K756</f>
        <v>0</v>
      </c>
      <c r="W756" s="7"/>
      <c r="X756" s="7"/>
      <c r="Y756" s="43"/>
      <c r="IM756" s="21"/>
      <c r="IN756" s="21"/>
    </row>
    <row r="757" s="10" customFormat="true" ht="23.85" hidden="false" customHeight="false" outlineLevel="1" collapsed="false">
      <c r="A757" s="49" t="s">
        <v>1416</v>
      </c>
      <c r="B757" s="50" t="s">
        <v>49</v>
      </c>
      <c r="C757" s="50" t="s">
        <v>1391</v>
      </c>
      <c r="D757" s="50" t="s">
        <v>51</v>
      </c>
      <c r="E757" s="45" t="s">
        <v>1392</v>
      </c>
      <c r="F757" s="7" t="s">
        <v>117</v>
      </c>
      <c r="G757" s="51" t="n">
        <v>3</v>
      </c>
      <c r="H757" s="52"/>
      <c r="I757" s="46" t="n">
        <f aca="false">$D$1116</f>
        <v>0.264</v>
      </c>
      <c r="J757" s="53" t="n">
        <f aca="false">TRUNC(H757*(1+I757),2)</f>
        <v>0</v>
      </c>
      <c r="K757" s="54" t="n">
        <f aca="false">TRUNC(J757*G757,2)</f>
        <v>0</v>
      </c>
      <c r="L757" s="51"/>
      <c r="M757" s="151"/>
      <c r="N757" s="7" t="n">
        <f aca="false">SUM(O757:V757)-K757</f>
        <v>0</v>
      </c>
      <c r="O757" s="51"/>
      <c r="P757" s="51"/>
      <c r="Q757" s="51"/>
      <c r="R757" s="51"/>
      <c r="S757" s="51"/>
      <c r="T757" s="51"/>
      <c r="U757" s="51"/>
      <c r="V757" s="51" t="n">
        <f aca="false">K757</f>
        <v>0</v>
      </c>
      <c r="W757" s="50"/>
      <c r="X757" s="50"/>
      <c r="Y757" s="43"/>
      <c r="IM757" s="21"/>
      <c r="IN757" s="21"/>
    </row>
    <row r="758" s="10" customFormat="true" ht="23.85" hidden="false" customHeight="false" outlineLevel="1" collapsed="false">
      <c r="A758" s="49" t="s">
        <v>1419</v>
      </c>
      <c r="B758" s="50" t="s">
        <v>49</v>
      </c>
      <c r="C758" s="50" t="s">
        <v>1384</v>
      </c>
      <c r="D758" s="50" t="s">
        <v>51</v>
      </c>
      <c r="E758" s="45" t="s">
        <v>1385</v>
      </c>
      <c r="F758" s="7" t="s">
        <v>117</v>
      </c>
      <c r="G758" s="51" t="n">
        <v>6</v>
      </c>
      <c r="H758" s="52"/>
      <c r="I758" s="46" t="n">
        <f aca="false">$D$1116</f>
        <v>0.264</v>
      </c>
      <c r="J758" s="53" t="n">
        <f aca="false">TRUNC(H758*(1+I758),2)</f>
        <v>0</v>
      </c>
      <c r="K758" s="54" t="n">
        <f aca="false">TRUNC(J758*G758,2)</f>
        <v>0</v>
      </c>
      <c r="L758" s="51"/>
      <c r="M758" s="151"/>
      <c r="N758" s="7" t="n">
        <f aca="false">SUM(O758:V758)-K758</f>
        <v>0</v>
      </c>
      <c r="O758" s="51"/>
      <c r="P758" s="51"/>
      <c r="Q758" s="51"/>
      <c r="R758" s="51"/>
      <c r="S758" s="51"/>
      <c r="T758" s="51"/>
      <c r="U758" s="51"/>
      <c r="V758" s="51" t="n">
        <f aca="false">K758</f>
        <v>0</v>
      </c>
      <c r="W758" s="50"/>
      <c r="X758" s="50"/>
      <c r="Y758" s="43"/>
      <c r="IM758" s="21"/>
      <c r="IN758" s="21"/>
    </row>
    <row r="759" s="10" customFormat="true" ht="23.85" hidden="false" customHeight="false" outlineLevel="1" collapsed="false">
      <c r="A759" s="49" t="s">
        <v>1420</v>
      </c>
      <c r="B759" s="50" t="s">
        <v>49</v>
      </c>
      <c r="C759" s="50" t="s">
        <v>1381</v>
      </c>
      <c r="D759" s="50" t="s">
        <v>51</v>
      </c>
      <c r="E759" s="45" t="s">
        <v>1382</v>
      </c>
      <c r="F759" s="7" t="s">
        <v>117</v>
      </c>
      <c r="G759" s="51" t="n">
        <v>5</v>
      </c>
      <c r="H759" s="52"/>
      <c r="I759" s="46" t="n">
        <f aca="false">$D$1116</f>
        <v>0.264</v>
      </c>
      <c r="J759" s="53" t="n">
        <f aca="false">TRUNC(H759*(1+I759),2)</f>
        <v>0</v>
      </c>
      <c r="K759" s="54" t="n">
        <f aca="false">TRUNC(J759*G759,2)</f>
        <v>0</v>
      </c>
      <c r="L759" s="51"/>
      <c r="M759" s="151"/>
      <c r="N759" s="7" t="n">
        <f aca="false">SUM(O759:V759)-K759</f>
        <v>0</v>
      </c>
      <c r="O759" s="51"/>
      <c r="P759" s="51"/>
      <c r="Q759" s="51"/>
      <c r="R759" s="51"/>
      <c r="S759" s="51"/>
      <c r="T759" s="51"/>
      <c r="U759" s="51"/>
      <c r="V759" s="51" t="n">
        <f aca="false">K759</f>
        <v>0</v>
      </c>
      <c r="W759" s="50"/>
      <c r="X759" s="50"/>
      <c r="Y759" s="43"/>
      <c r="IM759" s="21"/>
      <c r="IN759" s="21"/>
    </row>
    <row r="760" s="10" customFormat="true" ht="23.85" hidden="false" customHeight="false" outlineLevel="1" collapsed="false">
      <c r="A760" s="49" t="s">
        <v>1421</v>
      </c>
      <c r="B760" s="50" t="s">
        <v>49</v>
      </c>
      <c r="C760" s="50" t="s">
        <v>1439</v>
      </c>
      <c r="D760" s="50" t="s">
        <v>51</v>
      </c>
      <c r="E760" s="45" t="s">
        <v>1440</v>
      </c>
      <c r="F760" s="7" t="s">
        <v>117</v>
      </c>
      <c r="G760" s="51" t="n">
        <v>3</v>
      </c>
      <c r="H760" s="52"/>
      <c r="I760" s="46" t="n">
        <f aca="false">$D$1116</f>
        <v>0.264</v>
      </c>
      <c r="J760" s="53" t="n">
        <f aca="false">TRUNC(H760*(1+I760),2)</f>
        <v>0</v>
      </c>
      <c r="K760" s="54" t="n">
        <f aca="false">TRUNC(J760*G760,2)</f>
        <v>0</v>
      </c>
      <c r="L760" s="51"/>
      <c r="M760" s="151"/>
      <c r="N760" s="7" t="n">
        <f aca="false">SUM(O760:V760)-K760</f>
        <v>0</v>
      </c>
      <c r="O760" s="51"/>
      <c r="P760" s="51"/>
      <c r="Q760" s="51"/>
      <c r="R760" s="51"/>
      <c r="S760" s="51"/>
      <c r="T760" s="51"/>
      <c r="U760" s="51"/>
      <c r="V760" s="51" t="n">
        <f aca="false">K760</f>
        <v>0</v>
      </c>
      <c r="W760" s="50"/>
      <c r="X760" s="50"/>
      <c r="Y760" s="43"/>
      <c r="IM760" s="21"/>
      <c r="IN760" s="21"/>
    </row>
    <row r="761" s="10" customFormat="true" ht="23.85" hidden="false" customHeight="false" outlineLevel="1" collapsed="false">
      <c r="A761" s="49" t="s">
        <v>1423</v>
      </c>
      <c r="B761" s="50" t="s">
        <v>49</v>
      </c>
      <c r="C761" s="50" t="s">
        <v>1388</v>
      </c>
      <c r="D761" s="50" t="s">
        <v>80</v>
      </c>
      <c r="E761" s="45" t="s">
        <v>1389</v>
      </c>
      <c r="F761" s="7" t="s">
        <v>117</v>
      </c>
      <c r="G761" s="51" t="n">
        <v>4</v>
      </c>
      <c r="H761" s="52"/>
      <c r="I761" s="46" t="n">
        <f aca="false">$D$1116</f>
        <v>0.264</v>
      </c>
      <c r="J761" s="53" t="n">
        <f aca="false">TRUNC(H761*(1+I761),2)</f>
        <v>0</v>
      </c>
      <c r="K761" s="54" t="n">
        <f aca="false">TRUNC(J761*G761,2)</f>
        <v>0</v>
      </c>
      <c r="L761" s="51"/>
      <c r="M761" s="151"/>
      <c r="N761" s="7" t="n">
        <f aca="false">SUM(O761:V761)-K761</f>
        <v>0</v>
      </c>
      <c r="O761" s="51"/>
      <c r="P761" s="51"/>
      <c r="Q761" s="51"/>
      <c r="R761" s="51"/>
      <c r="S761" s="51"/>
      <c r="T761" s="51"/>
      <c r="U761" s="51"/>
      <c r="V761" s="51" t="n">
        <f aca="false">K761</f>
        <v>0</v>
      </c>
      <c r="W761" s="50"/>
      <c r="X761" s="50"/>
      <c r="Y761" s="43"/>
      <c r="IM761" s="21"/>
      <c r="IN761" s="21"/>
    </row>
    <row r="762" s="10" customFormat="true" ht="23.85" hidden="false" customHeight="false" outlineLevel="1" collapsed="false">
      <c r="A762" s="49" t="s">
        <v>1426</v>
      </c>
      <c r="B762" s="50" t="s">
        <v>49</v>
      </c>
      <c r="C762" s="50" t="s">
        <v>1441</v>
      </c>
      <c r="D762" s="50" t="s">
        <v>80</v>
      </c>
      <c r="E762" s="45" t="s">
        <v>1442</v>
      </c>
      <c r="F762" s="7" t="s">
        <v>117</v>
      </c>
      <c r="G762" s="51" t="n">
        <v>4</v>
      </c>
      <c r="H762" s="52"/>
      <c r="I762" s="46" t="n">
        <f aca="false">$D$1116</f>
        <v>0.264</v>
      </c>
      <c r="J762" s="53" t="n">
        <f aca="false">TRUNC(H762*(1+I762),2)</f>
        <v>0</v>
      </c>
      <c r="K762" s="54" t="n">
        <f aca="false">TRUNC(J762*G762,2)</f>
        <v>0</v>
      </c>
      <c r="L762" s="51"/>
      <c r="M762" s="151"/>
      <c r="N762" s="7" t="n">
        <f aca="false">SUM(O762:V762)-K762</f>
        <v>0</v>
      </c>
      <c r="O762" s="51"/>
      <c r="P762" s="51"/>
      <c r="Q762" s="51"/>
      <c r="R762" s="51"/>
      <c r="S762" s="51"/>
      <c r="T762" s="51"/>
      <c r="U762" s="51"/>
      <c r="V762" s="51" t="n">
        <f aca="false">K762</f>
        <v>0</v>
      </c>
      <c r="W762" s="50"/>
      <c r="X762" s="50"/>
      <c r="Y762" s="43"/>
      <c r="IM762" s="21"/>
      <c r="IN762" s="21"/>
    </row>
    <row r="763" s="10" customFormat="true" ht="23.85" hidden="false" customHeight="false" outlineLevel="1" collapsed="false">
      <c r="A763" s="49" t="s">
        <v>1429</v>
      </c>
      <c r="B763" s="50" t="s">
        <v>49</v>
      </c>
      <c r="C763" s="50" t="s">
        <v>1400</v>
      </c>
      <c r="D763" s="50" t="s">
        <v>51</v>
      </c>
      <c r="E763" s="45" t="s">
        <v>1401</v>
      </c>
      <c r="F763" s="7" t="s">
        <v>130</v>
      </c>
      <c r="G763" s="51" t="n">
        <v>3</v>
      </c>
      <c r="H763" s="52"/>
      <c r="I763" s="46" t="n">
        <f aca="false">$D$1116</f>
        <v>0.264</v>
      </c>
      <c r="J763" s="53" t="n">
        <f aca="false">TRUNC(H763*(1+I763),2)</f>
        <v>0</v>
      </c>
      <c r="K763" s="54" t="n">
        <f aca="false">TRUNC(J763*G763,2)</f>
        <v>0</v>
      </c>
      <c r="L763" s="51"/>
      <c r="M763" s="151"/>
      <c r="N763" s="7" t="n">
        <f aca="false">SUM(O763:V763)-K763</f>
        <v>0</v>
      </c>
      <c r="O763" s="51"/>
      <c r="P763" s="51"/>
      <c r="Q763" s="51"/>
      <c r="R763" s="51"/>
      <c r="S763" s="51"/>
      <c r="T763" s="156"/>
      <c r="U763" s="51"/>
      <c r="V763" s="51" t="n">
        <f aca="false">K763</f>
        <v>0</v>
      </c>
      <c r="W763" s="50"/>
      <c r="X763" s="50"/>
      <c r="Y763" s="43"/>
      <c r="IM763" s="21"/>
      <c r="IN763" s="21"/>
    </row>
    <row r="764" s="141" customFormat="true" ht="23.85" hidden="false" customHeight="false" outlineLevel="1" collapsed="false">
      <c r="A764" s="49" t="s">
        <v>1432</v>
      </c>
      <c r="B764" s="50" t="s">
        <v>49</v>
      </c>
      <c r="C764" s="50" t="s">
        <v>1443</v>
      </c>
      <c r="D764" s="50" t="s">
        <v>51</v>
      </c>
      <c r="E764" s="45" t="s">
        <v>1444</v>
      </c>
      <c r="F764" s="7" t="s">
        <v>130</v>
      </c>
      <c r="G764" s="51" t="n">
        <v>49</v>
      </c>
      <c r="H764" s="52"/>
      <c r="I764" s="46" t="n">
        <f aca="false">$D$1116</f>
        <v>0.264</v>
      </c>
      <c r="J764" s="53" t="n">
        <f aca="false">TRUNC(H764*(1+I764),2)</f>
        <v>0</v>
      </c>
      <c r="K764" s="54" t="n">
        <f aca="false">TRUNC(J764*G764,2)</f>
        <v>0</v>
      </c>
      <c r="L764" s="51"/>
      <c r="M764" s="151"/>
      <c r="N764" s="7" t="n">
        <f aca="false">SUM(O764:V764)-K764</f>
        <v>0</v>
      </c>
      <c r="O764" s="51"/>
      <c r="P764" s="51"/>
      <c r="Q764" s="51"/>
      <c r="R764" s="51"/>
      <c r="S764" s="51"/>
      <c r="T764" s="51"/>
      <c r="U764" s="51"/>
      <c r="V764" s="51" t="n">
        <f aca="false">K764</f>
        <v>0</v>
      </c>
      <c r="W764" s="7"/>
      <c r="X764" s="7"/>
      <c r="Y764" s="43"/>
      <c r="IM764" s="21"/>
      <c r="IN764" s="21"/>
    </row>
    <row r="765" s="141" customFormat="true" ht="23.85" hidden="false" customHeight="false" outlineLevel="1" collapsed="false">
      <c r="A765" s="49" t="s">
        <v>1435</v>
      </c>
      <c r="B765" s="50" t="s">
        <v>49</v>
      </c>
      <c r="C765" s="50" t="s">
        <v>1445</v>
      </c>
      <c r="D765" s="50" t="s">
        <v>80</v>
      </c>
      <c r="E765" s="45" t="s">
        <v>1446</v>
      </c>
      <c r="F765" s="7" t="s">
        <v>117</v>
      </c>
      <c r="G765" s="51" t="n">
        <v>10</v>
      </c>
      <c r="H765" s="52"/>
      <c r="I765" s="46" t="n">
        <f aca="false">$D$1116</f>
        <v>0.264</v>
      </c>
      <c r="J765" s="53" t="n">
        <f aca="false">TRUNC(H765*(1+I765),2)</f>
        <v>0</v>
      </c>
      <c r="K765" s="54" t="n">
        <f aca="false">TRUNC(J765*G765,2)</f>
        <v>0</v>
      </c>
      <c r="L765" s="51"/>
      <c r="M765" s="151"/>
      <c r="N765" s="7" t="n">
        <f aca="false">SUM(O765:V765)-K765</f>
        <v>0</v>
      </c>
      <c r="O765" s="51"/>
      <c r="P765" s="51"/>
      <c r="Q765" s="51"/>
      <c r="R765" s="51"/>
      <c r="S765" s="51"/>
      <c r="T765" s="51"/>
      <c r="U765" s="51"/>
      <c r="V765" s="51" t="n">
        <f aca="false">K765</f>
        <v>0</v>
      </c>
      <c r="W765" s="7"/>
      <c r="X765" s="7"/>
      <c r="Y765" s="43"/>
      <c r="IM765" s="21"/>
      <c r="IN765" s="21"/>
    </row>
    <row r="766" s="10" customFormat="true" ht="23.85" hidden="false" customHeight="false" outlineLevel="1" collapsed="false">
      <c r="A766" s="49" t="s">
        <v>1436</v>
      </c>
      <c r="B766" s="50" t="s">
        <v>49</v>
      </c>
      <c r="C766" s="50" t="s">
        <v>1406</v>
      </c>
      <c r="D766" s="50" t="s">
        <v>51</v>
      </c>
      <c r="E766" s="45" t="s">
        <v>1407</v>
      </c>
      <c r="F766" s="7" t="s">
        <v>117</v>
      </c>
      <c r="G766" s="51" t="n">
        <v>2</v>
      </c>
      <c r="H766" s="52"/>
      <c r="I766" s="46" t="n">
        <f aca="false">$D$1116</f>
        <v>0.264</v>
      </c>
      <c r="J766" s="53" t="n">
        <f aca="false">TRUNC(H766*(1+I766),2)</f>
        <v>0</v>
      </c>
      <c r="K766" s="54" t="n">
        <f aca="false">TRUNC(J766*G766,2)</f>
        <v>0</v>
      </c>
      <c r="L766" s="152"/>
      <c r="M766" s="151"/>
      <c r="N766" s="7" t="n">
        <f aca="false">SUM(O766:V766)-K766</f>
        <v>0</v>
      </c>
      <c r="O766" s="51"/>
      <c r="P766" s="51"/>
      <c r="Q766" s="51"/>
      <c r="R766" s="51"/>
      <c r="S766" s="51"/>
      <c r="T766" s="157"/>
      <c r="U766" s="51"/>
      <c r="V766" s="51" t="n">
        <f aca="false">K766</f>
        <v>0</v>
      </c>
      <c r="W766" s="50"/>
      <c r="X766" s="50"/>
      <c r="Y766" s="43"/>
      <c r="IM766" s="21"/>
      <c r="IN766" s="21"/>
    </row>
    <row r="767" s="10" customFormat="true" ht="35.05" hidden="false" customHeight="false" outlineLevel="1" collapsed="false">
      <c r="A767" s="49" t="s">
        <v>1437</v>
      </c>
      <c r="B767" s="50" t="s">
        <v>49</v>
      </c>
      <c r="C767" s="50" t="s">
        <v>1447</v>
      </c>
      <c r="D767" s="50" t="s">
        <v>51</v>
      </c>
      <c r="E767" s="45" t="s">
        <v>1448</v>
      </c>
      <c r="F767" s="7" t="s">
        <v>117</v>
      </c>
      <c r="G767" s="51" t="n">
        <v>3</v>
      </c>
      <c r="H767" s="52"/>
      <c r="I767" s="46" t="n">
        <f aca="false">$D$1116</f>
        <v>0.264</v>
      </c>
      <c r="J767" s="53" t="n">
        <f aca="false">TRUNC(H767*(1+I767),2)</f>
        <v>0</v>
      </c>
      <c r="K767" s="54" t="n">
        <f aca="false">TRUNC(J767*G767,2)</f>
        <v>0</v>
      </c>
      <c r="L767" s="51"/>
      <c r="M767" s="151"/>
      <c r="N767" s="7" t="n">
        <f aca="false">SUM(O767:V767)-K767</f>
        <v>0</v>
      </c>
      <c r="O767" s="51"/>
      <c r="P767" s="51"/>
      <c r="Q767" s="51"/>
      <c r="R767" s="51"/>
      <c r="S767" s="51"/>
      <c r="T767" s="51"/>
      <c r="U767" s="51"/>
      <c r="V767" s="51" t="n">
        <f aca="false">K767</f>
        <v>0</v>
      </c>
      <c r="W767" s="50"/>
      <c r="X767" s="50"/>
      <c r="Y767" s="43"/>
      <c r="IM767" s="21"/>
      <c r="IN767" s="21"/>
    </row>
    <row r="768" s="89" customFormat="true" ht="12.8" hidden="false" customHeight="false" outlineLevel="1" collapsed="false">
      <c r="A768" s="73" t="s">
        <v>1449</v>
      </c>
      <c r="B768" s="75"/>
      <c r="C768" s="75"/>
      <c r="D768" s="75"/>
      <c r="E768" s="116" t="s">
        <v>166</v>
      </c>
      <c r="F768" s="146"/>
      <c r="G768" s="146"/>
      <c r="H768" s="143"/>
      <c r="I768" s="146"/>
      <c r="J768" s="146"/>
      <c r="K768" s="94"/>
      <c r="L768" s="77"/>
      <c r="M768" s="78"/>
      <c r="N768" s="79"/>
      <c r="O768" s="77"/>
      <c r="P768" s="108"/>
      <c r="Q768" s="108"/>
      <c r="R768" s="108"/>
      <c r="S768" s="108"/>
      <c r="T768" s="108"/>
      <c r="U768" s="108"/>
      <c r="V768" s="108"/>
      <c r="W768" s="74"/>
      <c r="X768" s="74"/>
      <c r="Y768" s="43"/>
      <c r="IM768" s="147"/>
      <c r="IN768" s="147"/>
    </row>
    <row r="769" s="125" customFormat="true" ht="12.8" hidden="false" customHeight="false" outlineLevel="1" collapsed="false">
      <c r="A769" s="117" t="s">
        <v>1450</v>
      </c>
      <c r="B769" s="118"/>
      <c r="C769" s="118"/>
      <c r="D769" s="118"/>
      <c r="E769" s="120" t="s">
        <v>1451</v>
      </c>
      <c r="F769" s="148"/>
      <c r="G769" s="148"/>
      <c r="H769" s="143"/>
      <c r="I769" s="148"/>
      <c r="J769" s="148"/>
      <c r="K769" s="121"/>
      <c r="L769" s="122"/>
      <c r="M769" s="123"/>
      <c r="N769" s="124"/>
      <c r="O769" s="122"/>
      <c r="P769" s="149"/>
      <c r="Q769" s="149"/>
      <c r="R769" s="149"/>
      <c r="S769" s="149"/>
      <c r="T769" s="149"/>
      <c r="U769" s="149"/>
      <c r="V769" s="149"/>
      <c r="W769" s="119"/>
      <c r="X769" s="119"/>
      <c r="Y769" s="43"/>
      <c r="IM769" s="150"/>
      <c r="IN769" s="150"/>
    </row>
    <row r="770" s="141" customFormat="true" ht="35.05" hidden="false" customHeight="false" outlineLevel="1" collapsed="false">
      <c r="A770" s="49" t="s">
        <v>1452</v>
      </c>
      <c r="B770" s="50" t="s">
        <v>49</v>
      </c>
      <c r="C770" s="50" t="s">
        <v>1411</v>
      </c>
      <c r="D770" s="50" t="s">
        <v>80</v>
      </c>
      <c r="E770" s="45" t="s">
        <v>1412</v>
      </c>
      <c r="F770" s="7" t="s">
        <v>117</v>
      </c>
      <c r="G770" s="51" t="n">
        <v>1</v>
      </c>
      <c r="H770" s="52"/>
      <c r="I770" s="46" t="n">
        <f aca="false">$D$1116</f>
        <v>0.264</v>
      </c>
      <c r="J770" s="53" t="n">
        <f aca="false">TRUNC(H770*(1+I770),2)</f>
        <v>0</v>
      </c>
      <c r="K770" s="54" t="n">
        <f aca="false">TRUNC(J770*G770,2)</f>
        <v>0</v>
      </c>
      <c r="L770" s="51"/>
      <c r="M770" s="151"/>
      <c r="N770" s="7" t="n">
        <f aca="false">SUM(O770:V770)-K770</f>
        <v>0</v>
      </c>
      <c r="O770" s="51"/>
      <c r="P770" s="51"/>
      <c r="Q770" s="51"/>
      <c r="R770" s="51"/>
      <c r="S770" s="51"/>
      <c r="T770" s="51"/>
      <c r="U770" s="51"/>
      <c r="V770" s="51" t="n">
        <f aca="false">K770</f>
        <v>0</v>
      </c>
      <c r="W770" s="7"/>
      <c r="X770" s="7"/>
      <c r="Y770" s="43"/>
      <c r="IM770" s="21"/>
      <c r="IN770" s="21"/>
    </row>
    <row r="771" s="141" customFormat="true" ht="23.85" hidden="false" customHeight="false" outlineLevel="1" collapsed="false">
      <c r="A771" s="49" t="s">
        <v>1453</v>
      </c>
      <c r="B771" s="50" t="s">
        <v>49</v>
      </c>
      <c r="C771" s="50" t="s">
        <v>1352</v>
      </c>
      <c r="D771" s="50" t="s">
        <v>80</v>
      </c>
      <c r="E771" s="45" t="s">
        <v>1353</v>
      </c>
      <c r="F771" s="7" t="s">
        <v>117</v>
      </c>
      <c r="G771" s="51" t="n">
        <v>1</v>
      </c>
      <c r="H771" s="52"/>
      <c r="I771" s="46" t="n">
        <f aca="false">$D$1116</f>
        <v>0.264</v>
      </c>
      <c r="J771" s="53" t="n">
        <f aca="false">TRUNC(H771*(1+I771),2)</f>
        <v>0</v>
      </c>
      <c r="K771" s="54" t="n">
        <f aca="false">TRUNC(J771*G771,2)</f>
        <v>0</v>
      </c>
      <c r="L771" s="51"/>
      <c r="M771" s="151"/>
      <c r="N771" s="7" t="n">
        <f aca="false">SUM(O771:V771)-K771</f>
        <v>0</v>
      </c>
      <c r="O771" s="51"/>
      <c r="P771" s="51"/>
      <c r="Q771" s="51"/>
      <c r="R771" s="51"/>
      <c r="S771" s="51"/>
      <c r="T771" s="51"/>
      <c r="U771" s="51"/>
      <c r="V771" s="51" t="n">
        <f aca="false">K771</f>
        <v>0</v>
      </c>
      <c r="W771" s="7"/>
      <c r="X771" s="7"/>
      <c r="Y771" s="43"/>
      <c r="IM771" s="21"/>
      <c r="IN771" s="21"/>
    </row>
    <row r="772" s="141" customFormat="true" ht="23.85" hidden="false" customHeight="false" outlineLevel="1" collapsed="false">
      <c r="A772" s="49" t="s">
        <v>1454</v>
      </c>
      <c r="B772" s="50" t="s">
        <v>49</v>
      </c>
      <c r="C772" s="50" t="s">
        <v>1414</v>
      </c>
      <c r="D772" s="50" t="s">
        <v>51</v>
      </c>
      <c r="E772" s="45" t="s">
        <v>1415</v>
      </c>
      <c r="F772" s="7" t="s">
        <v>117</v>
      </c>
      <c r="G772" s="51" t="n">
        <v>3</v>
      </c>
      <c r="H772" s="52"/>
      <c r="I772" s="46" t="n">
        <f aca="false">$D$1116</f>
        <v>0.264</v>
      </c>
      <c r="J772" s="53" t="n">
        <f aca="false">TRUNC(H772*(1+I772),2)</f>
        <v>0</v>
      </c>
      <c r="K772" s="54" t="n">
        <f aca="false">TRUNC(J772*G772,2)</f>
        <v>0</v>
      </c>
      <c r="L772" s="51"/>
      <c r="M772" s="151"/>
      <c r="N772" s="7" t="n">
        <f aca="false">SUM(O772:V772)-K772</f>
        <v>0</v>
      </c>
      <c r="O772" s="51"/>
      <c r="P772" s="51"/>
      <c r="Q772" s="51"/>
      <c r="R772" s="51"/>
      <c r="S772" s="51"/>
      <c r="T772" s="51"/>
      <c r="U772" s="51"/>
      <c r="V772" s="51" t="n">
        <f aca="false">K772</f>
        <v>0</v>
      </c>
      <c r="W772" s="7"/>
      <c r="X772" s="7"/>
      <c r="Y772" s="43"/>
      <c r="IM772" s="21"/>
      <c r="IN772" s="21"/>
    </row>
    <row r="773" s="141" customFormat="true" ht="23.85" hidden="false" customHeight="false" outlineLevel="1" collapsed="false">
      <c r="A773" s="49" t="s">
        <v>1455</v>
      </c>
      <c r="B773" s="50" t="s">
        <v>49</v>
      </c>
      <c r="C773" s="50" t="s">
        <v>1417</v>
      </c>
      <c r="D773" s="50" t="s">
        <v>51</v>
      </c>
      <c r="E773" s="45" t="s">
        <v>1418</v>
      </c>
      <c r="F773" s="7" t="s">
        <v>117</v>
      </c>
      <c r="G773" s="51" t="n">
        <v>1</v>
      </c>
      <c r="H773" s="52"/>
      <c r="I773" s="46" t="n">
        <f aca="false">$D$1116</f>
        <v>0.264</v>
      </c>
      <c r="J773" s="53" t="n">
        <f aca="false">TRUNC(H773*(1+I773),2)</f>
        <v>0</v>
      </c>
      <c r="K773" s="54" t="n">
        <f aca="false">TRUNC(J773*G773,2)</f>
        <v>0</v>
      </c>
      <c r="L773" s="51"/>
      <c r="M773" s="151"/>
      <c r="N773" s="7" t="n">
        <f aca="false">SUM(O773:V773)-K773</f>
        <v>0</v>
      </c>
      <c r="O773" s="51"/>
      <c r="P773" s="51"/>
      <c r="Q773" s="51"/>
      <c r="R773" s="51"/>
      <c r="S773" s="51"/>
      <c r="T773" s="51"/>
      <c r="U773" s="51"/>
      <c r="V773" s="51" t="n">
        <f aca="false">K773</f>
        <v>0</v>
      </c>
      <c r="W773" s="7"/>
      <c r="X773" s="7"/>
      <c r="Y773" s="43"/>
      <c r="IM773" s="21"/>
      <c r="IN773" s="21"/>
    </row>
    <row r="774" s="141" customFormat="true" ht="23.85" hidden="false" customHeight="false" outlineLevel="1" collapsed="false">
      <c r="A774" s="49" t="s">
        <v>1456</v>
      </c>
      <c r="B774" s="50" t="s">
        <v>49</v>
      </c>
      <c r="C774" s="50" t="s">
        <v>1439</v>
      </c>
      <c r="D774" s="50" t="s">
        <v>51</v>
      </c>
      <c r="E774" s="45" t="s">
        <v>1440</v>
      </c>
      <c r="F774" s="7" t="s">
        <v>117</v>
      </c>
      <c r="G774" s="51" t="n">
        <v>3</v>
      </c>
      <c r="H774" s="52"/>
      <c r="I774" s="46" t="n">
        <f aca="false">$D$1116</f>
        <v>0.264</v>
      </c>
      <c r="J774" s="53" t="n">
        <f aca="false">TRUNC(H774*(1+I774),2)</f>
        <v>0</v>
      </c>
      <c r="K774" s="54" t="n">
        <f aca="false">TRUNC(J774*G774,2)</f>
        <v>0</v>
      </c>
      <c r="L774" s="51"/>
      <c r="M774" s="151"/>
      <c r="N774" s="7" t="n">
        <f aca="false">SUM(O774:V774)-K774</f>
        <v>0</v>
      </c>
      <c r="O774" s="51"/>
      <c r="P774" s="51"/>
      <c r="Q774" s="51"/>
      <c r="R774" s="51"/>
      <c r="S774" s="51"/>
      <c r="T774" s="51"/>
      <c r="U774" s="51"/>
      <c r="V774" s="51" t="n">
        <f aca="false">K774</f>
        <v>0</v>
      </c>
      <c r="W774" s="7"/>
      <c r="X774" s="7"/>
      <c r="Y774" s="43"/>
      <c r="IM774" s="21"/>
      <c r="IN774" s="21"/>
    </row>
    <row r="775" s="21" customFormat="true" ht="23.85" hidden="false" customHeight="false" outlineLevel="1" collapsed="false">
      <c r="A775" s="49" t="s">
        <v>1457</v>
      </c>
      <c r="B775" s="50" t="s">
        <v>49</v>
      </c>
      <c r="C775" s="50" t="s">
        <v>1381</v>
      </c>
      <c r="D775" s="50" t="s">
        <v>51</v>
      </c>
      <c r="E775" s="45" t="s">
        <v>1382</v>
      </c>
      <c r="F775" s="7" t="s">
        <v>117</v>
      </c>
      <c r="G775" s="51" t="n">
        <v>1</v>
      </c>
      <c r="H775" s="52"/>
      <c r="I775" s="46" t="n">
        <f aca="false">$D$1116</f>
        <v>0.264</v>
      </c>
      <c r="J775" s="53" t="n">
        <f aca="false">TRUNC(H775*(1+I775),2)</f>
        <v>0</v>
      </c>
      <c r="K775" s="54" t="n">
        <f aca="false">TRUNC(J775*G775,2)</f>
        <v>0</v>
      </c>
      <c r="L775" s="51"/>
      <c r="M775" s="151"/>
      <c r="N775" s="7" t="n">
        <f aca="false">SUM(O775:V775)-K775</f>
        <v>0</v>
      </c>
      <c r="O775" s="51"/>
      <c r="P775" s="51"/>
      <c r="Q775" s="51"/>
      <c r="R775" s="51"/>
      <c r="S775" s="51"/>
      <c r="T775" s="51"/>
      <c r="U775" s="50"/>
      <c r="V775" s="51" t="n">
        <f aca="false">K775</f>
        <v>0</v>
      </c>
      <c r="W775" s="158"/>
      <c r="X775" s="50"/>
      <c r="Y775" s="43"/>
    </row>
    <row r="776" s="10" customFormat="true" ht="23.85" hidden="false" customHeight="false" outlineLevel="1" collapsed="false">
      <c r="A776" s="49" t="s">
        <v>1458</v>
      </c>
      <c r="B776" s="50" t="s">
        <v>49</v>
      </c>
      <c r="C776" s="50" t="s">
        <v>1384</v>
      </c>
      <c r="D776" s="50" t="s">
        <v>51</v>
      </c>
      <c r="E776" s="45" t="s">
        <v>1385</v>
      </c>
      <c r="F776" s="7" t="s">
        <v>117</v>
      </c>
      <c r="G776" s="51" t="n">
        <v>7</v>
      </c>
      <c r="H776" s="52"/>
      <c r="I776" s="46" t="n">
        <f aca="false">$D$1116</f>
        <v>0.264</v>
      </c>
      <c r="J776" s="53" t="n">
        <f aca="false">TRUNC(H776*(1+I776),2)</f>
        <v>0</v>
      </c>
      <c r="K776" s="54" t="n">
        <f aca="false">TRUNC(J776*G776,2)</f>
        <v>0</v>
      </c>
      <c r="L776" s="51"/>
      <c r="M776" s="151"/>
      <c r="N776" s="7" t="n">
        <f aca="false">SUM(O776:V776)-K776</f>
        <v>0</v>
      </c>
      <c r="O776" s="51"/>
      <c r="P776" s="51"/>
      <c r="Q776" s="51"/>
      <c r="R776" s="51"/>
      <c r="S776" s="51"/>
      <c r="T776" s="51"/>
      <c r="U776" s="51"/>
      <c r="V776" s="51" t="n">
        <f aca="false">K776</f>
        <v>0</v>
      </c>
      <c r="W776" s="158"/>
      <c r="X776" s="50"/>
      <c r="Y776" s="43"/>
    </row>
    <row r="777" s="141" customFormat="true" ht="23.85" hidden="false" customHeight="false" outlineLevel="1" collapsed="false">
      <c r="A777" s="49" t="s">
        <v>1459</v>
      </c>
      <c r="B777" s="50" t="s">
        <v>49</v>
      </c>
      <c r="C777" s="50" t="s">
        <v>1441</v>
      </c>
      <c r="D777" s="50" t="s">
        <v>80</v>
      </c>
      <c r="E777" s="45" t="s">
        <v>1442</v>
      </c>
      <c r="F777" s="7" t="s">
        <v>117</v>
      </c>
      <c r="G777" s="51" t="n">
        <v>3</v>
      </c>
      <c r="H777" s="52"/>
      <c r="I777" s="46" t="n">
        <f aca="false">$D$1116</f>
        <v>0.264</v>
      </c>
      <c r="J777" s="53" t="n">
        <f aca="false">TRUNC(H777*(1+I777),2)</f>
        <v>0</v>
      </c>
      <c r="K777" s="54" t="n">
        <f aca="false">TRUNC(J777*G777,2)</f>
        <v>0</v>
      </c>
      <c r="L777" s="51"/>
      <c r="M777" s="151"/>
      <c r="N777" s="7" t="n">
        <f aca="false">SUM(O777:V777)-K777</f>
        <v>0</v>
      </c>
      <c r="O777" s="51"/>
      <c r="P777" s="51"/>
      <c r="Q777" s="51"/>
      <c r="R777" s="51"/>
      <c r="S777" s="51"/>
      <c r="T777" s="59"/>
      <c r="U777" s="159"/>
      <c r="V777" s="51" t="n">
        <f aca="false">K777</f>
        <v>0</v>
      </c>
      <c r="W777" s="7"/>
      <c r="X777" s="7"/>
      <c r="Y777" s="43"/>
      <c r="IM777" s="21"/>
      <c r="IN777" s="21"/>
    </row>
    <row r="778" s="10" customFormat="true" ht="23.85" hidden="false" customHeight="false" outlineLevel="1" collapsed="false">
      <c r="A778" s="49" t="s">
        <v>1460</v>
      </c>
      <c r="B778" s="50" t="s">
        <v>49</v>
      </c>
      <c r="C778" s="50" t="s">
        <v>1391</v>
      </c>
      <c r="D778" s="50" t="s">
        <v>51</v>
      </c>
      <c r="E778" s="45" t="s">
        <v>1392</v>
      </c>
      <c r="F778" s="7" t="s">
        <v>117</v>
      </c>
      <c r="G778" s="51" t="n">
        <v>3</v>
      </c>
      <c r="H778" s="52"/>
      <c r="I778" s="46" t="n">
        <f aca="false">$D$1116</f>
        <v>0.264</v>
      </c>
      <c r="J778" s="53" t="n">
        <f aca="false">TRUNC(H778*(1+I778),2)</f>
        <v>0</v>
      </c>
      <c r="K778" s="54" t="n">
        <f aca="false">TRUNC(J778*G778,2)</f>
        <v>0</v>
      </c>
      <c r="L778" s="51"/>
      <c r="M778" s="151"/>
      <c r="N778" s="7" t="n">
        <f aca="false">SUM(O778:V778)-K778</f>
        <v>0</v>
      </c>
      <c r="O778" s="51"/>
      <c r="P778" s="51"/>
      <c r="Q778" s="51"/>
      <c r="R778" s="51"/>
      <c r="S778" s="51"/>
      <c r="T778" s="156"/>
      <c r="U778" s="159"/>
      <c r="V778" s="51" t="n">
        <f aca="false">K778</f>
        <v>0</v>
      </c>
      <c r="W778" s="50"/>
      <c r="X778" s="50"/>
      <c r="Y778" s="43"/>
      <c r="IM778" s="21"/>
      <c r="IN778" s="21"/>
    </row>
    <row r="779" s="141" customFormat="true" ht="23.85" hidden="false" customHeight="false" outlineLevel="1" collapsed="false">
      <c r="A779" s="49" t="s">
        <v>1461</v>
      </c>
      <c r="B779" s="50" t="s">
        <v>49</v>
      </c>
      <c r="C779" s="50" t="s">
        <v>1388</v>
      </c>
      <c r="D779" s="50" t="s">
        <v>80</v>
      </c>
      <c r="E779" s="45" t="s">
        <v>1389</v>
      </c>
      <c r="F779" s="7" t="s">
        <v>117</v>
      </c>
      <c r="G779" s="51" t="n">
        <v>4</v>
      </c>
      <c r="H779" s="52"/>
      <c r="I779" s="46" t="n">
        <f aca="false">$D$1116</f>
        <v>0.264</v>
      </c>
      <c r="J779" s="53" t="n">
        <f aca="false">TRUNC(H779*(1+I779),2)</f>
        <v>0</v>
      </c>
      <c r="K779" s="54" t="n">
        <f aca="false">TRUNC(J779*G779,2)</f>
        <v>0</v>
      </c>
      <c r="L779" s="51"/>
      <c r="M779" s="151"/>
      <c r="N779" s="7" t="n">
        <f aca="false">SUM(O779:V779)-K779</f>
        <v>0</v>
      </c>
      <c r="O779" s="51"/>
      <c r="P779" s="51"/>
      <c r="Q779" s="51"/>
      <c r="R779" s="51"/>
      <c r="S779" s="51"/>
      <c r="T779" s="51"/>
      <c r="U779" s="159"/>
      <c r="V779" s="51" t="n">
        <f aca="false">K779</f>
        <v>0</v>
      </c>
      <c r="W779" s="50"/>
      <c r="X779" s="50"/>
      <c r="Y779" s="43"/>
      <c r="IM779" s="21"/>
      <c r="IN779" s="21"/>
    </row>
    <row r="780" s="141" customFormat="true" ht="23.85" hidden="false" customHeight="false" outlineLevel="1" collapsed="false">
      <c r="A780" s="49" t="s">
        <v>1462</v>
      </c>
      <c r="B780" s="50" t="s">
        <v>49</v>
      </c>
      <c r="C780" s="50" t="s">
        <v>1400</v>
      </c>
      <c r="D780" s="50" t="s">
        <v>51</v>
      </c>
      <c r="E780" s="45" t="s">
        <v>1401</v>
      </c>
      <c r="F780" s="7" t="s">
        <v>130</v>
      </c>
      <c r="G780" s="51" t="n">
        <v>26</v>
      </c>
      <c r="H780" s="52"/>
      <c r="I780" s="46" t="n">
        <f aca="false">$D$1116</f>
        <v>0.264</v>
      </c>
      <c r="J780" s="53" t="n">
        <f aca="false">TRUNC(H780*(1+I780),2)</f>
        <v>0</v>
      </c>
      <c r="K780" s="54" t="n">
        <f aca="false">TRUNC(J780*G780,2)</f>
        <v>0</v>
      </c>
      <c r="L780" s="51"/>
      <c r="M780" s="151"/>
      <c r="N780" s="7" t="n">
        <f aca="false">SUM(O780:V780)-K780</f>
        <v>0</v>
      </c>
      <c r="O780" s="51"/>
      <c r="P780" s="51"/>
      <c r="Q780" s="51"/>
      <c r="R780" s="51"/>
      <c r="S780" s="51"/>
      <c r="T780" s="51"/>
      <c r="U780" s="51"/>
      <c r="V780" s="51" t="n">
        <f aca="false">K780</f>
        <v>0</v>
      </c>
      <c r="W780" s="50"/>
      <c r="X780" s="50"/>
      <c r="Y780" s="43"/>
      <c r="IM780" s="21"/>
      <c r="IN780" s="21"/>
    </row>
    <row r="781" s="141" customFormat="true" ht="23.85" hidden="false" customHeight="false" outlineLevel="1" collapsed="false">
      <c r="A781" s="49" t="s">
        <v>1463</v>
      </c>
      <c r="B781" s="50" t="s">
        <v>49</v>
      </c>
      <c r="C781" s="50" t="s">
        <v>1397</v>
      </c>
      <c r="D781" s="50" t="s">
        <v>51</v>
      </c>
      <c r="E781" s="45" t="s">
        <v>1398</v>
      </c>
      <c r="F781" s="7" t="s">
        <v>130</v>
      </c>
      <c r="G781" s="51" t="n">
        <v>250</v>
      </c>
      <c r="H781" s="52"/>
      <c r="I781" s="46" t="n">
        <f aca="false">$D$1116</f>
        <v>0.264</v>
      </c>
      <c r="J781" s="53" t="n">
        <f aca="false">TRUNC(H781*(1+I781),2)</f>
        <v>0</v>
      </c>
      <c r="K781" s="54" t="n">
        <f aca="false">TRUNC(J781*G781,2)</f>
        <v>0</v>
      </c>
      <c r="L781" s="51"/>
      <c r="M781" s="151"/>
      <c r="N781" s="7" t="n">
        <f aca="false">SUM(O781:V781)-K781</f>
        <v>0</v>
      </c>
      <c r="O781" s="51"/>
      <c r="P781" s="51"/>
      <c r="Q781" s="51"/>
      <c r="R781" s="51"/>
      <c r="S781" s="51"/>
      <c r="T781" s="51"/>
      <c r="U781" s="51"/>
      <c r="V781" s="51" t="n">
        <f aca="false">K781</f>
        <v>0</v>
      </c>
      <c r="W781" s="50"/>
      <c r="X781" s="50"/>
      <c r="Y781" s="43"/>
      <c r="IM781" s="21"/>
      <c r="IN781" s="21"/>
    </row>
    <row r="782" s="141" customFormat="true" ht="23.85" hidden="false" customHeight="false" outlineLevel="1" collapsed="false">
      <c r="A782" s="49" t="s">
        <v>1464</v>
      </c>
      <c r="B782" s="50" t="s">
        <v>49</v>
      </c>
      <c r="C782" s="50" t="s">
        <v>1403</v>
      </c>
      <c r="D782" s="50" t="s">
        <v>80</v>
      </c>
      <c r="E782" s="45" t="s">
        <v>1404</v>
      </c>
      <c r="F782" s="7" t="s">
        <v>117</v>
      </c>
      <c r="G782" s="51" t="n">
        <v>10</v>
      </c>
      <c r="H782" s="52"/>
      <c r="I782" s="46" t="n">
        <f aca="false">$D$1116</f>
        <v>0.264</v>
      </c>
      <c r="J782" s="53" t="n">
        <f aca="false">TRUNC(H782*(1+I782),2)</f>
        <v>0</v>
      </c>
      <c r="K782" s="54" t="n">
        <f aca="false">TRUNC(J782*G782,2)</f>
        <v>0</v>
      </c>
      <c r="L782" s="51"/>
      <c r="M782" s="151"/>
      <c r="N782" s="7" t="n">
        <f aca="false">SUM(O782:V782)-K782</f>
        <v>0</v>
      </c>
      <c r="O782" s="51"/>
      <c r="P782" s="51"/>
      <c r="Q782" s="51"/>
      <c r="R782" s="51"/>
      <c r="S782" s="51"/>
      <c r="T782" s="51"/>
      <c r="U782" s="51"/>
      <c r="V782" s="51" t="n">
        <f aca="false">K782</f>
        <v>0</v>
      </c>
      <c r="W782" s="50"/>
      <c r="X782" s="50"/>
      <c r="Y782" s="43"/>
      <c r="IM782" s="21"/>
      <c r="IN782" s="21"/>
    </row>
    <row r="783" s="10" customFormat="true" ht="23.85" hidden="false" customHeight="false" outlineLevel="1" collapsed="false">
      <c r="A783" s="49" t="s">
        <v>1465</v>
      </c>
      <c r="B783" s="50" t="s">
        <v>49</v>
      </c>
      <c r="C783" s="50" t="s">
        <v>1406</v>
      </c>
      <c r="D783" s="50" t="s">
        <v>51</v>
      </c>
      <c r="E783" s="45" t="s">
        <v>1407</v>
      </c>
      <c r="F783" s="7" t="s">
        <v>117</v>
      </c>
      <c r="G783" s="51" t="n">
        <v>5</v>
      </c>
      <c r="H783" s="52"/>
      <c r="I783" s="46" t="n">
        <f aca="false">$D$1116</f>
        <v>0.264</v>
      </c>
      <c r="J783" s="53" t="n">
        <f aca="false">TRUNC(H783*(1+I783),2)</f>
        <v>0</v>
      </c>
      <c r="K783" s="54" t="n">
        <f aca="false">TRUNC(J783*G783,2)</f>
        <v>0</v>
      </c>
      <c r="L783" s="51"/>
      <c r="M783" s="151"/>
      <c r="N783" s="7" t="n">
        <f aca="false">SUM(O783:V783)-K783</f>
        <v>0</v>
      </c>
      <c r="O783" s="51"/>
      <c r="P783" s="51"/>
      <c r="Q783" s="51"/>
      <c r="R783" s="51"/>
      <c r="S783" s="51"/>
      <c r="T783" s="51"/>
      <c r="U783" s="51"/>
      <c r="V783" s="51" t="n">
        <f aca="false">K783</f>
        <v>0</v>
      </c>
      <c r="W783" s="50"/>
      <c r="X783" s="50"/>
      <c r="Y783" s="43"/>
      <c r="IM783" s="21"/>
      <c r="IN783" s="21"/>
    </row>
    <row r="784" s="85" customFormat="true" ht="14.15" hidden="false" customHeight="false" outlineLevel="1" collapsed="false">
      <c r="A784" s="65" t="s">
        <v>1466</v>
      </c>
      <c r="B784" s="67"/>
      <c r="C784" s="67"/>
      <c r="D784" s="67"/>
      <c r="E784" s="115" t="s">
        <v>1467</v>
      </c>
      <c r="F784" s="142"/>
      <c r="G784" s="142"/>
      <c r="H784" s="143"/>
      <c r="I784" s="142"/>
      <c r="J784" s="142"/>
      <c r="K784" s="84"/>
      <c r="L784" s="69"/>
      <c r="M784" s="70"/>
      <c r="N784" s="71" t="n">
        <f aca="false">SUM(O784:V784)-K784</f>
        <v>0</v>
      </c>
      <c r="O784" s="69"/>
      <c r="P784" s="144"/>
      <c r="Q784" s="144"/>
      <c r="R784" s="144"/>
      <c r="S784" s="144"/>
      <c r="T784" s="144"/>
      <c r="U784" s="144"/>
      <c r="V784" s="144"/>
      <c r="W784" s="66"/>
      <c r="X784" s="66"/>
      <c r="Y784" s="43"/>
      <c r="IM784" s="145"/>
      <c r="IN784" s="145"/>
    </row>
    <row r="785" s="89" customFormat="true" ht="12.8" hidden="false" customHeight="false" outlineLevel="1" collapsed="false">
      <c r="A785" s="73" t="s">
        <v>1449</v>
      </c>
      <c r="B785" s="75"/>
      <c r="C785" s="75"/>
      <c r="D785" s="75"/>
      <c r="E785" s="116" t="s">
        <v>86</v>
      </c>
      <c r="F785" s="146"/>
      <c r="G785" s="146"/>
      <c r="H785" s="143"/>
      <c r="I785" s="146"/>
      <c r="J785" s="146"/>
      <c r="K785" s="94"/>
      <c r="L785" s="77"/>
      <c r="M785" s="78"/>
      <c r="N785" s="79"/>
      <c r="O785" s="77"/>
      <c r="P785" s="108"/>
      <c r="Q785" s="108"/>
      <c r="R785" s="108"/>
      <c r="S785" s="108"/>
      <c r="T785" s="108"/>
      <c r="U785" s="108"/>
      <c r="V785" s="108"/>
      <c r="W785" s="74"/>
      <c r="X785" s="74"/>
      <c r="Y785" s="43"/>
      <c r="IM785" s="147"/>
      <c r="IN785" s="147"/>
    </row>
    <row r="786" s="10" customFormat="true" ht="35.05" hidden="false" customHeight="false" outlineLevel="1" collapsed="false">
      <c r="A786" s="49" t="s">
        <v>1450</v>
      </c>
      <c r="B786" s="50" t="s">
        <v>49</v>
      </c>
      <c r="C786" s="50" t="s">
        <v>1468</v>
      </c>
      <c r="D786" s="50" t="s">
        <v>80</v>
      </c>
      <c r="E786" s="45" t="s">
        <v>1469</v>
      </c>
      <c r="F786" s="7" t="s">
        <v>130</v>
      </c>
      <c r="G786" s="51" t="n">
        <v>18</v>
      </c>
      <c r="H786" s="52"/>
      <c r="I786" s="51" t="n">
        <f aca="false">$D$1116</f>
        <v>0.264</v>
      </c>
      <c r="J786" s="53" t="n">
        <f aca="false">TRUNC(H786*(1+I786),2)</f>
        <v>0</v>
      </c>
      <c r="K786" s="54" t="n">
        <f aca="false">TRUNC(J786*G786,2)</f>
        <v>0</v>
      </c>
      <c r="L786" s="51"/>
      <c r="M786" s="151"/>
      <c r="N786" s="7" t="n">
        <f aca="false">SUM(O786:V786)-K786</f>
        <v>0</v>
      </c>
      <c r="O786" s="51"/>
      <c r="P786" s="51"/>
      <c r="Q786" s="51"/>
      <c r="R786" s="51"/>
      <c r="S786" s="51" t="n">
        <f aca="false">K786</f>
        <v>0</v>
      </c>
      <c r="T786" s="51"/>
      <c r="U786" s="51"/>
      <c r="V786" s="51"/>
      <c r="W786" s="50"/>
      <c r="X786" s="50"/>
      <c r="Y786" s="43"/>
      <c r="IM786" s="21"/>
      <c r="IN786" s="21"/>
    </row>
    <row r="787" s="10" customFormat="true" ht="23.85" hidden="false" customHeight="false" outlineLevel="1" collapsed="false">
      <c r="A787" s="49" t="s">
        <v>1470</v>
      </c>
      <c r="B787" s="50" t="s">
        <v>49</v>
      </c>
      <c r="C787" s="50" t="s">
        <v>1468</v>
      </c>
      <c r="D787" s="50" t="s">
        <v>80</v>
      </c>
      <c r="E787" s="45" t="s">
        <v>1471</v>
      </c>
      <c r="F787" s="7" t="s">
        <v>130</v>
      </c>
      <c r="G787" s="51" t="n">
        <v>51</v>
      </c>
      <c r="H787" s="52"/>
      <c r="I787" s="51" t="n">
        <f aca="false">$D$1116</f>
        <v>0.264</v>
      </c>
      <c r="J787" s="53" t="n">
        <f aca="false">TRUNC(H787*(1+I787),2)</f>
        <v>0</v>
      </c>
      <c r="K787" s="54" t="n">
        <f aca="false">TRUNC(J787*G787,2)</f>
        <v>0</v>
      </c>
      <c r="L787" s="51"/>
      <c r="M787" s="151"/>
      <c r="N787" s="7" t="n">
        <f aca="false">SUM(O787:V787)-K787</f>
        <v>0</v>
      </c>
      <c r="O787" s="51"/>
      <c r="P787" s="51"/>
      <c r="Q787" s="51"/>
      <c r="R787" s="51"/>
      <c r="S787" s="51" t="n">
        <f aca="false">K787</f>
        <v>0</v>
      </c>
      <c r="T787" s="51"/>
      <c r="U787" s="51"/>
      <c r="V787" s="51"/>
      <c r="W787" s="50"/>
      <c r="X787" s="50"/>
      <c r="Y787" s="43"/>
      <c r="IM787" s="21"/>
      <c r="IN787" s="21"/>
    </row>
    <row r="788" s="10" customFormat="true" ht="23.85" hidden="false" customHeight="false" outlineLevel="1" collapsed="false">
      <c r="A788" s="49" t="s">
        <v>1472</v>
      </c>
      <c r="B788" s="50" t="s">
        <v>49</v>
      </c>
      <c r="C788" s="50" t="s">
        <v>1468</v>
      </c>
      <c r="D788" s="50" t="s">
        <v>80</v>
      </c>
      <c r="E788" s="45" t="s">
        <v>1473</v>
      </c>
      <c r="F788" s="7" t="s">
        <v>130</v>
      </c>
      <c r="G788" s="51" t="n">
        <v>26</v>
      </c>
      <c r="H788" s="52"/>
      <c r="I788" s="51" t="n">
        <f aca="false">$D$1116</f>
        <v>0.264</v>
      </c>
      <c r="J788" s="53" t="n">
        <f aca="false">TRUNC(H788*(1+I788),2)</f>
        <v>0</v>
      </c>
      <c r="K788" s="54" t="n">
        <f aca="false">TRUNC(J788*G788,2)</f>
        <v>0</v>
      </c>
      <c r="L788" s="51"/>
      <c r="M788" s="151"/>
      <c r="N788" s="7" t="n">
        <f aca="false">SUM(O788:V788)-K788</f>
        <v>0</v>
      </c>
      <c r="O788" s="51"/>
      <c r="P788" s="51"/>
      <c r="Q788" s="51"/>
      <c r="R788" s="51"/>
      <c r="S788" s="51" t="n">
        <f aca="false">K788</f>
        <v>0</v>
      </c>
      <c r="T788" s="51"/>
      <c r="U788" s="51"/>
      <c r="V788" s="51"/>
      <c r="W788" s="50"/>
      <c r="X788" s="50"/>
      <c r="Y788" s="43"/>
      <c r="IM788" s="21"/>
      <c r="IN788" s="21"/>
    </row>
    <row r="789" s="10" customFormat="true" ht="23.85" hidden="false" customHeight="false" outlineLevel="1" collapsed="false">
      <c r="A789" s="49" t="s">
        <v>1474</v>
      </c>
      <c r="B789" s="50" t="s">
        <v>49</v>
      </c>
      <c r="C789" s="50" t="s">
        <v>1475</v>
      </c>
      <c r="D789" s="50" t="s">
        <v>80</v>
      </c>
      <c r="E789" s="45" t="s">
        <v>1476</v>
      </c>
      <c r="F789" s="7" t="s">
        <v>117</v>
      </c>
      <c r="G789" s="51" t="n">
        <v>29</v>
      </c>
      <c r="H789" s="52"/>
      <c r="I789" s="51" t="n">
        <f aca="false">$D$1116</f>
        <v>0.264</v>
      </c>
      <c r="J789" s="53" t="n">
        <f aca="false">TRUNC(H789*(1+I789),2)</f>
        <v>0</v>
      </c>
      <c r="K789" s="54" t="n">
        <f aca="false">TRUNC(J789*G789,2)</f>
        <v>0</v>
      </c>
      <c r="L789" s="51"/>
      <c r="M789" s="151"/>
      <c r="N789" s="7" t="n">
        <f aca="false">SUM(O789:V789)-K789</f>
        <v>0</v>
      </c>
      <c r="O789" s="51"/>
      <c r="P789" s="51"/>
      <c r="Q789" s="51"/>
      <c r="R789" s="51"/>
      <c r="S789" s="51" t="n">
        <f aca="false">K789</f>
        <v>0</v>
      </c>
      <c r="T789" s="51"/>
      <c r="U789" s="159"/>
      <c r="V789" s="51"/>
      <c r="W789" s="50"/>
      <c r="X789" s="50"/>
      <c r="Y789" s="43"/>
      <c r="IM789" s="21"/>
      <c r="IN789" s="21"/>
    </row>
    <row r="790" s="10" customFormat="true" ht="23.85" hidden="false" customHeight="false" outlineLevel="1" collapsed="false">
      <c r="A790" s="49" t="s">
        <v>1477</v>
      </c>
      <c r="B790" s="50" t="s">
        <v>49</v>
      </c>
      <c r="C790" s="50" t="s">
        <v>1478</v>
      </c>
      <c r="D790" s="50" t="s">
        <v>80</v>
      </c>
      <c r="E790" s="45" t="s">
        <v>1479</v>
      </c>
      <c r="F790" s="7" t="s">
        <v>117</v>
      </c>
      <c r="G790" s="51" t="n">
        <v>6</v>
      </c>
      <c r="H790" s="52"/>
      <c r="I790" s="51" t="n">
        <f aca="false">$D$1116</f>
        <v>0.264</v>
      </c>
      <c r="J790" s="53" t="n">
        <f aca="false">TRUNC(H790*(1+I790),2)</f>
        <v>0</v>
      </c>
      <c r="K790" s="54" t="n">
        <f aca="false">TRUNC(J790*G790,2)</f>
        <v>0</v>
      </c>
      <c r="L790" s="51"/>
      <c r="M790" s="151"/>
      <c r="N790" s="7" t="n">
        <f aca="false">SUM(O790:V790)-K790</f>
        <v>0</v>
      </c>
      <c r="O790" s="51"/>
      <c r="P790" s="51"/>
      <c r="Q790" s="51"/>
      <c r="R790" s="51"/>
      <c r="S790" s="51" t="n">
        <f aca="false">K790</f>
        <v>0</v>
      </c>
      <c r="T790" s="51"/>
      <c r="U790" s="159"/>
      <c r="V790" s="51"/>
      <c r="W790" s="50"/>
      <c r="X790" s="50"/>
      <c r="Y790" s="43"/>
      <c r="IM790" s="21"/>
      <c r="IN790" s="21"/>
    </row>
    <row r="791" s="10" customFormat="true" ht="23.85" hidden="false" customHeight="false" outlineLevel="1" collapsed="false">
      <c r="A791" s="49" t="s">
        <v>1480</v>
      </c>
      <c r="B791" s="50" t="s">
        <v>49</v>
      </c>
      <c r="C791" s="50" t="s">
        <v>1481</v>
      </c>
      <c r="D791" s="50" t="s">
        <v>80</v>
      </c>
      <c r="E791" s="45" t="s">
        <v>1482</v>
      </c>
      <c r="F791" s="7" t="s">
        <v>117</v>
      </c>
      <c r="G791" s="51" t="n">
        <v>3</v>
      </c>
      <c r="H791" s="52"/>
      <c r="I791" s="51" t="n">
        <f aca="false">$D$1116</f>
        <v>0.264</v>
      </c>
      <c r="J791" s="53" t="n">
        <f aca="false">TRUNC(H791*(1+I791),2)</f>
        <v>0</v>
      </c>
      <c r="K791" s="54" t="n">
        <f aca="false">TRUNC(J791*G791,2)</f>
        <v>0</v>
      </c>
      <c r="L791" s="51"/>
      <c r="M791" s="151"/>
      <c r="N791" s="7" t="n">
        <f aca="false">SUM(O791:V791)-K791</f>
        <v>0</v>
      </c>
      <c r="O791" s="51"/>
      <c r="P791" s="51"/>
      <c r="Q791" s="51"/>
      <c r="R791" s="51"/>
      <c r="S791" s="51" t="n">
        <f aca="false">K791</f>
        <v>0</v>
      </c>
      <c r="T791" s="51"/>
      <c r="U791" s="159"/>
      <c r="V791" s="51"/>
      <c r="W791" s="50"/>
      <c r="X791" s="50"/>
      <c r="Y791" s="43"/>
      <c r="IM791" s="21"/>
      <c r="IN791" s="21"/>
    </row>
    <row r="792" s="10" customFormat="true" ht="23.85" hidden="false" customHeight="false" outlineLevel="1" collapsed="false">
      <c r="A792" s="49" t="s">
        <v>1483</v>
      </c>
      <c r="B792" s="50" t="s">
        <v>49</v>
      </c>
      <c r="C792" s="50" t="s">
        <v>1484</v>
      </c>
      <c r="D792" s="50" t="s">
        <v>80</v>
      </c>
      <c r="E792" s="45" t="s">
        <v>1485</v>
      </c>
      <c r="F792" s="7" t="s">
        <v>117</v>
      </c>
      <c r="G792" s="51" t="n">
        <v>1</v>
      </c>
      <c r="H792" s="52"/>
      <c r="I792" s="51" t="n">
        <f aca="false">$D$1116</f>
        <v>0.264</v>
      </c>
      <c r="J792" s="53" t="n">
        <f aca="false">TRUNC(H792*(1+I792),2)</f>
        <v>0</v>
      </c>
      <c r="K792" s="54" t="n">
        <f aca="false">TRUNC(J792*G792,2)</f>
        <v>0</v>
      </c>
      <c r="L792" s="51"/>
      <c r="M792" s="151"/>
      <c r="N792" s="7" t="n">
        <f aca="false">SUM(O792:V792)-K792</f>
        <v>0</v>
      </c>
      <c r="O792" s="51"/>
      <c r="P792" s="51"/>
      <c r="Q792" s="51"/>
      <c r="R792" s="51"/>
      <c r="S792" s="51" t="n">
        <f aca="false">K792</f>
        <v>0</v>
      </c>
      <c r="T792" s="51"/>
      <c r="U792" s="159"/>
      <c r="V792" s="51"/>
      <c r="W792" s="50"/>
      <c r="X792" s="50"/>
      <c r="Y792" s="43"/>
      <c r="IM792" s="21"/>
      <c r="IN792" s="21"/>
    </row>
    <row r="793" s="10" customFormat="true" ht="23.85" hidden="false" customHeight="false" outlineLevel="1" collapsed="false">
      <c r="A793" s="49" t="s">
        <v>1486</v>
      </c>
      <c r="B793" s="50" t="s">
        <v>49</v>
      </c>
      <c r="C793" s="50" t="s">
        <v>1487</v>
      </c>
      <c r="D793" s="50" t="s">
        <v>80</v>
      </c>
      <c r="E793" s="45" t="s">
        <v>1488</v>
      </c>
      <c r="F793" s="7" t="s">
        <v>117</v>
      </c>
      <c r="G793" s="51" t="n">
        <v>63</v>
      </c>
      <c r="H793" s="52"/>
      <c r="I793" s="51" t="n">
        <f aca="false">$D$1116</f>
        <v>0.264</v>
      </c>
      <c r="J793" s="53" t="n">
        <f aca="false">TRUNC(H793*(1+I793),2)</f>
        <v>0</v>
      </c>
      <c r="K793" s="54" t="n">
        <f aca="false">TRUNC(J793*G793,2)</f>
        <v>0</v>
      </c>
      <c r="L793" s="51"/>
      <c r="M793" s="151"/>
      <c r="N793" s="7" t="n">
        <f aca="false">SUM(O793:V793)-K793</f>
        <v>0</v>
      </c>
      <c r="O793" s="51"/>
      <c r="P793" s="51"/>
      <c r="Q793" s="51"/>
      <c r="R793" s="51"/>
      <c r="S793" s="51" t="n">
        <f aca="false">K793</f>
        <v>0</v>
      </c>
      <c r="T793" s="51"/>
      <c r="U793" s="159"/>
      <c r="V793" s="51"/>
      <c r="W793" s="50"/>
      <c r="X793" s="50"/>
      <c r="Y793" s="43"/>
      <c r="IM793" s="21"/>
      <c r="IN793" s="21"/>
    </row>
    <row r="794" s="10" customFormat="true" ht="35.05" hidden="false" customHeight="false" outlineLevel="1" collapsed="false">
      <c r="A794" s="49" t="s">
        <v>1489</v>
      </c>
      <c r="B794" s="50" t="s">
        <v>49</v>
      </c>
      <c r="C794" s="50" t="s">
        <v>1490</v>
      </c>
      <c r="D794" s="50" t="s">
        <v>80</v>
      </c>
      <c r="E794" s="45" t="s">
        <v>1491</v>
      </c>
      <c r="F794" s="7" t="s">
        <v>117</v>
      </c>
      <c r="G794" s="51" t="n">
        <v>63</v>
      </c>
      <c r="H794" s="52"/>
      <c r="I794" s="51" t="n">
        <f aca="false">$D$1116</f>
        <v>0.264</v>
      </c>
      <c r="J794" s="53" t="n">
        <f aca="false">TRUNC(H794*(1+I794),2)</f>
        <v>0</v>
      </c>
      <c r="K794" s="54" t="n">
        <f aca="false">TRUNC(J794*G794,2)</f>
        <v>0</v>
      </c>
      <c r="L794" s="51"/>
      <c r="M794" s="151"/>
      <c r="N794" s="7" t="n">
        <f aca="false">SUM(O794:V794)-K794</f>
        <v>0</v>
      </c>
      <c r="O794" s="51"/>
      <c r="P794" s="51"/>
      <c r="Q794" s="51"/>
      <c r="R794" s="51"/>
      <c r="S794" s="51" t="n">
        <f aca="false">K794</f>
        <v>0</v>
      </c>
      <c r="T794" s="51"/>
      <c r="U794" s="51"/>
      <c r="V794" s="51"/>
      <c r="W794" s="50"/>
      <c r="X794" s="50"/>
      <c r="Y794" s="43"/>
      <c r="IM794" s="21"/>
      <c r="IN794" s="21"/>
    </row>
    <row r="795" s="10" customFormat="true" ht="35.05" hidden="false" customHeight="false" outlineLevel="1" collapsed="false">
      <c r="A795" s="49" t="s">
        <v>1492</v>
      </c>
      <c r="B795" s="50" t="s">
        <v>49</v>
      </c>
      <c r="C795" s="50" t="s">
        <v>1493</v>
      </c>
      <c r="D795" s="50" t="s">
        <v>80</v>
      </c>
      <c r="E795" s="45" t="s">
        <v>1494</v>
      </c>
      <c r="F795" s="7" t="s">
        <v>117</v>
      </c>
      <c r="G795" s="51" t="n">
        <v>20</v>
      </c>
      <c r="H795" s="52"/>
      <c r="I795" s="51" t="n">
        <f aca="false">$D$1116</f>
        <v>0.264</v>
      </c>
      <c r="J795" s="53" t="n">
        <f aca="false">TRUNC(H795*(1+I795),2)</f>
        <v>0</v>
      </c>
      <c r="K795" s="54" t="n">
        <f aca="false">TRUNC(J795*G795,2)</f>
        <v>0</v>
      </c>
      <c r="L795" s="51"/>
      <c r="M795" s="151"/>
      <c r="N795" s="7" t="n">
        <f aca="false">SUM(O795:V795)-K795</f>
        <v>0</v>
      </c>
      <c r="O795" s="51"/>
      <c r="P795" s="51"/>
      <c r="Q795" s="51"/>
      <c r="R795" s="51"/>
      <c r="S795" s="51" t="n">
        <f aca="false">K795</f>
        <v>0</v>
      </c>
      <c r="T795" s="51"/>
      <c r="U795" s="159"/>
      <c r="V795" s="51"/>
      <c r="W795" s="50"/>
      <c r="X795" s="50"/>
      <c r="Y795" s="43"/>
      <c r="IM795" s="21"/>
      <c r="IN795" s="21"/>
    </row>
    <row r="796" s="10" customFormat="true" ht="23.85" hidden="false" customHeight="false" outlineLevel="1" collapsed="false">
      <c r="A796" s="49" t="s">
        <v>1495</v>
      </c>
      <c r="B796" s="50" t="s">
        <v>49</v>
      </c>
      <c r="C796" s="50" t="s">
        <v>1496</v>
      </c>
      <c r="D796" s="50" t="s">
        <v>80</v>
      </c>
      <c r="E796" s="45" t="s">
        <v>1497</v>
      </c>
      <c r="F796" s="7" t="s">
        <v>117</v>
      </c>
      <c r="G796" s="51" t="n">
        <v>2</v>
      </c>
      <c r="H796" s="52"/>
      <c r="I796" s="51" t="n">
        <f aca="false">$D$1116</f>
        <v>0.264</v>
      </c>
      <c r="J796" s="53" t="n">
        <f aca="false">TRUNC(H796*(1+I796),2)</f>
        <v>0</v>
      </c>
      <c r="K796" s="54" t="n">
        <f aca="false">TRUNC(J796*G796,2)</f>
        <v>0</v>
      </c>
      <c r="L796" s="51"/>
      <c r="M796" s="151"/>
      <c r="N796" s="7" t="n">
        <f aca="false">SUM(O796:V796)-K796</f>
        <v>0</v>
      </c>
      <c r="O796" s="51"/>
      <c r="P796" s="51"/>
      <c r="Q796" s="51"/>
      <c r="R796" s="51"/>
      <c r="S796" s="51" t="n">
        <f aca="false">K796</f>
        <v>0</v>
      </c>
      <c r="T796" s="51"/>
      <c r="U796" s="159"/>
      <c r="V796" s="51"/>
      <c r="W796" s="50"/>
      <c r="X796" s="50"/>
      <c r="Y796" s="43"/>
      <c r="IM796" s="21"/>
      <c r="IN796" s="21"/>
    </row>
    <row r="797" s="10" customFormat="true" ht="23.85" hidden="false" customHeight="false" outlineLevel="1" collapsed="false">
      <c r="A797" s="49" t="s">
        <v>1498</v>
      </c>
      <c r="B797" s="50" t="s">
        <v>49</v>
      </c>
      <c r="C797" s="50" t="s">
        <v>1499</v>
      </c>
      <c r="D797" s="50" t="s">
        <v>80</v>
      </c>
      <c r="E797" s="45" t="s">
        <v>1500</v>
      </c>
      <c r="F797" s="7" t="s">
        <v>117</v>
      </c>
      <c r="G797" s="51" t="n">
        <v>1</v>
      </c>
      <c r="H797" s="52"/>
      <c r="I797" s="51" t="n">
        <f aca="false">$D$1116</f>
        <v>0.264</v>
      </c>
      <c r="J797" s="53" t="n">
        <f aca="false">TRUNC(H797*(1+I797),2)</f>
        <v>0</v>
      </c>
      <c r="K797" s="54" t="n">
        <f aca="false">TRUNC(J797*G797,2)</f>
        <v>0</v>
      </c>
      <c r="L797" s="51"/>
      <c r="M797" s="151"/>
      <c r="N797" s="7" t="n">
        <f aca="false">SUM(O797:V797)-K797</f>
        <v>0</v>
      </c>
      <c r="O797" s="51"/>
      <c r="P797" s="51"/>
      <c r="Q797" s="51"/>
      <c r="R797" s="51"/>
      <c r="S797" s="51" t="n">
        <f aca="false">K797</f>
        <v>0</v>
      </c>
      <c r="T797" s="51"/>
      <c r="U797" s="159"/>
      <c r="V797" s="51"/>
      <c r="W797" s="50"/>
      <c r="X797" s="50"/>
      <c r="Y797" s="43"/>
      <c r="IM797" s="21"/>
      <c r="IN797" s="21"/>
    </row>
    <row r="798" s="10" customFormat="true" ht="14.15" hidden="false" customHeight="false" outlineLevel="1" collapsed="false">
      <c r="A798" s="49" t="s">
        <v>1501</v>
      </c>
      <c r="B798" s="50" t="s">
        <v>49</v>
      </c>
      <c r="C798" s="50" t="s">
        <v>1502</v>
      </c>
      <c r="D798" s="50" t="s">
        <v>80</v>
      </c>
      <c r="E798" s="45" t="s">
        <v>1503</v>
      </c>
      <c r="F798" s="7" t="s">
        <v>117</v>
      </c>
      <c r="G798" s="51" t="n">
        <v>3</v>
      </c>
      <c r="H798" s="52"/>
      <c r="I798" s="51" t="n">
        <f aca="false">$D$1116</f>
        <v>0.264</v>
      </c>
      <c r="J798" s="53" t="n">
        <f aca="false">TRUNC(H798*(1+I798),2)</f>
        <v>0</v>
      </c>
      <c r="K798" s="54" t="n">
        <f aca="false">TRUNC(J798*G798,2)</f>
        <v>0</v>
      </c>
      <c r="L798" s="51"/>
      <c r="M798" s="151"/>
      <c r="N798" s="7" t="n">
        <f aca="false">SUM(O798:V798)-K798</f>
        <v>0</v>
      </c>
      <c r="O798" s="51"/>
      <c r="P798" s="51"/>
      <c r="Q798" s="51"/>
      <c r="R798" s="51"/>
      <c r="S798" s="51" t="n">
        <f aca="false">K798</f>
        <v>0</v>
      </c>
      <c r="T798" s="51"/>
      <c r="U798" s="159"/>
      <c r="V798" s="51"/>
      <c r="W798" s="50"/>
      <c r="X798" s="50"/>
      <c r="Y798" s="43"/>
      <c r="IM798" s="21"/>
      <c r="IN798" s="21"/>
    </row>
    <row r="799" s="10" customFormat="true" ht="23.85" hidden="false" customHeight="false" outlineLevel="1" collapsed="false">
      <c r="A799" s="49" t="s">
        <v>1504</v>
      </c>
      <c r="B799" s="50" t="s">
        <v>49</v>
      </c>
      <c r="C799" s="50" t="s">
        <v>1505</v>
      </c>
      <c r="D799" s="50" t="s">
        <v>80</v>
      </c>
      <c r="E799" s="45" t="s">
        <v>1506</v>
      </c>
      <c r="F799" s="7" t="s">
        <v>117</v>
      </c>
      <c r="G799" s="51" t="n">
        <v>17</v>
      </c>
      <c r="H799" s="52"/>
      <c r="I799" s="51" t="n">
        <f aca="false">$D$1116</f>
        <v>0.264</v>
      </c>
      <c r="J799" s="53" t="n">
        <f aca="false">TRUNC(H799*(1+I799),2)</f>
        <v>0</v>
      </c>
      <c r="K799" s="54" t="n">
        <f aca="false">TRUNC(J799*G799,2)</f>
        <v>0</v>
      </c>
      <c r="L799" s="51"/>
      <c r="M799" s="151"/>
      <c r="N799" s="7" t="n">
        <f aca="false">SUM(O799:V799)-K799</f>
        <v>0</v>
      </c>
      <c r="O799" s="51"/>
      <c r="P799" s="51"/>
      <c r="Q799" s="51"/>
      <c r="R799" s="51"/>
      <c r="S799" s="51" t="n">
        <f aca="false">K799</f>
        <v>0</v>
      </c>
      <c r="T799" s="51"/>
      <c r="U799" s="159"/>
      <c r="V799" s="51"/>
      <c r="W799" s="50"/>
      <c r="X799" s="50"/>
      <c r="Y799" s="43"/>
      <c r="IM799" s="21"/>
      <c r="IN799" s="21"/>
    </row>
    <row r="800" s="10" customFormat="true" ht="35.05" hidden="false" customHeight="false" outlineLevel="1" collapsed="false">
      <c r="A800" s="49" t="s">
        <v>1507</v>
      </c>
      <c r="B800" s="50" t="s">
        <v>49</v>
      </c>
      <c r="C800" s="50" t="s">
        <v>1490</v>
      </c>
      <c r="D800" s="50" t="s">
        <v>80</v>
      </c>
      <c r="E800" s="45" t="s">
        <v>1508</v>
      </c>
      <c r="F800" s="7" t="s">
        <v>117</v>
      </c>
      <c r="G800" s="51" t="n">
        <v>35</v>
      </c>
      <c r="H800" s="52"/>
      <c r="I800" s="51" t="n">
        <f aca="false">$D$1116</f>
        <v>0.264</v>
      </c>
      <c r="J800" s="53" t="n">
        <f aca="false">TRUNC(H800*(1+I800),2)</f>
        <v>0</v>
      </c>
      <c r="K800" s="54" t="n">
        <f aca="false">TRUNC(J800*G800,2)</f>
        <v>0</v>
      </c>
      <c r="L800" s="51"/>
      <c r="M800" s="151"/>
      <c r="N800" s="7" t="n">
        <f aca="false">SUM(O800:V800)-K800</f>
        <v>0</v>
      </c>
      <c r="O800" s="51"/>
      <c r="P800" s="51"/>
      <c r="Q800" s="51"/>
      <c r="R800" s="51"/>
      <c r="S800" s="51" t="n">
        <f aca="false">K800</f>
        <v>0</v>
      </c>
      <c r="T800" s="51"/>
      <c r="U800" s="51"/>
      <c r="V800" s="51"/>
      <c r="W800" s="50"/>
      <c r="X800" s="50"/>
      <c r="Y800" s="43"/>
      <c r="IM800" s="21"/>
      <c r="IN800" s="21"/>
    </row>
    <row r="801" s="10" customFormat="true" ht="23.85" hidden="false" customHeight="false" outlineLevel="1" collapsed="false">
      <c r="A801" s="49" t="s">
        <v>1509</v>
      </c>
      <c r="B801" s="50" t="s">
        <v>49</v>
      </c>
      <c r="C801" s="50" t="s">
        <v>1510</v>
      </c>
      <c r="D801" s="50" t="s">
        <v>80</v>
      </c>
      <c r="E801" s="45" t="s">
        <v>1511</v>
      </c>
      <c r="F801" s="7" t="s">
        <v>117</v>
      </c>
      <c r="G801" s="51" t="n">
        <v>35</v>
      </c>
      <c r="H801" s="52"/>
      <c r="I801" s="51" t="n">
        <f aca="false">$D$1116</f>
        <v>0.264</v>
      </c>
      <c r="J801" s="53" t="n">
        <f aca="false">TRUNC(H801*(1+I801),2)</f>
        <v>0</v>
      </c>
      <c r="K801" s="54" t="n">
        <f aca="false">TRUNC(J801*G801,2)</f>
        <v>0</v>
      </c>
      <c r="L801" s="51"/>
      <c r="M801" s="151"/>
      <c r="N801" s="7" t="n">
        <f aca="false">SUM(O801:V801)-K801</f>
        <v>0</v>
      </c>
      <c r="O801" s="51"/>
      <c r="P801" s="51"/>
      <c r="Q801" s="51"/>
      <c r="R801" s="51"/>
      <c r="S801" s="51" t="n">
        <f aca="false">K801</f>
        <v>0</v>
      </c>
      <c r="T801" s="51"/>
      <c r="U801" s="51"/>
      <c r="V801" s="51"/>
      <c r="W801" s="50"/>
      <c r="X801" s="50"/>
      <c r="Y801" s="43"/>
      <c r="IM801" s="21"/>
      <c r="IN801" s="21"/>
    </row>
    <row r="802" s="10" customFormat="true" ht="23.85" hidden="false" customHeight="false" outlineLevel="1" collapsed="false">
      <c r="A802" s="49" t="s">
        <v>1512</v>
      </c>
      <c r="B802" s="50" t="s">
        <v>49</v>
      </c>
      <c r="C802" s="50" t="s">
        <v>1513</v>
      </c>
      <c r="D802" s="50" t="s">
        <v>80</v>
      </c>
      <c r="E802" s="45" t="s">
        <v>1514</v>
      </c>
      <c r="F802" s="7" t="s">
        <v>130</v>
      </c>
      <c r="G802" s="51" t="n">
        <v>50</v>
      </c>
      <c r="H802" s="52"/>
      <c r="I802" s="51" t="n">
        <f aca="false">$D$1116</f>
        <v>0.264</v>
      </c>
      <c r="J802" s="53" t="n">
        <f aca="false">TRUNC(H802*(1+I802),2)</f>
        <v>0</v>
      </c>
      <c r="K802" s="54" t="n">
        <f aca="false">TRUNC(J802*G802,2)</f>
        <v>0</v>
      </c>
      <c r="L802" s="51"/>
      <c r="M802" s="151"/>
      <c r="N802" s="7" t="n">
        <f aca="false">SUM(O802:V802)-K802</f>
        <v>0</v>
      </c>
      <c r="O802" s="51"/>
      <c r="P802" s="51"/>
      <c r="Q802" s="51"/>
      <c r="R802" s="51"/>
      <c r="S802" s="51" t="n">
        <f aca="false">K802</f>
        <v>0</v>
      </c>
      <c r="T802" s="51"/>
      <c r="U802" s="159"/>
      <c r="V802" s="51"/>
      <c r="W802" s="50"/>
      <c r="X802" s="50"/>
      <c r="Y802" s="43"/>
      <c r="IM802" s="21"/>
      <c r="IN802" s="21"/>
    </row>
    <row r="803" s="10" customFormat="true" ht="23.85" hidden="false" customHeight="false" outlineLevel="1" collapsed="false">
      <c r="A803" s="49" t="s">
        <v>1515</v>
      </c>
      <c r="B803" s="50" t="s">
        <v>49</v>
      </c>
      <c r="C803" s="50" t="s">
        <v>1516</v>
      </c>
      <c r="D803" s="50" t="s">
        <v>80</v>
      </c>
      <c r="E803" s="45" t="s">
        <v>1517</v>
      </c>
      <c r="F803" s="7" t="s">
        <v>117</v>
      </c>
      <c r="G803" s="51" t="n">
        <v>16</v>
      </c>
      <c r="H803" s="52"/>
      <c r="I803" s="51" t="n">
        <f aca="false">$D$1116</f>
        <v>0.264</v>
      </c>
      <c r="J803" s="53" t="n">
        <f aca="false">TRUNC(H803*(1+I803),2)</f>
        <v>0</v>
      </c>
      <c r="K803" s="54" t="n">
        <f aca="false">TRUNC(J803*G803,2)</f>
        <v>0</v>
      </c>
      <c r="L803" s="51"/>
      <c r="M803" s="151"/>
      <c r="N803" s="7" t="n">
        <f aca="false">SUM(O803:V803)-K803</f>
        <v>0</v>
      </c>
      <c r="O803" s="51"/>
      <c r="P803" s="51"/>
      <c r="Q803" s="51"/>
      <c r="R803" s="51"/>
      <c r="S803" s="51" t="n">
        <f aca="false">K803</f>
        <v>0</v>
      </c>
      <c r="T803" s="51"/>
      <c r="U803" s="159"/>
      <c r="V803" s="51"/>
      <c r="W803" s="50"/>
      <c r="X803" s="50"/>
      <c r="Y803" s="43"/>
      <c r="IM803" s="21"/>
      <c r="IN803" s="21"/>
    </row>
    <row r="804" s="10" customFormat="true" ht="23.85" hidden="false" customHeight="false" outlineLevel="1" collapsed="false">
      <c r="A804" s="49" t="s">
        <v>1518</v>
      </c>
      <c r="B804" s="50" t="s">
        <v>49</v>
      </c>
      <c r="C804" s="50" t="s">
        <v>1519</v>
      </c>
      <c r="D804" s="50" t="s">
        <v>80</v>
      </c>
      <c r="E804" s="45" t="s">
        <v>1520</v>
      </c>
      <c r="F804" s="7" t="s">
        <v>117</v>
      </c>
      <c r="G804" s="51" t="n">
        <v>33</v>
      </c>
      <c r="H804" s="52"/>
      <c r="I804" s="51" t="n">
        <f aca="false">$D$1116</f>
        <v>0.264</v>
      </c>
      <c r="J804" s="53" t="n">
        <f aca="false">TRUNC(H804*(1+I804),2)</f>
        <v>0</v>
      </c>
      <c r="K804" s="54" t="n">
        <f aca="false">TRUNC(J804*G804,2)</f>
        <v>0</v>
      </c>
      <c r="L804" s="51"/>
      <c r="M804" s="151"/>
      <c r="N804" s="7" t="n">
        <f aca="false">SUM(O804:V804)-K804</f>
        <v>0</v>
      </c>
      <c r="O804" s="51"/>
      <c r="P804" s="51"/>
      <c r="Q804" s="51"/>
      <c r="R804" s="51"/>
      <c r="S804" s="51" t="n">
        <f aca="false">K804</f>
        <v>0</v>
      </c>
      <c r="T804" s="51"/>
      <c r="U804" s="159"/>
      <c r="V804" s="51"/>
      <c r="W804" s="50"/>
      <c r="X804" s="50"/>
      <c r="Y804" s="43"/>
      <c r="IM804" s="21"/>
      <c r="IN804" s="21"/>
    </row>
    <row r="805" s="10" customFormat="true" ht="35.05" hidden="false" customHeight="false" outlineLevel="1" collapsed="false">
      <c r="A805" s="49" t="s">
        <v>1521</v>
      </c>
      <c r="B805" s="50" t="s">
        <v>49</v>
      </c>
      <c r="C805" s="50" t="s">
        <v>1490</v>
      </c>
      <c r="D805" s="50" t="s">
        <v>80</v>
      </c>
      <c r="E805" s="45" t="s">
        <v>1522</v>
      </c>
      <c r="F805" s="7" t="s">
        <v>117</v>
      </c>
      <c r="G805" s="51" t="n">
        <v>33</v>
      </c>
      <c r="H805" s="52"/>
      <c r="I805" s="51" t="n">
        <f aca="false">$D$1116</f>
        <v>0.264</v>
      </c>
      <c r="J805" s="53" t="n">
        <f aca="false">TRUNC(H805*(1+I805),2)</f>
        <v>0</v>
      </c>
      <c r="K805" s="54" t="n">
        <f aca="false">TRUNC(J805*G805,2)</f>
        <v>0</v>
      </c>
      <c r="L805" s="51"/>
      <c r="M805" s="151"/>
      <c r="N805" s="7" t="n">
        <f aca="false">SUM(O805:V805)-K805</f>
        <v>0</v>
      </c>
      <c r="O805" s="51"/>
      <c r="P805" s="51"/>
      <c r="Q805" s="51"/>
      <c r="R805" s="51"/>
      <c r="S805" s="51" t="n">
        <f aca="false">K805</f>
        <v>0</v>
      </c>
      <c r="T805" s="51"/>
      <c r="U805" s="159"/>
      <c r="V805" s="51"/>
      <c r="W805" s="50"/>
      <c r="X805" s="50"/>
      <c r="Y805" s="43"/>
      <c r="IM805" s="21"/>
      <c r="IN805" s="21"/>
    </row>
    <row r="806" s="10" customFormat="true" ht="23.85" hidden="false" customHeight="false" outlineLevel="1" collapsed="false">
      <c r="A806" s="49" t="s">
        <v>1523</v>
      </c>
      <c r="B806" s="50" t="s">
        <v>49</v>
      </c>
      <c r="C806" s="50" t="s">
        <v>1524</v>
      </c>
      <c r="D806" s="50" t="s">
        <v>80</v>
      </c>
      <c r="E806" s="45" t="s">
        <v>1525</v>
      </c>
      <c r="F806" s="7" t="s">
        <v>117</v>
      </c>
      <c r="G806" s="51" t="n">
        <v>4</v>
      </c>
      <c r="H806" s="52"/>
      <c r="I806" s="51" t="n">
        <f aca="false">$D$1116</f>
        <v>0.264</v>
      </c>
      <c r="J806" s="53" t="n">
        <f aca="false">TRUNC(H806*(1+I806),2)</f>
        <v>0</v>
      </c>
      <c r="K806" s="54" t="n">
        <f aca="false">TRUNC(J806*G806,2)</f>
        <v>0</v>
      </c>
      <c r="L806" s="51"/>
      <c r="M806" s="151"/>
      <c r="N806" s="7" t="n">
        <f aca="false">SUM(O806:V806)-K806</f>
        <v>0</v>
      </c>
      <c r="O806" s="51"/>
      <c r="P806" s="51"/>
      <c r="Q806" s="51"/>
      <c r="R806" s="51"/>
      <c r="S806" s="51" t="n">
        <f aca="false">K806</f>
        <v>0</v>
      </c>
      <c r="T806" s="51"/>
      <c r="U806" s="159"/>
      <c r="V806" s="51"/>
      <c r="W806" s="50"/>
      <c r="X806" s="50"/>
      <c r="Y806" s="43"/>
      <c r="IM806" s="21"/>
      <c r="IN806" s="21"/>
    </row>
    <row r="807" s="10" customFormat="true" ht="14.15" hidden="false" customHeight="false" outlineLevel="1" collapsed="false">
      <c r="A807" s="49" t="s">
        <v>1526</v>
      </c>
      <c r="B807" s="50" t="s">
        <v>49</v>
      </c>
      <c r="C807" s="50" t="s">
        <v>1527</v>
      </c>
      <c r="D807" s="50" t="s">
        <v>80</v>
      </c>
      <c r="E807" s="45" t="s">
        <v>1528</v>
      </c>
      <c r="F807" s="7" t="s">
        <v>130</v>
      </c>
      <c r="G807" s="51" t="n">
        <v>210</v>
      </c>
      <c r="H807" s="52"/>
      <c r="I807" s="51" t="n">
        <f aca="false">$D$1116</f>
        <v>0.264</v>
      </c>
      <c r="J807" s="53" t="n">
        <f aca="false">TRUNC(H807*(1+I807),2)</f>
        <v>0</v>
      </c>
      <c r="K807" s="54" t="n">
        <f aca="false">TRUNC(J807*G807,2)</f>
        <v>0</v>
      </c>
      <c r="L807" s="51"/>
      <c r="M807" s="151"/>
      <c r="N807" s="7" t="n">
        <f aca="false">SUM(O807:V807)-K807</f>
        <v>0</v>
      </c>
      <c r="O807" s="51"/>
      <c r="P807" s="51"/>
      <c r="Q807" s="51"/>
      <c r="R807" s="51"/>
      <c r="S807" s="51" t="n">
        <f aca="false">K807</f>
        <v>0</v>
      </c>
      <c r="T807" s="51"/>
      <c r="U807" s="159"/>
      <c r="V807" s="51"/>
      <c r="W807" s="50"/>
      <c r="X807" s="50"/>
      <c r="Y807" s="43"/>
      <c r="IM807" s="21"/>
      <c r="IN807" s="21"/>
    </row>
    <row r="808" s="10" customFormat="true" ht="14.15" hidden="false" customHeight="false" outlineLevel="1" collapsed="false">
      <c r="A808" s="49" t="s">
        <v>1529</v>
      </c>
      <c r="B808" s="50" t="s">
        <v>49</v>
      </c>
      <c r="C808" s="50" t="s">
        <v>1530</v>
      </c>
      <c r="D808" s="50" t="s">
        <v>80</v>
      </c>
      <c r="E808" s="45" t="s">
        <v>1531</v>
      </c>
      <c r="F808" s="7" t="s">
        <v>117</v>
      </c>
      <c r="G808" s="51" t="n">
        <v>139</v>
      </c>
      <c r="H808" s="52"/>
      <c r="I808" s="51" t="n">
        <f aca="false">$D$1116</f>
        <v>0.264</v>
      </c>
      <c r="J808" s="53" t="n">
        <f aca="false">TRUNC(H808*(1+I808),2)</f>
        <v>0</v>
      </c>
      <c r="K808" s="54" t="n">
        <f aca="false">TRUNC(J808*G808,2)</f>
        <v>0</v>
      </c>
      <c r="L808" s="51"/>
      <c r="M808" s="151"/>
      <c r="N808" s="7" t="n">
        <f aca="false">SUM(O808:V808)-K808</f>
        <v>0</v>
      </c>
      <c r="O808" s="51"/>
      <c r="P808" s="51"/>
      <c r="Q808" s="51"/>
      <c r="R808" s="51"/>
      <c r="S808" s="51" t="n">
        <f aca="false">K808</f>
        <v>0</v>
      </c>
      <c r="T808" s="51"/>
      <c r="U808" s="51"/>
      <c r="V808" s="51"/>
      <c r="W808" s="50"/>
      <c r="X808" s="50"/>
      <c r="Y808" s="43"/>
      <c r="IM808" s="21"/>
      <c r="IN808" s="21"/>
    </row>
    <row r="809" s="10" customFormat="true" ht="23.85" hidden="false" customHeight="false" outlineLevel="1" collapsed="false">
      <c r="A809" s="49" t="s">
        <v>1532</v>
      </c>
      <c r="B809" s="50" t="s">
        <v>49</v>
      </c>
      <c r="C809" s="50" t="s">
        <v>1490</v>
      </c>
      <c r="D809" s="50" t="s">
        <v>80</v>
      </c>
      <c r="E809" s="45" t="s">
        <v>1533</v>
      </c>
      <c r="F809" s="7" t="s">
        <v>117</v>
      </c>
      <c r="G809" s="51" t="n">
        <v>139</v>
      </c>
      <c r="H809" s="52"/>
      <c r="I809" s="51" t="n">
        <f aca="false">$D$1116</f>
        <v>0.264</v>
      </c>
      <c r="J809" s="53" t="n">
        <f aca="false">TRUNC(H809*(1+I809),2)</f>
        <v>0</v>
      </c>
      <c r="K809" s="54" t="n">
        <f aca="false">TRUNC(J809*G809,2)</f>
        <v>0</v>
      </c>
      <c r="L809" s="51"/>
      <c r="M809" s="151"/>
      <c r="N809" s="7" t="n">
        <f aca="false">SUM(O809:V809)-K809</f>
        <v>0</v>
      </c>
      <c r="O809" s="51"/>
      <c r="P809" s="51"/>
      <c r="Q809" s="51"/>
      <c r="R809" s="51"/>
      <c r="S809" s="51" t="n">
        <f aca="false">K809</f>
        <v>0</v>
      </c>
      <c r="T809" s="51"/>
      <c r="U809" s="51"/>
      <c r="V809" s="51"/>
      <c r="W809" s="50"/>
      <c r="X809" s="50"/>
      <c r="Y809" s="43"/>
      <c r="IM809" s="21"/>
      <c r="IN809" s="21"/>
    </row>
    <row r="810" s="10" customFormat="true" ht="23.85" hidden="false" customHeight="false" outlineLevel="1" collapsed="false">
      <c r="A810" s="49" t="s">
        <v>1534</v>
      </c>
      <c r="B810" s="50" t="s">
        <v>49</v>
      </c>
      <c r="C810" s="50" t="s">
        <v>1535</v>
      </c>
      <c r="D810" s="50" t="s">
        <v>80</v>
      </c>
      <c r="E810" s="45" t="s">
        <v>1536</v>
      </c>
      <c r="F810" s="7" t="s">
        <v>117</v>
      </c>
      <c r="G810" s="51" t="n">
        <v>14</v>
      </c>
      <c r="H810" s="52"/>
      <c r="I810" s="51" t="n">
        <f aca="false">$D$1116</f>
        <v>0.264</v>
      </c>
      <c r="J810" s="53" t="n">
        <f aca="false">TRUNC(H810*(1+I810),2)</f>
        <v>0</v>
      </c>
      <c r="K810" s="54" t="n">
        <f aca="false">TRUNC(J810*G810,2)</f>
        <v>0</v>
      </c>
      <c r="L810" s="51"/>
      <c r="M810" s="151"/>
      <c r="N810" s="7" t="n">
        <f aca="false">SUM(O810:V810)-K810</f>
        <v>0</v>
      </c>
      <c r="O810" s="51"/>
      <c r="P810" s="51"/>
      <c r="Q810" s="51"/>
      <c r="R810" s="51"/>
      <c r="S810" s="51" t="n">
        <f aca="false">K810</f>
        <v>0</v>
      </c>
      <c r="T810" s="51"/>
      <c r="U810" s="51"/>
      <c r="V810" s="51"/>
      <c r="W810" s="50"/>
      <c r="X810" s="50"/>
      <c r="Y810" s="43"/>
      <c r="IM810" s="21"/>
      <c r="IN810" s="21"/>
    </row>
    <row r="811" s="10" customFormat="true" ht="14.15" hidden="false" customHeight="false" outlineLevel="1" collapsed="false">
      <c r="A811" s="49" t="s">
        <v>1537</v>
      </c>
      <c r="B811" s="50" t="s">
        <v>49</v>
      </c>
      <c r="C811" s="50" t="s">
        <v>1538</v>
      </c>
      <c r="D811" s="50" t="s">
        <v>80</v>
      </c>
      <c r="E811" s="45" t="s">
        <v>1539</v>
      </c>
      <c r="F811" s="7" t="s">
        <v>117</v>
      </c>
      <c r="G811" s="51" t="n">
        <v>8</v>
      </c>
      <c r="H811" s="52"/>
      <c r="I811" s="51" t="n">
        <f aca="false">$D$1116</f>
        <v>0.264</v>
      </c>
      <c r="J811" s="53" t="n">
        <f aca="false">TRUNC(H811*(1+I811),2)</f>
        <v>0</v>
      </c>
      <c r="K811" s="54" t="n">
        <f aca="false">TRUNC(J811*G811,2)</f>
        <v>0</v>
      </c>
      <c r="L811" s="51"/>
      <c r="M811" s="151"/>
      <c r="N811" s="7" t="n">
        <f aca="false">SUM(O811:V811)-K811</f>
        <v>0</v>
      </c>
      <c r="O811" s="51"/>
      <c r="P811" s="51"/>
      <c r="Q811" s="51"/>
      <c r="R811" s="51"/>
      <c r="S811" s="51" t="n">
        <f aca="false">K811</f>
        <v>0</v>
      </c>
      <c r="T811" s="51"/>
      <c r="U811" s="51"/>
      <c r="V811" s="51"/>
      <c r="W811" s="50"/>
      <c r="X811" s="50"/>
      <c r="Y811" s="43"/>
      <c r="IM811" s="21"/>
      <c r="IN811" s="21"/>
    </row>
    <row r="812" s="10" customFormat="true" ht="23.85" hidden="false" customHeight="false" outlineLevel="1" collapsed="false">
      <c r="A812" s="49" t="s">
        <v>1540</v>
      </c>
      <c r="B812" s="50" t="s">
        <v>49</v>
      </c>
      <c r="C812" s="50" t="s">
        <v>1541</v>
      </c>
      <c r="D812" s="50" t="s">
        <v>80</v>
      </c>
      <c r="E812" s="45" t="s">
        <v>1542</v>
      </c>
      <c r="F812" s="7" t="s">
        <v>117</v>
      </c>
      <c r="G812" s="51" t="n">
        <v>32</v>
      </c>
      <c r="H812" s="52"/>
      <c r="I812" s="51" t="n">
        <f aca="false">$D$1116</f>
        <v>0.264</v>
      </c>
      <c r="J812" s="53" t="n">
        <f aca="false">TRUNC(H812*(1+I812),2)</f>
        <v>0</v>
      </c>
      <c r="K812" s="54" t="n">
        <f aca="false">TRUNC(J812*G812,2)</f>
        <v>0</v>
      </c>
      <c r="L812" s="51"/>
      <c r="M812" s="151"/>
      <c r="N812" s="7" t="n">
        <f aca="false">SUM(O812:V812)-K812</f>
        <v>0</v>
      </c>
      <c r="O812" s="51"/>
      <c r="P812" s="51"/>
      <c r="Q812" s="51"/>
      <c r="R812" s="51"/>
      <c r="S812" s="51" t="n">
        <f aca="false">K812</f>
        <v>0</v>
      </c>
      <c r="T812" s="51"/>
      <c r="U812" s="51"/>
      <c r="V812" s="51"/>
      <c r="W812" s="50"/>
      <c r="X812" s="50"/>
      <c r="Y812" s="43"/>
      <c r="IM812" s="21"/>
      <c r="IN812" s="21"/>
    </row>
    <row r="813" s="10" customFormat="true" ht="23.85" hidden="false" customHeight="false" outlineLevel="1" collapsed="false">
      <c r="A813" s="49" t="s">
        <v>1543</v>
      </c>
      <c r="B813" s="50" t="s">
        <v>49</v>
      </c>
      <c r="C813" s="50" t="s">
        <v>1544</v>
      </c>
      <c r="D813" s="50" t="s">
        <v>80</v>
      </c>
      <c r="E813" s="45" t="s">
        <v>1545</v>
      </c>
      <c r="F813" s="7" t="s">
        <v>117</v>
      </c>
      <c r="G813" s="51" t="n">
        <v>6</v>
      </c>
      <c r="H813" s="52"/>
      <c r="I813" s="51" t="n">
        <f aca="false">$D$1116</f>
        <v>0.264</v>
      </c>
      <c r="J813" s="53" t="n">
        <f aca="false">TRUNC(H813*(1+I813),2)</f>
        <v>0</v>
      </c>
      <c r="K813" s="54" t="n">
        <f aca="false">TRUNC(J813*G813,2)</f>
        <v>0</v>
      </c>
      <c r="L813" s="51"/>
      <c r="M813" s="151"/>
      <c r="N813" s="7" t="n">
        <f aca="false">SUM(O813:V813)-K813</f>
        <v>0</v>
      </c>
      <c r="O813" s="51"/>
      <c r="P813" s="51"/>
      <c r="Q813" s="51"/>
      <c r="R813" s="51"/>
      <c r="S813" s="51" t="n">
        <f aca="false">K813</f>
        <v>0</v>
      </c>
      <c r="T813" s="51"/>
      <c r="U813" s="51"/>
      <c r="V813" s="51"/>
      <c r="W813" s="50"/>
      <c r="X813" s="50"/>
      <c r="Y813" s="43"/>
      <c r="IM813" s="21"/>
      <c r="IN813" s="21"/>
    </row>
    <row r="814" s="10" customFormat="true" ht="23.85" hidden="false" customHeight="false" outlineLevel="1" collapsed="false">
      <c r="A814" s="49" t="s">
        <v>1546</v>
      </c>
      <c r="B814" s="50" t="s">
        <v>49</v>
      </c>
      <c r="C814" s="50" t="s">
        <v>1547</v>
      </c>
      <c r="D814" s="50" t="s">
        <v>80</v>
      </c>
      <c r="E814" s="45" t="s">
        <v>1548</v>
      </c>
      <c r="F814" s="7" t="s">
        <v>117</v>
      </c>
      <c r="G814" s="51" t="n">
        <v>82</v>
      </c>
      <c r="H814" s="52"/>
      <c r="I814" s="51" t="n">
        <f aca="false">$D$1116</f>
        <v>0.264</v>
      </c>
      <c r="J814" s="53" t="n">
        <f aca="false">TRUNC(H814*(1+I814),2)</f>
        <v>0</v>
      </c>
      <c r="K814" s="54" t="n">
        <f aca="false">TRUNC(J814*G814,2)</f>
        <v>0</v>
      </c>
      <c r="L814" s="51"/>
      <c r="M814" s="151"/>
      <c r="N814" s="7" t="n">
        <f aca="false">SUM(O814:V814)-K814</f>
        <v>0</v>
      </c>
      <c r="O814" s="51"/>
      <c r="P814" s="51"/>
      <c r="Q814" s="51"/>
      <c r="R814" s="51"/>
      <c r="S814" s="51" t="n">
        <f aca="false">K814</f>
        <v>0</v>
      </c>
      <c r="T814" s="51"/>
      <c r="U814" s="51"/>
      <c r="V814" s="51"/>
      <c r="W814" s="50"/>
      <c r="X814" s="50"/>
      <c r="Y814" s="43"/>
      <c r="IM814" s="21"/>
      <c r="IN814" s="21"/>
    </row>
    <row r="815" s="141" customFormat="true" ht="23.85" hidden="false" customHeight="false" outlineLevel="1" collapsed="false">
      <c r="A815" s="49" t="s">
        <v>1549</v>
      </c>
      <c r="B815" s="50" t="s">
        <v>49</v>
      </c>
      <c r="C815" s="50" t="s">
        <v>1550</v>
      </c>
      <c r="D815" s="50" t="s">
        <v>80</v>
      </c>
      <c r="E815" s="45" t="s">
        <v>1551</v>
      </c>
      <c r="F815" s="7" t="s">
        <v>117</v>
      </c>
      <c r="G815" s="51" t="n">
        <v>31</v>
      </c>
      <c r="H815" s="52"/>
      <c r="I815" s="51" t="n">
        <f aca="false">$D$1116</f>
        <v>0.264</v>
      </c>
      <c r="J815" s="53" t="n">
        <f aca="false">TRUNC(H815*(1+I815),2)</f>
        <v>0</v>
      </c>
      <c r="K815" s="54" t="n">
        <f aca="false">TRUNC(J815*G815,2)</f>
        <v>0</v>
      </c>
      <c r="L815" s="51"/>
      <c r="M815" s="151"/>
      <c r="N815" s="7" t="n">
        <f aca="false">SUM(O815:V815)-K815</f>
        <v>0</v>
      </c>
      <c r="O815" s="51"/>
      <c r="P815" s="51"/>
      <c r="Q815" s="51"/>
      <c r="R815" s="51"/>
      <c r="S815" s="51" t="n">
        <f aca="false">K815</f>
        <v>0</v>
      </c>
      <c r="T815" s="51"/>
      <c r="U815" s="51"/>
      <c r="V815" s="51"/>
      <c r="W815" s="50"/>
      <c r="X815" s="50"/>
      <c r="Y815" s="43"/>
      <c r="IM815" s="21"/>
      <c r="IN815" s="21"/>
    </row>
    <row r="816" s="141" customFormat="true" ht="23.85" hidden="false" customHeight="false" outlineLevel="1" collapsed="false">
      <c r="A816" s="49" t="s">
        <v>1552</v>
      </c>
      <c r="B816" s="50" t="s">
        <v>49</v>
      </c>
      <c r="C816" s="50" t="s">
        <v>1553</v>
      </c>
      <c r="D816" s="50" t="s">
        <v>80</v>
      </c>
      <c r="E816" s="45" t="s">
        <v>1554</v>
      </c>
      <c r="F816" s="7" t="s">
        <v>117</v>
      </c>
      <c r="G816" s="51" t="n">
        <v>2</v>
      </c>
      <c r="H816" s="52"/>
      <c r="I816" s="51" t="n">
        <f aca="false">$D$1116</f>
        <v>0.264</v>
      </c>
      <c r="J816" s="53" t="n">
        <f aca="false">TRUNC(H816*(1+I816),2)</f>
        <v>0</v>
      </c>
      <c r="K816" s="54" t="n">
        <f aca="false">TRUNC(J816*G816,2)</f>
        <v>0</v>
      </c>
      <c r="L816" s="51"/>
      <c r="M816" s="151"/>
      <c r="N816" s="7" t="n">
        <f aca="false">SUM(O816:V816)-K816</f>
        <v>0</v>
      </c>
      <c r="O816" s="51"/>
      <c r="P816" s="51"/>
      <c r="Q816" s="51"/>
      <c r="R816" s="51"/>
      <c r="S816" s="51" t="n">
        <f aca="false">K816</f>
        <v>0</v>
      </c>
      <c r="T816" s="51"/>
      <c r="U816" s="51"/>
      <c r="V816" s="51"/>
      <c r="W816" s="50"/>
      <c r="X816" s="50"/>
      <c r="Y816" s="43"/>
      <c r="IM816" s="21"/>
      <c r="IN816" s="21"/>
    </row>
    <row r="817" s="89" customFormat="true" ht="12.8" hidden="false" customHeight="false" outlineLevel="1" collapsed="false">
      <c r="A817" s="73" t="s">
        <v>1555</v>
      </c>
      <c r="B817" s="75"/>
      <c r="C817" s="75"/>
      <c r="D817" s="75"/>
      <c r="E817" s="116" t="s">
        <v>166</v>
      </c>
      <c r="F817" s="146"/>
      <c r="G817" s="146"/>
      <c r="H817" s="143"/>
      <c r="I817" s="146"/>
      <c r="J817" s="146"/>
      <c r="K817" s="94"/>
      <c r="L817" s="77"/>
      <c r="M817" s="78"/>
      <c r="N817" s="79"/>
      <c r="O817" s="77"/>
      <c r="P817" s="108"/>
      <c r="Q817" s="108"/>
      <c r="R817" s="108"/>
      <c r="S817" s="108"/>
      <c r="T817" s="108"/>
      <c r="U817" s="108"/>
      <c r="V817" s="108"/>
      <c r="W817" s="74"/>
      <c r="X817" s="74"/>
      <c r="Y817" s="43"/>
      <c r="IM817" s="147"/>
      <c r="IN817" s="147"/>
    </row>
    <row r="818" s="141" customFormat="true" ht="23.85" hidden="false" customHeight="false" outlineLevel="1" collapsed="false">
      <c r="A818" s="49" t="s">
        <v>1556</v>
      </c>
      <c r="B818" s="50" t="s">
        <v>49</v>
      </c>
      <c r="C818" s="50" t="s">
        <v>1513</v>
      </c>
      <c r="D818" s="50" t="s">
        <v>80</v>
      </c>
      <c r="E818" s="45" t="s">
        <v>1557</v>
      </c>
      <c r="F818" s="7" t="s">
        <v>130</v>
      </c>
      <c r="G818" s="51" t="n">
        <v>29</v>
      </c>
      <c r="H818" s="52"/>
      <c r="I818" s="51" t="n">
        <f aca="false">$D$1116</f>
        <v>0.264</v>
      </c>
      <c r="J818" s="53" t="n">
        <f aca="false">TRUNC(H818*(1+I818),2)</f>
        <v>0</v>
      </c>
      <c r="K818" s="54" t="n">
        <f aca="false">TRUNC(J818*G818,2)</f>
        <v>0</v>
      </c>
      <c r="L818" s="51"/>
      <c r="M818" s="151"/>
      <c r="N818" s="7" t="n">
        <f aca="false">SUM(O818:V818)-K818</f>
        <v>0</v>
      </c>
      <c r="O818" s="51"/>
      <c r="P818" s="51"/>
      <c r="Q818" s="51"/>
      <c r="R818" s="51"/>
      <c r="S818" s="51"/>
      <c r="T818" s="51"/>
      <c r="U818" s="51" t="n">
        <f aca="false">K818</f>
        <v>0</v>
      </c>
      <c r="V818" s="51"/>
      <c r="W818" s="50"/>
      <c r="X818" s="50"/>
      <c r="Y818" s="43"/>
      <c r="IM818" s="21"/>
      <c r="IN818" s="21"/>
    </row>
    <row r="819" s="141" customFormat="true" ht="23.85" hidden="false" customHeight="false" outlineLevel="1" collapsed="false">
      <c r="A819" s="49" t="s">
        <v>1558</v>
      </c>
      <c r="B819" s="50" t="s">
        <v>49</v>
      </c>
      <c r="C819" s="50" t="s">
        <v>1516</v>
      </c>
      <c r="D819" s="50" t="s">
        <v>80</v>
      </c>
      <c r="E819" s="45" t="s">
        <v>1517</v>
      </c>
      <c r="F819" s="7" t="s">
        <v>117</v>
      </c>
      <c r="G819" s="51" t="n">
        <v>9</v>
      </c>
      <c r="H819" s="52"/>
      <c r="I819" s="51" t="n">
        <f aca="false">$D$1116</f>
        <v>0.264</v>
      </c>
      <c r="J819" s="53" t="n">
        <f aca="false">TRUNC(H819*(1+I819),2)</f>
        <v>0</v>
      </c>
      <c r="K819" s="54" t="n">
        <f aca="false">TRUNC(J819*G819,2)</f>
        <v>0</v>
      </c>
      <c r="L819" s="51"/>
      <c r="M819" s="151"/>
      <c r="N819" s="7" t="n">
        <f aca="false">SUM(O819:V819)-K819</f>
        <v>0</v>
      </c>
      <c r="O819" s="51"/>
      <c r="P819" s="51"/>
      <c r="Q819" s="51"/>
      <c r="R819" s="51"/>
      <c r="S819" s="51"/>
      <c r="T819" s="51"/>
      <c r="U819" s="51" t="n">
        <f aca="false">K819</f>
        <v>0</v>
      </c>
      <c r="V819" s="51"/>
      <c r="W819" s="50"/>
      <c r="X819" s="50"/>
      <c r="Y819" s="43"/>
      <c r="IM819" s="21"/>
      <c r="IN819" s="21"/>
    </row>
    <row r="820" s="10" customFormat="true" ht="23.85" hidden="false" customHeight="false" outlineLevel="1" collapsed="false">
      <c r="A820" s="49" t="s">
        <v>1559</v>
      </c>
      <c r="B820" s="50" t="s">
        <v>49</v>
      </c>
      <c r="C820" s="50" t="s">
        <v>1519</v>
      </c>
      <c r="D820" s="50" t="s">
        <v>80</v>
      </c>
      <c r="E820" s="45" t="s">
        <v>1520</v>
      </c>
      <c r="F820" s="7" t="s">
        <v>117</v>
      </c>
      <c r="G820" s="51" t="n">
        <v>19</v>
      </c>
      <c r="H820" s="52"/>
      <c r="I820" s="51" t="n">
        <f aca="false">$D$1116</f>
        <v>0.264</v>
      </c>
      <c r="J820" s="53" t="n">
        <f aca="false">TRUNC(H820*(1+I820),2)</f>
        <v>0</v>
      </c>
      <c r="K820" s="54" t="n">
        <f aca="false">TRUNC(J820*G820,2)</f>
        <v>0</v>
      </c>
      <c r="L820" s="51"/>
      <c r="M820" s="151"/>
      <c r="N820" s="7" t="n">
        <f aca="false">SUM(O820:V820)-K820</f>
        <v>0</v>
      </c>
      <c r="O820" s="51"/>
      <c r="P820" s="51"/>
      <c r="Q820" s="51"/>
      <c r="R820" s="51"/>
      <c r="S820" s="51"/>
      <c r="T820" s="51"/>
      <c r="U820" s="51" t="n">
        <f aca="false">K820</f>
        <v>0</v>
      </c>
      <c r="V820" s="51"/>
      <c r="W820" s="50"/>
      <c r="X820" s="50"/>
      <c r="Y820" s="43"/>
      <c r="IM820" s="21"/>
      <c r="IN820" s="21"/>
    </row>
    <row r="821" s="10" customFormat="true" ht="23.85" hidden="false" customHeight="false" outlineLevel="1" collapsed="false">
      <c r="A821" s="49" t="s">
        <v>1560</v>
      </c>
      <c r="B821" s="50" t="s">
        <v>49</v>
      </c>
      <c r="C821" s="50" t="s">
        <v>1490</v>
      </c>
      <c r="D821" s="50" t="s">
        <v>80</v>
      </c>
      <c r="E821" s="45" t="s">
        <v>1533</v>
      </c>
      <c r="F821" s="7" t="s">
        <v>117</v>
      </c>
      <c r="G821" s="51" t="n">
        <v>19</v>
      </c>
      <c r="H821" s="52"/>
      <c r="I821" s="51" t="n">
        <f aca="false">$D$1116</f>
        <v>0.264</v>
      </c>
      <c r="J821" s="53" t="n">
        <f aca="false">TRUNC(H821*(1+I821),2)</f>
        <v>0</v>
      </c>
      <c r="K821" s="54" t="n">
        <f aca="false">TRUNC(J821*G821,2)</f>
        <v>0</v>
      </c>
      <c r="L821" s="51"/>
      <c r="M821" s="151"/>
      <c r="N821" s="7" t="n">
        <f aca="false">SUM(O821:V821)-K821</f>
        <v>0</v>
      </c>
      <c r="O821" s="51"/>
      <c r="P821" s="51"/>
      <c r="Q821" s="51"/>
      <c r="R821" s="51"/>
      <c r="S821" s="51"/>
      <c r="T821" s="51"/>
      <c r="U821" s="51" t="n">
        <f aca="false">K821</f>
        <v>0</v>
      </c>
      <c r="V821" s="51"/>
      <c r="W821" s="50"/>
      <c r="X821" s="50"/>
      <c r="Y821" s="43"/>
      <c r="IM821" s="21"/>
      <c r="IN821" s="21"/>
    </row>
    <row r="822" s="10" customFormat="true" ht="23.85" hidden="false" customHeight="false" outlineLevel="1" collapsed="false">
      <c r="A822" s="49" t="s">
        <v>1561</v>
      </c>
      <c r="B822" s="50" t="s">
        <v>49</v>
      </c>
      <c r="C822" s="50" t="s">
        <v>1524</v>
      </c>
      <c r="D822" s="50" t="s">
        <v>80</v>
      </c>
      <c r="E822" s="45" t="s">
        <v>1525</v>
      </c>
      <c r="F822" s="7" t="s">
        <v>117</v>
      </c>
      <c r="G822" s="51" t="n">
        <v>5</v>
      </c>
      <c r="H822" s="52"/>
      <c r="I822" s="51" t="n">
        <f aca="false">$D$1116</f>
        <v>0.264</v>
      </c>
      <c r="J822" s="53" t="n">
        <f aca="false">TRUNC(H822*(1+I822),2)</f>
        <v>0</v>
      </c>
      <c r="K822" s="54" t="n">
        <f aca="false">TRUNC(J822*G822,2)</f>
        <v>0</v>
      </c>
      <c r="L822" s="51"/>
      <c r="M822" s="151"/>
      <c r="N822" s="7" t="n">
        <f aca="false">SUM(O822:V822)-K822</f>
        <v>0</v>
      </c>
      <c r="O822" s="51"/>
      <c r="P822" s="51"/>
      <c r="Q822" s="51"/>
      <c r="R822" s="51"/>
      <c r="S822" s="51"/>
      <c r="T822" s="51"/>
      <c r="U822" s="51" t="n">
        <f aca="false">K822</f>
        <v>0</v>
      </c>
      <c r="V822" s="51"/>
      <c r="W822" s="50"/>
      <c r="X822" s="50"/>
      <c r="Y822" s="43"/>
      <c r="IM822" s="21"/>
      <c r="IN822" s="21"/>
    </row>
    <row r="823" s="10" customFormat="true" ht="23.85" hidden="false" customHeight="false" outlineLevel="1" collapsed="false">
      <c r="A823" s="49" t="s">
        <v>1562</v>
      </c>
      <c r="B823" s="50" t="s">
        <v>49</v>
      </c>
      <c r="C823" s="50" t="s">
        <v>1563</v>
      </c>
      <c r="D823" s="50" t="s">
        <v>80</v>
      </c>
      <c r="E823" s="45" t="s">
        <v>1564</v>
      </c>
      <c r="F823" s="7" t="s">
        <v>117</v>
      </c>
      <c r="G823" s="51" t="n">
        <v>1</v>
      </c>
      <c r="H823" s="52"/>
      <c r="I823" s="51" t="n">
        <f aca="false">$D$1116</f>
        <v>0.264</v>
      </c>
      <c r="J823" s="53" t="n">
        <f aca="false">TRUNC(H823*(1+I823),2)</f>
        <v>0</v>
      </c>
      <c r="K823" s="54" t="n">
        <f aca="false">TRUNC(J823*G823,2)</f>
        <v>0</v>
      </c>
      <c r="L823" s="51"/>
      <c r="M823" s="151"/>
      <c r="N823" s="7" t="n">
        <f aca="false">SUM(O823:V823)-K823</f>
        <v>0</v>
      </c>
      <c r="O823" s="51"/>
      <c r="P823" s="51"/>
      <c r="Q823" s="51"/>
      <c r="R823" s="51"/>
      <c r="S823" s="51"/>
      <c r="T823" s="51"/>
      <c r="U823" s="51" t="n">
        <f aca="false">K823</f>
        <v>0</v>
      </c>
      <c r="V823" s="51"/>
      <c r="W823" s="50"/>
      <c r="X823" s="50"/>
      <c r="Y823" s="43"/>
      <c r="IM823" s="21"/>
      <c r="IN823" s="21"/>
    </row>
    <row r="824" s="10" customFormat="true" ht="14.15" hidden="false" customHeight="false" outlineLevel="1" collapsed="false">
      <c r="A824" s="49" t="s">
        <v>1565</v>
      </c>
      <c r="B824" s="50" t="s">
        <v>49</v>
      </c>
      <c r="C824" s="50" t="s">
        <v>1527</v>
      </c>
      <c r="D824" s="50" t="s">
        <v>80</v>
      </c>
      <c r="E824" s="45" t="s">
        <v>1528</v>
      </c>
      <c r="F824" s="7" t="s">
        <v>130</v>
      </c>
      <c r="G824" s="51" t="n">
        <v>90</v>
      </c>
      <c r="H824" s="52"/>
      <c r="I824" s="51" t="n">
        <f aca="false">$D$1116</f>
        <v>0.264</v>
      </c>
      <c r="J824" s="53" t="n">
        <f aca="false">TRUNC(H824*(1+I824),2)</f>
        <v>0</v>
      </c>
      <c r="K824" s="54" t="n">
        <f aca="false">TRUNC(J824*G824,2)</f>
        <v>0</v>
      </c>
      <c r="L824" s="51"/>
      <c r="M824" s="151"/>
      <c r="N824" s="7" t="n">
        <f aca="false">SUM(O824:V824)-K824</f>
        <v>0</v>
      </c>
      <c r="O824" s="51"/>
      <c r="P824" s="51"/>
      <c r="Q824" s="51"/>
      <c r="R824" s="51"/>
      <c r="S824" s="51"/>
      <c r="T824" s="51"/>
      <c r="U824" s="114" t="n">
        <f aca="false">K824</f>
        <v>0</v>
      </c>
      <c r="V824" s="7"/>
      <c r="W824" s="50"/>
      <c r="X824" s="50"/>
      <c r="Y824" s="43"/>
      <c r="IM824" s="21"/>
      <c r="IN824" s="21"/>
    </row>
    <row r="825" s="10" customFormat="true" ht="14.15" hidden="false" customHeight="false" outlineLevel="1" collapsed="false">
      <c r="A825" s="49" t="s">
        <v>1566</v>
      </c>
      <c r="B825" s="50" t="s">
        <v>49</v>
      </c>
      <c r="C825" s="50" t="s">
        <v>1530</v>
      </c>
      <c r="D825" s="50" t="s">
        <v>80</v>
      </c>
      <c r="E825" s="45" t="s">
        <v>1531</v>
      </c>
      <c r="F825" s="7" t="s">
        <v>117</v>
      </c>
      <c r="G825" s="51" t="n">
        <v>60</v>
      </c>
      <c r="H825" s="52"/>
      <c r="I825" s="51" t="n">
        <f aca="false">$D$1116</f>
        <v>0.264</v>
      </c>
      <c r="J825" s="53" t="n">
        <f aca="false">TRUNC(H825*(1+I825),2)</f>
        <v>0</v>
      </c>
      <c r="K825" s="54" t="n">
        <f aca="false">TRUNC(J825*G825,2)</f>
        <v>0</v>
      </c>
      <c r="L825" s="51"/>
      <c r="M825" s="151"/>
      <c r="N825" s="7" t="n">
        <f aca="false">SUM(O825:V825)-K825</f>
        <v>0</v>
      </c>
      <c r="O825" s="51"/>
      <c r="P825" s="51"/>
      <c r="Q825" s="51"/>
      <c r="R825" s="51"/>
      <c r="S825" s="51"/>
      <c r="T825" s="51"/>
      <c r="U825" s="114" t="n">
        <f aca="false">K825</f>
        <v>0</v>
      </c>
      <c r="V825" s="51"/>
      <c r="W825" s="50"/>
      <c r="X825" s="50"/>
      <c r="Y825" s="43"/>
      <c r="IM825" s="21"/>
      <c r="IN825" s="21"/>
    </row>
    <row r="826" s="10" customFormat="true" ht="23.85" hidden="false" customHeight="false" outlineLevel="1" collapsed="false">
      <c r="A826" s="49" t="s">
        <v>1567</v>
      </c>
      <c r="B826" s="50" t="s">
        <v>49</v>
      </c>
      <c r="C826" s="50" t="s">
        <v>1490</v>
      </c>
      <c r="D826" s="50" t="s">
        <v>80</v>
      </c>
      <c r="E826" s="45" t="s">
        <v>1533</v>
      </c>
      <c r="F826" s="7" t="s">
        <v>117</v>
      </c>
      <c r="G826" s="51" t="n">
        <v>48</v>
      </c>
      <c r="H826" s="52"/>
      <c r="I826" s="51" t="n">
        <f aca="false">$D$1116</f>
        <v>0.264</v>
      </c>
      <c r="J826" s="53" t="n">
        <f aca="false">TRUNC(H826*(1+I826),2)</f>
        <v>0</v>
      </c>
      <c r="K826" s="54" t="n">
        <f aca="false">TRUNC(J826*G826,2)</f>
        <v>0</v>
      </c>
      <c r="L826" s="51"/>
      <c r="M826" s="151"/>
      <c r="N826" s="7" t="n">
        <f aca="false">SUM(O826:V826)-K826</f>
        <v>0</v>
      </c>
      <c r="O826" s="51"/>
      <c r="P826" s="51"/>
      <c r="Q826" s="51"/>
      <c r="R826" s="51"/>
      <c r="S826" s="51"/>
      <c r="T826" s="51"/>
      <c r="U826" s="51" t="n">
        <f aca="false">K826</f>
        <v>0</v>
      </c>
      <c r="V826" s="51"/>
      <c r="W826" s="50"/>
      <c r="X826" s="50"/>
      <c r="Y826" s="43"/>
      <c r="IM826" s="21"/>
      <c r="IN826" s="21"/>
    </row>
    <row r="827" s="10" customFormat="true" ht="23.85" hidden="false" customHeight="false" outlineLevel="1" collapsed="false">
      <c r="A827" s="49" t="s">
        <v>1568</v>
      </c>
      <c r="B827" s="50" t="s">
        <v>49</v>
      </c>
      <c r="C827" s="50" t="s">
        <v>1535</v>
      </c>
      <c r="D827" s="50" t="s">
        <v>80</v>
      </c>
      <c r="E827" s="45" t="s">
        <v>1536</v>
      </c>
      <c r="F827" s="7" t="s">
        <v>117</v>
      </c>
      <c r="G827" s="51" t="n">
        <v>14</v>
      </c>
      <c r="H827" s="52"/>
      <c r="I827" s="51" t="n">
        <f aca="false">$D$1116</f>
        <v>0.264</v>
      </c>
      <c r="J827" s="53" t="n">
        <f aca="false">TRUNC(H827*(1+I827),2)</f>
        <v>0</v>
      </c>
      <c r="K827" s="54" t="n">
        <f aca="false">TRUNC(J827*G827,2)</f>
        <v>0</v>
      </c>
      <c r="L827" s="51"/>
      <c r="M827" s="151"/>
      <c r="N827" s="7" t="n">
        <f aca="false">SUM(O827:V827)-K827</f>
        <v>0</v>
      </c>
      <c r="O827" s="51"/>
      <c r="P827" s="51"/>
      <c r="Q827" s="51"/>
      <c r="R827" s="51"/>
      <c r="S827" s="51"/>
      <c r="T827" s="51"/>
      <c r="U827" s="51" t="n">
        <f aca="false">K827</f>
        <v>0</v>
      </c>
      <c r="V827" s="51"/>
      <c r="W827" s="50"/>
      <c r="X827" s="50"/>
      <c r="Y827" s="43"/>
      <c r="IM827" s="21"/>
      <c r="IN827" s="21"/>
    </row>
    <row r="828" s="10" customFormat="true" ht="14.15" hidden="false" customHeight="false" outlineLevel="1" collapsed="false">
      <c r="A828" s="49" t="s">
        <v>1569</v>
      </c>
      <c r="B828" s="50" t="s">
        <v>49</v>
      </c>
      <c r="C828" s="50" t="s">
        <v>1538</v>
      </c>
      <c r="D828" s="50" t="s">
        <v>80</v>
      </c>
      <c r="E828" s="45" t="s">
        <v>1539</v>
      </c>
      <c r="F828" s="7" t="s">
        <v>117</v>
      </c>
      <c r="G828" s="51" t="n">
        <v>11</v>
      </c>
      <c r="H828" s="52"/>
      <c r="I828" s="51" t="n">
        <f aca="false">$D$1116</f>
        <v>0.264</v>
      </c>
      <c r="J828" s="53" t="n">
        <f aca="false">TRUNC(H828*(1+I828),2)</f>
        <v>0</v>
      </c>
      <c r="K828" s="54" t="n">
        <f aca="false">TRUNC(J828*G828,2)</f>
        <v>0</v>
      </c>
      <c r="L828" s="51"/>
      <c r="M828" s="151"/>
      <c r="N828" s="7" t="n">
        <f aca="false">SUM(O828:V828)-K828</f>
        <v>0</v>
      </c>
      <c r="O828" s="51"/>
      <c r="P828" s="51"/>
      <c r="Q828" s="51"/>
      <c r="R828" s="51"/>
      <c r="S828" s="51"/>
      <c r="T828" s="51"/>
      <c r="U828" s="51" t="n">
        <f aca="false">K828</f>
        <v>0</v>
      </c>
      <c r="V828" s="51"/>
      <c r="W828" s="50"/>
      <c r="X828" s="50"/>
      <c r="Y828" s="43"/>
      <c r="IM828" s="21"/>
      <c r="IN828" s="21"/>
    </row>
    <row r="829" s="10" customFormat="true" ht="23.85" hidden="false" customHeight="false" outlineLevel="1" collapsed="false">
      <c r="A829" s="49" t="s">
        <v>1570</v>
      </c>
      <c r="B829" s="50" t="s">
        <v>49</v>
      </c>
      <c r="C829" s="50" t="s">
        <v>1541</v>
      </c>
      <c r="D829" s="50" t="s">
        <v>80</v>
      </c>
      <c r="E829" s="45" t="s">
        <v>1542</v>
      </c>
      <c r="F829" s="7" t="s">
        <v>117</v>
      </c>
      <c r="G829" s="51" t="n">
        <v>12</v>
      </c>
      <c r="H829" s="52"/>
      <c r="I829" s="51" t="n">
        <f aca="false">$D$1116</f>
        <v>0.264</v>
      </c>
      <c r="J829" s="53" t="n">
        <f aca="false">TRUNC(H829*(1+I829),2)</f>
        <v>0</v>
      </c>
      <c r="K829" s="54" t="n">
        <f aca="false">TRUNC(J829*G829,2)</f>
        <v>0</v>
      </c>
      <c r="L829" s="51"/>
      <c r="M829" s="151"/>
      <c r="N829" s="7" t="n">
        <f aca="false">SUM(O829:V829)-K829</f>
        <v>0</v>
      </c>
      <c r="O829" s="51"/>
      <c r="P829" s="51"/>
      <c r="Q829" s="51"/>
      <c r="R829" s="51"/>
      <c r="S829" s="51"/>
      <c r="T829" s="51"/>
      <c r="U829" s="51" t="n">
        <f aca="false">K829</f>
        <v>0</v>
      </c>
      <c r="V829" s="51"/>
      <c r="W829" s="50"/>
      <c r="X829" s="50"/>
      <c r="Y829" s="43"/>
      <c r="IM829" s="21"/>
      <c r="IN829" s="21"/>
    </row>
    <row r="830" s="10" customFormat="true" ht="23.85" hidden="false" customHeight="false" outlineLevel="1" collapsed="false">
      <c r="A830" s="49" t="s">
        <v>1571</v>
      </c>
      <c r="B830" s="50" t="s">
        <v>49</v>
      </c>
      <c r="C830" s="50" t="s">
        <v>1547</v>
      </c>
      <c r="D830" s="50" t="s">
        <v>80</v>
      </c>
      <c r="E830" s="45" t="s">
        <v>1548</v>
      </c>
      <c r="F830" s="7" t="s">
        <v>117</v>
      </c>
      <c r="G830" s="51" t="n">
        <v>31</v>
      </c>
      <c r="H830" s="52"/>
      <c r="I830" s="51" t="n">
        <f aca="false">$D$1116</f>
        <v>0.264</v>
      </c>
      <c r="J830" s="53" t="n">
        <f aca="false">TRUNC(H830*(1+I830),2)</f>
        <v>0</v>
      </c>
      <c r="K830" s="54" t="n">
        <f aca="false">TRUNC(J830*G830,2)</f>
        <v>0</v>
      </c>
      <c r="L830" s="51"/>
      <c r="M830" s="151"/>
      <c r="N830" s="7" t="n">
        <f aca="false">SUM(O830:V830)-K830</f>
        <v>0</v>
      </c>
      <c r="O830" s="51"/>
      <c r="P830" s="51"/>
      <c r="Q830" s="51"/>
      <c r="R830" s="51"/>
      <c r="S830" s="51"/>
      <c r="T830" s="51"/>
      <c r="U830" s="51" t="n">
        <f aca="false">K830</f>
        <v>0</v>
      </c>
      <c r="V830" s="51"/>
      <c r="W830" s="50"/>
      <c r="X830" s="50"/>
      <c r="Y830" s="43"/>
      <c r="IM830" s="21"/>
      <c r="IN830" s="21"/>
    </row>
    <row r="831" s="10" customFormat="true" ht="23.85" hidden="false" customHeight="false" outlineLevel="1" collapsed="false">
      <c r="A831" s="49" t="s">
        <v>1572</v>
      </c>
      <c r="B831" s="50" t="s">
        <v>49</v>
      </c>
      <c r="C831" s="50" t="s">
        <v>1550</v>
      </c>
      <c r="D831" s="50" t="s">
        <v>80</v>
      </c>
      <c r="E831" s="45" t="s">
        <v>1551</v>
      </c>
      <c r="F831" s="7" t="s">
        <v>117</v>
      </c>
      <c r="G831" s="51" t="n">
        <v>2</v>
      </c>
      <c r="H831" s="52"/>
      <c r="I831" s="51" t="n">
        <f aca="false">$D$1116</f>
        <v>0.264</v>
      </c>
      <c r="J831" s="53" t="n">
        <f aca="false">TRUNC(H831*(1+I831),2)</f>
        <v>0</v>
      </c>
      <c r="K831" s="54" t="n">
        <f aca="false">TRUNC(J831*G831,2)</f>
        <v>0</v>
      </c>
      <c r="L831" s="51"/>
      <c r="M831" s="151"/>
      <c r="N831" s="7" t="n">
        <f aca="false">SUM(O831:V831)-K831</f>
        <v>0</v>
      </c>
      <c r="O831" s="51"/>
      <c r="P831" s="51"/>
      <c r="Q831" s="51"/>
      <c r="R831" s="51"/>
      <c r="S831" s="51"/>
      <c r="T831" s="51"/>
      <c r="U831" s="51" t="n">
        <f aca="false">K831</f>
        <v>0</v>
      </c>
      <c r="V831" s="51"/>
      <c r="W831" s="50"/>
      <c r="X831" s="50"/>
      <c r="Y831" s="43"/>
      <c r="IM831" s="21"/>
      <c r="IN831" s="21"/>
    </row>
    <row r="832" s="10" customFormat="true" ht="23.85" hidden="false" customHeight="false" outlineLevel="1" collapsed="false">
      <c r="A832" s="49" t="s">
        <v>1573</v>
      </c>
      <c r="B832" s="50" t="s">
        <v>49</v>
      </c>
      <c r="C832" s="50" t="s">
        <v>1550</v>
      </c>
      <c r="D832" s="50" t="s">
        <v>80</v>
      </c>
      <c r="E832" s="45" t="s">
        <v>1551</v>
      </c>
      <c r="F832" s="7" t="s">
        <v>117</v>
      </c>
      <c r="G832" s="51" t="n">
        <v>2</v>
      </c>
      <c r="H832" s="52"/>
      <c r="I832" s="51" t="n">
        <f aca="false">$D$1116</f>
        <v>0.264</v>
      </c>
      <c r="J832" s="53" t="n">
        <f aca="false">TRUNC(H832*(1+I832),2)</f>
        <v>0</v>
      </c>
      <c r="K832" s="54" t="n">
        <f aca="false">TRUNC(J832*G832,2)</f>
        <v>0</v>
      </c>
      <c r="L832" s="51"/>
      <c r="M832" s="151"/>
      <c r="N832" s="7" t="n">
        <f aca="false">SUM(O832:V832)-K832</f>
        <v>0</v>
      </c>
      <c r="O832" s="51"/>
      <c r="P832" s="51"/>
      <c r="Q832" s="51"/>
      <c r="R832" s="51"/>
      <c r="S832" s="51"/>
      <c r="T832" s="51"/>
      <c r="U832" s="51" t="n">
        <f aca="false">K832</f>
        <v>0</v>
      </c>
      <c r="V832" s="51"/>
      <c r="W832" s="50"/>
      <c r="X832" s="50"/>
      <c r="Y832" s="43"/>
      <c r="IM832" s="21"/>
      <c r="IN832" s="21"/>
    </row>
    <row r="833" s="85" customFormat="true" ht="14.15" hidden="false" customHeight="false" outlineLevel="1" collapsed="false">
      <c r="A833" s="65" t="s">
        <v>1574</v>
      </c>
      <c r="B833" s="67"/>
      <c r="C833" s="67"/>
      <c r="D833" s="67"/>
      <c r="E833" s="115" t="s">
        <v>1575</v>
      </c>
      <c r="F833" s="142"/>
      <c r="G833" s="142"/>
      <c r="H833" s="143"/>
      <c r="I833" s="142"/>
      <c r="J833" s="142"/>
      <c r="K833" s="84"/>
      <c r="L833" s="69"/>
      <c r="M833" s="70"/>
      <c r="N833" s="71" t="n">
        <f aca="false">SUM(O833:V833)-K833</f>
        <v>0</v>
      </c>
      <c r="O833" s="69"/>
      <c r="P833" s="144"/>
      <c r="Q833" s="144"/>
      <c r="R833" s="144"/>
      <c r="S833" s="144"/>
      <c r="T833" s="144"/>
      <c r="U833" s="144"/>
      <c r="V833" s="144"/>
      <c r="W833" s="66"/>
      <c r="X833" s="66"/>
      <c r="Y833" s="43"/>
      <c r="IM833" s="145"/>
      <c r="IN833" s="145"/>
    </row>
    <row r="834" s="89" customFormat="true" ht="12.8" hidden="false" customHeight="false" outlineLevel="1" collapsed="false">
      <c r="A834" s="73" t="s">
        <v>1576</v>
      </c>
      <c r="B834" s="75"/>
      <c r="C834" s="75"/>
      <c r="D834" s="75"/>
      <c r="E834" s="116" t="s">
        <v>86</v>
      </c>
      <c r="F834" s="146"/>
      <c r="G834" s="146"/>
      <c r="H834" s="143"/>
      <c r="I834" s="146"/>
      <c r="J834" s="146"/>
      <c r="K834" s="94"/>
      <c r="L834" s="77"/>
      <c r="M834" s="78"/>
      <c r="N834" s="79"/>
      <c r="O834" s="77"/>
      <c r="P834" s="108"/>
      <c r="Q834" s="108"/>
      <c r="R834" s="108"/>
      <c r="S834" s="108"/>
      <c r="T834" s="108"/>
      <c r="U834" s="108"/>
      <c r="V834" s="108"/>
      <c r="W834" s="74"/>
      <c r="X834" s="74"/>
      <c r="Y834" s="43"/>
      <c r="IM834" s="147"/>
      <c r="IN834" s="147"/>
    </row>
    <row r="835" s="141" customFormat="true" ht="79.85" hidden="false" customHeight="false" outlineLevel="1" collapsed="false">
      <c r="A835" s="49" t="s">
        <v>1577</v>
      </c>
      <c r="B835" s="50" t="s">
        <v>49</v>
      </c>
      <c r="C835" s="50" t="s">
        <v>1578</v>
      </c>
      <c r="D835" s="50" t="s">
        <v>80</v>
      </c>
      <c r="E835" s="45" t="s">
        <v>1579</v>
      </c>
      <c r="F835" s="7" t="s">
        <v>117</v>
      </c>
      <c r="G835" s="51" t="n">
        <v>79</v>
      </c>
      <c r="H835" s="52"/>
      <c r="I835" s="46" t="n">
        <f aca="false">$D$1116</f>
        <v>0.264</v>
      </c>
      <c r="J835" s="53" t="n">
        <f aca="false">TRUNC(H835*(1+I835),2)</f>
        <v>0</v>
      </c>
      <c r="K835" s="54" t="n">
        <f aca="false">TRUNC(J835*G835,2)</f>
        <v>0</v>
      </c>
      <c r="L835" s="51"/>
      <c r="M835" s="151"/>
      <c r="N835" s="7" t="n">
        <f aca="false">SUM(O835:V835)-K835</f>
        <v>0</v>
      </c>
      <c r="O835" s="51"/>
      <c r="P835" s="51"/>
      <c r="Q835" s="51"/>
      <c r="R835" s="51"/>
      <c r="S835" s="59"/>
      <c r="T835" s="59"/>
      <c r="U835" s="51"/>
      <c r="V835" s="51" t="n">
        <f aca="false">K835</f>
        <v>0</v>
      </c>
      <c r="W835" s="7"/>
      <c r="X835" s="7"/>
      <c r="Y835" s="43"/>
      <c r="IM835" s="21"/>
      <c r="IN835" s="21"/>
    </row>
    <row r="836" s="141" customFormat="true" ht="79.85" hidden="false" customHeight="false" outlineLevel="1" collapsed="false">
      <c r="A836" s="49" t="s">
        <v>1580</v>
      </c>
      <c r="B836" s="50" t="s">
        <v>49</v>
      </c>
      <c r="C836" s="50" t="s">
        <v>1581</v>
      </c>
      <c r="D836" s="50" t="s">
        <v>80</v>
      </c>
      <c r="E836" s="45" t="s">
        <v>1582</v>
      </c>
      <c r="F836" s="7" t="s">
        <v>117</v>
      </c>
      <c r="G836" s="51" t="n">
        <v>3</v>
      </c>
      <c r="H836" s="52"/>
      <c r="I836" s="46" t="n">
        <f aca="false">$D$1116</f>
        <v>0.264</v>
      </c>
      <c r="J836" s="53" t="n">
        <f aca="false">TRUNC(H836*(1+I836),2)</f>
        <v>0</v>
      </c>
      <c r="K836" s="54" t="n">
        <f aca="false">TRUNC(J836*G836,2)</f>
        <v>0</v>
      </c>
      <c r="L836" s="51"/>
      <c r="M836" s="151"/>
      <c r="N836" s="7" t="n">
        <f aca="false">SUM(O836:V836)-K836</f>
        <v>0</v>
      </c>
      <c r="O836" s="51"/>
      <c r="P836" s="51"/>
      <c r="Q836" s="51"/>
      <c r="R836" s="51"/>
      <c r="S836" s="59"/>
      <c r="T836" s="59"/>
      <c r="U836" s="156"/>
      <c r="V836" s="51" t="n">
        <f aca="false">K836</f>
        <v>0</v>
      </c>
      <c r="W836" s="7"/>
      <c r="X836" s="7"/>
      <c r="Y836" s="43"/>
      <c r="IM836" s="21"/>
      <c r="IN836" s="21"/>
    </row>
    <row r="837" s="141" customFormat="true" ht="68.65" hidden="false" customHeight="false" outlineLevel="1" collapsed="false">
      <c r="A837" s="49" t="s">
        <v>1583</v>
      </c>
      <c r="B837" s="50" t="s">
        <v>49</v>
      </c>
      <c r="C837" s="50" t="s">
        <v>1584</v>
      </c>
      <c r="D837" s="50" t="s">
        <v>80</v>
      </c>
      <c r="E837" s="45" t="s">
        <v>1585</v>
      </c>
      <c r="F837" s="7" t="s">
        <v>117</v>
      </c>
      <c r="G837" s="51" t="n">
        <v>4</v>
      </c>
      <c r="H837" s="52"/>
      <c r="I837" s="46" t="n">
        <f aca="false">$D$1116</f>
        <v>0.264</v>
      </c>
      <c r="J837" s="53" t="n">
        <f aca="false">TRUNC(H837*(1+I837),2)</f>
        <v>0</v>
      </c>
      <c r="K837" s="54" t="n">
        <f aca="false">TRUNC(J837*G837,2)</f>
        <v>0</v>
      </c>
      <c r="L837" s="51"/>
      <c r="M837" s="151"/>
      <c r="N837" s="7" t="n">
        <f aca="false">SUM(O837:V837)-K837</f>
        <v>0</v>
      </c>
      <c r="O837" s="51"/>
      <c r="P837" s="51"/>
      <c r="Q837" s="51"/>
      <c r="R837" s="51"/>
      <c r="S837" s="59"/>
      <c r="T837" s="59"/>
      <c r="U837" s="51"/>
      <c r="V837" s="51" t="n">
        <f aca="false">K837</f>
        <v>0</v>
      </c>
      <c r="W837" s="7"/>
      <c r="X837" s="7"/>
      <c r="Y837" s="43"/>
      <c r="IM837" s="21"/>
      <c r="IN837" s="21"/>
    </row>
    <row r="838" s="10" customFormat="true" ht="35.05" hidden="false" customHeight="false" outlineLevel="1" collapsed="false">
      <c r="A838" s="49" t="s">
        <v>1586</v>
      </c>
      <c r="B838" s="50" t="s">
        <v>49</v>
      </c>
      <c r="C838" s="50" t="s">
        <v>1587</v>
      </c>
      <c r="D838" s="50" t="s">
        <v>80</v>
      </c>
      <c r="E838" s="45" t="s">
        <v>1588</v>
      </c>
      <c r="F838" s="7" t="s">
        <v>117</v>
      </c>
      <c r="G838" s="51" t="n">
        <v>18</v>
      </c>
      <c r="H838" s="52"/>
      <c r="I838" s="46" t="n">
        <f aca="false">$D$1116</f>
        <v>0.264</v>
      </c>
      <c r="J838" s="53" t="n">
        <f aca="false">TRUNC(H838*(1+I838),2)</f>
        <v>0</v>
      </c>
      <c r="K838" s="54" t="n">
        <f aca="false">TRUNC(J838*G838,2)</f>
        <v>0</v>
      </c>
      <c r="L838" s="140"/>
      <c r="M838" s="60"/>
      <c r="N838" s="7" t="n">
        <f aca="false">SUM(O838:V838)-K838</f>
        <v>0</v>
      </c>
      <c r="O838" s="51"/>
      <c r="P838" s="51"/>
      <c r="Q838" s="51"/>
      <c r="R838" s="51"/>
      <c r="S838" s="51"/>
      <c r="T838" s="51"/>
      <c r="U838" s="51"/>
      <c r="V838" s="51" t="n">
        <f aca="false">K838</f>
        <v>0</v>
      </c>
      <c r="W838" s="50"/>
      <c r="X838" s="50"/>
      <c r="Y838" s="43"/>
      <c r="IM838" s="21"/>
      <c r="IN838" s="21"/>
    </row>
    <row r="839" s="10" customFormat="true" ht="35.05" hidden="false" customHeight="false" outlineLevel="1" collapsed="false">
      <c r="A839" s="49" t="s">
        <v>1589</v>
      </c>
      <c r="B839" s="50" t="s">
        <v>49</v>
      </c>
      <c r="C839" s="50" t="s">
        <v>1590</v>
      </c>
      <c r="D839" s="50" t="s">
        <v>80</v>
      </c>
      <c r="E839" s="45" t="s">
        <v>1591</v>
      </c>
      <c r="F839" s="7" t="s">
        <v>117</v>
      </c>
      <c r="G839" s="51" t="n">
        <v>4</v>
      </c>
      <c r="H839" s="52"/>
      <c r="I839" s="46" t="n">
        <f aca="false">$D$1116</f>
        <v>0.264</v>
      </c>
      <c r="J839" s="53" t="n">
        <f aca="false">TRUNC(H839*(1+I839),2)</f>
        <v>0</v>
      </c>
      <c r="K839" s="54" t="n">
        <f aca="false">TRUNC(J839*G839,2)</f>
        <v>0</v>
      </c>
      <c r="L839" s="140"/>
      <c r="M839" s="60"/>
      <c r="N839" s="7" t="n">
        <f aca="false">SUM(O839:V839)-K839</f>
        <v>0</v>
      </c>
      <c r="O839" s="51"/>
      <c r="P839" s="51"/>
      <c r="Q839" s="51"/>
      <c r="R839" s="51"/>
      <c r="S839" s="51"/>
      <c r="T839" s="51"/>
      <c r="U839" s="51"/>
      <c r="V839" s="51" t="n">
        <f aca="false">K839</f>
        <v>0</v>
      </c>
      <c r="W839" s="50"/>
      <c r="X839" s="50"/>
      <c r="Y839" s="43"/>
      <c r="IM839" s="21"/>
      <c r="IN839" s="21"/>
    </row>
    <row r="840" s="10" customFormat="true" ht="35.05" hidden="false" customHeight="false" outlineLevel="1" collapsed="false">
      <c r="A840" s="49" t="s">
        <v>1592</v>
      </c>
      <c r="B840" s="50" t="s">
        <v>49</v>
      </c>
      <c r="C840" s="50" t="s">
        <v>1593</v>
      </c>
      <c r="D840" s="50" t="s">
        <v>80</v>
      </c>
      <c r="E840" s="45" t="s">
        <v>1594</v>
      </c>
      <c r="F840" s="7" t="s">
        <v>117</v>
      </c>
      <c r="G840" s="51" t="n">
        <v>1</v>
      </c>
      <c r="H840" s="52"/>
      <c r="I840" s="46" t="n">
        <f aca="false">$D$1116</f>
        <v>0.264</v>
      </c>
      <c r="J840" s="53" t="n">
        <f aca="false">TRUNC(H840*(1+I840),2)</f>
        <v>0</v>
      </c>
      <c r="K840" s="54" t="n">
        <f aca="false">TRUNC(J840*G840,2)</f>
        <v>0</v>
      </c>
      <c r="L840" s="140"/>
      <c r="M840" s="60"/>
      <c r="N840" s="7" t="n">
        <f aca="false">SUM(O840:V840)-K840</f>
        <v>0</v>
      </c>
      <c r="O840" s="51"/>
      <c r="P840" s="51"/>
      <c r="Q840" s="51"/>
      <c r="R840" s="51"/>
      <c r="S840" s="51"/>
      <c r="T840" s="51"/>
      <c r="U840" s="51"/>
      <c r="V840" s="51" t="n">
        <f aca="false">K840</f>
        <v>0</v>
      </c>
      <c r="W840" s="50"/>
      <c r="X840" s="50"/>
      <c r="Y840" s="43"/>
      <c r="IM840" s="21"/>
      <c r="IN840" s="21"/>
    </row>
    <row r="841" s="10" customFormat="true" ht="23.85" hidden="false" customHeight="false" outlineLevel="1" collapsed="false">
      <c r="A841" s="49" t="s">
        <v>1595</v>
      </c>
      <c r="B841" s="50" t="s">
        <v>49</v>
      </c>
      <c r="C841" s="50" t="s">
        <v>1596</v>
      </c>
      <c r="D841" s="50" t="s">
        <v>80</v>
      </c>
      <c r="E841" s="45" t="s">
        <v>1597</v>
      </c>
      <c r="F841" s="7" t="s">
        <v>117</v>
      </c>
      <c r="G841" s="51" t="n">
        <v>4</v>
      </c>
      <c r="H841" s="52"/>
      <c r="I841" s="46" t="n">
        <f aca="false">$D$1116</f>
        <v>0.264</v>
      </c>
      <c r="J841" s="53" t="n">
        <f aca="false">TRUNC(H841*(1+I841),2)</f>
        <v>0</v>
      </c>
      <c r="K841" s="54" t="n">
        <f aca="false">TRUNC(J841*G841,2)</f>
        <v>0</v>
      </c>
      <c r="L841" s="140"/>
      <c r="M841" s="60"/>
      <c r="N841" s="7" t="n">
        <f aca="false">SUM(O841:V841)-K841</f>
        <v>0</v>
      </c>
      <c r="O841" s="51"/>
      <c r="P841" s="51"/>
      <c r="Q841" s="51"/>
      <c r="R841" s="51"/>
      <c r="S841" s="51"/>
      <c r="T841" s="51"/>
      <c r="U841" s="51"/>
      <c r="V841" s="51" t="n">
        <f aca="false">K841</f>
        <v>0</v>
      </c>
      <c r="W841" s="50"/>
      <c r="X841" s="50"/>
      <c r="Y841" s="43"/>
      <c r="IM841" s="21"/>
      <c r="IN841" s="21"/>
    </row>
    <row r="842" s="10" customFormat="true" ht="23.85" hidden="false" customHeight="false" outlineLevel="1" collapsed="false">
      <c r="A842" s="49" t="s">
        <v>1598</v>
      </c>
      <c r="B842" s="50" t="s">
        <v>49</v>
      </c>
      <c r="C842" s="50" t="s">
        <v>1599</v>
      </c>
      <c r="D842" s="50" t="s">
        <v>80</v>
      </c>
      <c r="E842" s="45" t="s">
        <v>1600</v>
      </c>
      <c r="F842" s="7" t="s">
        <v>117</v>
      </c>
      <c r="G842" s="51" t="n">
        <v>82</v>
      </c>
      <c r="H842" s="52"/>
      <c r="I842" s="46" t="n">
        <f aca="false">$D$1116</f>
        <v>0.264</v>
      </c>
      <c r="J842" s="53" t="n">
        <f aca="false">TRUNC(H842*(1+I842),2)</f>
        <v>0</v>
      </c>
      <c r="K842" s="54" t="n">
        <f aca="false">TRUNC(J842*G842,2)</f>
        <v>0</v>
      </c>
      <c r="L842" s="140"/>
      <c r="M842" s="60"/>
      <c r="N842" s="7" t="n">
        <f aca="false">SUM(O842:V842)-K842</f>
        <v>0</v>
      </c>
      <c r="O842" s="51"/>
      <c r="P842" s="51"/>
      <c r="Q842" s="51"/>
      <c r="R842" s="51"/>
      <c r="S842" s="51"/>
      <c r="T842" s="51"/>
      <c r="U842" s="51"/>
      <c r="V842" s="51" t="n">
        <f aca="false">K842</f>
        <v>0</v>
      </c>
      <c r="W842" s="50"/>
      <c r="X842" s="50"/>
      <c r="Y842" s="43"/>
      <c r="IM842" s="21"/>
      <c r="IN842" s="21"/>
    </row>
    <row r="843" s="11" customFormat="true" ht="23.85" hidden="false" customHeight="false" outlineLevel="1" collapsed="false">
      <c r="A843" s="49" t="s">
        <v>1601</v>
      </c>
      <c r="B843" s="50" t="s">
        <v>49</v>
      </c>
      <c r="C843" s="50" t="s">
        <v>1602</v>
      </c>
      <c r="D843" s="50" t="s">
        <v>80</v>
      </c>
      <c r="E843" s="45" t="s">
        <v>1603</v>
      </c>
      <c r="F843" s="7" t="s">
        <v>117</v>
      </c>
      <c r="G843" s="51" t="n">
        <v>4</v>
      </c>
      <c r="H843" s="52"/>
      <c r="I843" s="46" t="n">
        <f aca="false">$D$1116</f>
        <v>0.264</v>
      </c>
      <c r="J843" s="53" t="n">
        <f aca="false">TRUNC(H843*(1+I843),2)</f>
        <v>0</v>
      </c>
      <c r="K843" s="54" t="n">
        <f aca="false">TRUNC(J843*G843,2)</f>
        <v>0</v>
      </c>
      <c r="L843" s="140"/>
      <c r="M843" s="60"/>
      <c r="N843" s="7" t="n">
        <f aca="false">SUM(O843:V843)-K843</f>
        <v>0</v>
      </c>
      <c r="O843" s="51"/>
      <c r="P843" s="51"/>
      <c r="Q843" s="51"/>
      <c r="R843" s="51"/>
      <c r="S843" s="51"/>
      <c r="T843" s="51"/>
      <c r="U843" s="51"/>
      <c r="V843" s="51" t="n">
        <f aca="false">K843</f>
        <v>0</v>
      </c>
      <c r="W843" s="50"/>
      <c r="X843" s="50"/>
      <c r="Y843" s="43"/>
      <c r="Z843" s="21"/>
      <c r="AA843" s="21"/>
      <c r="AB843" s="21"/>
      <c r="AC843" s="21"/>
    </row>
    <row r="844" s="141" customFormat="true" ht="23.85" hidden="false" customHeight="false" outlineLevel="1" collapsed="false">
      <c r="A844" s="49" t="s">
        <v>1604</v>
      </c>
      <c r="B844" s="50" t="s">
        <v>49</v>
      </c>
      <c r="C844" s="50" t="s">
        <v>1605</v>
      </c>
      <c r="D844" s="50" t="s">
        <v>51</v>
      </c>
      <c r="E844" s="45" t="s">
        <v>1606</v>
      </c>
      <c r="F844" s="7" t="s">
        <v>130</v>
      </c>
      <c r="G844" s="51" t="n">
        <v>246</v>
      </c>
      <c r="H844" s="52"/>
      <c r="I844" s="46" t="n">
        <f aca="false">$D$1116</f>
        <v>0.264</v>
      </c>
      <c r="J844" s="53" t="n">
        <f aca="false">TRUNC(H844*(1+I844),2)</f>
        <v>0</v>
      </c>
      <c r="K844" s="54" t="n">
        <f aca="false">TRUNC(J844*G844,2)</f>
        <v>0</v>
      </c>
      <c r="L844" s="140"/>
      <c r="M844" s="60"/>
      <c r="N844" s="7" t="n">
        <f aca="false">SUM(O844:V844)-K844</f>
        <v>0</v>
      </c>
      <c r="O844" s="51"/>
      <c r="P844" s="51"/>
      <c r="Q844" s="51"/>
      <c r="R844" s="51"/>
      <c r="S844" s="51"/>
      <c r="T844" s="51"/>
      <c r="U844" s="51"/>
      <c r="V844" s="51" t="n">
        <f aca="false">K844</f>
        <v>0</v>
      </c>
      <c r="W844" s="50"/>
      <c r="X844" s="50"/>
      <c r="Y844" s="43"/>
      <c r="Z844" s="21"/>
      <c r="AA844" s="21"/>
      <c r="AB844" s="21"/>
      <c r="AC844" s="21"/>
      <c r="IM844" s="21"/>
      <c r="IN844" s="21"/>
    </row>
    <row r="845" s="89" customFormat="true" ht="12.8" hidden="false" customHeight="false" outlineLevel="1" collapsed="false">
      <c r="A845" s="73" t="s">
        <v>1607</v>
      </c>
      <c r="B845" s="75"/>
      <c r="C845" s="75"/>
      <c r="D845" s="75"/>
      <c r="E845" s="116" t="s">
        <v>166</v>
      </c>
      <c r="F845" s="146"/>
      <c r="G845" s="146"/>
      <c r="H845" s="143"/>
      <c r="I845" s="146"/>
      <c r="J845" s="146"/>
      <c r="K845" s="94"/>
      <c r="L845" s="77"/>
      <c r="M845" s="78"/>
      <c r="N845" s="79"/>
      <c r="O845" s="77"/>
      <c r="P845" s="108"/>
      <c r="Q845" s="108"/>
      <c r="R845" s="108"/>
      <c r="S845" s="108"/>
      <c r="T845" s="108"/>
      <c r="U845" s="108"/>
      <c r="V845" s="108"/>
      <c r="W845" s="74"/>
      <c r="X845" s="74"/>
      <c r="Y845" s="43"/>
      <c r="IM845" s="147"/>
      <c r="IN845" s="147"/>
    </row>
    <row r="846" s="141" customFormat="true" ht="79.85" hidden="false" customHeight="false" outlineLevel="1" collapsed="false">
      <c r="A846" s="49" t="s">
        <v>1608</v>
      </c>
      <c r="B846" s="50" t="s">
        <v>49</v>
      </c>
      <c r="C846" s="50" t="s">
        <v>1578</v>
      </c>
      <c r="D846" s="50" t="s">
        <v>80</v>
      </c>
      <c r="E846" s="45" t="s">
        <v>1579</v>
      </c>
      <c r="F846" s="7" t="s">
        <v>117</v>
      </c>
      <c r="G846" s="51" t="n">
        <v>23</v>
      </c>
      <c r="H846" s="52"/>
      <c r="I846" s="46" t="n">
        <f aca="false">$D$1116</f>
        <v>0.264</v>
      </c>
      <c r="J846" s="53" t="n">
        <f aca="false">TRUNC(H846*(1+I846),2)</f>
        <v>0</v>
      </c>
      <c r="K846" s="54" t="n">
        <f aca="false">TRUNC(J846*G846,2)</f>
        <v>0</v>
      </c>
      <c r="L846" s="140"/>
      <c r="M846" s="60"/>
      <c r="N846" s="7" t="n">
        <f aca="false">SUM(O846:V846)-K846</f>
        <v>0</v>
      </c>
      <c r="O846" s="51"/>
      <c r="P846" s="51"/>
      <c r="Q846" s="51"/>
      <c r="R846" s="51"/>
      <c r="S846" s="51"/>
      <c r="T846" s="51"/>
      <c r="U846" s="51"/>
      <c r="V846" s="51"/>
      <c r="W846" s="7"/>
      <c r="X846" s="51" t="n">
        <f aca="false">K846</f>
        <v>0</v>
      </c>
      <c r="Y846" s="43"/>
      <c r="IM846" s="21"/>
      <c r="IN846" s="21"/>
    </row>
    <row r="847" s="10" customFormat="true" ht="79.85" hidden="false" customHeight="false" outlineLevel="1" collapsed="false">
      <c r="A847" s="49" t="s">
        <v>1609</v>
      </c>
      <c r="B847" s="50" t="s">
        <v>49</v>
      </c>
      <c r="C847" s="50" t="s">
        <v>1581</v>
      </c>
      <c r="D847" s="50" t="s">
        <v>80</v>
      </c>
      <c r="E847" s="45" t="s">
        <v>1582</v>
      </c>
      <c r="F847" s="7" t="s">
        <v>117</v>
      </c>
      <c r="G847" s="51" t="n">
        <v>7</v>
      </c>
      <c r="H847" s="52"/>
      <c r="I847" s="46" t="n">
        <f aca="false">$D$1116</f>
        <v>0.264</v>
      </c>
      <c r="J847" s="53" t="n">
        <f aca="false">TRUNC(H847*(1+I847),2)</f>
        <v>0</v>
      </c>
      <c r="K847" s="54" t="n">
        <f aca="false">TRUNC(J847*G847,2)</f>
        <v>0</v>
      </c>
      <c r="L847" s="140"/>
      <c r="M847" s="60"/>
      <c r="N847" s="7" t="n">
        <f aca="false">SUM(O847:V847)-K847</f>
        <v>0</v>
      </c>
      <c r="O847" s="51"/>
      <c r="P847" s="51"/>
      <c r="Q847" s="51"/>
      <c r="R847" s="51"/>
      <c r="S847" s="51"/>
      <c r="T847" s="51"/>
      <c r="U847" s="156"/>
      <c r="V847" s="51"/>
      <c r="W847" s="50"/>
      <c r="X847" s="114" t="n">
        <f aca="false">K847</f>
        <v>0</v>
      </c>
      <c r="Y847" s="43"/>
      <c r="IM847" s="21"/>
      <c r="IN847" s="21"/>
    </row>
    <row r="848" s="141" customFormat="true" ht="68.65" hidden="false" customHeight="false" outlineLevel="1" collapsed="false">
      <c r="A848" s="49" t="s">
        <v>1610</v>
      </c>
      <c r="B848" s="50" t="s">
        <v>49</v>
      </c>
      <c r="C848" s="50" t="s">
        <v>1584</v>
      </c>
      <c r="D848" s="50" t="s">
        <v>80</v>
      </c>
      <c r="E848" s="45" t="s">
        <v>1585</v>
      </c>
      <c r="F848" s="7" t="s">
        <v>117</v>
      </c>
      <c r="G848" s="51" t="n">
        <v>7</v>
      </c>
      <c r="H848" s="52"/>
      <c r="I848" s="46" t="n">
        <f aca="false">$D$1116</f>
        <v>0.264</v>
      </c>
      <c r="J848" s="53" t="n">
        <f aca="false">TRUNC(H848*(1+I848),2)</f>
        <v>0</v>
      </c>
      <c r="K848" s="54" t="n">
        <f aca="false">TRUNC(J848*G848,2)</f>
        <v>0</v>
      </c>
      <c r="L848" s="140"/>
      <c r="M848" s="60"/>
      <c r="N848" s="7" t="n">
        <f aca="false">SUM(O848:V848)-K848</f>
        <v>0</v>
      </c>
      <c r="O848" s="51"/>
      <c r="P848" s="51"/>
      <c r="Q848" s="51"/>
      <c r="R848" s="51"/>
      <c r="S848" s="51"/>
      <c r="T848" s="51"/>
      <c r="U848" s="51"/>
      <c r="V848" s="51"/>
      <c r="W848" s="7"/>
      <c r="X848" s="114" t="n">
        <f aca="false">K848</f>
        <v>0</v>
      </c>
      <c r="Y848" s="43"/>
      <c r="IM848" s="21"/>
      <c r="IN848" s="21"/>
    </row>
    <row r="849" s="141" customFormat="true" ht="35.05" hidden="false" customHeight="false" outlineLevel="1" collapsed="false">
      <c r="A849" s="49" t="s">
        <v>1611</v>
      </c>
      <c r="B849" s="50" t="s">
        <v>49</v>
      </c>
      <c r="C849" s="50" t="s">
        <v>1612</v>
      </c>
      <c r="D849" s="50" t="s">
        <v>80</v>
      </c>
      <c r="E849" s="45" t="s">
        <v>1613</v>
      </c>
      <c r="F849" s="7" t="s">
        <v>117</v>
      </c>
      <c r="G849" s="51" t="n">
        <v>1</v>
      </c>
      <c r="H849" s="52"/>
      <c r="I849" s="46" t="n">
        <f aca="false">$D$1116</f>
        <v>0.264</v>
      </c>
      <c r="J849" s="53" t="n">
        <f aca="false">TRUNC(H849*(1+I849),2)</f>
        <v>0</v>
      </c>
      <c r="K849" s="54" t="n">
        <f aca="false">TRUNC(J849*G849,2)</f>
        <v>0</v>
      </c>
      <c r="L849" s="140"/>
      <c r="M849" s="46"/>
      <c r="N849" s="7" t="n">
        <f aca="false">SUM(O849:V849)-K849</f>
        <v>0</v>
      </c>
      <c r="O849" s="51"/>
      <c r="P849" s="51"/>
      <c r="Q849" s="51"/>
      <c r="R849" s="51"/>
      <c r="S849" s="51"/>
      <c r="T849" s="51"/>
      <c r="U849" s="156"/>
      <c r="V849" s="51"/>
      <c r="W849" s="51" t="n">
        <f aca="false">K849</f>
        <v>0</v>
      </c>
      <c r="X849" s="7"/>
      <c r="Y849" s="43"/>
      <c r="IM849" s="21"/>
      <c r="IN849" s="21"/>
    </row>
    <row r="850" s="10" customFormat="true" ht="35.05" hidden="false" customHeight="false" outlineLevel="1" collapsed="false">
      <c r="A850" s="49" t="s">
        <v>1614</v>
      </c>
      <c r="B850" s="50" t="s">
        <v>49</v>
      </c>
      <c r="C850" s="50" t="s">
        <v>1587</v>
      </c>
      <c r="D850" s="50" t="s">
        <v>80</v>
      </c>
      <c r="E850" s="45" t="s">
        <v>1588</v>
      </c>
      <c r="F850" s="7" t="s">
        <v>117</v>
      </c>
      <c r="G850" s="51" t="n">
        <v>5</v>
      </c>
      <c r="H850" s="52"/>
      <c r="I850" s="46" t="n">
        <f aca="false">$D$1116</f>
        <v>0.264</v>
      </c>
      <c r="J850" s="53" t="n">
        <f aca="false">TRUNC(H850*(1+I850),2)</f>
        <v>0</v>
      </c>
      <c r="K850" s="54" t="n">
        <f aca="false">TRUNC(J850*G850,2)</f>
        <v>0</v>
      </c>
      <c r="L850" s="140"/>
      <c r="M850" s="60"/>
      <c r="N850" s="7" t="n">
        <f aca="false">SUM(O850:V850)-K850</f>
        <v>0</v>
      </c>
      <c r="O850" s="51"/>
      <c r="P850" s="51"/>
      <c r="Q850" s="51"/>
      <c r="R850" s="51"/>
      <c r="S850" s="51"/>
      <c r="T850" s="51"/>
      <c r="U850" s="51"/>
      <c r="V850" s="51"/>
      <c r="W850" s="114" t="n">
        <f aca="false">K850</f>
        <v>0</v>
      </c>
      <c r="X850" s="50"/>
      <c r="Y850" s="43"/>
      <c r="IM850" s="21"/>
      <c r="IN850" s="21"/>
    </row>
    <row r="851" s="10" customFormat="true" ht="35.05" hidden="false" customHeight="false" outlineLevel="1" collapsed="false">
      <c r="A851" s="49" t="s">
        <v>1615</v>
      </c>
      <c r="B851" s="50" t="s">
        <v>49</v>
      </c>
      <c r="C851" s="50" t="s">
        <v>1616</v>
      </c>
      <c r="D851" s="50" t="s">
        <v>80</v>
      </c>
      <c r="E851" s="45" t="s">
        <v>1617</v>
      </c>
      <c r="F851" s="7" t="s">
        <v>117</v>
      </c>
      <c r="G851" s="51" t="n">
        <v>3</v>
      </c>
      <c r="H851" s="52"/>
      <c r="I851" s="46" t="n">
        <f aca="false">$D$1116</f>
        <v>0.264</v>
      </c>
      <c r="J851" s="53" t="n">
        <f aca="false">TRUNC(H851*(1+I851),2)</f>
        <v>0</v>
      </c>
      <c r="K851" s="54" t="n">
        <f aca="false">TRUNC(J851*G851,2)</f>
        <v>0</v>
      </c>
      <c r="L851" s="140"/>
      <c r="M851" s="60"/>
      <c r="N851" s="7" t="n">
        <f aca="false">SUM(O851:V851)-K851</f>
        <v>0</v>
      </c>
      <c r="O851" s="51"/>
      <c r="P851" s="51"/>
      <c r="Q851" s="51"/>
      <c r="R851" s="51"/>
      <c r="S851" s="51"/>
      <c r="T851" s="51"/>
      <c r="U851" s="51"/>
      <c r="V851" s="51"/>
      <c r="W851" s="114" t="n">
        <f aca="false">K851</f>
        <v>0</v>
      </c>
      <c r="X851" s="50"/>
      <c r="Y851" s="43"/>
      <c r="IM851" s="21"/>
      <c r="IN851" s="21"/>
    </row>
    <row r="852" s="141" customFormat="true" ht="35.05" hidden="false" customHeight="false" outlineLevel="1" collapsed="false">
      <c r="A852" s="49" t="s">
        <v>1618</v>
      </c>
      <c r="B852" s="50" t="s">
        <v>49</v>
      </c>
      <c r="C852" s="50" t="s">
        <v>1590</v>
      </c>
      <c r="D852" s="50" t="s">
        <v>80</v>
      </c>
      <c r="E852" s="45" t="s">
        <v>1591</v>
      </c>
      <c r="F852" s="7" t="s">
        <v>117</v>
      </c>
      <c r="G852" s="51" t="n">
        <v>2</v>
      </c>
      <c r="H852" s="52"/>
      <c r="I852" s="46" t="n">
        <f aca="false">$D$1116</f>
        <v>0.264</v>
      </c>
      <c r="J852" s="53" t="n">
        <f aca="false">TRUNC(H852*(1+I852),2)</f>
        <v>0</v>
      </c>
      <c r="K852" s="54" t="n">
        <f aca="false">TRUNC(J852*G852,2)</f>
        <v>0</v>
      </c>
      <c r="L852" s="140"/>
      <c r="M852" s="60"/>
      <c r="N852" s="7" t="n">
        <f aca="false">SUM(O852:V852)-K852</f>
        <v>0</v>
      </c>
      <c r="O852" s="51"/>
      <c r="P852" s="51"/>
      <c r="Q852" s="157"/>
      <c r="R852" s="157"/>
      <c r="S852" s="157"/>
      <c r="T852" s="51"/>
      <c r="U852" s="51"/>
      <c r="V852" s="51"/>
      <c r="W852" s="114" t="n">
        <f aca="false">K852</f>
        <v>0</v>
      </c>
      <c r="X852" s="7"/>
      <c r="Y852" s="43"/>
      <c r="IM852" s="21"/>
      <c r="IN852" s="21"/>
    </row>
    <row r="853" s="141" customFormat="true" ht="23.85" hidden="false" customHeight="false" outlineLevel="1" collapsed="false">
      <c r="A853" s="49" t="s">
        <v>1619</v>
      </c>
      <c r="B853" s="50" t="s">
        <v>49</v>
      </c>
      <c r="C853" s="50" t="s">
        <v>1596</v>
      </c>
      <c r="D853" s="50" t="s">
        <v>80</v>
      </c>
      <c r="E853" s="45" t="s">
        <v>1597</v>
      </c>
      <c r="F853" s="7" t="s">
        <v>117</v>
      </c>
      <c r="G853" s="51" t="n">
        <v>5</v>
      </c>
      <c r="H853" s="52"/>
      <c r="I853" s="46" t="n">
        <f aca="false">$D$1116</f>
        <v>0.264</v>
      </c>
      <c r="J853" s="53" t="n">
        <f aca="false">TRUNC(H853*(1+I853),2)</f>
        <v>0</v>
      </c>
      <c r="K853" s="54" t="n">
        <f aca="false">TRUNC(J853*G853,2)</f>
        <v>0</v>
      </c>
      <c r="L853" s="140"/>
      <c r="M853" s="60"/>
      <c r="N853" s="7" t="n">
        <f aca="false">SUM(O853:V853)-K853</f>
        <v>0</v>
      </c>
      <c r="O853" s="51"/>
      <c r="P853" s="51"/>
      <c r="Q853" s="51"/>
      <c r="R853" s="51"/>
      <c r="S853" s="51"/>
      <c r="T853" s="51"/>
      <c r="U853" s="51"/>
      <c r="V853" s="51"/>
      <c r="W853" s="114" t="n">
        <f aca="false">K853</f>
        <v>0</v>
      </c>
      <c r="X853" s="7"/>
      <c r="Y853" s="43"/>
      <c r="IM853" s="21"/>
      <c r="IN853" s="21"/>
    </row>
    <row r="854" s="10" customFormat="true" ht="23.85" hidden="false" customHeight="false" outlineLevel="1" collapsed="false">
      <c r="A854" s="49" t="s">
        <v>1620</v>
      </c>
      <c r="B854" s="50" t="s">
        <v>49</v>
      </c>
      <c r="C854" s="50" t="s">
        <v>1599</v>
      </c>
      <c r="D854" s="50" t="s">
        <v>80</v>
      </c>
      <c r="E854" s="45" t="s">
        <v>1600</v>
      </c>
      <c r="F854" s="7" t="s">
        <v>117</v>
      </c>
      <c r="G854" s="51" t="n">
        <v>30</v>
      </c>
      <c r="H854" s="52"/>
      <c r="I854" s="46" t="n">
        <f aca="false">$D$1116</f>
        <v>0.264</v>
      </c>
      <c r="J854" s="53" t="n">
        <f aca="false">TRUNC(H854*(1+I854),2)</f>
        <v>0</v>
      </c>
      <c r="K854" s="54" t="n">
        <f aca="false">TRUNC(J854*G854,2)</f>
        <v>0</v>
      </c>
      <c r="L854" s="140"/>
      <c r="M854" s="60"/>
      <c r="N854" s="7" t="n">
        <f aca="false">SUM(O854:V854)-K854</f>
        <v>0</v>
      </c>
      <c r="O854" s="51"/>
      <c r="P854" s="51"/>
      <c r="Q854" s="51"/>
      <c r="R854" s="51"/>
      <c r="S854" s="51"/>
      <c r="T854" s="51"/>
      <c r="U854" s="51"/>
      <c r="V854" s="51"/>
      <c r="W854" s="114" t="n">
        <f aca="false">K854</f>
        <v>0</v>
      </c>
      <c r="X854" s="50"/>
      <c r="Y854" s="43"/>
      <c r="IM854" s="21"/>
      <c r="IN854" s="21"/>
    </row>
    <row r="855" s="10" customFormat="true" ht="23.85" hidden="false" customHeight="false" outlineLevel="1" collapsed="false">
      <c r="A855" s="49" t="s">
        <v>1621</v>
      </c>
      <c r="B855" s="50" t="s">
        <v>49</v>
      </c>
      <c r="C855" s="50" t="s">
        <v>1602</v>
      </c>
      <c r="D855" s="50" t="s">
        <v>80</v>
      </c>
      <c r="E855" s="45" t="s">
        <v>1603</v>
      </c>
      <c r="F855" s="7" t="s">
        <v>117</v>
      </c>
      <c r="G855" s="51" t="n">
        <v>1</v>
      </c>
      <c r="H855" s="52"/>
      <c r="I855" s="46" t="n">
        <f aca="false">$D$1116</f>
        <v>0.264</v>
      </c>
      <c r="J855" s="53" t="n">
        <f aca="false">TRUNC(H855*(1+I855),2)</f>
        <v>0</v>
      </c>
      <c r="K855" s="54" t="n">
        <f aca="false">TRUNC(J855*G855,2)</f>
        <v>0</v>
      </c>
      <c r="L855" s="140"/>
      <c r="M855" s="60"/>
      <c r="N855" s="7" t="n">
        <f aca="false">SUM(O855:V855)-K855</f>
        <v>0</v>
      </c>
      <c r="O855" s="51"/>
      <c r="P855" s="51"/>
      <c r="Q855" s="51"/>
      <c r="R855" s="51"/>
      <c r="S855" s="51"/>
      <c r="T855" s="51"/>
      <c r="U855" s="51"/>
      <c r="V855" s="51"/>
      <c r="W855" s="114" t="n">
        <f aca="false">K855</f>
        <v>0</v>
      </c>
      <c r="X855" s="50"/>
      <c r="Y855" s="43"/>
      <c r="IM855" s="21"/>
      <c r="IN855" s="21"/>
    </row>
    <row r="856" s="85" customFormat="true" ht="14.15" hidden="false" customHeight="false" outlineLevel="1" collapsed="false">
      <c r="A856" s="65" t="s">
        <v>1622</v>
      </c>
      <c r="B856" s="67"/>
      <c r="C856" s="67"/>
      <c r="D856" s="67"/>
      <c r="E856" s="115" t="s">
        <v>1623</v>
      </c>
      <c r="F856" s="142"/>
      <c r="G856" s="142"/>
      <c r="H856" s="143"/>
      <c r="I856" s="142"/>
      <c r="J856" s="142"/>
      <c r="K856" s="84"/>
      <c r="L856" s="69"/>
      <c r="M856" s="70"/>
      <c r="N856" s="71" t="n">
        <f aca="false">SUM(O856:V856)-K856</f>
        <v>0</v>
      </c>
      <c r="O856" s="69"/>
      <c r="P856" s="144"/>
      <c r="Q856" s="144"/>
      <c r="R856" s="144"/>
      <c r="S856" s="144"/>
      <c r="T856" s="144"/>
      <c r="U856" s="144"/>
      <c r="V856" s="144"/>
      <c r="W856" s="66"/>
      <c r="X856" s="66"/>
      <c r="Y856" s="43"/>
      <c r="IM856" s="145"/>
      <c r="IN856" s="145"/>
    </row>
    <row r="857" s="89" customFormat="true" ht="12.8" hidden="false" customHeight="false" outlineLevel="1" collapsed="false">
      <c r="A857" s="73" t="s">
        <v>1624</v>
      </c>
      <c r="B857" s="75"/>
      <c r="C857" s="75"/>
      <c r="D857" s="75"/>
      <c r="E857" s="116" t="s">
        <v>86</v>
      </c>
      <c r="F857" s="146"/>
      <c r="G857" s="146"/>
      <c r="H857" s="143"/>
      <c r="I857" s="146"/>
      <c r="J857" s="146"/>
      <c r="K857" s="94"/>
      <c r="L857" s="77"/>
      <c r="M857" s="78"/>
      <c r="N857" s="79"/>
      <c r="O857" s="77"/>
      <c r="P857" s="108"/>
      <c r="Q857" s="108"/>
      <c r="R857" s="108"/>
      <c r="S857" s="108"/>
      <c r="T857" s="108"/>
      <c r="U857" s="108"/>
      <c r="V857" s="108"/>
      <c r="W857" s="74"/>
      <c r="X857" s="74"/>
      <c r="Y857" s="43"/>
      <c r="IM857" s="147"/>
      <c r="IN857" s="147"/>
    </row>
    <row r="858" s="10" customFormat="true" ht="23.85" hidden="false" customHeight="false" outlineLevel="1" collapsed="false">
      <c r="A858" s="49" t="s">
        <v>1625</v>
      </c>
      <c r="B858" s="50" t="s">
        <v>49</v>
      </c>
      <c r="C858" s="50" t="s">
        <v>1626</v>
      </c>
      <c r="D858" s="50" t="s">
        <v>80</v>
      </c>
      <c r="E858" s="45" t="s">
        <v>1627</v>
      </c>
      <c r="F858" s="7" t="s">
        <v>117</v>
      </c>
      <c r="G858" s="51" t="n">
        <v>6</v>
      </c>
      <c r="H858" s="52"/>
      <c r="I858" s="46" t="n">
        <f aca="false">$D$1116</f>
        <v>0.264</v>
      </c>
      <c r="J858" s="53" t="n">
        <f aca="false">TRUNC(H858*(1+I858),2)</f>
        <v>0</v>
      </c>
      <c r="K858" s="54" t="n">
        <f aca="false">TRUNC(J858*G858,2)</f>
        <v>0</v>
      </c>
      <c r="L858" s="140"/>
      <c r="M858" s="60"/>
      <c r="N858" s="7" t="n">
        <f aca="false">SUM(O858:V858)-K858</f>
        <v>0</v>
      </c>
      <c r="O858" s="51"/>
      <c r="P858" s="51"/>
      <c r="Q858" s="51"/>
      <c r="R858" s="51"/>
      <c r="S858" s="51"/>
      <c r="T858" s="51"/>
      <c r="U858" s="51"/>
      <c r="V858" s="51"/>
      <c r="W858" s="50"/>
      <c r="X858" s="109" t="n">
        <f aca="false">K858</f>
        <v>0</v>
      </c>
      <c r="Y858" s="43"/>
      <c r="IM858" s="21"/>
      <c r="IN858" s="21"/>
    </row>
    <row r="859" s="141" customFormat="true" ht="23.85" hidden="false" customHeight="false" outlineLevel="1" collapsed="false">
      <c r="A859" s="49" t="s">
        <v>1628</v>
      </c>
      <c r="B859" s="50" t="s">
        <v>49</v>
      </c>
      <c r="C859" s="50" t="s">
        <v>1629</v>
      </c>
      <c r="D859" s="50" t="s">
        <v>80</v>
      </c>
      <c r="E859" s="45" t="s">
        <v>1630</v>
      </c>
      <c r="F859" s="7" t="s">
        <v>117</v>
      </c>
      <c r="G859" s="51" t="n">
        <v>6</v>
      </c>
      <c r="H859" s="52"/>
      <c r="I859" s="46" t="n">
        <f aca="false">$D$1116</f>
        <v>0.264</v>
      </c>
      <c r="J859" s="53" t="n">
        <f aca="false">TRUNC(H859*(1+I859),2)</f>
        <v>0</v>
      </c>
      <c r="K859" s="54" t="n">
        <f aca="false">TRUNC(J859*G859,2)</f>
        <v>0</v>
      </c>
      <c r="L859" s="140"/>
      <c r="M859" s="60"/>
      <c r="N859" s="7" t="n">
        <f aca="false">SUM(O859:V859)-K859</f>
        <v>0</v>
      </c>
      <c r="O859" s="51"/>
      <c r="P859" s="51"/>
      <c r="Q859" s="51"/>
      <c r="R859" s="51"/>
      <c r="S859" s="51"/>
      <c r="T859" s="51"/>
      <c r="U859" s="51"/>
      <c r="V859" s="160"/>
      <c r="W859" s="7"/>
      <c r="X859" s="109" t="n">
        <f aca="false">K859</f>
        <v>0</v>
      </c>
      <c r="Y859" s="43"/>
      <c r="IM859" s="21"/>
      <c r="IN859" s="21"/>
    </row>
    <row r="860" s="141" customFormat="true" ht="35.05" hidden="false" customHeight="false" outlineLevel="1" collapsed="false">
      <c r="A860" s="49" t="s">
        <v>1631</v>
      </c>
      <c r="B860" s="50" t="s">
        <v>49</v>
      </c>
      <c r="C860" s="50" t="s">
        <v>1632</v>
      </c>
      <c r="D860" s="50" t="s">
        <v>80</v>
      </c>
      <c r="E860" s="45" t="s">
        <v>1633</v>
      </c>
      <c r="F860" s="7" t="s">
        <v>117</v>
      </c>
      <c r="G860" s="51" t="n">
        <v>9</v>
      </c>
      <c r="H860" s="52"/>
      <c r="I860" s="46" t="n">
        <f aca="false">$D$1116</f>
        <v>0.264</v>
      </c>
      <c r="J860" s="53" t="n">
        <f aca="false">TRUNC(H860*(1+I860),2)</f>
        <v>0</v>
      </c>
      <c r="K860" s="54" t="n">
        <f aca="false">TRUNC(J860*G860,2)</f>
        <v>0</v>
      </c>
      <c r="L860" s="140"/>
      <c r="M860" s="51"/>
      <c r="N860" s="7" t="n">
        <f aca="false">SUM(O860:V860)-K860</f>
        <v>0</v>
      </c>
      <c r="O860" s="51"/>
      <c r="P860" s="51"/>
      <c r="Q860" s="51"/>
      <c r="R860" s="51"/>
      <c r="S860" s="51"/>
      <c r="T860" s="51"/>
      <c r="U860" s="51"/>
      <c r="V860" s="51"/>
      <c r="W860" s="51" t="n">
        <f aca="false">K860</f>
        <v>0</v>
      </c>
      <c r="X860" s="109"/>
      <c r="Y860" s="43"/>
      <c r="IM860" s="21"/>
      <c r="IN860" s="21"/>
    </row>
    <row r="861" s="10" customFormat="true" ht="35.05" hidden="false" customHeight="false" outlineLevel="1" collapsed="false">
      <c r="A861" s="49" t="s">
        <v>1634</v>
      </c>
      <c r="B861" s="50" t="s">
        <v>49</v>
      </c>
      <c r="C861" s="50" t="s">
        <v>1635</v>
      </c>
      <c r="D861" s="50" t="s">
        <v>80</v>
      </c>
      <c r="E861" s="45" t="s">
        <v>1636</v>
      </c>
      <c r="F861" s="7" t="s">
        <v>117</v>
      </c>
      <c r="G861" s="51" t="n">
        <v>1</v>
      </c>
      <c r="H861" s="52"/>
      <c r="I861" s="46" t="n">
        <f aca="false">$D$1116</f>
        <v>0.264</v>
      </c>
      <c r="J861" s="53" t="n">
        <f aca="false">TRUNC(H861*(1+I861),2)</f>
        <v>0</v>
      </c>
      <c r="K861" s="54" t="n">
        <f aca="false">TRUNC(J861*G861,2)</f>
        <v>0</v>
      </c>
      <c r="L861" s="140"/>
      <c r="M861" s="51"/>
      <c r="N861" s="7" t="n">
        <f aca="false">SUM(O861:V861)-K861</f>
        <v>0</v>
      </c>
      <c r="O861" s="51"/>
      <c r="P861" s="51"/>
      <c r="Q861" s="51"/>
      <c r="R861" s="51"/>
      <c r="S861" s="51"/>
      <c r="T861" s="51"/>
      <c r="U861" s="51"/>
      <c r="V861" s="51"/>
      <c r="W861" s="51" t="n">
        <f aca="false">K861</f>
        <v>0</v>
      </c>
      <c r="X861" s="50"/>
      <c r="Y861" s="43"/>
      <c r="IM861" s="21"/>
      <c r="IN861" s="21"/>
    </row>
    <row r="862" s="9" customFormat="true" ht="23.85" hidden="false" customHeight="false" outlineLevel="1" collapsed="false">
      <c r="A862" s="49" t="s">
        <v>1637</v>
      </c>
      <c r="B862" s="50" t="s">
        <v>49</v>
      </c>
      <c r="C862" s="50" t="s">
        <v>1638</v>
      </c>
      <c r="D862" s="50" t="s">
        <v>51</v>
      </c>
      <c r="E862" s="45" t="s">
        <v>1639</v>
      </c>
      <c r="F862" s="7" t="s">
        <v>117</v>
      </c>
      <c r="G862" s="51" t="n">
        <v>13</v>
      </c>
      <c r="H862" s="52"/>
      <c r="I862" s="46" t="n">
        <f aca="false">$D$1116</f>
        <v>0.264</v>
      </c>
      <c r="J862" s="53" t="n">
        <f aca="false">TRUNC(H862*(1+I862),2)</f>
        <v>0</v>
      </c>
      <c r="K862" s="54" t="n">
        <f aca="false">TRUNC(J862*G862,2)</f>
        <v>0</v>
      </c>
      <c r="L862" s="140"/>
      <c r="M862" s="51"/>
      <c r="N862" s="7" t="n">
        <f aca="false">SUM(O862:V862)-K862</f>
        <v>0</v>
      </c>
      <c r="O862" s="51"/>
      <c r="P862" s="51"/>
      <c r="Q862" s="51"/>
      <c r="R862" s="51"/>
      <c r="S862" s="51"/>
      <c r="T862" s="51"/>
      <c r="U862" s="51"/>
      <c r="V862" s="51"/>
      <c r="W862" s="51" t="n">
        <f aca="false">K862</f>
        <v>0</v>
      </c>
      <c r="X862" s="7"/>
      <c r="Y862" s="43"/>
      <c r="IM862" s="10"/>
      <c r="IN862" s="10"/>
    </row>
    <row r="863" s="141" customFormat="true" ht="23.85" hidden="false" customHeight="false" outlineLevel="1" collapsed="false">
      <c r="A863" s="49" t="s">
        <v>1640</v>
      </c>
      <c r="B863" s="50" t="s">
        <v>49</v>
      </c>
      <c r="C863" s="50" t="s">
        <v>1641</v>
      </c>
      <c r="D863" s="50" t="s">
        <v>51</v>
      </c>
      <c r="E863" s="45" t="s">
        <v>1642</v>
      </c>
      <c r="F863" s="7" t="s">
        <v>117</v>
      </c>
      <c r="G863" s="51" t="n">
        <v>2</v>
      </c>
      <c r="H863" s="52"/>
      <c r="I863" s="46" t="n">
        <f aca="false">$D$1116</f>
        <v>0.264</v>
      </c>
      <c r="J863" s="53" t="n">
        <f aca="false">TRUNC(H863*(1+I863),2)</f>
        <v>0</v>
      </c>
      <c r="K863" s="54" t="n">
        <f aca="false">TRUNC(J863*G863,2)</f>
        <v>0</v>
      </c>
      <c r="L863" s="140"/>
      <c r="M863" s="51"/>
      <c r="N863" s="7" t="n">
        <f aca="false">SUM(O863:V863)-K863</f>
        <v>0</v>
      </c>
      <c r="O863" s="51"/>
      <c r="P863" s="51"/>
      <c r="Q863" s="51"/>
      <c r="R863" s="51"/>
      <c r="S863" s="51"/>
      <c r="T863" s="51"/>
      <c r="U863" s="51"/>
      <c r="V863" s="51"/>
      <c r="W863" s="7"/>
      <c r="X863" s="51" t="n">
        <f aca="false">K863</f>
        <v>0</v>
      </c>
      <c r="Y863" s="43"/>
      <c r="IM863" s="21"/>
      <c r="IN863" s="21"/>
    </row>
    <row r="864" s="10" customFormat="true" ht="14.15" hidden="false" customHeight="false" outlineLevel="1" collapsed="false">
      <c r="A864" s="49" t="s">
        <v>1643</v>
      </c>
      <c r="B864" s="50" t="s">
        <v>49</v>
      </c>
      <c r="C864" s="50" t="s">
        <v>1644</v>
      </c>
      <c r="D864" s="50" t="s">
        <v>51</v>
      </c>
      <c r="E864" s="45" t="s">
        <v>1645</v>
      </c>
      <c r="F864" s="7" t="s">
        <v>117</v>
      </c>
      <c r="G864" s="51" t="n">
        <v>2</v>
      </c>
      <c r="H864" s="52"/>
      <c r="I864" s="46" t="n">
        <f aca="false">$D$1116</f>
        <v>0.264</v>
      </c>
      <c r="J864" s="53" t="n">
        <f aca="false">TRUNC(H864*(1+I864),2)</f>
        <v>0</v>
      </c>
      <c r="K864" s="54" t="n">
        <f aca="false">TRUNC(J864*G864,2)</f>
        <v>0</v>
      </c>
      <c r="L864" s="140"/>
      <c r="M864" s="51"/>
      <c r="N864" s="7" t="n">
        <f aca="false">SUM(O864:V864)-K864</f>
        <v>0</v>
      </c>
      <c r="O864" s="51"/>
      <c r="P864" s="51"/>
      <c r="Q864" s="51"/>
      <c r="R864" s="51"/>
      <c r="S864" s="51"/>
      <c r="T864" s="51"/>
      <c r="U864" s="51"/>
      <c r="V864" s="51"/>
      <c r="W864" s="109" t="n">
        <f aca="false">K864</f>
        <v>0</v>
      </c>
      <c r="X864" s="50"/>
      <c r="Y864" s="43"/>
      <c r="IM864" s="21"/>
      <c r="IN864" s="21"/>
    </row>
    <row r="865" s="10" customFormat="true" ht="23.85" hidden="false" customHeight="false" outlineLevel="1" collapsed="false">
      <c r="A865" s="49" t="s">
        <v>1646</v>
      </c>
      <c r="B865" s="50" t="s">
        <v>49</v>
      </c>
      <c r="C865" s="50" t="s">
        <v>214</v>
      </c>
      <c r="D865" s="50" t="s">
        <v>51</v>
      </c>
      <c r="E865" s="45" t="s">
        <v>873</v>
      </c>
      <c r="F865" s="7" t="s">
        <v>121</v>
      </c>
      <c r="G865" s="51" t="n">
        <v>2.3</v>
      </c>
      <c r="H865" s="52"/>
      <c r="I865" s="46" t="n">
        <f aca="false">$D$1116</f>
        <v>0.264</v>
      </c>
      <c r="J865" s="53" t="n">
        <f aca="false">TRUNC(H865*(1+I865),2)</f>
        <v>0</v>
      </c>
      <c r="K865" s="54" t="n">
        <f aca="false">TRUNC(J865*G865,2)</f>
        <v>0</v>
      </c>
      <c r="L865" s="140"/>
      <c r="M865" s="51"/>
      <c r="N865" s="7" t="n">
        <f aca="false">SUM(O865:V865)-K865</f>
        <v>0</v>
      </c>
      <c r="O865" s="51"/>
      <c r="P865" s="51"/>
      <c r="Q865" s="51"/>
      <c r="R865" s="51"/>
      <c r="S865" s="51"/>
      <c r="T865" s="51"/>
      <c r="U865" s="51"/>
      <c r="V865" s="51"/>
      <c r="W865" s="109" t="n">
        <f aca="false">K865</f>
        <v>0</v>
      </c>
      <c r="X865" s="50"/>
      <c r="Y865" s="43"/>
      <c r="IM865" s="21"/>
      <c r="IN865" s="21"/>
    </row>
    <row r="866" s="10" customFormat="true" ht="14.15" hidden="false" customHeight="false" outlineLevel="1" collapsed="false">
      <c r="A866" s="49" t="s">
        <v>1647</v>
      </c>
      <c r="B866" s="50" t="s">
        <v>49</v>
      </c>
      <c r="C866" s="50" t="s">
        <v>875</v>
      </c>
      <c r="D866" s="50" t="s">
        <v>51</v>
      </c>
      <c r="E866" s="45" t="s">
        <v>876</v>
      </c>
      <c r="F866" s="7" t="s">
        <v>121</v>
      </c>
      <c r="G866" s="51" t="n">
        <v>2.3</v>
      </c>
      <c r="H866" s="52"/>
      <c r="I866" s="46" t="n">
        <f aca="false">$D$1116</f>
        <v>0.264</v>
      </c>
      <c r="J866" s="53" t="n">
        <f aca="false">TRUNC(H866*(1+I866),2)</f>
        <v>0</v>
      </c>
      <c r="K866" s="54" t="n">
        <f aca="false">TRUNC(J866*G866,2)</f>
        <v>0</v>
      </c>
      <c r="L866" s="140"/>
      <c r="M866" s="51"/>
      <c r="N866" s="7" t="n">
        <f aca="false">SUM(O866:V866)-K866</f>
        <v>0</v>
      </c>
      <c r="O866" s="51"/>
      <c r="P866" s="51"/>
      <c r="Q866" s="51"/>
      <c r="R866" s="51"/>
      <c r="S866" s="51"/>
      <c r="T866" s="51"/>
      <c r="U866" s="51"/>
      <c r="V866" s="51"/>
      <c r="W866" s="109" t="n">
        <f aca="false">K866</f>
        <v>0</v>
      </c>
      <c r="X866" s="50"/>
      <c r="Y866" s="43"/>
      <c r="IM866" s="21"/>
      <c r="IN866" s="21"/>
    </row>
    <row r="867" s="10" customFormat="true" ht="23.85" hidden="false" customHeight="false" outlineLevel="1" collapsed="false">
      <c r="A867" s="49" t="s">
        <v>1648</v>
      </c>
      <c r="B867" s="50" t="s">
        <v>49</v>
      </c>
      <c r="C867" s="50" t="s">
        <v>1649</v>
      </c>
      <c r="D867" s="50" t="s">
        <v>51</v>
      </c>
      <c r="E867" s="45" t="s">
        <v>1650</v>
      </c>
      <c r="F867" s="7" t="s">
        <v>130</v>
      </c>
      <c r="G867" s="51" t="n">
        <v>23</v>
      </c>
      <c r="H867" s="52"/>
      <c r="I867" s="46" t="n">
        <f aca="false">$D$1116</f>
        <v>0.264</v>
      </c>
      <c r="J867" s="53" t="n">
        <f aca="false">TRUNC(H867*(1+I867),2)</f>
        <v>0</v>
      </c>
      <c r="K867" s="54" t="n">
        <f aca="false">TRUNC(J867*G867,2)</f>
        <v>0</v>
      </c>
      <c r="L867" s="140"/>
      <c r="M867" s="51"/>
      <c r="N867" s="7" t="n">
        <f aca="false">SUM(O867:V867)-K867</f>
        <v>0</v>
      </c>
      <c r="O867" s="51"/>
      <c r="P867" s="51"/>
      <c r="Q867" s="51"/>
      <c r="R867" s="51"/>
      <c r="S867" s="51"/>
      <c r="T867" s="51"/>
      <c r="U867" s="51"/>
      <c r="V867" s="51"/>
      <c r="W867" s="109" t="n">
        <f aca="false">K867</f>
        <v>0</v>
      </c>
      <c r="X867" s="50"/>
      <c r="Y867" s="43"/>
      <c r="IM867" s="21"/>
      <c r="IN867" s="21"/>
    </row>
    <row r="868" s="89" customFormat="true" ht="12.8" hidden="false" customHeight="false" outlineLevel="1" collapsed="false">
      <c r="A868" s="73" t="s">
        <v>1624</v>
      </c>
      <c r="B868" s="75"/>
      <c r="C868" s="75"/>
      <c r="D868" s="75"/>
      <c r="E868" s="116" t="s">
        <v>166</v>
      </c>
      <c r="F868" s="146"/>
      <c r="G868" s="146"/>
      <c r="H868" s="143"/>
      <c r="I868" s="146"/>
      <c r="J868" s="146"/>
      <c r="K868" s="94"/>
      <c r="L868" s="77"/>
      <c r="M868" s="78"/>
      <c r="N868" s="79"/>
      <c r="O868" s="77"/>
      <c r="P868" s="108"/>
      <c r="Q868" s="108"/>
      <c r="R868" s="108"/>
      <c r="S868" s="108"/>
      <c r="T868" s="108"/>
      <c r="U868" s="108"/>
      <c r="V868" s="108"/>
      <c r="W868" s="74"/>
      <c r="X868" s="74"/>
      <c r="Y868" s="43"/>
      <c r="IM868" s="147"/>
      <c r="IN868" s="147"/>
    </row>
    <row r="869" s="10" customFormat="true" ht="23.85" hidden="false" customHeight="false" outlineLevel="1" collapsed="false">
      <c r="A869" s="49" t="s">
        <v>1625</v>
      </c>
      <c r="B869" s="50" t="s">
        <v>49</v>
      </c>
      <c r="C869" s="50" t="s">
        <v>1626</v>
      </c>
      <c r="D869" s="50" t="s">
        <v>80</v>
      </c>
      <c r="E869" s="45" t="s">
        <v>1627</v>
      </c>
      <c r="F869" s="7" t="s">
        <v>117</v>
      </c>
      <c r="G869" s="51" t="n">
        <v>3</v>
      </c>
      <c r="H869" s="52"/>
      <c r="I869" s="46" t="n">
        <f aca="false">$D$1116</f>
        <v>0.264</v>
      </c>
      <c r="J869" s="53" t="n">
        <f aca="false">TRUNC(H869*(1+I869),2)</f>
        <v>0</v>
      </c>
      <c r="K869" s="54" t="n">
        <f aca="false">TRUNC(J869*G869,2)</f>
        <v>0</v>
      </c>
      <c r="L869" s="140"/>
      <c r="M869" s="51"/>
      <c r="N869" s="7" t="n">
        <f aca="false">SUM(O869:V869)-K869</f>
        <v>0</v>
      </c>
      <c r="O869" s="51"/>
      <c r="P869" s="51"/>
      <c r="Q869" s="51"/>
      <c r="R869" s="51"/>
      <c r="S869" s="51"/>
      <c r="T869" s="51"/>
      <c r="U869" s="51"/>
      <c r="V869" s="51"/>
      <c r="W869" s="50"/>
      <c r="X869" s="109" t="n">
        <f aca="false">K869</f>
        <v>0</v>
      </c>
      <c r="Y869" s="43"/>
      <c r="IM869" s="21"/>
      <c r="IN869" s="21"/>
    </row>
    <row r="870" s="10" customFormat="true" ht="35.05" hidden="false" customHeight="false" outlineLevel="1" collapsed="false">
      <c r="A870" s="49" t="s">
        <v>1628</v>
      </c>
      <c r="B870" s="50" t="s">
        <v>49</v>
      </c>
      <c r="C870" s="50" t="s">
        <v>1632</v>
      </c>
      <c r="D870" s="50" t="s">
        <v>80</v>
      </c>
      <c r="E870" s="45" t="s">
        <v>1633</v>
      </c>
      <c r="F870" s="7" t="s">
        <v>117</v>
      </c>
      <c r="G870" s="51" t="n">
        <v>3</v>
      </c>
      <c r="H870" s="52"/>
      <c r="I870" s="46" t="n">
        <f aca="false">$D$1116</f>
        <v>0.264</v>
      </c>
      <c r="J870" s="53" t="n">
        <f aca="false">TRUNC(H870*(1+I870),2)</f>
        <v>0</v>
      </c>
      <c r="K870" s="54" t="n">
        <f aca="false">TRUNC(J870*G870,2)</f>
        <v>0</v>
      </c>
      <c r="L870" s="140"/>
      <c r="M870" s="51"/>
      <c r="N870" s="7" t="n">
        <f aca="false">SUM(O870:V870)-K870</f>
        <v>0</v>
      </c>
      <c r="O870" s="51"/>
      <c r="P870" s="51"/>
      <c r="Q870" s="51"/>
      <c r="R870" s="51"/>
      <c r="S870" s="51"/>
      <c r="T870" s="51"/>
      <c r="U870" s="51"/>
      <c r="V870" s="51"/>
      <c r="W870" s="109" t="n">
        <f aca="false">K870</f>
        <v>0</v>
      </c>
      <c r="X870" s="50"/>
      <c r="Y870" s="43"/>
      <c r="IM870" s="21"/>
      <c r="IN870" s="21"/>
    </row>
    <row r="871" s="10" customFormat="true" ht="23.85" hidden="false" customHeight="false" outlineLevel="1" collapsed="false">
      <c r="A871" s="49" t="s">
        <v>1631</v>
      </c>
      <c r="B871" s="50" t="s">
        <v>49</v>
      </c>
      <c r="C871" s="50" t="s">
        <v>1638</v>
      </c>
      <c r="D871" s="50" t="s">
        <v>51</v>
      </c>
      <c r="E871" s="45" t="s">
        <v>1639</v>
      </c>
      <c r="F871" s="7" t="s">
        <v>117</v>
      </c>
      <c r="G871" s="51" t="n">
        <v>3</v>
      </c>
      <c r="H871" s="52"/>
      <c r="I871" s="46" t="n">
        <f aca="false">$D$1116</f>
        <v>0.264</v>
      </c>
      <c r="J871" s="53" t="n">
        <f aca="false">TRUNC(H871*(1+I871),2)</f>
        <v>0</v>
      </c>
      <c r="K871" s="54" t="n">
        <f aca="false">TRUNC(J871*G871,2)</f>
        <v>0</v>
      </c>
      <c r="L871" s="140"/>
      <c r="M871" s="51"/>
      <c r="N871" s="7" t="n">
        <f aca="false">SUM(O871:V871)-K871</f>
        <v>0</v>
      </c>
      <c r="O871" s="51"/>
      <c r="P871" s="51"/>
      <c r="Q871" s="51"/>
      <c r="R871" s="51"/>
      <c r="S871" s="51"/>
      <c r="T871" s="51"/>
      <c r="U871" s="51"/>
      <c r="V871" s="51"/>
      <c r="W871" s="109" t="n">
        <f aca="false">K871</f>
        <v>0</v>
      </c>
      <c r="X871" s="50"/>
      <c r="Y871" s="43"/>
      <c r="IM871" s="21"/>
      <c r="IN871" s="21"/>
    </row>
    <row r="872" s="10" customFormat="true" ht="23.85" hidden="false" customHeight="false" outlineLevel="1" collapsed="false">
      <c r="A872" s="49" t="s">
        <v>1634</v>
      </c>
      <c r="B872" s="50" t="s">
        <v>49</v>
      </c>
      <c r="C872" s="50" t="s">
        <v>1641</v>
      </c>
      <c r="D872" s="50" t="s">
        <v>51</v>
      </c>
      <c r="E872" s="45" t="s">
        <v>1642</v>
      </c>
      <c r="F872" s="7" t="s">
        <v>117</v>
      </c>
      <c r="G872" s="51" t="n">
        <v>1</v>
      </c>
      <c r="H872" s="52"/>
      <c r="I872" s="46" t="n">
        <f aca="false">$D$1116</f>
        <v>0.264</v>
      </c>
      <c r="J872" s="53" t="n">
        <f aca="false">TRUNC(H872*(1+I872),2)</f>
        <v>0</v>
      </c>
      <c r="K872" s="54" t="n">
        <f aca="false">TRUNC(J872*G872,2)</f>
        <v>0</v>
      </c>
      <c r="L872" s="140"/>
      <c r="M872" s="51"/>
      <c r="N872" s="7" t="n">
        <f aca="false">SUM(O872:V872)-K872</f>
        <v>0</v>
      </c>
      <c r="O872" s="51"/>
      <c r="P872" s="51"/>
      <c r="Q872" s="51"/>
      <c r="R872" s="51"/>
      <c r="S872" s="51"/>
      <c r="T872" s="51"/>
      <c r="U872" s="156"/>
      <c r="V872" s="7"/>
      <c r="W872" s="50"/>
      <c r="X872" s="109" t="n">
        <f aca="false">K872</f>
        <v>0</v>
      </c>
      <c r="Y872" s="43"/>
      <c r="IM872" s="21"/>
      <c r="IN872" s="21"/>
    </row>
    <row r="873" s="85" customFormat="true" ht="14.15" hidden="false" customHeight="false" outlineLevel="1" collapsed="false">
      <c r="A873" s="65" t="s">
        <v>1651</v>
      </c>
      <c r="B873" s="67"/>
      <c r="C873" s="67"/>
      <c r="D873" s="67"/>
      <c r="E873" s="115" t="s">
        <v>1652</v>
      </c>
      <c r="F873" s="142"/>
      <c r="G873" s="142"/>
      <c r="H873" s="143"/>
      <c r="I873" s="142"/>
      <c r="J873" s="142"/>
      <c r="K873" s="84"/>
      <c r="L873" s="69"/>
      <c r="M873" s="70"/>
      <c r="N873" s="71" t="n">
        <f aca="false">SUM(O873:V873)-K873</f>
        <v>0</v>
      </c>
      <c r="O873" s="69"/>
      <c r="P873" s="144"/>
      <c r="Q873" s="144"/>
      <c r="R873" s="144"/>
      <c r="S873" s="144"/>
      <c r="T873" s="144"/>
      <c r="U873" s="144"/>
      <c r="V873" s="144"/>
      <c r="W873" s="66"/>
      <c r="X873" s="66"/>
      <c r="Y873" s="43"/>
      <c r="IM873" s="145"/>
      <c r="IN873" s="145"/>
    </row>
    <row r="874" s="89" customFormat="true" ht="12.8" hidden="false" customHeight="false" outlineLevel="1" collapsed="false">
      <c r="A874" s="73" t="s">
        <v>1653</v>
      </c>
      <c r="B874" s="75"/>
      <c r="C874" s="75"/>
      <c r="D874" s="75"/>
      <c r="E874" s="116" t="s">
        <v>86</v>
      </c>
      <c r="F874" s="146"/>
      <c r="G874" s="146"/>
      <c r="H874" s="143"/>
      <c r="I874" s="146"/>
      <c r="J874" s="146"/>
      <c r="K874" s="94"/>
      <c r="L874" s="77"/>
      <c r="M874" s="78"/>
      <c r="N874" s="79"/>
      <c r="O874" s="77"/>
      <c r="P874" s="108"/>
      <c r="Q874" s="108"/>
      <c r="R874" s="108"/>
      <c r="S874" s="108"/>
      <c r="T874" s="108"/>
      <c r="U874" s="108"/>
      <c r="V874" s="108"/>
      <c r="W874" s="74"/>
      <c r="X874" s="74"/>
      <c r="Y874" s="43"/>
      <c r="IM874" s="147"/>
      <c r="IN874" s="147"/>
    </row>
    <row r="875" s="10" customFormat="true" ht="35.05" hidden="false" customHeight="false" outlineLevel="1" collapsed="false">
      <c r="A875" s="49" t="s">
        <v>1654</v>
      </c>
      <c r="B875" s="50" t="s">
        <v>49</v>
      </c>
      <c r="C875" s="50" t="s">
        <v>1655</v>
      </c>
      <c r="D875" s="50" t="s">
        <v>80</v>
      </c>
      <c r="E875" s="45" t="s">
        <v>1656</v>
      </c>
      <c r="F875" s="7" t="s">
        <v>117</v>
      </c>
      <c r="G875" s="51" t="n">
        <v>4</v>
      </c>
      <c r="H875" s="52"/>
      <c r="I875" s="46" t="n">
        <f aca="false">$D$1116</f>
        <v>0.264</v>
      </c>
      <c r="J875" s="53" t="n">
        <f aca="false">TRUNC(H875*(1+I875),2)</f>
        <v>0</v>
      </c>
      <c r="K875" s="54" t="n">
        <f aca="false">TRUNC(J875*G875,2)</f>
        <v>0</v>
      </c>
      <c r="L875" s="140"/>
      <c r="M875" s="51"/>
      <c r="N875" s="7" t="n">
        <f aca="false">SUM(O875:V875)-K875</f>
        <v>0</v>
      </c>
      <c r="O875" s="51"/>
      <c r="P875" s="51"/>
      <c r="Q875" s="51"/>
      <c r="R875" s="51"/>
      <c r="S875" s="51"/>
      <c r="T875" s="51" t="n">
        <f aca="false">K875</f>
        <v>0</v>
      </c>
      <c r="U875" s="51"/>
      <c r="V875" s="51"/>
      <c r="W875" s="50"/>
      <c r="X875" s="50"/>
      <c r="Y875" s="43"/>
      <c r="IM875" s="161"/>
      <c r="IN875" s="161"/>
    </row>
    <row r="876" s="10" customFormat="true" ht="35.05" hidden="false" customHeight="false" outlineLevel="1" collapsed="false">
      <c r="A876" s="49" t="s">
        <v>1657</v>
      </c>
      <c r="B876" s="50" t="s">
        <v>49</v>
      </c>
      <c r="C876" s="50" t="s">
        <v>1658</v>
      </c>
      <c r="D876" s="50" t="s">
        <v>80</v>
      </c>
      <c r="E876" s="45" t="s">
        <v>1659</v>
      </c>
      <c r="F876" s="7" t="s">
        <v>117</v>
      </c>
      <c r="G876" s="51" t="n">
        <v>58</v>
      </c>
      <c r="H876" s="52"/>
      <c r="I876" s="46" t="n">
        <f aca="false">$D$1116</f>
        <v>0.264</v>
      </c>
      <c r="J876" s="53" t="n">
        <f aca="false">TRUNC(H876*(1+I876),2)</f>
        <v>0</v>
      </c>
      <c r="K876" s="54" t="n">
        <f aca="false">TRUNC(J876*G876,2)</f>
        <v>0</v>
      </c>
      <c r="L876" s="140"/>
      <c r="M876" s="51"/>
      <c r="N876" s="7" t="n">
        <f aca="false">SUM(O876:V876)-K876</f>
        <v>0</v>
      </c>
      <c r="O876" s="51"/>
      <c r="P876" s="51"/>
      <c r="Q876" s="51"/>
      <c r="R876" s="51"/>
      <c r="S876" s="51"/>
      <c r="T876" s="51"/>
      <c r="U876" s="51"/>
      <c r="V876" s="51"/>
      <c r="W876" s="109" t="n">
        <f aca="false">K876</f>
        <v>0</v>
      </c>
      <c r="X876" s="50"/>
      <c r="Y876" s="43"/>
      <c r="IM876" s="161"/>
      <c r="IN876" s="161"/>
    </row>
    <row r="877" s="10" customFormat="true" ht="23.85" hidden="false" customHeight="false" outlineLevel="1" collapsed="false">
      <c r="A877" s="49" t="s">
        <v>1660</v>
      </c>
      <c r="B877" s="50" t="s">
        <v>49</v>
      </c>
      <c r="C877" s="50" t="s">
        <v>1661</v>
      </c>
      <c r="D877" s="50" t="s">
        <v>80</v>
      </c>
      <c r="E877" s="45" t="s">
        <v>1662</v>
      </c>
      <c r="F877" s="7" t="s">
        <v>117</v>
      </c>
      <c r="G877" s="51" t="n">
        <v>1</v>
      </c>
      <c r="H877" s="52"/>
      <c r="I877" s="46" t="n">
        <f aca="false">$D$1116</f>
        <v>0.264</v>
      </c>
      <c r="J877" s="53" t="n">
        <f aca="false">TRUNC(H877*(1+I877),2)</f>
        <v>0</v>
      </c>
      <c r="K877" s="54" t="n">
        <f aca="false">TRUNC(J877*G877,2)</f>
        <v>0</v>
      </c>
      <c r="L877" s="140"/>
      <c r="M877" s="51"/>
      <c r="N877" s="7" t="n">
        <f aca="false">SUM(O877:V877)-K877</f>
        <v>0</v>
      </c>
      <c r="O877" s="51"/>
      <c r="P877" s="51"/>
      <c r="Q877" s="51"/>
      <c r="R877" s="51"/>
      <c r="S877" s="51"/>
      <c r="T877" s="51"/>
      <c r="U877" s="51"/>
      <c r="V877" s="51"/>
      <c r="W877" s="109" t="n">
        <f aca="false">K877</f>
        <v>0</v>
      </c>
      <c r="X877" s="50"/>
      <c r="Y877" s="43"/>
      <c r="IM877" s="161"/>
      <c r="IN877" s="161"/>
    </row>
    <row r="878" s="10" customFormat="true" ht="23.85" hidden="false" customHeight="false" outlineLevel="1" collapsed="false">
      <c r="A878" s="49" t="s">
        <v>1663</v>
      </c>
      <c r="B878" s="50" t="s">
        <v>49</v>
      </c>
      <c r="C878" s="50" t="s">
        <v>1605</v>
      </c>
      <c r="D878" s="50" t="s">
        <v>51</v>
      </c>
      <c r="E878" s="45" t="s">
        <v>1606</v>
      </c>
      <c r="F878" s="7" t="s">
        <v>130</v>
      </c>
      <c r="G878" s="51" t="n">
        <v>938</v>
      </c>
      <c r="H878" s="52"/>
      <c r="I878" s="46" t="n">
        <f aca="false">$D$1116</f>
        <v>0.264</v>
      </c>
      <c r="J878" s="53" t="n">
        <f aca="false">TRUNC(H878*(1+I878),2)</f>
        <v>0</v>
      </c>
      <c r="K878" s="54" t="n">
        <f aca="false">TRUNC(J878*G878,2)</f>
        <v>0</v>
      </c>
      <c r="L878" s="140"/>
      <c r="M878" s="51"/>
      <c r="N878" s="7" t="n">
        <f aca="false">SUM(O878:V878)-K878</f>
        <v>0</v>
      </c>
      <c r="O878" s="51"/>
      <c r="P878" s="51"/>
      <c r="Q878" s="51"/>
      <c r="R878" s="51"/>
      <c r="S878" s="51"/>
      <c r="T878" s="51"/>
      <c r="U878" s="51"/>
      <c r="V878" s="51"/>
      <c r="W878" s="109" t="n">
        <f aca="false">K878</f>
        <v>0</v>
      </c>
      <c r="X878" s="50"/>
      <c r="Y878" s="43"/>
      <c r="IM878" s="161"/>
      <c r="IN878" s="161"/>
    </row>
    <row r="879" s="10" customFormat="true" ht="23.85" hidden="false" customHeight="false" outlineLevel="1" collapsed="false">
      <c r="A879" s="49" t="s">
        <v>1664</v>
      </c>
      <c r="B879" s="50" t="s">
        <v>49</v>
      </c>
      <c r="C879" s="50" t="s">
        <v>1638</v>
      </c>
      <c r="D879" s="50" t="s">
        <v>51</v>
      </c>
      <c r="E879" s="45" t="s">
        <v>1639</v>
      </c>
      <c r="F879" s="7" t="s">
        <v>117</v>
      </c>
      <c r="G879" s="51" t="n">
        <v>21</v>
      </c>
      <c r="H879" s="52"/>
      <c r="I879" s="46" t="n">
        <f aca="false">$D$1116</f>
        <v>0.264</v>
      </c>
      <c r="J879" s="53" t="n">
        <f aca="false">TRUNC(H879*(1+I879),2)</f>
        <v>0</v>
      </c>
      <c r="K879" s="54" t="n">
        <f aca="false">TRUNC(J879*G879,2)</f>
        <v>0</v>
      </c>
      <c r="L879" s="140"/>
      <c r="M879" s="51"/>
      <c r="N879" s="7" t="n">
        <f aca="false">SUM(O879:V879)-K879</f>
        <v>0</v>
      </c>
      <c r="O879" s="51"/>
      <c r="P879" s="51"/>
      <c r="Q879" s="51"/>
      <c r="R879" s="51"/>
      <c r="S879" s="51"/>
      <c r="T879" s="51"/>
      <c r="U879" s="51"/>
      <c r="V879" s="51"/>
      <c r="W879" s="109" t="n">
        <f aca="false">K879</f>
        <v>0</v>
      </c>
      <c r="X879" s="50"/>
      <c r="Y879" s="43"/>
      <c r="IM879" s="161"/>
      <c r="IN879" s="161"/>
    </row>
    <row r="880" s="10" customFormat="true" ht="23.85" hidden="false" customHeight="false" outlineLevel="1" collapsed="false">
      <c r="A880" s="49" t="s">
        <v>1665</v>
      </c>
      <c r="B880" s="50" t="s">
        <v>49</v>
      </c>
      <c r="C880" s="50" t="s">
        <v>1666</v>
      </c>
      <c r="D880" s="50" t="s">
        <v>80</v>
      </c>
      <c r="E880" s="45" t="s">
        <v>1667</v>
      </c>
      <c r="F880" s="7" t="s">
        <v>117</v>
      </c>
      <c r="G880" s="51" t="n">
        <v>28</v>
      </c>
      <c r="H880" s="52"/>
      <c r="I880" s="46" t="n">
        <f aca="false">$D$1116</f>
        <v>0.264</v>
      </c>
      <c r="J880" s="53" t="n">
        <f aca="false">TRUNC(H880*(1+I880),2)</f>
        <v>0</v>
      </c>
      <c r="K880" s="54" t="n">
        <f aca="false">TRUNC(J880*G880,2)</f>
        <v>0</v>
      </c>
      <c r="L880" s="140"/>
      <c r="M880" s="51"/>
      <c r="N880" s="7" t="n">
        <f aca="false">SUM(O880:V880)-K880</f>
        <v>0</v>
      </c>
      <c r="O880" s="51"/>
      <c r="P880" s="51"/>
      <c r="Q880" s="51"/>
      <c r="R880" s="51"/>
      <c r="S880" s="51"/>
      <c r="T880" s="51"/>
      <c r="U880" s="51"/>
      <c r="V880" s="51"/>
      <c r="W880" s="109" t="n">
        <f aca="false">K880</f>
        <v>0</v>
      </c>
      <c r="X880" s="50"/>
      <c r="Y880" s="43"/>
      <c r="IM880" s="161"/>
      <c r="IN880" s="161"/>
    </row>
    <row r="881" s="89" customFormat="true" ht="12.8" hidden="false" customHeight="false" outlineLevel="1" collapsed="false">
      <c r="A881" s="73" t="s">
        <v>1653</v>
      </c>
      <c r="B881" s="75"/>
      <c r="C881" s="75"/>
      <c r="D881" s="75"/>
      <c r="E881" s="116" t="s">
        <v>166</v>
      </c>
      <c r="F881" s="146"/>
      <c r="G881" s="146"/>
      <c r="H881" s="143"/>
      <c r="I881" s="146"/>
      <c r="J881" s="146"/>
      <c r="K881" s="94"/>
      <c r="L881" s="77"/>
      <c r="M881" s="78"/>
      <c r="N881" s="79"/>
      <c r="O881" s="77"/>
      <c r="P881" s="108"/>
      <c r="Q881" s="108"/>
      <c r="R881" s="108"/>
      <c r="S881" s="108"/>
      <c r="T881" s="108"/>
      <c r="U881" s="108"/>
      <c r="V881" s="108"/>
      <c r="W881" s="74"/>
      <c r="X881" s="74"/>
      <c r="Y881" s="43"/>
      <c r="IM881" s="147"/>
      <c r="IN881" s="147"/>
    </row>
    <row r="882" s="10" customFormat="true" ht="35.05" hidden="false" customHeight="false" outlineLevel="1" collapsed="false">
      <c r="A882" s="49" t="s">
        <v>1654</v>
      </c>
      <c r="B882" s="50" t="s">
        <v>49</v>
      </c>
      <c r="C882" s="50" t="s">
        <v>1655</v>
      </c>
      <c r="D882" s="50" t="s">
        <v>80</v>
      </c>
      <c r="E882" s="45" t="s">
        <v>1656</v>
      </c>
      <c r="F882" s="7" t="s">
        <v>117</v>
      </c>
      <c r="G882" s="51" t="n">
        <v>7</v>
      </c>
      <c r="H882" s="52"/>
      <c r="I882" s="46" t="n">
        <f aca="false">$D$1116</f>
        <v>0.264</v>
      </c>
      <c r="J882" s="53" t="n">
        <f aca="false">TRUNC(H882*(1+I882),2)</f>
        <v>0</v>
      </c>
      <c r="K882" s="54" t="n">
        <f aca="false">TRUNC(J882*G882,2)</f>
        <v>0</v>
      </c>
      <c r="L882" s="140"/>
      <c r="M882" s="51"/>
      <c r="N882" s="7" t="n">
        <f aca="false">SUM(O882:V882)-K882</f>
        <v>0</v>
      </c>
      <c r="O882" s="51"/>
      <c r="P882" s="51"/>
      <c r="Q882" s="51"/>
      <c r="R882" s="51"/>
      <c r="S882" s="51"/>
      <c r="T882" s="51"/>
      <c r="U882" s="51"/>
      <c r="V882" s="51"/>
      <c r="W882" s="50"/>
      <c r="X882" s="109" t="n">
        <f aca="false">K882</f>
        <v>0</v>
      </c>
      <c r="Y882" s="43"/>
      <c r="IM882" s="161"/>
      <c r="IN882" s="161"/>
    </row>
    <row r="883" s="10" customFormat="true" ht="35.05" hidden="false" customHeight="false" outlineLevel="1" collapsed="false">
      <c r="A883" s="49" t="s">
        <v>1657</v>
      </c>
      <c r="B883" s="50" t="s">
        <v>49</v>
      </c>
      <c r="C883" s="50" t="s">
        <v>1658</v>
      </c>
      <c r="D883" s="50" t="s">
        <v>80</v>
      </c>
      <c r="E883" s="45" t="s">
        <v>1659</v>
      </c>
      <c r="F883" s="7" t="s">
        <v>117</v>
      </c>
      <c r="G883" s="51" t="n">
        <v>24</v>
      </c>
      <c r="H883" s="52"/>
      <c r="I883" s="46" t="n">
        <f aca="false">$D$1116</f>
        <v>0.264</v>
      </c>
      <c r="J883" s="53" t="n">
        <f aca="false">TRUNC(H883*(1+I883),2)</f>
        <v>0</v>
      </c>
      <c r="K883" s="54" t="n">
        <f aca="false">TRUNC(J883*G883,2)</f>
        <v>0</v>
      </c>
      <c r="L883" s="140"/>
      <c r="M883" s="51"/>
      <c r="N883" s="7" t="n">
        <f aca="false">SUM(O883:V883)-K883</f>
        <v>0</v>
      </c>
      <c r="O883" s="51"/>
      <c r="P883" s="51"/>
      <c r="Q883" s="51"/>
      <c r="R883" s="51"/>
      <c r="S883" s="51"/>
      <c r="T883" s="51"/>
      <c r="U883" s="51"/>
      <c r="V883" s="51"/>
      <c r="W883" s="50"/>
      <c r="X883" s="111" t="n">
        <f aca="false">K883</f>
        <v>0</v>
      </c>
      <c r="Y883" s="43"/>
      <c r="IM883" s="161"/>
      <c r="IN883" s="161"/>
    </row>
    <row r="884" s="10" customFormat="true" ht="23.85" hidden="false" customHeight="false" outlineLevel="1" collapsed="false">
      <c r="A884" s="49" t="s">
        <v>1660</v>
      </c>
      <c r="B884" s="50" t="s">
        <v>49</v>
      </c>
      <c r="C884" s="50" t="s">
        <v>1605</v>
      </c>
      <c r="D884" s="50" t="s">
        <v>51</v>
      </c>
      <c r="E884" s="45" t="s">
        <v>1606</v>
      </c>
      <c r="F884" s="7" t="s">
        <v>130</v>
      </c>
      <c r="G884" s="51" t="n">
        <v>156</v>
      </c>
      <c r="H884" s="52"/>
      <c r="I884" s="46" t="n">
        <f aca="false">$D$1116</f>
        <v>0.264</v>
      </c>
      <c r="J884" s="53" t="n">
        <f aca="false">TRUNC(H884*(1+I884),2)</f>
        <v>0</v>
      </c>
      <c r="K884" s="54" t="n">
        <f aca="false">TRUNC(J884*G884,2)</f>
        <v>0</v>
      </c>
      <c r="L884" s="140"/>
      <c r="M884" s="51"/>
      <c r="N884" s="7" t="n">
        <f aca="false">SUM(O884:V884)-K884</f>
        <v>0</v>
      </c>
      <c r="O884" s="51"/>
      <c r="P884" s="51"/>
      <c r="Q884" s="51"/>
      <c r="R884" s="51"/>
      <c r="S884" s="51"/>
      <c r="T884" s="51"/>
      <c r="U884" s="51"/>
      <c r="V884" s="51"/>
      <c r="W884" s="50"/>
      <c r="X884" s="111" t="n">
        <f aca="false">K884</f>
        <v>0</v>
      </c>
      <c r="Y884" s="43"/>
      <c r="IM884" s="161"/>
      <c r="IN884" s="161"/>
    </row>
    <row r="885" s="10" customFormat="true" ht="23.85" hidden="false" customHeight="false" outlineLevel="1" collapsed="false">
      <c r="A885" s="49" t="s">
        <v>1663</v>
      </c>
      <c r="B885" s="50" t="s">
        <v>49</v>
      </c>
      <c r="C885" s="50" t="s">
        <v>1638</v>
      </c>
      <c r="D885" s="50" t="s">
        <v>51</v>
      </c>
      <c r="E885" s="45" t="s">
        <v>1639</v>
      </c>
      <c r="F885" s="7" t="s">
        <v>117</v>
      </c>
      <c r="G885" s="51" t="n">
        <v>10</v>
      </c>
      <c r="H885" s="52"/>
      <c r="I885" s="46" t="n">
        <f aca="false">$D$1116</f>
        <v>0.264</v>
      </c>
      <c r="J885" s="53" t="n">
        <f aca="false">TRUNC(H885*(1+I885),2)</f>
        <v>0</v>
      </c>
      <c r="K885" s="54" t="n">
        <f aca="false">TRUNC(J885*G885,2)</f>
        <v>0</v>
      </c>
      <c r="L885" s="140"/>
      <c r="M885" s="51"/>
      <c r="N885" s="7" t="n">
        <f aca="false">SUM(O885:V885)-K885</f>
        <v>0</v>
      </c>
      <c r="O885" s="51"/>
      <c r="P885" s="51"/>
      <c r="Q885" s="51"/>
      <c r="R885" s="51"/>
      <c r="S885" s="51"/>
      <c r="T885" s="51"/>
      <c r="U885" s="51"/>
      <c r="V885" s="51"/>
      <c r="W885" s="50"/>
      <c r="X885" s="111" t="n">
        <f aca="false">K885</f>
        <v>0</v>
      </c>
      <c r="Y885" s="43"/>
      <c r="IM885" s="161"/>
      <c r="IN885" s="161"/>
    </row>
    <row r="886" s="10" customFormat="true" ht="23.85" hidden="false" customHeight="false" outlineLevel="1" collapsed="false">
      <c r="A886" s="49" t="s">
        <v>1664</v>
      </c>
      <c r="B886" s="50" t="s">
        <v>49</v>
      </c>
      <c r="C886" s="50" t="s">
        <v>1666</v>
      </c>
      <c r="D886" s="50" t="s">
        <v>80</v>
      </c>
      <c r="E886" s="45" t="s">
        <v>1667</v>
      </c>
      <c r="F886" s="7" t="s">
        <v>117</v>
      </c>
      <c r="G886" s="51" t="n">
        <v>12</v>
      </c>
      <c r="H886" s="52"/>
      <c r="I886" s="46" t="n">
        <f aca="false">$D$1116</f>
        <v>0.264</v>
      </c>
      <c r="J886" s="53" t="n">
        <f aca="false">TRUNC(H886*(1+I886),2)</f>
        <v>0</v>
      </c>
      <c r="K886" s="54" t="n">
        <f aca="false">TRUNC(J886*G886,2)</f>
        <v>0</v>
      </c>
      <c r="L886" s="140"/>
      <c r="M886" s="51"/>
      <c r="N886" s="7" t="n">
        <f aca="false">SUM(O886:V886)-K886</f>
        <v>0</v>
      </c>
      <c r="O886" s="51"/>
      <c r="P886" s="51"/>
      <c r="Q886" s="51"/>
      <c r="R886" s="51"/>
      <c r="S886" s="51"/>
      <c r="T886" s="51"/>
      <c r="U886" s="51"/>
      <c r="V886" s="51"/>
      <c r="W886" s="50"/>
      <c r="X886" s="111" t="n">
        <f aca="false">K886</f>
        <v>0</v>
      </c>
      <c r="Y886" s="43"/>
      <c r="IM886" s="161"/>
      <c r="IN886" s="161"/>
    </row>
    <row r="887" s="85" customFormat="true" ht="14.15" hidden="false" customHeight="false" outlineLevel="1" collapsed="false">
      <c r="A887" s="65" t="s">
        <v>1668</v>
      </c>
      <c r="B887" s="67"/>
      <c r="C887" s="67"/>
      <c r="D887" s="67"/>
      <c r="E887" s="115" t="s">
        <v>1669</v>
      </c>
      <c r="F887" s="142"/>
      <c r="G887" s="142"/>
      <c r="H887" s="143"/>
      <c r="I887" s="142"/>
      <c r="J887" s="142"/>
      <c r="K887" s="84"/>
      <c r="L887" s="69"/>
      <c r="M887" s="70"/>
      <c r="N887" s="71" t="n">
        <f aca="false">SUM(O887:V887)-K887</f>
        <v>0</v>
      </c>
      <c r="O887" s="69"/>
      <c r="P887" s="144"/>
      <c r="Q887" s="144"/>
      <c r="R887" s="144"/>
      <c r="S887" s="144"/>
      <c r="T887" s="144"/>
      <c r="U887" s="144"/>
      <c r="V887" s="144"/>
      <c r="W887" s="66"/>
      <c r="X887" s="66"/>
      <c r="Y887" s="43"/>
      <c r="IM887" s="145"/>
      <c r="IN887" s="145"/>
    </row>
    <row r="888" s="89" customFormat="true" ht="12.8" hidden="false" customHeight="false" outlineLevel="1" collapsed="false">
      <c r="A888" s="73" t="s">
        <v>1670</v>
      </c>
      <c r="B888" s="75"/>
      <c r="C888" s="75"/>
      <c r="D888" s="75"/>
      <c r="E888" s="116" t="s">
        <v>86</v>
      </c>
      <c r="F888" s="146"/>
      <c r="G888" s="146"/>
      <c r="H888" s="143"/>
      <c r="I888" s="146"/>
      <c r="J888" s="146"/>
      <c r="K888" s="94"/>
      <c r="L888" s="77"/>
      <c r="M888" s="78"/>
      <c r="N888" s="79"/>
      <c r="O888" s="77"/>
      <c r="P888" s="108"/>
      <c r="Q888" s="108"/>
      <c r="R888" s="108"/>
      <c r="S888" s="108"/>
      <c r="T888" s="108"/>
      <c r="U888" s="108"/>
      <c r="V888" s="108"/>
      <c r="W888" s="74"/>
      <c r="X888" s="74"/>
      <c r="Y888" s="43"/>
      <c r="IM888" s="147"/>
      <c r="IN888" s="147"/>
    </row>
    <row r="889" s="10" customFormat="true" ht="35.05" hidden="false" customHeight="false" outlineLevel="1" collapsed="false">
      <c r="A889" s="49" t="s">
        <v>1671</v>
      </c>
      <c r="B889" s="50" t="s">
        <v>49</v>
      </c>
      <c r="C889" s="50" t="s">
        <v>1658</v>
      </c>
      <c r="D889" s="50" t="s">
        <v>80</v>
      </c>
      <c r="E889" s="45" t="s">
        <v>1659</v>
      </c>
      <c r="F889" s="7" t="s">
        <v>117</v>
      </c>
      <c r="G889" s="51" t="n">
        <v>65</v>
      </c>
      <c r="H889" s="52"/>
      <c r="I889" s="46" t="n">
        <f aca="false">$D$1116</f>
        <v>0.264</v>
      </c>
      <c r="J889" s="53" t="n">
        <f aca="false">TRUNC(H889*(1+I889),2)</f>
        <v>0</v>
      </c>
      <c r="K889" s="54" t="n">
        <f aca="false">TRUNC(J889*G889,2)</f>
        <v>0</v>
      </c>
      <c r="L889" s="140"/>
      <c r="M889" s="51"/>
      <c r="N889" s="7" t="n">
        <f aca="false">SUM(O889:V889)-K889</f>
        <v>0</v>
      </c>
      <c r="O889" s="51"/>
      <c r="P889" s="51"/>
      <c r="Q889" s="51"/>
      <c r="R889" s="51"/>
      <c r="S889" s="51"/>
      <c r="T889" s="51"/>
      <c r="U889" s="51"/>
      <c r="V889" s="51"/>
      <c r="W889" s="51" t="n">
        <f aca="false">K889</f>
        <v>0</v>
      </c>
      <c r="X889" s="51"/>
      <c r="Y889" s="43"/>
      <c r="IM889" s="161"/>
      <c r="IN889" s="161"/>
    </row>
    <row r="890" s="10" customFormat="true" ht="35.05" hidden="false" customHeight="false" outlineLevel="1" collapsed="false">
      <c r="A890" s="49" t="s">
        <v>1672</v>
      </c>
      <c r="B890" s="50" t="s">
        <v>49</v>
      </c>
      <c r="C890" s="50" t="s">
        <v>1673</v>
      </c>
      <c r="D890" s="50" t="s">
        <v>80</v>
      </c>
      <c r="E890" s="45" t="s">
        <v>1674</v>
      </c>
      <c r="F890" s="7" t="s">
        <v>117</v>
      </c>
      <c r="G890" s="51" t="n">
        <v>2</v>
      </c>
      <c r="H890" s="52"/>
      <c r="I890" s="46" t="n">
        <f aca="false">$D$1116</f>
        <v>0.264</v>
      </c>
      <c r="J890" s="53" t="n">
        <f aca="false">TRUNC(H890*(1+I890),2)</f>
        <v>0</v>
      </c>
      <c r="K890" s="54" t="n">
        <f aca="false">TRUNC(J890*G890,2)</f>
        <v>0</v>
      </c>
      <c r="L890" s="140"/>
      <c r="M890" s="51"/>
      <c r="N890" s="7" t="n">
        <f aca="false">SUM(O890:V890)-K890</f>
        <v>0</v>
      </c>
      <c r="O890" s="51"/>
      <c r="P890" s="51"/>
      <c r="Q890" s="51"/>
      <c r="R890" s="51"/>
      <c r="S890" s="51"/>
      <c r="T890" s="51"/>
      <c r="U890" s="51"/>
      <c r="V890" s="51"/>
      <c r="W890" s="51" t="n">
        <f aca="false">K890</f>
        <v>0</v>
      </c>
      <c r="X890" s="51"/>
      <c r="Y890" s="43"/>
      <c r="IM890" s="161"/>
      <c r="IN890" s="161"/>
    </row>
    <row r="891" s="10" customFormat="true" ht="35.05" hidden="false" customHeight="false" outlineLevel="1" collapsed="false">
      <c r="A891" s="49" t="s">
        <v>1675</v>
      </c>
      <c r="B891" s="50" t="s">
        <v>49</v>
      </c>
      <c r="C891" s="50" t="s">
        <v>1676</v>
      </c>
      <c r="D891" s="50" t="s">
        <v>80</v>
      </c>
      <c r="E891" s="45" t="s">
        <v>1677</v>
      </c>
      <c r="F891" s="7" t="s">
        <v>117</v>
      </c>
      <c r="G891" s="51" t="n">
        <v>6</v>
      </c>
      <c r="H891" s="52"/>
      <c r="I891" s="46" t="n">
        <f aca="false">$D$1116</f>
        <v>0.264</v>
      </c>
      <c r="J891" s="53" t="n">
        <f aca="false">TRUNC(H891*(1+I891),2)</f>
        <v>0</v>
      </c>
      <c r="K891" s="54" t="n">
        <f aca="false">TRUNC(J891*G891,2)</f>
        <v>0</v>
      </c>
      <c r="L891" s="140"/>
      <c r="M891" s="51"/>
      <c r="N891" s="7" t="n">
        <f aca="false">SUM(O891:V891)-K891</f>
        <v>0</v>
      </c>
      <c r="O891" s="51"/>
      <c r="P891" s="51"/>
      <c r="Q891" s="51"/>
      <c r="R891" s="51"/>
      <c r="S891" s="51"/>
      <c r="T891" s="51"/>
      <c r="U891" s="51"/>
      <c r="V891" s="51"/>
      <c r="W891" s="51" t="n">
        <f aca="false">K891</f>
        <v>0</v>
      </c>
      <c r="X891" s="51"/>
      <c r="Y891" s="43"/>
      <c r="IM891" s="161"/>
      <c r="IN891" s="161"/>
    </row>
    <row r="892" s="10" customFormat="true" ht="46.25" hidden="false" customHeight="false" outlineLevel="1" collapsed="false">
      <c r="A892" s="49" t="s">
        <v>1678</v>
      </c>
      <c r="B892" s="50" t="s">
        <v>49</v>
      </c>
      <c r="C892" s="50" t="s">
        <v>1679</v>
      </c>
      <c r="D892" s="50" t="s">
        <v>80</v>
      </c>
      <c r="E892" s="45" t="s">
        <v>1680</v>
      </c>
      <c r="F892" s="7" t="s">
        <v>117</v>
      </c>
      <c r="G892" s="51" t="n">
        <v>30</v>
      </c>
      <c r="H892" s="52"/>
      <c r="I892" s="46" t="n">
        <f aca="false">$D$1116</f>
        <v>0.264</v>
      </c>
      <c r="J892" s="53" t="n">
        <f aca="false">TRUNC(H892*(1+I892),2)</f>
        <v>0</v>
      </c>
      <c r="K892" s="54" t="n">
        <f aca="false">TRUNC(J892*G892,2)</f>
        <v>0</v>
      </c>
      <c r="L892" s="140"/>
      <c r="M892" s="51"/>
      <c r="N892" s="7" t="n">
        <f aca="false">SUM(O892:V892)-K892</f>
        <v>0</v>
      </c>
      <c r="O892" s="51"/>
      <c r="P892" s="51"/>
      <c r="Q892" s="51"/>
      <c r="R892" s="51"/>
      <c r="S892" s="51"/>
      <c r="T892" s="51"/>
      <c r="U892" s="51"/>
      <c r="V892" s="51"/>
      <c r="W892" s="51"/>
      <c r="X892" s="51" t="n">
        <f aca="false">K892</f>
        <v>0</v>
      </c>
      <c r="Y892" s="43"/>
      <c r="IM892" s="161"/>
      <c r="IN892" s="161"/>
    </row>
    <row r="893" s="10" customFormat="true" ht="23.85" hidden="false" customHeight="false" outlineLevel="1" collapsed="false">
      <c r="A893" s="49" t="s">
        <v>1681</v>
      </c>
      <c r="B893" s="50" t="s">
        <v>49</v>
      </c>
      <c r="C893" s="50" t="s">
        <v>1638</v>
      </c>
      <c r="D893" s="50" t="s">
        <v>51</v>
      </c>
      <c r="E893" s="45" t="s">
        <v>1639</v>
      </c>
      <c r="F893" s="7" t="s">
        <v>117</v>
      </c>
      <c r="G893" s="51" t="n">
        <v>29</v>
      </c>
      <c r="H893" s="52"/>
      <c r="I893" s="46" t="n">
        <f aca="false">$D$1116</f>
        <v>0.264</v>
      </c>
      <c r="J893" s="53" t="n">
        <f aca="false">TRUNC(H893*(1+I893),2)</f>
        <v>0</v>
      </c>
      <c r="K893" s="54" t="n">
        <f aca="false">TRUNC(J893*G893,2)</f>
        <v>0</v>
      </c>
      <c r="L893" s="140"/>
      <c r="M893" s="51"/>
      <c r="N893" s="7" t="n">
        <f aca="false">SUM(O893:V893)-K893</f>
        <v>0</v>
      </c>
      <c r="O893" s="51"/>
      <c r="P893" s="51"/>
      <c r="Q893" s="51"/>
      <c r="R893" s="51"/>
      <c r="S893" s="51"/>
      <c r="T893" s="51"/>
      <c r="U893" s="51"/>
      <c r="V893" s="51"/>
      <c r="W893" s="51" t="n">
        <f aca="false">K893</f>
        <v>0</v>
      </c>
      <c r="X893" s="51"/>
      <c r="Y893" s="43"/>
      <c r="IM893" s="161"/>
      <c r="IN893" s="161"/>
    </row>
    <row r="894" s="10" customFormat="true" ht="23.85" hidden="false" customHeight="false" outlineLevel="1" collapsed="false">
      <c r="A894" s="49" t="s">
        <v>1682</v>
      </c>
      <c r="B894" s="50" t="s">
        <v>49</v>
      </c>
      <c r="C894" s="50" t="s">
        <v>1683</v>
      </c>
      <c r="D894" s="50" t="s">
        <v>51</v>
      </c>
      <c r="E894" s="45" t="s">
        <v>1684</v>
      </c>
      <c r="F894" s="7" t="s">
        <v>130</v>
      </c>
      <c r="G894" s="51" t="n">
        <v>211</v>
      </c>
      <c r="H894" s="52"/>
      <c r="I894" s="46" t="n">
        <f aca="false">$D$1116</f>
        <v>0.264</v>
      </c>
      <c r="J894" s="53" t="n">
        <f aca="false">TRUNC(H894*(1+I894),2)</f>
        <v>0</v>
      </c>
      <c r="K894" s="54" t="n">
        <f aca="false">TRUNC(J894*G894,2)</f>
        <v>0</v>
      </c>
      <c r="L894" s="140"/>
      <c r="M894" s="51"/>
      <c r="N894" s="7" t="n">
        <f aca="false">SUM(O894:V894)-K894</f>
        <v>0</v>
      </c>
      <c r="O894" s="51"/>
      <c r="P894" s="51"/>
      <c r="Q894" s="51"/>
      <c r="R894" s="51"/>
      <c r="S894" s="51"/>
      <c r="T894" s="51"/>
      <c r="U894" s="51"/>
      <c r="V894" s="51"/>
      <c r="W894" s="51" t="n">
        <f aca="false">K894</f>
        <v>0</v>
      </c>
      <c r="X894" s="51"/>
      <c r="Y894" s="43"/>
      <c r="IM894" s="161"/>
      <c r="IN894" s="161"/>
    </row>
    <row r="895" s="10" customFormat="true" ht="23.85" hidden="false" customHeight="false" outlineLevel="1" collapsed="false">
      <c r="A895" s="49" t="s">
        <v>1685</v>
      </c>
      <c r="B895" s="50" t="s">
        <v>49</v>
      </c>
      <c r="C895" s="50" t="s">
        <v>1605</v>
      </c>
      <c r="D895" s="50" t="s">
        <v>51</v>
      </c>
      <c r="E895" s="45" t="s">
        <v>1606</v>
      </c>
      <c r="F895" s="7" t="s">
        <v>130</v>
      </c>
      <c r="G895" s="51" t="n">
        <v>340</v>
      </c>
      <c r="H895" s="52"/>
      <c r="I895" s="46" t="n">
        <f aca="false">$D$1116</f>
        <v>0.264</v>
      </c>
      <c r="J895" s="53" t="n">
        <f aca="false">TRUNC(H895*(1+I895),2)</f>
        <v>0</v>
      </c>
      <c r="K895" s="54" t="n">
        <f aca="false">TRUNC(J895*G895,2)</f>
        <v>0</v>
      </c>
      <c r="L895" s="140"/>
      <c r="M895" s="51"/>
      <c r="N895" s="7" t="n">
        <f aca="false">SUM(O895:V895)-K895</f>
        <v>0</v>
      </c>
      <c r="O895" s="51"/>
      <c r="P895" s="51"/>
      <c r="Q895" s="51"/>
      <c r="R895" s="51"/>
      <c r="S895" s="51"/>
      <c r="T895" s="51"/>
      <c r="U895" s="51"/>
      <c r="V895" s="51"/>
      <c r="W895" s="51" t="n">
        <f aca="false">K895</f>
        <v>0</v>
      </c>
      <c r="X895" s="51"/>
      <c r="Y895" s="43"/>
      <c r="IM895" s="161"/>
      <c r="IN895" s="161"/>
    </row>
    <row r="896" s="89" customFormat="true" ht="12.8" hidden="false" customHeight="false" outlineLevel="1" collapsed="false">
      <c r="A896" s="73" t="s">
        <v>1686</v>
      </c>
      <c r="B896" s="75"/>
      <c r="C896" s="75"/>
      <c r="D896" s="75"/>
      <c r="E896" s="116" t="s">
        <v>166</v>
      </c>
      <c r="F896" s="146"/>
      <c r="G896" s="146"/>
      <c r="H896" s="143"/>
      <c r="I896" s="146"/>
      <c r="J896" s="146"/>
      <c r="K896" s="94"/>
      <c r="L896" s="77"/>
      <c r="M896" s="78"/>
      <c r="N896" s="79"/>
      <c r="O896" s="77"/>
      <c r="P896" s="108"/>
      <c r="Q896" s="108"/>
      <c r="R896" s="108"/>
      <c r="S896" s="108"/>
      <c r="T896" s="108"/>
      <c r="U896" s="108"/>
      <c r="V896" s="108"/>
      <c r="W896" s="74"/>
      <c r="X896" s="74"/>
      <c r="Y896" s="43"/>
      <c r="IM896" s="147"/>
      <c r="IN896" s="147"/>
    </row>
    <row r="897" s="10" customFormat="true" ht="35.05" hidden="false" customHeight="false" outlineLevel="1" collapsed="false">
      <c r="A897" s="49" t="s">
        <v>1671</v>
      </c>
      <c r="B897" s="50" t="s">
        <v>49</v>
      </c>
      <c r="C897" s="50" t="s">
        <v>1658</v>
      </c>
      <c r="D897" s="50" t="s">
        <v>80</v>
      </c>
      <c r="E897" s="45" t="s">
        <v>1659</v>
      </c>
      <c r="F897" s="7" t="s">
        <v>117</v>
      </c>
      <c r="G897" s="51" t="n">
        <v>25</v>
      </c>
      <c r="H897" s="52"/>
      <c r="I897" s="46" t="n">
        <f aca="false">$D$1116</f>
        <v>0.264</v>
      </c>
      <c r="J897" s="53" t="n">
        <f aca="false">TRUNC(H897*(1+I897),2)</f>
        <v>0</v>
      </c>
      <c r="K897" s="54" t="n">
        <f aca="false">TRUNC(J897*G897,2)</f>
        <v>0</v>
      </c>
      <c r="L897" s="140"/>
      <c r="M897" s="51"/>
      <c r="N897" s="7" t="n">
        <f aca="false">SUM(O897:V897)-K897</f>
        <v>0</v>
      </c>
      <c r="O897" s="51"/>
      <c r="P897" s="51"/>
      <c r="Q897" s="51"/>
      <c r="R897" s="51"/>
      <c r="S897" s="51"/>
      <c r="T897" s="51"/>
      <c r="U897" s="51"/>
      <c r="V897" s="51"/>
      <c r="W897" s="50"/>
      <c r="X897" s="109" t="n">
        <f aca="false">K897</f>
        <v>0</v>
      </c>
      <c r="Y897" s="43"/>
      <c r="IM897" s="161"/>
      <c r="IN897" s="161"/>
    </row>
    <row r="898" s="10" customFormat="true" ht="23.85" hidden="false" customHeight="false" outlineLevel="1" collapsed="false">
      <c r="A898" s="49" t="s">
        <v>1671</v>
      </c>
      <c r="B898" s="50" t="s">
        <v>49</v>
      </c>
      <c r="C898" s="50" t="s">
        <v>1638</v>
      </c>
      <c r="D898" s="50" t="s">
        <v>51</v>
      </c>
      <c r="E898" s="45" t="s">
        <v>1639</v>
      </c>
      <c r="F898" s="7" t="s">
        <v>117</v>
      </c>
      <c r="G898" s="51" t="n">
        <v>9</v>
      </c>
      <c r="H898" s="52"/>
      <c r="I898" s="46" t="n">
        <f aca="false">$D$1116</f>
        <v>0.264</v>
      </c>
      <c r="J898" s="53" t="n">
        <f aca="false">TRUNC(H898*(1+I898),2)</f>
        <v>0</v>
      </c>
      <c r="K898" s="54" t="n">
        <f aca="false">TRUNC(J898*G898,2)</f>
        <v>0</v>
      </c>
      <c r="L898" s="140"/>
      <c r="M898" s="51"/>
      <c r="N898" s="7" t="n">
        <f aca="false">SUM(O898:V898)-K898</f>
        <v>0</v>
      </c>
      <c r="O898" s="51"/>
      <c r="P898" s="51"/>
      <c r="Q898" s="51"/>
      <c r="R898" s="51"/>
      <c r="S898" s="51"/>
      <c r="T898" s="51"/>
      <c r="U898" s="51"/>
      <c r="V898" s="51"/>
      <c r="W898" s="50"/>
      <c r="X898" s="111" t="n">
        <f aca="false">K898</f>
        <v>0</v>
      </c>
      <c r="Y898" s="43"/>
      <c r="IM898" s="161"/>
      <c r="IN898" s="161"/>
    </row>
    <row r="899" s="85" customFormat="true" ht="14.15" hidden="false" customHeight="false" outlineLevel="1" collapsed="false">
      <c r="A899" s="65" t="s">
        <v>1687</v>
      </c>
      <c r="B899" s="67"/>
      <c r="C899" s="67"/>
      <c r="D899" s="67"/>
      <c r="E899" s="115" t="s">
        <v>1688</v>
      </c>
      <c r="F899" s="142"/>
      <c r="G899" s="142"/>
      <c r="H899" s="143"/>
      <c r="I899" s="142"/>
      <c r="J899" s="142"/>
      <c r="K899" s="84"/>
      <c r="L899" s="69"/>
      <c r="M899" s="70"/>
      <c r="N899" s="71" t="n">
        <f aca="false">SUM(O899:V899)-K899</f>
        <v>0</v>
      </c>
      <c r="O899" s="69"/>
      <c r="P899" s="144"/>
      <c r="Q899" s="144"/>
      <c r="R899" s="144"/>
      <c r="S899" s="144"/>
      <c r="T899" s="144"/>
      <c r="U899" s="144"/>
      <c r="V899" s="144"/>
      <c r="W899" s="66"/>
      <c r="X899" s="66"/>
      <c r="Y899" s="43"/>
      <c r="IM899" s="145"/>
      <c r="IN899" s="145"/>
    </row>
    <row r="900" s="89" customFormat="true" ht="12.8" hidden="false" customHeight="false" outlineLevel="1" collapsed="false">
      <c r="A900" s="73" t="s">
        <v>1689</v>
      </c>
      <c r="B900" s="75"/>
      <c r="C900" s="75"/>
      <c r="D900" s="75"/>
      <c r="E900" s="116" t="s">
        <v>86</v>
      </c>
      <c r="F900" s="146"/>
      <c r="G900" s="146"/>
      <c r="H900" s="143"/>
      <c r="I900" s="146"/>
      <c r="J900" s="146"/>
      <c r="K900" s="94"/>
      <c r="L900" s="77"/>
      <c r="M900" s="78"/>
      <c r="N900" s="79"/>
      <c r="O900" s="77"/>
      <c r="P900" s="108"/>
      <c r="Q900" s="108"/>
      <c r="R900" s="108"/>
      <c r="S900" s="108"/>
      <c r="T900" s="108"/>
      <c r="U900" s="108"/>
      <c r="V900" s="108"/>
      <c r="W900" s="74"/>
      <c r="X900" s="74"/>
      <c r="Y900" s="43"/>
      <c r="IM900" s="147"/>
      <c r="IN900" s="147"/>
    </row>
    <row r="901" s="10" customFormat="true" ht="23.85" hidden="false" customHeight="false" outlineLevel="1" collapsed="false">
      <c r="A901" s="49" t="s">
        <v>1690</v>
      </c>
      <c r="B901" s="50" t="s">
        <v>49</v>
      </c>
      <c r="C901" s="50" t="s">
        <v>1691</v>
      </c>
      <c r="D901" s="50" t="s">
        <v>51</v>
      </c>
      <c r="E901" s="45" t="s">
        <v>1692</v>
      </c>
      <c r="F901" s="7" t="s">
        <v>130</v>
      </c>
      <c r="G901" s="51" t="n">
        <v>80</v>
      </c>
      <c r="H901" s="52"/>
      <c r="I901" s="46" t="n">
        <f aca="false">$D$1116</f>
        <v>0.264</v>
      </c>
      <c r="J901" s="53" t="n">
        <f aca="false">TRUNC(H901*(1+I901),2)</f>
        <v>0</v>
      </c>
      <c r="K901" s="54" t="n">
        <f aca="false">TRUNC(J901*G901,2)</f>
        <v>0</v>
      </c>
      <c r="L901" s="140"/>
      <c r="M901" s="51"/>
      <c r="N901" s="7" t="n">
        <f aca="false">SUM(O901:V901)-K901</f>
        <v>0</v>
      </c>
      <c r="O901" s="51"/>
      <c r="P901" s="51"/>
      <c r="Q901" s="51"/>
      <c r="R901" s="51"/>
      <c r="S901" s="51"/>
      <c r="T901" s="51"/>
      <c r="U901" s="51"/>
      <c r="V901" s="51"/>
      <c r="W901" s="51" t="n">
        <f aca="false">K901</f>
        <v>0</v>
      </c>
      <c r="X901" s="50"/>
      <c r="Y901" s="43"/>
      <c r="IM901" s="161"/>
      <c r="IN901" s="161"/>
    </row>
    <row r="902" s="10" customFormat="true" ht="35.05" hidden="false" customHeight="false" outlineLevel="1" collapsed="false">
      <c r="A902" s="49" t="s">
        <v>1693</v>
      </c>
      <c r="B902" s="50" t="s">
        <v>49</v>
      </c>
      <c r="C902" s="50" t="s">
        <v>1694</v>
      </c>
      <c r="D902" s="50" t="s">
        <v>51</v>
      </c>
      <c r="E902" s="45" t="s">
        <v>1695</v>
      </c>
      <c r="F902" s="7" t="s">
        <v>117</v>
      </c>
      <c r="G902" s="51" t="n">
        <v>24</v>
      </c>
      <c r="H902" s="52"/>
      <c r="I902" s="46" t="n">
        <f aca="false">$D$1116</f>
        <v>0.264</v>
      </c>
      <c r="J902" s="53" t="n">
        <f aca="false">TRUNC(H902*(1+I902),2)</f>
        <v>0</v>
      </c>
      <c r="K902" s="54" t="n">
        <f aca="false">TRUNC(J902*G902,2)</f>
        <v>0</v>
      </c>
      <c r="L902" s="140"/>
      <c r="M902" s="51"/>
      <c r="N902" s="7" t="n">
        <f aca="false">SUM(O902:V902)-K902</f>
        <v>0</v>
      </c>
      <c r="O902" s="51"/>
      <c r="P902" s="51"/>
      <c r="Q902" s="51"/>
      <c r="R902" s="51"/>
      <c r="S902" s="51"/>
      <c r="T902" s="51"/>
      <c r="U902" s="51"/>
      <c r="V902" s="51"/>
      <c r="W902" s="51" t="n">
        <f aca="false">K902</f>
        <v>0</v>
      </c>
      <c r="X902" s="50"/>
      <c r="Y902" s="43"/>
      <c r="IM902" s="161"/>
      <c r="IN902" s="161"/>
    </row>
    <row r="903" s="10" customFormat="true" ht="35.05" hidden="false" customHeight="false" outlineLevel="1" collapsed="false">
      <c r="A903" s="49" t="s">
        <v>1696</v>
      </c>
      <c r="B903" s="50" t="s">
        <v>49</v>
      </c>
      <c r="C903" s="50" t="s">
        <v>1697</v>
      </c>
      <c r="D903" s="50" t="s">
        <v>80</v>
      </c>
      <c r="E903" s="45" t="s">
        <v>1698</v>
      </c>
      <c r="F903" s="7" t="s">
        <v>130</v>
      </c>
      <c r="G903" s="51" t="n">
        <v>16</v>
      </c>
      <c r="H903" s="52"/>
      <c r="I903" s="46" t="n">
        <f aca="false">$D$1116</f>
        <v>0.264</v>
      </c>
      <c r="J903" s="53" t="n">
        <f aca="false">TRUNC(H903*(1+I903),2)</f>
        <v>0</v>
      </c>
      <c r="K903" s="54" t="n">
        <f aca="false">TRUNC(J903*G903,2)</f>
        <v>0</v>
      </c>
      <c r="L903" s="140"/>
      <c r="M903" s="51"/>
      <c r="N903" s="7" t="n">
        <f aca="false">SUM(O903:V903)-K903</f>
        <v>0</v>
      </c>
      <c r="O903" s="51"/>
      <c r="P903" s="51"/>
      <c r="Q903" s="51"/>
      <c r="R903" s="51"/>
      <c r="S903" s="51"/>
      <c r="T903" s="51"/>
      <c r="U903" s="51"/>
      <c r="V903" s="51"/>
      <c r="W903" s="51" t="n">
        <f aca="false">K903</f>
        <v>0</v>
      </c>
      <c r="X903" s="50"/>
      <c r="Y903" s="43"/>
      <c r="IM903" s="161"/>
      <c r="IN903" s="161"/>
    </row>
    <row r="904" s="10" customFormat="true" ht="23.85" hidden="false" customHeight="false" outlineLevel="1" collapsed="false">
      <c r="A904" s="49" t="s">
        <v>1699</v>
      </c>
      <c r="B904" s="50" t="s">
        <v>49</v>
      </c>
      <c r="C904" s="50" t="s">
        <v>1638</v>
      </c>
      <c r="D904" s="50" t="s">
        <v>51</v>
      </c>
      <c r="E904" s="45" t="s">
        <v>1639</v>
      </c>
      <c r="F904" s="7" t="s">
        <v>117</v>
      </c>
      <c r="G904" s="51" t="n">
        <v>15</v>
      </c>
      <c r="H904" s="52"/>
      <c r="I904" s="46" t="n">
        <f aca="false">$D$1116</f>
        <v>0.264</v>
      </c>
      <c r="J904" s="53" t="n">
        <f aca="false">TRUNC(H904*(1+I904),2)</f>
        <v>0</v>
      </c>
      <c r="K904" s="54" t="n">
        <f aca="false">TRUNC(J904*G904,2)</f>
        <v>0</v>
      </c>
      <c r="L904" s="140"/>
      <c r="M904" s="51"/>
      <c r="N904" s="7" t="n">
        <f aca="false">SUM(O904:V904)-K904</f>
        <v>0</v>
      </c>
      <c r="O904" s="51"/>
      <c r="P904" s="51"/>
      <c r="Q904" s="51"/>
      <c r="R904" s="51"/>
      <c r="S904" s="51"/>
      <c r="T904" s="51"/>
      <c r="U904" s="51"/>
      <c r="V904" s="51"/>
      <c r="W904" s="51" t="n">
        <f aca="false">K904</f>
        <v>0</v>
      </c>
      <c r="X904" s="50"/>
      <c r="Y904" s="43"/>
      <c r="IM904" s="161"/>
      <c r="IN904" s="161"/>
    </row>
    <row r="905" s="10" customFormat="true" ht="23.85" hidden="false" customHeight="false" outlineLevel="1" collapsed="false">
      <c r="A905" s="49" t="s">
        <v>1700</v>
      </c>
      <c r="B905" s="50" t="s">
        <v>49</v>
      </c>
      <c r="C905" s="50" t="s">
        <v>1701</v>
      </c>
      <c r="D905" s="50" t="s">
        <v>51</v>
      </c>
      <c r="E905" s="45" t="s">
        <v>1702</v>
      </c>
      <c r="F905" s="7" t="s">
        <v>117</v>
      </c>
      <c r="G905" s="51" t="n">
        <v>15</v>
      </c>
      <c r="H905" s="52"/>
      <c r="I905" s="46" t="n">
        <f aca="false">$D$1116</f>
        <v>0.264</v>
      </c>
      <c r="J905" s="53" t="n">
        <f aca="false">TRUNC(H905*(1+I905),2)</f>
        <v>0</v>
      </c>
      <c r="K905" s="54" t="n">
        <f aca="false">TRUNC(J905*G905,2)</f>
        <v>0</v>
      </c>
      <c r="L905" s="140"/>
      <c r="M905" s="51"/>
      <c r="N905" s="7" t="n">
        <f aca="false">SUM(O905:V905)-K905</f>
        <v>0</v>
      </c>
      <c r="O905" s="51"/>
      <c r="P905" s="51"/>
      <c r="Q905" s="51"/>
      <c r="R905" s="51"/>
      <c r="S905" s="51"/>
      <c r="T905" s="51"/>
      <c r="U905" s="51"/>
      <c r="V905" s="51"/>
      <c r="W905" s="51" t="n">
        <f aca="false">K905</f>
        <v>0</v>
      </c>
      <c r="X905" s="50"/>
      <c r="Y905" s="43"/>
      <c r="IM905" s="161"/>
      <c r="IN905" s="161"/>
    </row>
    <row r="906" s="10" customFormat="true" ht="23.85" hidden="false" customHeight="false" outlineLevel="1" collapsed="false">
      <c r="A906" s="49" t="s">
        <v>1703</v>
      </c>
      <c r="B906" s="50" t="s">
        <v>49</v>
      </c>
      <c r="C906" s="50" t="s">
        <v>1704</v>
      </c>
      <c r="D906" s="50" t="s">
        <v>51</v>
      </c>
      <c r="E906" s="45" t="s">
        <v>1705</v>
      </c>
      <c r="F906" s="7" t="s">
        <v>117</v>
      </c>
      <c r="G906" s="51" t="n">
        <v>16</v>
      </c>
      <c r="H906" s="52"/>
      <c r="I906" s="46" t="n">
        <f aca="false">$D$1116</f>
        <v>0.264</v>
      </c>
      <c r="J906" s="53" t="n">
        <f aca="false">TRUNC(H906*(1+I906),2)</f>
        <v>0</v>
      </c>
      <c r="K906" s="54" t="n">
        <f aca="false">TRUNC(J906*G906,2)</f>
        <v>0</v>
      </c>
      <c r="L906" s="140"/>
      <c r="M906" s="51"/>
      <c r="N906" s="7" t="n">
        <f aca="false">SUM(O906:V906)-K906</f>
        <v>0</v>
      </c>
      <c r="O906" s="51"/>
      <c r="P906" s="51"/>
      <c r="Q906" s="51"/>
      <c r="R906" s="51"/>
      <c r="S906" s="51"/>
      <c r="T906" s="51"/>
      <c r="U906" s="51"/>
      <c r="V906" s="51"/>
      <c r="W906" s="51" t="n">
        <f aca="false">K906</f>
        <v>0</v>
      </c>
      <c r="X906" s="50"/>
      <c r="Y906" s="43"/>
      <c r="IM906" s="161"/>
      <c r="IN906" s="161"/>
    </row>
    <row r="907" s="10" customFormat="true" ht="23.85" hidden="false" customHeight="false" outlineLevel="1" collapsed="false">
      <c r="A907" s="49" t="s">
        <v>1706</v>
      </c>
      <c r="B907" s="50" t="s">
        <v>49</v>
      </c>
      <c r="C907" s="50" t="s">
        <v>1683</v>
      </c>
      <c r="D907" s="50" t="s">
        <v>51</v>
      </c>
      <c r="E907" s="45" t="s">
        <v>1684</v>
      </c>
      <c r="F907" s="7" t="s">
        <v>130</v>
      </c>
      <c r="G907" s="51" t="n">
        <v>1890</v>
      </c>
      <c r="H907" s="52"/>
      <c r="I907" s="46" t="n">
        <f aca="false">$D$1116</f>
        <v>0.264</v>
      </c>
      <c r="J907" s="53" t="n">
        <f aca="false">TRUNC(H907*(1+I907),2)</f>
        <v>0</v>
      </c>
      <c r="K907" s="54" t="n">
        <f aca="false">TRUNC(J907*G907,2)</f>
        <v>0</v>
      </c>
      <c r="L907" s="140"/>
      <c r="M907" s="51"/>
      <c r="N907" s="7" t="n">
        <f aca="false">SUM(O907:V907)-K907</f>
        <v>0</v>
      </c>
      <c r="O907" s="51"/>
      <c r="P907" s="51"/>
      <c r="Q907" s="51"/>
      <c r="R907" s="51"/>
      <c r="S907" s="51"/>
      <c r="T907" s="51"/>
      <c r="U907" s="51"/>
      <c r="V907" s="51"/>
      <c r="W907" s="51" t="n">
        <f aca="false">K907</f>
        <v>0</v>
      </c>
      <c r="X907" s="50"/>
      <c r="Y907" s="43"/>
      <c r="IM907" s="161"/>
      <c r="IN907" s="161"/>
    </row>
    <row r="908" s="10" customFormat="true" ht="14.15" hidden="false" customHeight="false" outlineLevel="1" collapsed="false">
      <c r="A908" s="49" t="s">
        <v>1707</v>
      </c>
      <c r="B908" s="50" t="s">
        <v>49</v>
      </c>
      <c r="C908" s="50" t="s">
        <v>1708</v>
      </c>
      <c r="D908" s="50" t="s">
        <v>80</v>
      </c>
      <c r="E908" s="45" t="s">
        <v>1709</v>
      </c>
      <c r="F908" s="7" t="s">
        <v>117</v>
      </c>
      <c r="G908" s="51" t="n">
        <v>24</v>
      </c>
      <c r="H908" s="52"/>
      <c r="I908" s="46" t="n">
        <f aca="false">$D$1116</f>
        <v>0.264</v>
      </c>
      <c r="J908" s="53" t="n">
        <f aca="false">TRUNC(H908*(1+I908),2)</f>
        <v>0</v>
      </c>
      <c r="K908" s="54" t="n">
        <f aca="false">TRUNC(J908*G908,2)</f>
        <v>0</v>
      </c>
      <c r="L908" s="140"/>
      <c r="M908" s="51"/>
      <c r="N908" s="7" t="n">
        <f aca="false">SUM(O908:V908)-K908</f>
        <v>0</v>
      </c>
      <c r="O908" s="51"/>
      <c r="P908" s="51"/>
      <c r="Q908" s="51"/>
      <c r="R908" s="51"/>
      <c r="S908" s="51"/>
      <c r="T908" s="51"/>
      <c r="U908" s="51"/>
      <c r="V908" s="51"/>
      <c r="W908" s="51" t="n">
        <f aca="false">K908</f>
        <v>0</v>
      </c>
      <c r="X908" s="50"/>
      <c r="Y908" s="43"/>
      <c r="IM908" s="161"/>
      <c r="IN908" s="161"/>
    </row>
    <row r="909" s="89" customFormat="true" ht="12.8" hidden="false" customHeight="false" outlineLevel="1" collapsed="false">
      <c r="A909" s="73" t="s">
        <v>1710</v>
      </c>
      <c r="B909" s="75"/>
      <c r="C909" s="75"/>
      <c r="D909" s="75"/>
      <c r="E909" s="116" t="s">
        <v>166</v>
      </c>
      <c r="F909" s="146"/>
      <c r="G909" s="146"/>
      <c r="H909" s="143"/>
      <c r="I909" s="146"/>
      <c r="J909" s="146"/>
      <c r="K909" s="94"/>
      <c r="L909" s="77"/>
      <c r="M909" s="78"/>
      <c r="N909" s="79"/>
      <c r="O909" s="77"/>
      <c r="P909" s="108"/>
      <c r="Q909" s="108"/>
      <c r="R909" s="108"/>
      <c r="S909" s="108"/>
      <c r="T909" s="108"/>
      <c r="U909" s="108"/>
      <c r="V909" s="108"/>
      <c r="W909" s="74"/>
      <c r="X909" s="74"/>
      <c r="Y909" s="43"/>
      <c r="IM909" s="147"/>
      <c r="IN909" s="147"/>
    </row>
    <row r="910" s="10" customFormat="true" ht="23.85" hidden="false" customHeight="false" outlineLevel="1" collapsed="false">
      <c r="A910" s="49" t="s">
        <v>1690</v>
      </c>
      <c r="B910" s="50" t="s">
        <v>49</v>
      </c>
      <c r="C910" s="50" t="s">
        <v>1691</v>
      </c>
      <c r="D910" s="50" t="s">
        <v>51</v>
      </c>
      <c r="E910" s="45" t="s">
        <v>1692</v>
      </c>
      <c r="F910" s="7" t="s">
        <v>130</v>
      </c>
      <c r="G910" s="51" t="n">
        <v>6</v>
      </c>
      <c r="H910" s="52"/>
      <c r="I910" s="46" t="n">
        <f aca="false">$D$1116</f>
        <v>0.264</v>
      </c>
      <c r="J910" s="53" t="n">
        <f aca="false">TRUNC(H910*(1+I910),2)</f>
        <v>0</v>
      </c>
      <c r="K910" s="54" t="n">
        <f aca="false">TRUNC(J910*G910,2)</f>
        <v>0</v>
      </c>
      <c r="L910" s="140"/>
      <c r="M910" s="51"/>
      <c r="N910" s="7" t="n">
        <f aca="false">SUM(O910:V910)-K910</f>
        <v>0</v>
      </c>
      <c r="O910" s="51"/>
      <c r="P910" s="51"/>
      <c r="Q910" s="51"/>
      <c r="R910" s="51"/>
      <c r="S910" s="51"/>
      <c r="T910" s="51"/>
      <c r="U910" s="51"/>
      <c r="V910" s="51"/>
      <c r="W910" s="109" t="n">
        <f aca="false">K910</f>
        <v>0</v>
      </c>
      <c r="X910" s="50"/>
      <c r="Y910" s="43"/>
      <c r="IM910" s="161"/>
      <c r="IN910" s="161"/>
    </row>
    <row r="911" s="10" customFormat="true" ht="35.05" hidden="false" customHeight="false" outlineLevel="1" collapsed="false">
      <c r="A911" s="49" t="s">
        <v>1693</v>
      </c>
      <c r="B911" s="50" t="s">
        <v>49</v>
      </c>
      <c r="C911" s="50" t="s">
        <v>1694</v>
      </c>
      <c r="D911" s="50" t="s">
        <v>51</v>
      </c>
      <c r="E911" s="45" t="s">
        <v>1695</v>
      </c>
      <c r="F911" s="7" t="s">
        <v>117</v>
      </c>
      <c r="G911" s="51" t="n">
        <v>5</v>
      </c>
      <c r="H911" s="52"/>
      <c r="I911" s="46" t="n">
        <f aca="false">$D$1116</f>
        <v>0.264</v>
      </c>
      <c r="J911" s="53" t="n">
        <f aca="false">TRUNC(H911*(1+I911),2)</f>
        <v>0</v>
      </c>
      <c r="K911" s="54" t="n">
        <f aca="false">TRUNC(J911*G911,2)</f>
        <v>0</v>
      </c>
      <c r="L911" s="140"/>
      <c r="M911" s="51"/>
      <c r="N911" s="7" t="n">
        <f aca="false">SUM(O911:V911)-K911</f>
        <v>0</v>
      </c>
      <c r="O911" s="51"/>
      <c r="P911" s="51"/>
      <c r="Q911" s="51"/>
      <c r="R911" s="51"/>
      <c r="S911" s="51"/>
      <c r="T911" s="51"/>
      <c r="U911" s="51"/>
      <c r="V911" s="51"/>
      <c r="W911" s="111" t="n">
        <f aca="false">K911</f>
        <v>0</v>
      </c>
      <c r="X911" s="50"/>
      <c r="Y911" s="43"/>
      <c r="IM911" s="161"/>
      <c r="IN911" s="161"/>
    </row>
    <row r="912" s="10" customFormat="true" ht="23.85" hidden="false" customHeight="false" outlineLevel="1" collapsed="false">
      <c r="A912" s="49" t="s">
        <v>1696</v>
      </c>
      <c r="B912" s="50" t="s">
        <v>49</v>
      </c>
      <c r="C912" s="50" t="s">
        <v>1638</v>
      </c>
      <c r="D912" s="50" t="s">
        <v>51</v>
      </c>
      <c r="E912" s="45" t="s">
        <v>1639</v>
      </c>
      <c r="F912" s="7" t="s">
        <v>117</v>
      </c>
      <c r="G912" s="51" t="n">
        <v>4</v>
      </c>
      <c r="H912" s="52"/>
      <c r="I912" s="46" t="n">
        <f aca="false">$D$1116</f>
        <v>0.264</v>
      </c>
      <c r="J912" s="53" t="n">
        <f aca="false">TRUNC(H912*(1+I912),2)</f>
        <v>0</v>
      </c>
      <c r="K912" s="54" t="n">
        <f aca="false">TRUNC(J912*G912,2)</f>
        <v>0</v>
      </c>
      <c r="L912" s="140"/>
      <c r="M912" s="51"/>
      <c r="N912" s="7" t="n">
        <f aca="false">SUM(O912:V912)-K912</f>
        <v>0</v>
      </c>
      <c r="O912" s="51"/>
      <c r="P912" s="51"/>
      <c r="Q912" s="51"/>
      <c r="R912" s="51"/>
      <c r="S912" s="51"/>
      <c r="T912" s="51"/>
      <c r="U912" s="51"/>
      <c r="V912" s="51"/>
      <c r="W912" s="111" t="n">
        <f aca="false">K912</f>
        <v>0</v>
      </c>
      <c r="X912" s="50"/>
      <c r="Y912" s="43"/>
      <c r="IM912" s="161"/>
      <c r="IN912" s="161"/>
    </row>
    <row r="913" s="10" customFormat="true" ht="23.85" hidden="false" customHeight="false" outlineLevel="1" collapsed="false">
      <c r="A913" s="49" t="s">
        <v>1699</v>
      </c>
      <c r="B913" s="50" t="s">
        <v>49</v>
      </c>
      <c r="C913" s="50" t="s">
        <v>1701</v>
      </c>
      <c r="D913" s="50" t="s">
        <v>51</v>
      </c>
      <c r="E913" s="45" t="s">
        <v>1702</v>
      </c>
      <c r="F913" s="7" t="s">
        <v>117</v>
      </c>
      <c r="G913" s="51" t="n">
        <v>4</v>
      </c>
      <c r="H913" s="52"/>
      <c r="I913" s="46" t="n">
        <f aca="false">$D$1116</f>
        <v>0.264</v>
      </c>
      <c r="J913" s="53" t="n">
        <f aca="false">TRUNC(H913*(1+I913),2)</f>
        <v>0</v>
      </c>
      <c r="K913" s="54" t="n">
        <f aca="false">TRUNC(J913*G913,2)</f>
        <v>0</v>
      </c>
      <c r="L913" s="140"/>
      <c r="M913" s="51"/>
      <c r="N913" s="7" t="n">
        <f aca="false">SUM(O913:V913)-K913</f>
        <v>0</v>
      </c>
      <c r="O913" s="51"/>
      <c r="P913" s="51"/>
      <c r="Q913" s="51"/>
      <c r="R913" s="51"/>
      <c r="S913" s="51"/>
      <c r="T913" s="51"/>
      <c r="U913" s="51"/>
      <c r="V913" s="51"/>
      <c r="W913" s="111" t="n">
        <f aca="false">K913</f>
        <v>0</v>
      </c>
      <c r="X913" s="50"/>
      <c r="Y913" s="43"/>
      <c r="IM913" s="161"/>
      <c r="IN913" s="161"/>
    </row>
    <row r="914" s="10" customFormat="true" ht="23.85" hidden="false" customHeight="false" outlineLevel="1" collapsed="false">
      <c r="A914" s="49" t="s">
        <v>1700</v>
      </c>
      <c r="B914" s="50" t="s">
        <v>49</v>
      </c>
      <c r="C914" s="50" t="s">
        <v>1683</v>
      </c>
      <c r="D914" s="50" t="s">
        <v>51</v>
      </c>
      <c r="E914" s="45" t="s">
        <v>1684</v>
      </c>
      <c r="F914" s="7" t="s">
        <v>130</v>
      </c>
      <c r="G914" s="51" t="n">
        <v>170</v>
      </c>
      <c r="H914" s="52"/>
      <c r="I914" s="46" t="n">
        <f aca="false">$D$1116</f>
        <v>0.264</v>
      </c>
      <c r="J914" s="53" t="n">
        <f aca="false">TRUNC(H914*(1+I914),2)</f>
        <v>0</v>
      </c>
      <c r="K914" s="54" t="n">
        <f aca="false">TRUNC(J914*G914,2)</f>
        <v>0</v>
      </c>
      <c r="L914" s="140"/>
      <c r="M914" s="51"/>
      <c r="N914" s="7" t="n">
        <f aca="false">SUM(O914:V914)-K914</f>
        <v>0</v>
      </c>
      <c r="O914" s="51"/>
      <c r="P914" s="51"/>
      <c r="Q914" s="51"/>
      <c r="R914" s="51"/>
      <c r="S914" s="51"/>
      <c r="T914" s="51"/>
      <c r="U914" s="51"/>
      <c r="V914" s="51"/>
      <c r="W914" s="111" t="n">
        <f aca="false">K914</f>
        <v>0</v>
      </c>
      <c r="X914" s="50"/>
      <c r="Y914" s="43"/>
      <c r="IM914" s="161"/>
      <c r="IN914" s="161"/>
    </row>
    <row r="915" s="85" customFormat="true" ht="14.15" hidden="false" customHeight="false" outlineLevel="1" collapsed="false">
      <c r="A915" s="65" t="s">
        <v>1711</v>
      </c>
      <c r="B915" s="67"/>
      <c r="C915" s="67"/>
      <c r="D915" s="67"/>
      <c r="E915" s="115" t="s">
        <v>1712</v>
      </c>
      <c r="F915" s="142"/>
      <c r="G915" s="142"/>
      <c r="H915" s="143"/>
      <c r="I915" s="142"/>
      <c r="J915" s="142"/>
      <c r="K915" s="84"/>
      <c r="L915" s="69"/>
      <c r="M915" s="70"/>
      <c r="N915" s="71" t="n">
        <f aca="false">SUM(O915:V915)-K915</f>
        <v>0</v>
      </c>
      <c r="O915" s="69"/>
      <c r="P915" s="144"/>
      <c r="Q915" s="144"/>
      <c r="R915" s="144"/>
      <c r="S915" s="144"/>
      <c r="T915" s="144"/>
      <c r="U915" s="144"/>
      <c r="V915" s="144"/>
      <c r="W915" s="66"/>
      <c r="X915" s="66"/>
      <c r="Y915" s="43"/>
      <c r="IM915" s="145"/>
      <c r="IN915" s="145"/>
    </row>
    <row r="916" s="89" customFormat="true" ht="12.8" hidden="false" customHeight="false" outlineLevel="1" collapsed="false">
      <c r="A916" s="73" t="s">
        <v>1713</v>
      </c>
      <c r="B916" s="75"/>
      <c r="C916" s="75"/>
      <c r="D916" s="75"/>
      <c r="E916" s="116" t="s">
        <v>86</v>
      </c>
      <c r="F916" s="146"/>
      <c r="G916" s="146"/>
      <c r="H916" s="143"/>
      <c r="I916" s="146"/>
      <c r="J916" s="146"/>
      <c r="K916" s="94"/>
      <c r="L916" s="77"/>
      <c r="M916" s="78"/>
      <c r="N916" s="79"/>
      <c r="O916" s="77"/>
      <c r="P916" s="108"/>
      <c r="Q916" s="108"/>
      <c r="R916" s="108"/>
      <c r="S916" s="108"/>
      <c r="T916" s="108"/>
      <c r="U916" s="108"/>
      <c r="V916" s="108"/>
      <c r="W916" s="74"/>
      <c r="X916" s="74"/>
      <c r="Y916" s="43"/>
      <c r="IM916" s="147"/>
      <c r="IN916" s="147"/>
    </row>
    <row r="917" s="10" customFormat="true" ht="23.85" hidden="false" customHeight="false" outlineLevel="1" collapsed="false">
      <c r="A917" s="49" t="s">
        <v>1714</v>
      </c>
      <c r="B917" s="50" t="s">
        <v>49</v>
      </c>
      <c r="C917" s="50" t="s">
        <v>1638</v>
      </c>
      <c r="D917" s="50" t="s">
        <v>51</v>
      </c>
      <c r="E917" s="45" t="s">
        <v>1639</v>
      </c>
      <c r="F917" s="7" t="s">
        <v>117</v>
      </c>
      <c r="G917" s="51" t="n">
        <v>9</v>
      </c>
      <c r="H917" s="52"/>
      <c r="I917" s="46" t="n">
        <f aca="false">$D$1116</f>
        <v>0.264</v>
      </c>
      <c r="J917" s="53" t="n">
        <f aca="false">TRUNC(H917*(1+I917),2)</f>
        <v>0</v>
      </c>
      <c r="K917" s="54" t="n">
        <f aca="false">TRUNC(J917*G917,2)</f>
        <v>0</v>
      </c>
      <c r="L917" s="140"/>
      <c r="M917" s="51"/>
      <c r="N917" s="7" t="n">
        <f aca="false">SUM(O917:V917)-K917</f>
        <v>0</v>
      </c>
      <c r="O917" s="51"/>
      <c r="P917" s="51"/>
      <c r="Q917" s="51"/>
      <c r="R917" s="51"/>
      <c r="S917" s="51"/>
      <c r="T917" s="51"/>
      <c r="U917" s="51"/>
      <c r="V917" s="51"/>
      <c r="W917" s="51" t="n">
        <f aca="false">K917</f>
        <v>0</v>
      </c>
      <c r="X917" s="50"/>
      <c r="Y917" s="43"/>
      <c r="IM917" s="161"/>
      <c r="IN917" s="161"/>
    </row>
    <row r="918" s="10" customFormat="true" ht="23.85" hidden="false" customHeight="false" outlineLevel="1" collapsed="false">
      <c r="A918" s="49" t="s">
        <v>1715</v>
      </c>
      <c r="B918" s="50" t="s">
        <v>49</v>
      </c>
      <c r="C918" s="50" t="s">
        <v>1716</v>
      </c>
      <c r="D918" s="50" t="s">
        <v>51</v>
      </c>
      <c r="E918" s="45" t="s">
        <v>1717</v>
      </c>
      <c r="F918" s="7" t="s">
        <v>117</v>
      </c>
      <c r="G918" s="51" t="n">
        <v>8</v>
      </c>
      <c r="H918" s="52"/>
      <c r="I918" s="46" t="n">
        <f aca="false">$D$1116</f>
        <v>0.264</v>
      </c>
      <c r="J918" s="53" t="n">
        <f aca="false">TRUNC(H918*(1+I918),2)</f>
        <v>0</v>
      </c>
      <c r="K918" s="54" t="n">
        <f aca="false">TRUNC(J918*G918,2)</f>
        <v>0</v>
      </c>
      <c r="L918" s="140"/>
      <c r="M918" s="51"/>
      <c r="N918" s="7" t="n">
        <f aca="false">SUM(O918:V918)-K918</f>
        <v>0</v>
      </c>
      <c r="O918" s="51"/>
      <c r="P918" s="51"/>
      <c r="Q918" s="51"/>
      <c r="R918" s="51"/>
      <c r="S918" s="51"/>
      <c r="T918" s="51"/>
      <c r="U918" s="51"/>
      <c r="V918" s="51"/>
      <c r="W918" s="51" t="n">
        <f aca="false">K918</f>
        <v>0</v>
      </c>
      <c r="X918" s="50"/>
      <c r="Y918" s="43"/>
      <c r="IM918" s="161"/>
      <c r="IN918" s="161"/>
    </row>
    <row r="919" s="10" customFormat="true" ht="23.85" hidden="false" customHeight="false" outlineLevel="1" collapsed="false">
      <c r="A919" s="49" t="s">
        <v>1718</v>
      </c>
      <c r="B919" s="50" t="s">
        <v>49</v>
      </c>
      <c r="C919" s="50" t="s">
        <v>1719</v>
      </c>
      <c r="D919" s="50" t="s">
        <v>51</v>
      </c>
      <c r="E919" s="45" t="s">
        <v>1720</v>
      </c>
      <c r="F919" s="7" t="s">
        <v>117</v>
      </c>
      <c r="G919" s="51" t="n">
        <v>6</v>
      </c>
      <c r="H919" s="52"/>
      <c r="I919" s="46" t="n">
        <f aca="false">$D$1116</f>
        <v>0.264</v>
      </c>
      <c r="J919" s="53" t="n">
        <f aca="false">TRUNC(H919*(1+I919),2)</f>
        <v>0</v>
      </c>
      <c r="K919" s="54" t="n">
        <f aca="false">TRUNC(J919*G919,2)</f>
        <v>0</v>
      </c>
      <c r="L919" s="140"/>
      <c r="M919" s="51"/>
      <c r="N919" s="7" t="n">
        <f aca="false">SUM(O919:V919)-K919</f>
        <v>0</v>
      </c>
      <c r="O919" s="51"/>
      <c r="P919" s="51"/>
      <c r="Q919" s="51"/>
      <c r="R919" s="51"/>
      <c r="S919" s="51"/>
      <c r="T919" s="51"/>
      <c r="U919" s="51"/>
      <c r="V919" s="51"/>
      <c r="W919" s="51" t="n">
        <f aca="false">K919</f>
        <v>0</v>
      </c>
      <c r="X919" s="50"/>
      <c r="Y919" s="43"/>
      <c r="IM919" s="161"/>
      <c r="IN919" s="161"/>
    </row>
    <row r="920" s="10" customFormat="true" ht="23.85" hidden="false" customHeight="false" outlineLevel="1" collapsed="false">
      <c r="A920" s="49" t="s">
        <v>1721</v>
      </c>
      <c r="B920" s="50" t="s">
        <v>49</v>
      </c>
      <c r="C920" s="50" t="s">
        <v>1722</v>
      </c>
      <c r="D920" s="50" t="s">
        <v>51</v>
      </c>
      <c r="E920" s="45" t="s">
        <v>1723</v>
      </c>
      <c r="F920" s="7" t="s">
        <v>117</v>
      </c>
      <c r="G920" s="51" t="n">
        <v>9</v>
      </c>
      <c r="H920" s="52"/>
      <c r="I920" s="46" t="n">
        <f aca="false">$D$1116</f>
        <v>0.264</v>
      </c>
      <c r="J920" s="53" t="n">
        <f aca="false">TRUNC(H920*(1+I920),2)</f>
        <v>0</v>
      </c>
      <c r="K920" s="54" t="n">
        <f aca="false">TRUNC(J920*G920,2)</f>
        <v>0</v>
      </c>
      <c r="L920" s="140"/>
      <c r="M920" s="51"/>
      <c r="N920" s="7" t="n">
        <f aca="false">SUM(O920:V920)-K920</f>
        <v>0</v>
      </c>
      <c r="O920" s="51"/>
      <c r="P920" s="51"/>
      <c r="Q920" s="51"/>
      <c r="R920" s="51"/>
      <c r="S920" s="51"/>
      <c r="T920" s="51"/>
      <c r="U920" s="51"/>
      <c r="V920" s="51"/>
      <c r="W920" s="51" t="n">
        <f aca="false">K920</f>
        <v>0</v>
      </c>
      <c r="X920" s="50"/>
      <c r="Y920" s="43"/>
      <c r="IM920" s="161"/>
      <c r="IN920" s="161"/>
    </row>
    <row r="921" s="10" customFormat="true" ht="23.85" hidden="false" customHeight="false" outlineLevel="1" collapsed="false">
      <c r="A921" s="49" t="s">
        <v>1724</v>
      </c>
      <c r="B921" s="50" t="s">
        <v>49</v>
      </c>
      <c r="C921" s="50" t="s">
        <v>1691</v>
      </c>
      <c r="D921" s="50" t="s">
        <v>51</v>
      </c>
      <c r="E921" s="45" t="s">
        <v>1692</v>
      </c>
      <c r="F921" s="7" t="s">
        <v>130</v>
      </c>
      <c r="G921" s="51" t="n">
        <v>80.4</v>
      </c>
      <c r="H921" s="52"/>
      <c r="I921" s="46" t="n">
        <f aca="false">$D$1116</f>
        <v>0.264</v>
      </c>
      <c r="J921" s="53" t="n">
        <f aca="false">TRUNC(H921*(1+I921),2)</f>
        <v>0</v>
      </c>
      <c r="K921" s="54" t="n">
        <f aca="false">TRUNC(J921*G921,2)</f>
        <v>0</v>
      </c>
      <c r="L921" s="140"/>
      <c r="M921" s="51"/>
      <c r="N921" s="7" t="n">
        <f aca="false">SUM(O921:V921)-K921</f>
        <v>0</v>
      </c>
      <c r="O921" s="51"/>
      <c r="P921" s="51"/>
      <c r="Q921" s="51"/>
      <c r="R921" s="51"/>
      <c r="S921" s="51"/>
      <c r="T921" s="51"/>
      <c r="U921" s="51"/>
      <c r="V921" s="51"/>
      <c r="W921" s="51" t="n">
        <f aca="false">K921</f>
        <v>0</v>
      </c>
      <c r="X921" s="50"/>
      <c r="Y921" s="43"/>
      <c r="IM921" s="161"/>
      <c r="IN921" s="161"/>
    </row>
    <row r="922" s="10" customFormat="true" ht="23.85" hidden="false" customHeight="false" outlineLevel="1" collapsed="false">
      <c r="A922" s="49" t="s">
        <v>1725</v>
      </c>
      <c r="B922" s="50" t="s">
        <v>49</v>
      </c>
      <c r="C922" s="50" t="s">
        <v>1605</v>
      </c>
      <c r="D922" s="50" t="s">
        <v>51</v>
      </c>
      <c r="E922" s="45" t="s">
        <v>1606</v>
      </c>
      <c r="F922" s="7" t="s">
        <v>130</v>
      </c>
      <c r="G922" s="51" t="n">
        <v>242</v>
      </c>
      <c r="H922" s="52"/>
      <c r="I922" s="46" t="n">
        <f aca="false">$D$1116</f>
        <v>0.264</v>
      </c>
      <c r="J922" s="53" t="n">
        <f aca="false">TRUNC(H922*(1+I922),2)</f>
        <v>0</v>
      </c>
      <c r="K922" s="54" t="n">
        <f aca="false">TRUNC(J922*G922,2)</f>
        <v>0</v>
      </c>
      <c r="L922" s="140"/>
      <c r="M922" s="51"/>
      <c r="N922" s="7" t="n">
        <f aca="false">SUM(O922:V922)-K922</f>
        <v>0</v>
      </c>
      <c r="O922" s="51"/>
      <c r="P922" s="51"/>
      <c r="Q922" s="51"/>
      <c r="R922" s="51"/>
      <c r="S922" s="51"/>
      <c r="T922" s="51"/>
      <c r="U922" s="51"/>
      <c r="V922" s="51"/>
      <c r="W922" s="51" t="n">
        <f aca="false">K922</f>
        <v>0</v>
      </c>
      <c r="X922" s="50"/>
      <c r="Y922" s="43"/>
      <c r="IM922" s="161"/>
      <c r="IN922" s="161"/>
    </row>
    <row r="923" s="89" customFormat="true" ht="12.8" hidden="false" customHeight="false" outlineLevel="1" collapsed="false">
      <c r="A923" s="73" t="s">
        <v>1726</v>
      </c>
      <c r="B923" s="75"/>
      <c r="C923" s="75"/>
      <c r="D923" s="75"/>
      <c r="E923" s="116" t="s">
        <v>166</v>
      </c>
      <c r="F923" s="146"/>
      <c r="G923" s="146"/>
      <c r="H923" s="143"/>
      <c r="I923" s="146"/>
      <c r="J923" s="146"/>
      <c r="K923" s="94"/>
      <c r="L923" s="77"/>
      <c r="M923" s="78"/>
      <c r="N923" s="79"/>
      <c r="O923" s="77"/>
      <c r="P923" s="108"/>
      <c r="Q923" s="108"/>
      <c r="R923" s="108"/>
      <c r="S923" s="108"/>
      <c r="T923" s="108"/>
      <c r="U923" s="108"/>
      <c r="V923" s="108"/>
      <c r="W923" s="108"/>
      <c r="X923" s="74"/>
      <c r="Y923" s="43"/>
      <c r="IM923" s="147"/>
      <c r="IN923" s="147"/>
    </row>
    <row r="924" s="10" customFormat="true" ht="23.85" hidden="false" customHeight="false" outlineLevel="1" collapsed="false">
      <c r="A924" s="49" t="s">
        <v>1727</v>
      </c>
      <c r="B924" s="50" t="s">
        <v>49</v>
      </c>
      <c r="C924" s="50" t="s">
        <v>1638</v>
      </c>
      <c r="D924" s="50" t="s">
        <v>51</v>
      </c>
      <c r="E924" s="45" t="s">
        <v>1639</v>
      </c>
      <c r="F924" s="7" t="s">
        <v>117</v>
      </c>
      <c r="G924" s="51" t="n">
        <v>3</v>
      </c>
      <c r="H924" s="52"/>
      <c r="I924" s="46" t="n">
        <f aca="false">$D$1116</f>
        <v>0.264</v>
      </c>
      <c r="J924" s="53" t="n">
        <f aca="false">TRUNC(H924*(1+I924),2)</f>
        <v>0</v>
      </c>
      <c r="K924" s="54" t="n">
        <f aca="false">TRUNC(J924*G924,2)</f>
        <v>0</v>
      </c>
      <c r="L924" s="140"/>
      <c r="M924" s="51"/>
      <c r="N924" s="7" t="n">
        <f aca="false">SUM(O924:V924)-K924</f>
        <v>0</v>
      </c>
      <c r="O924" s="51"/>
      <c r="P924" s="51"/>
      <c r="Q924" s="51"/>
      <c r="R924" s="51"/>
      <c r="S924" s="51"/>
      <c r="T924" s="51"/>
      <c r="U924" s="51"/>
      <c r="V924" s="51"/>
      <c r="W924" s="109"/>
      <c r="X924" s="109" t="n">
        <f aca="false">K924</f>
        <v>0</v>
      </c>
      <c r="Y924" s="43"/>
      <c r="IM924" s="161"/>
      <c r="IN924" s="161"/>
    </row>
    <row r="925" s="10" customFormat="true" ht="23.85" hidden="false" customHeight="false" outlineLevel="1" collapsed="false">
      <c r="A925" s="49" t="s">
        <v>1728</v>
      </c>
      <c r="B925" s="50" t="s">
        <v>49</v>
      </c>
      <c r="C925" s="50" t="s">
        <v>1716</v>
      </c>
      <c r="D925" s="50" t="s">
        <v>51</v>
      </c>
      <c r="E925" s="45" t="s">
        <v>1717</v>
      </c>
      <c r="F925" s="7" t="s">
        <v>117</v>
      </c>
      <c r="G925" s="51" t="n">
        <v>2</v>
      </c>
      <c r="H925" s="52"/>
      <c r="I925" s="46" t="n">
        <f aca="false">$D$1116</f>
        <v>0.264</v>
      </c>
      <c r="J925" s="53" t="n">
        <f aca="false">TRUNC(H925*(1+I925),2)</f>
        <v>0</v>
      </c>
      <c r="K925" s="54" t="n">
        <f aca="false">TRUNC(J925*G925,2)</f>
        <v>0</v>
      </c>
      <c r="L925" s="140"/>
      <c r="M925" s="51"/>
      <c r="N925" s="7" t="n">
        <f aca="false">SUM(O925:V925)-K925</f>
        <v>0</v>
      </c>
      <c r="O925" s="51"/>
      <c r="P925" s="51"/>
      <c r="Q925" s="51"/>
      <c r="R925" s="51"/>
      <c r="S925" s="51"/>
      <c r="T925" s="51"/>
      <c r="U925" s="51"/>
      <c r="V925" s="51"/>
      <c r="W925" s="111"/>
      <c r="X925" s="111" t="n">
        <f aca="false">K925</f>
        <v>0</v>
      </c>
      <c r="Y925" s="43"/>
      <c r="IM925" s="161"/>
      <c r="IN925" s="161"/>
    </row>
    <row r="926" s="10" customFormat="true" ht="23.85" hidden="false" customHeight="false" outlineLevel="1" collapsed="false">
      <c r="A926" s="49" t="s">
        <v>1729</v>
      </c>
      <c r="B926" s="50" t="s">
        <v>49</v>
      </c>
      <c r="C926" s="50" t="s">
        <v>1719</v>
      </c>
      <c r="D926" s="50" t="s">
        <v>51</v>
      </c>
      <c r="E926" s="45" t="s">
        <v>1720</v>
      </c>
      <c r="F926" s="7" t="s">
        <v>117</v>
      </c>
      <c r="G926" s="51" t="n">
        <v>4</v>
      </c>
      <c r="H926" s="52"/>
      <c r="I926" s="46" t="n">
        <f aca="false">$D$1116</f>
        <v>0.264</v>
      </c>
      <c r="J926" s="53" t="n">
        <f aca="false">TRUNC(H926*(1+I926),2)</f>
        <v>0</v>
      </c>
      <c r="K926" s="54" t="n">
        <f aca="false">TRUNC(J926*G926,2)</f>
        <v>0</v>
      </c>
      <c r="L926" s="140"/>
      <c r="M926" s="51"/>
      <c r="N926" s="7" t="n">
        <f aca="false">SUM(O926:V926)-K926</f>
        <v>0</v>
      </c>
      <c r="O926" s="51"/>
      <c r="P926" s="51"/>
      <c r="Q926" s="51"/>
      <c r="R926" s="51"/>
      <c r="S926" s="51"/>
      <c r="T926" s="51"/>
      <c r="U926" s="51"/>
      <c r="V926" s="51"/>
      <c r="W926" s="111"/>
      <c r="X926" s="111" t="n">
        <f aca="false">K926</f>
        <v>0</v>
      </c>
      <c r="Y926" s="43"/>
      <c r="IM926" s="161"/>
      <c r="IN926" s="161"/>
    </row>
    <row r="927" s="10" customFormat="true" ht="23.85" hidden="false" customHeight="false" outlineLevel="1" collapsed="false">
      <c r="A927" s="49" t="s">
        <v>1730</v>
      </c>
      <c r="B927" s="50" t="s">
        <v>49</v>
      </c>
      <c r="C927" s="50" t="s">
        <v>1722</v>
      </c>
      <c r="D927" s="50" t="s">
        <v>51</v>
      </c>
      <c r="E927" s="45" t="s">
        <v>1723</v>
      </c>
      <c r="F927" s="7" t="s">
        <v>117</v>
      </c>
      <c r="G927" s="51" t="n">
        <v>3</v>
      </c>
      <c r="H927" s="52"/>
      <c r="I927" s="46" t="n">
        <f aca="false">$D$1116</f>
        <v>0.264</v>
      </c>
      <c r="J927" s="53" t="n">
        <f aca="false">TRUNC(H927*(1+I927),2)</f>
        <v>0</v>
      </c>
      <c r="K927" s="54" t="n">
        <f aca="false">TRUNC(J927*G927,2)</f>
        <v>0</v>
      </c>
      <c r="L927" s="140"/>
      <c r="M927" s="51"/>
      <c r="N927" s="7" t="n">
        <f aca="false">SUM(O927:V927)-K927</f>
        <v>0</v>
      </c>
      <c r="O927" s="51"/>
      <c r="P927" s="51"/>
      <c r="Q927" s="51"/>
      <c r="R927" s="51"/>
      <c r="S927" s="51"/>
      <c r="T927" s="51"/>
      <c r="U927" s="51"/>
      <c r="V927" s="51"/>
      <c r="W927" s="111"/>
      <c r="X927" s="111" t="n">
        <f aca="false">K927</f>
        <v>0</v>
      </c>
      <c r="Y927" s="43"/>
      <c r="IM927" s="161"/>
      <c r="IN927" s="161"/>
    </row>
    <row r="928" s="10" customFormat="true" ht="23.85" hidden="false" customHeight="false" outlineLevel="1" collapsed="false">
      <c r="A928" s="49" t="s">
        <v>1731</v>
      </c>
      <c r="B928" s="50" t="s">
        <v>49</v>
      </c>
      <c r="C928" s="50" t="s">
        <v>1691</v>
      </c>
      <c r="D928" s="50" t="s">
        <v>51</v>
      </c>
      <c r="E928" s="45" t="s">
        <v>1692</v>
      </c>
      <c r="F928" s="7" t="s">
        <v>130</v>
      </c>
      <c r="G928" s="51" t="n">
        <v>26</v>
      </c>
      <c r="H928" s="52"/>
      <c r="I928" s="46" t="n">
        <f aca="false">$D$1116</f>
        <v>0.264</v>
      </c>
      <c r="J928" s="53" t="n">
        <f aca="false">TRUNC(H928*(1+I928),2)</f>
        <v>0</v>
      </c>
      <c r="K928" s="54" t="n">
        <f aca="false">TRUNC(J928*G928,2)</f>
        <v>0</v>
      </c>
      <c r="L928" s="140"/>
      <c r="M928" s="51"/>
      <c r="N928" s="7" t="n">
        <f aca="false">SUM(O928:V928)-K928</f>
        <v>0</v>
      </c>
      <c r="O928" s="51"/>
      <c r="P928" s="51"/>
      <c r="Q928" s="51"/>
      <c r="R928" s="51"/>
      <c r="S928" s="51"/>
      <c r="T928" s="51"/>
      <c r="U928" s="51"/>
      <c r="V928" s="51"/>
      <c r="W928" s="111"/>
      <c r="X928" s="111" t="n">
        <f aca="false">K928</f>
        <v>0</v>
      </c>
      <c r="Y928" s="43"/>
      <c r="IM928" s="161"/>
      <c r="IN928" s="161"/>
    </row>
    <row r="929" s="10" customFormat="true" ht="23.85" hidden="false" customHeight="false" outlineLevel="1" collapsed="false">
      <c r="A929" s="49" t="s">
        <v>1732</v>
      </c>
      <c r="B929" s="50" t="s">
        <v>49</v>
      </c>
      <c r="C929" s="50" t="s">
        <v>1605</v>
      </c>
      <c r="D929" s="50" t="s">
        <v>51</v>
      </c>
      <c r="E929" s="45" t="s">
        <v>1606</v>
      </c>
      <c r="F929" s="7" t="s">
        <v>130</v>
      </c>
      <c r="G929" s="51" t="n">
        <v>80</v>
      </c>
      <c r="H929" s="52"/>
      <c r="I929" s="46" t="n">
        <f aca="false">$D$1116</f>
        <v>0.264</v>
      </c>
      <c r="J929" s="53" t="n">
        <f aca="false">TRUNC(H929*(1+I929),2)</f>
        <v>0</v>
      </c>
      <c r="K929" s="54" t="n">
        <f aca="false">TRUNC(J929*G929,2)</f>
        <v>0</v>
      </c>
      <c r="L929" s="140"/>
      <c r="M929" s="51"/>
      <c r="N929" s="7" t="n">
        <f aca="false">SUM(O929:V929)-K929</f>
        <v>0</v>
      </c>
      <c r="O929" s="51"/>
      <c r="P929" s="51"/>
      <c r="Q929" s="51"/>
      <c r="R929" s="51"/>
      <c r="S929" s="51"/>
      <c r="T929" s="51"/>
      <c r="U929" s="51"/>
      <c r="V929" s="51"/>
      <c r="W929" s="111"/>
      <c r="X929" s="111" t="n">
        <f aca="false">K929</f>
        <v>0</v>
      </c>
      <c r="Y929" s="43"/>
      <c r="IM929" s="161"/>
      <c r="IN929" s="161"/>
    </row>
    <row r="930" s="85" customFormat="true" ht="14.15" hidden="false" customHeight="false" outlineLevel="1" collapsed="false">
      <c r="A930" s="65" t="s">
        <v>1733</v>
      </c>
      <c r="B930" s="67"/>
      <c r="C930" s="67"/>
      <c r="D930" s="67"/>
      <c r="E930" s="115" t="s">
        <v>1734</v>
      </c>
      <c r="F930" s="142"/>
      <c r="G930" s="142"/>
      <c r="H930" s="143"/>
      <c r="I930" s="142"/>
      <c r="J930" s="142"/>
      <c r="K930" s="84"/>
      <c r="L930" s="69"/>
      <c r="M930" s="70"/>
      <c r="N930" s="71" t="n">
        <f aca="false">SUM(O930:V930)-K930</f>
        <v>0</v>
      </c>
      <c r="O930" s="69"/>
      <c r="P930" s="144"/>
      <c r="Q930" s="144"/>
      <c r="R930" s="144"/>
      <c r="S930" s="144"/>
      <c r="T930" s="144"/>
      <c r="U930" s="144"/>
      <c r="V930" s="144"/>
      <c r="W930" s="66"/>
      <c r="X930" s="66"/>
      <c r="Y930" s="43"/>
      <c r="IM930" s="145"/>
      <c r="IN930" s="145"/>
    </row>
    <row r="931" s="10" customFormat="true" ht="23.85" hidden="false" customHeight="false" outlineLevel="1" collapsed="false">
      <c r="A931" s="49" t="s">
        <v>1735</v>
      </c>
      <c r="B931" s="50" t="s">
        <v>49</v>
      </c>
      <c r="C931" s="50" t="s">
        <v>1736</v>
      </c>
      <c r="D931" s="50" t="s">
        <v>80</v>
      </c>
      <c r="E931" s="45" t="s">
        <v>1737</v>
      </c>
      <c r="F931" s="7" t="s">
        <v>117</v>
      </c>
      <c r="G931" s="51" t="n">
        <v>1</v>
      </c>
      <c r="H931" s="52"/>
      <c r="I931" s="46" t="n">
        <f aca="false">$D$1116</f>
        <v>0.264</v>
      </c>
      <c r="J931" s="53" t="n">
        <f aca="false">TRUNC(H931*(1+I931),2)</f>
        <v>0</v>
      </c>
      <c r="K931" s="54" t="n">
        <f aca="false">TRUNC(J931*G931,2)</f>
        <v>0</v>
      </c>
      <c r="L931" s="140"/>
      <c r="M931" s="51"/>
      <c r="N931" s="7"/>
      <c r="O931" s="51"/>
      <c r="P931" s="51"/>
      <c r="Q931" s="51"/>
      <c r="R931" s="51"/>
      <c r="S931" s="51"/>
      <c r="T931" s="51"/>
      <c r="U931" s="51"/>
      <c r="V931" s="51" t="n">
        <f aca="false">K931</f>
        <v>0</v>
      </c>
      <c r="W931" s="50"/>
      <c r="X931" s="50"/>
      <c r="Y931" s="43"/>
      <c r="IM931" s="161"/>
      <c r="IN931" s="161"/>
    </row>
    <row r="932" s="10" customFormat="true" ht="23.85" hidden="false" customHeight="false" outlineLevel="1" collapsed="false">
      <c r="A932" s="49" t="s">
        <v>1738</v>
      </c>
      <c r="B932" s="50" t="s">
        <v>49</v>
      </c>
      <c r="C932" s="50" t="s">
        <v>1430</v>
      </c>
      <c r="D932" s="50" t="s">
        <v>80</v>
      </c>
      <c r="E932" s="45" t="s">
        <v>1431</v>
      </c>
      <c r="F932" s="7" t="s">
        <v>117</v>
      </c>
      <c r="G932" s="51" t="n">
        <v>2</v>
      </c>
      <c r="H932" s="52"/>
      <c r="I932" s="46" t="n">
        <f aca="false">$D$1116</f>
        <v>0.264</v>
      </c>
      <c r="J932" s="53" t="n">
        <f aca="false">TRUNC(H932*(1+I932),2)</f>
        <v>0</v>
      </c>
      <c r="K932" s="54" t="n">
        <f aca="false">TRUNC(J932*G932,2)</f>
        <v>0</v>
      </c>
      <c r="L932" s="140"/>
      <c r="M932" s="51"/>
      <c r="N932" s="7"/>
      <c r="O932" s="51"/>
      <c r="P932" s="51"/>
      <c r="Q932" s="51"/>
      <c r="R932" s="51"/>
      <c r="S932" s="51"/>
      <c r="T932" s="51"/>
      <c r="U932" s="51"/>
      <c r="V932" s="51" t="n">
        <f aca="false">K932</f>
        <v>0</v>
      </c>
      <c r="W932" s="50"/>
      <c r="X932" s="50"/>
      <c r="Y932" s="43"/>
      <c r="IM932" s="161"/>
      <c r="IN932" s="161"/>
    </row>
    <row r="933" s="10" customFormat="true" ht="14.15" hidden="false" customHeight="false" outlineLevel="1" collapsed="false">
      <c r="A933" s="49" t="s">
        <v>1739</v>
      </c>
      <c r="B933" s="50" t="s">
        <v>49</v>
      </c>
      <c r="C933" s="50" t="s">
        <v>1644</v>
      </c>
      <c r="D933" s="50" t="s">
        <v>51</v>
      </c>
      <c r="E933" s="45" t="s">
        <v>1645</v>
      </c>
      <c r="F933" s="7" t="s">
        <v>117</v>
      </c>
      <c r="G933" s="51" t="n">
        <v>8</v>
      </c>
      <c r="H933" s="52"/>
      <c r="I933" s="46" t="n">
        <f aca="false">$D$1116</f>
        <v>0.264</v>
      </c>
      <c r="J933" s="53" t="n">
        <f aca="false">TRUNC(H933*(1+I933),2)</f>
        <v>0</v>
      </c>
      <c r="K933" s="54" t="n">
        <f aca="false">TRUNC(J933*G933,2)</f>
        <v>0</v>
      </c>
      <c r="L933" s="140"/>
      <c r="M933" s="51"/>
      <c r="N933" s="7"/>
      <c r="O933" s="51"/>
      <c r="P933" s="51"/>
      <c r="Q933" s="51"/>
      <c r="R933" s="51"/>
      <c r="S933" s="51"/>
      <c r="T933" s="51"/>
      <c r="U933" s="51"/>
      <c r="V933" s="51" t="n">
        <f aca="false">K933</f>
        <v>0</v>
      </c>
      <c r="W933" s="50"/>
      <c r="X933" s="50"/>
      <c r="Y933" s="43"/>
      <c r="IM933" s="161"/>
      <c r="IN933" s="161"/>
    </row>
    <row r="934" s="10" customFormat="true" ht="23.85" hidden="false" customHeight="false" outlineLevel="1" collapsed="false">
      <c r="A934" s="49" t="s">
        <v>1740</v>
      </c>
      <c r="B934" s="50" t="s">
        <v>49</v>
      </c>
      <c r="C934" s="50" t="s">
        <v>1741</v>
      </c>
      <c r="D934" s="50" t="s">
        <v>51</v>
      </c>
      <c r="E934" s="45" t="s">
        <v>1742</v>
      </c>
      <c r="F934" s="7" t="s">
        <v>117</v>
      </c>
      <c r="G934" s="51" t="n">
        <v>8</v>
      </c>
      <c r="H934" s="52"/>
      <c r="I934" s="46" t="n">
        <f aca="false">$D$1116</f>
        <v>0.264</v>
      </c>
      <c r="J934" s="53" t="n">
        <f aca="false">TRUNC(H934*(1+I934),2)</f>
        <v>0</v>
      </c>
      <c r="K934" s="54" t="n">
        <f aca="false">TRUNC(J934*G934,2)</f>
        <v>0</v>
      </c>
      <c r="L934" s="140"/>
      <c r="M934" s="51"/>
      <c r="N934" s="7"/>
      <c r="O934" s="51"/>
      <c r="P934" s="51"/>
      <c r="Q934" s="51"/>
      <c r="R934" s="51"/>
      <c r="S934" s="51" t="n">
        <f aca="false">K934</f>
        <v>0</v>
      </c>
      <c r="T934" s="51"/>
      <c r="U934" s="51"/>
      <c r="V934" s="51"/>
      <c r="W934" s="50"/>
      <c r="X934" s="50"/>
      <c r="Y934" s="43"/>
      <c r="IM934" s="161"/>
      <c r="IN934" s="161"/>
    </row>
    <row r="935" s="10" customFormat="true" ht="23.85" hidden="false" customHeight="false" outlineLevel="1" collapsed="false">
      <c r="A935" s="49" t="s">
        <v>1743</v>
      </c>
      <c r="B935" s="50" t="s">
        <v>49</v>
      </c>
      <c r="C935" s="50" t="s">
        <v>1744</v>
      </c>
      <c r="D935" s="50" t="s">
        <v>51</v>
      </c>
      <c r="E935" s="45" t="s">
        <v>1745</v>
      </c>
      <c r="F935" s="7" t="s">
        <v>130</v>
      </c>
      <c r="G935" s="51" t="n">
        <v>50</v>
      </c>
      <c r="H935" s="52"/>
      <c r="I935" s="46" t="n">
        <f aca="false">$D$1116</f>
        <v>0.264</v>
      </c>
      <c r="J935" s="53" t="n">
        <f aca="false">TRUNC(H935*(1+I935),2)</f>
        <v>0</v>
      </c>
      <c r="K935" s="54" t="n">
        <f aca="false">TRUNC(J935*G935,2)</f>
        <v>0</v>
      </c>
      <c r="L935" s="140"/>
      <c r="M935" s="51"/>
      <c r="N935" s="7"/>
      <c r="O935" s="51"/>
      <c r="P935" s="51"/>
      <c r="Q935" s="51"/>
      <c r="R935" s="51"/>
      <c r="S935" s="51" t="n">
        <f aca="false">K935</f>
        <v>0</v>
      </c>
      <c r="T935" s="51"/>
      <c r="U935" s="51"/>
      <c r="V935" s="51"/>
      <c r="W935" s="50"/>
      <c r="X935" s="50"/>
      <c r="Y935" s="43"/>
      <c r="IM935" s="161"/>
      <c r="IN935" s="161"/>
    </row>
    <row r="936" s="10" customFormat="true" ht="23.85" hidden="false" customHeight="false" outlineLevel="1" collapsed="false">
      <c r="A936" s="49" t="s">
        <v>1746</v>
      </c>
      <c r="B936" s="50" t="s">
        <v>49</v>
      </c>
      <c r="C936" s="50" t="s">
        <v>214</v>
      </c>
      <c r="D936" s="50" t="s">
        <v>51</v>
      </c>
      <c r="E936" s="45" t="s">
        <v>873</v>
      </c>
      <c r="F936" s="7" t="s">
        <v>121</v>
      </c>
      <c r="G936" s="51" t="n">
        <v>5.28</v>
      </c>
      <c r="H936" s="52"/>
      <c r="I936" s="46" t="n">
        <f aca="false">$D$1116</f>
        <v>0.264</v>
      </c>
      <c r="J936" s="53" t="n">
        <f aca="false">TRUNC(H936*(1+I936),2)</f>
        <v>0</v>
      </c>
      <c r="K936" s="54" t="n">
        <f aca="false">TRUNC(J936*G936,2)</f>
        <v>0</v>
      </c>
      <c r="L936" s="140"/>
      <c r="M936" s="51"/>
      <c r="N936" s="7"/>
      <c r="O936" s="51"/>
      <c r="P936" s="51"/>
      <c r="Q936" s="51"/>
      <c r="R936" s="51"/>
      <c r="S936" s="51" t="n">
        <f aca="false">K936</f>
        <v>0</v>
      </c>
      <c r="T936" s="51"/>
      <c r="U936" s="51"/>
      <c r="V936" s="51"/>
      <c r="W936" s="50"/>
      <c r="X936" s="50"/>
      <c r="Y936" s="43"/>
      <c r="IM936" s="161"/>
      <c r="IN936" s="161"/>
    </row>
    <row r="937" s="10" customFormat="true" ht="14.15" hidden="false" customHeight="false" outlineLevel="1" collapsed="false">
      <c r="A937" s="49" t="s">
        <v>1747</v>
      </c>
      <c r="B937" s="50" t="s">
        <v>49</v>
      </c>
      <c r="C937" s="50" t="s">
        <v>875</v>
      </c>
      <c r="D937" s="50" t="s">
        <v>51</v>
      </c>
      <c r="E937" s="45" t="s">
        <v>876</v>
      </c>
      <c r="F937" s="7" t="s">
        <v>121</v>
      </c>
      <c r="G937" s="51" t="n">
        <v>5.28</v>
      </c>
      <c r="H937" s="52"/>
      <c r="I937" s="46" t="n">
        <f aca="false">$D$1116</f>
        <v>0.264</v>
      </c>
      <c r="J937" s="53" t="n">
        <f aca="false">TRUNC(H937*(1+I937),2)</f>
        <v>0</v>
      </c>
      <c r="K937" s="54" t="n">
        <f aca="false">TRUNC(J937*G937,2)</f>
        <v>0</v>
      </c>
      <c r="L937" s="140"/>
      <c r="M937" s="51"/>
      <c r="N937" s="7"/>
      <c r="O937" s="51"/>
      <c r="P937" s="51"/>
      <c r="Q937" s="51"/>
      <c r="R937" s="51"/>
      <c r="S937" s="51" t="n">
        <f aca="false">K937</f>
        <v>0</v>
      </c>
      <c r="T937" s="51"/>
      <c r="U937" s="51"/>
      <c r="V937" s="51"/>
      <c r="W937" s="50"/>
      <c r="X937" s="50"/>
      <c r="Y937" s="43"/>
      <c r="IM937" s="161"/>
      <c r="IN937" s="161"/>
    </row>
    <row r="938" s="10" customFormat="true" ht="23.85" hidden="false" customHeight="false" outlineLevel="1" collapsed="false">
      <c r="A938" s="49" t="s">
        <v>1748</v>
      </c>
      <c r="B938" s="50" t="s">
        <v>49</v>
      </c>
      <c r="C938" s="50" t="s">
        <v>1749</v>
      </c>
      <c r="D938" s="50" t="s">
        <v>51</v>
      </c>
      <c r="E938" s="45" t="s">
        <v>1750</v>
      </c>
      <c r="F938" s="7" t="s">
        <v>130</v>
      </c>
      <c r="G938" s="51" t="n">
        <v>4</v>
      </c>
      <c r="H938" s="52"/>
      <c r="I938" s="46" t="n">
        <f aca="false">$D$1116</f>
        <v>0.264</v>
      </c>
      <c r="J938" s="53" t="n">
        <f aca="false">TRUNC(H938*(1+I938),2)</f>
        <v>0</v>
      </c>
      <c r="K938" s="54" t="n">
        <f aca="false">TRUNC(J938*G938,2)</f>
        <v>0</v>
      </c>
      <c r="L938" s="140"/>
      <c r="M938" s="51"/>
      <c r="N938" s="7"/>
      <c r="O938" s="51"/>
      <c r="P938" s="51"/>
      <c r="Q938" s="51"/>
      <c r="R938" s="51"/>
      <c r="S938" s="51" t="n">
        <f aca="false">K938</f>
        <v>0</v>
      </c>
      <c r="T938" s="51"/>
      <c r="U938" s="51"/>
      <c r="V938" s="51"/>
      <c r="W938" s="50"/>
      <c r="X938" s="50"/>
      <c r="Y938" s="43"/>
      <c r="IM938" s="161"/>
      <c r="IN938" s="161"/>
    </row>
    <row r="939" s="10" customFormat="true" ht="46.25" hidden="false" customHeight="false" outlineLevel="1" collapsed="false">
      <c r="A939" s="49" t="s">
        <v>1751</v>
      </c>
      <c r="B939" s="50" t="s">
        <v>49</v>
      </c>
      <c r="C939" s="50" t="s">
        <v>1752</v>
      </c>
      <c r="D939" s="50" t="s">
        <v>51</v>
      </c>
      <c r="E939" s="45" t="s">
        <v>1753</v>
      </c>
      <c r="F939" s="7" t="s">
        <v>130</v>
      </c>
      <c r="G939" s="51" t="n">
        <v>4</v>
      </c>
      <c r="H939" s="52"/>
      <c r="I939" s="46" t="n">
        <f aca="false">$D$1116</f>
        <v>0.264</v>
      </c>
      <c r="J939" s="53" t="n">
        <f aca="false">TRUNC(H939*(1+I939),2)</f>
        <v>0</v>
      </c>
      <c r="K939" s="54" t="n">
        <f aca="false">TRUNC(J939*G939,2)</f>
        <v>0</v>
      </c>
      <c r="L939" s="140"/>
      <c r="M939" s="51"/>
      <c r="N939" s="7"/>
      <c r="O939" s="51"/>
      <c r="P939" s="51"/>
      <c r="Q939" s="51"/>
      <c r="R939" s="51"/>
      <c r="S939" s="51" t="n">
        <f aca="false">K939</f>
        <v>0</v>
      </c>
      <c r="T939" s="51"/>
      <c r="U939" s="51"/>
      <c r="V939" s="51"/>
      <c r="W939" s="50"/>
      <c r="X939" s="50"/>
      <c r="Y939" s="43"/>
      <c r="IM939" s="161"/>
      <c r="IN939" s="161"/>
    </row>
    <row r="940" s="10" customFormat="true" ht="14.15" hidden="false" customHeight="false" outlineLevel="1" collapsed="false">
      <c r="A940" s="49" t="s">
        <v>1754</v>
      </c>
      <c r="B940" s="50" t="s">
        <v>49</v>
      </c>
      <c r="C940" s="50" t="s">
        <v>1755</v>
      </c>
      <c r="D940" s="50" t="s">
        <v>51</v>
      </c>
      <c r="E940" s="45" t="s">
        <v>1756</v>
      </c>
      <c r="F940" s="7" t="s">
        <v>117</v>
      </c>
      <c r="G940" s="51" t="n">
        <v>2</v>
      </c>
      <c r="H940" s="52"/>
      <c r="I940" s="46" t="n">
        <f aca="false">$D$1116</f>
        <v>0.264</v>
      </c>
      <c r="J940" s="53" t="n">
        <f aca="false">TRUNC(H940*(1+I940),2)</f>
        <v>0</v>
      </c>
      <c r="K940" s="54" t="n">
        <f aca="false">TRUNC(J940*G940,2)</f>
        <v>0</v>
      </c>
      <c r="L940" s="140"/>
      <c r="M940" s="51"/>
      <c r="N940" s="7"/>
      <c r="O940" s="51"/>
      <c r="P940" s="51"/>
      <c r="Q940" s="51"/>
      <c r="R940" s="51"/>
      <c r="S940" s="51" t="n">
        <f aca="false">K940</f>
        <v>0</v>
      </c>
      <c r="T940" s="51"/>
      <c r="U940" s="51"/>
      <c r="V940" s="51"/>
      <c r="W940" s="50"/>
      <c r="X940" s="50"/>
      <c r="Y940" s="43"/>
      <c r="IM940" s="161"/>
      <c r="IN940" s="161"/>
    </row>
    <row r="941" s="10" customFormat="true" ht="35.05" hidden="false" customHeight="false" outlineLevel="1" collapsed="false">
      <c r="A941" s="49" t="s">
        <v>1757</v>
      </c>
      <c r="B941" s="50" t="s">
        <v>49</v>
      </c>
      <c r="C941" s="50" t="s">
        <v>1447</v>
      </c>
      <c r="D941" s="50" t="s">
        <v>51</v>
      </c>
      <c r="E941" s="45" t="s">
        <v>1448</v>
      </c>
      <c r="F941" s="7" t="s">
        <v>117</v>
      </c>
      <c r="G941" s="51" t="n">
        <v>2</v>
      </c>
      <c r="H941" s="52"/>
      <c r="I941" s="46" t="n">
        <f aca="false">$D$1116</f>
        <v>0.264</v>
      </c>
      <c r="J941" s="53" t="n">
        <f aca="false">TRUNC(H941*(1+I941),2)</f>
        <v>0</v>
      </c>
      <c r="K941" s="54" t="n">
        <f aca="false">TRUNC(J941*G941,2)</f>
        <v>0</v>
      </c>
      <c r="L941" s="140"/>
      <c r="M941" s="51"/>
      <c r="N941" s="7"/>
      <c r="O941" s="51"/>
      <c r="P941" s="51"/>
      <c r="Q941" s="51"/>
      <c r="R941" s="51"/>
      <c r="S941" s="51" t="n">
        <f aca="false">K941</f>
        <v>0</v>
      </c>
      <c r="T941" s="51"/>
      <c r="U941" s="51"/>
      <c r="V941" s="51"/>
      <c r="W941" s="50"/>
      <c r="X941" s="50"/>
      <c r="Y941" s="43"/>
      <c r="IM941" s="161"/>
      <c r="IN941" s="161"/>
    </row>
    <row r="942" s="138" customFormat="true" ht="14.15" hidden="false" customHeight="false" outlineLevel="0" collapsed="false">
      <c r="A942" s="113" t="s">
        <v>1758</v>
      </c>
      <c r="B942" s="82"/>
      <c r="C942" s="82"/>
      <c r="D942" s="82"/>
      <c r="E942" s="36" t="s">
        <v>1759</v>
      </c>
      <c r="F942" s="37"/>
      <c r="G942" s="37"/>
      <c r="H942" s="52"/>
      <c r="I942" s="37"/>
      <c r="J942" s="37"/>
      <c r="K942" s="39"/>
      <c r="L942" s="40" t="n">
        <f aca="false">SUM(K945:K965)</f>
        <v>0</v>
      </c>
      <c r="M942" s="41" t="e">
        <f aca="false">(L942)/$L$1115</f>
        <v>#DIV/0!</v>
      </c>
      <c r="N942" s="42" t="n">
        <f aca="false">SUM(O942:V942)-K942</f>
        <v>0</v>
      </c>
      <c r="O942" s="40" t="str">
        <f aca="false">IF(SUM(O945:O965)&gt;0,SUM(O945:O965),"-")</f>
        <v>-</v>
      </c>
      <c r="P942" s="40" t="str">
        <f aca="false">IF(SUM(P945:P965)&gt;0,SUM(P945:P965),"-")</f>
        <v>-</v>
      </c>
      <c r="Q942" s="40" t="str">
        <f aca="false">IF(SUM(Q945:Q965)&gt;0,SUM(Q945:Q965),"-")</f>
        <v>-</v>
      </c>
      <c r="R942" s="40" t="str">
        <f aca="false">IF(SUM(R945:R965)&gt;0,SUM(R945:R965),"-")</f>
        <v>-</v>
      </c>
      <c r="S942" s="40" t="str">
        <f aca="false">IF(SUM(S945:S965)&gt;0,SUM(S945:S965),"-")</f>
        <v>-</v>
      </c>
      <c r="T942" s="40" t="str">
        <f aca="false">IF(SUM(T945:T965)&gt;0,SUM(T945:T965),"-")</f>
        <v>-</v>
      </c>
      <c r="U942" s="40" t="str">
        <f aca="false">IF(SUM(U945:U965)&gt;0,SUM(U945:U965),"-")</f>
        <v>-</v>
      </c>
      <c r="V942" s="40" t="str">
        <f aca="false">IF(SUM(V945:V965)&gt;0,SUM(V945:V965),"-")</f>
        <v>-</v>
      </c>
      <c r="W942" s="40" t="str">
        <f aca="false">IF(SUM(W945:W965)&gt;0,SUM(W945:W965),"-")</f>
        <v>-</v>
      </c>
      <c r="X942" s="40" t="str">
        <f aca="false">IF(SUM(X945:X965)&gt;0,SUM(X945:X965),"-")</f>
        <v>-</v>
      </c>
      <c r="Y942" s="43"/>
      <c r="IM942" s="139"/>
      <c r="IN942" s="139"/>
    </row>
    <row r="943" s="10" customFormat="true" ht="14.15" hidden="false" customHeight="false" outlineLevel="0" collapsed="false">
      <c r="A943" s="49"/>
      <c r="B943" s="83"/>
      <c r="C943" s="83"/>
      <c r="D943" s="83"/>
      <c r="E943" s="3"/>
      <c r="F943" s="7"/>
      <c r="G943" s="7"/>
      <c r="H943" s="52"/>
      <c r="I943" s="7"/>
      <c r="J943" s="7"/>
      <c r="K943" s="51"/>
      <c r="L943" s="140"/>
      <c r="M943" s="60"/>
      <c r="N943" s="46" t="n">
        <f aca="false">SUM(O943:V943)-K943</f>
        <v>0</v>
      </c>
      <c r="O943" s="7"/>
      <c r="P943" s="7"/>
      <c r="Q943" s="46"/>
      <c r="R943" s="46"/>
      <c r="S943" s="46"/>
      <c r="T943" s="46"/>
      <c r="U943" s="46"/>
      <c r="V943" s="46"/>
      <c r="W943" s="50"/>
      <c r="X943" s="50"/>
      <c r="IM943" s="21"/>
      <c r="IN943" s="21"/>
    </row>
    <row r="944" s="166" customFormat="true" ht="14.15" hidden="false" customHeight="false" outlineLevel="1" collapsed="false">
      <c r="A944" s="65" t="s">
        <v>1760</v>
      </c>
      <c r="B944" s="66"/>
      <c r="C944" s="66"/>
      <c r="D944" s="66"/>
      <c r="E944" s="36" t="s">
        <v>1761</v>
      </c>
      <c r="F944" s="71"/>
      <c r="G944" s="69"/>
      <c r="H944" s="52"/>
      <c r="I944" s="70"/>
      <c r="J944" s="162"/>
      <c r="K944" s="163"/>
      <c r="L944" s="164"/>
      <c r="M944" s="165"/>
      <c r="N944" s="71" t="n">
        <f aca="false">SUM(O944:V944)-K944</f>
        <v>0</v>
      </c>
      <c r="O944" s="69"/>
      <c r="P944" s="69"/>
      <c r="Q944" s="69"/>
      <c r="R944" s="69"/>
      <c r="S944" s="69"/>
      <c r="T944" s="69"/>
      <c r="U944" s="69"/>
      <c r="V944" s="69"/>
      <c r="W944" s="71"/>
      <c r="X944" s="71"/>
      <c r="Y944" s="72"/>
      <c r="IM944" s="145"/>
      <c r="IN944" s="145"/>
    </row>
    <row r="945" s="141" customFormat="true" ht="14.15" hidden="false" customHeight="false" outlineLevel="1" collapsed="false">
      <c r="A945" s="49" t="s">
        <v>1762</v>
      </c>
      <c r="B945" s="50" t="s">
        <v>49</v>
      </c>
      <c r="C945" s="50" t="s">
        <v>1763</v>
      </c>
      <c r="D945" s="50" t="s">
        <v>80</v>
      </c>
      <c r="E945" s="45" t="s">
        <v>1764</v>
      </c>
      <c r="F945" s="7" t="s">
        <v>117</v>
      </c>
      <c r="G945" s="51" t="n">
        <v>40</v>
      </c>
      <c r="H945" s="52"/>
      <c r="I945" s="46" t="n">
        <f aca="false">$D$1116</f>
        <v>0.264</v>
      </c>
      <c r="J945" s="53" t="n">
        <f aca="false">TRUNC(H945*(1+I945),2)</f>
        <v>0</v>
      </c>
      <c r="K945" s="54" t="n">
        <f aca="false">TRUNC(J945*G945,2)</f>
        <v>0</v>
      </c>
      <c r="L945" s="140"/>
      <c r="M945" s="60"/>
      <c r="N945" s="7" t="n">
        <f aca="false">SUM(O945:V945)-K945</f>
        <v>0</v>
      </c>
      <c r="O945" s="51" t="n">
        <f aca="false">K945</f>
        <v>0</v>
      </c>
      <c r="P945" s="51"/>
      <c r="Q945" s="51"/>
      <c r="R945" s="51"/>
      <c r="S945" s="51"/>
      <c r="T945" s="51"/>
      <c r="U945" s="51"/>
      <c r="V945" s="51"/>
      <c r="W945" s="7"/>
      <c r="X945" s="7"/>
      <c r="Y945" s="9"/>
      <c r="IM945" s="21"/>
      <c r="IN945" s="21"/>
    </row>
    <row r="946" s="10" customFormat="true" ht="14.15" hidden="false" customHeight="false" outlineLevel="1" collapsed="false">
      <c r="A946" s="49" t="s">
        <v>1765</v>
      </c>
      <c r="B946" s="50" t="s">
        <v>49</v>
      </c>
      <c r="C946" s="50" t="s">
        <v>1766</v>
      </c>
      <c r="D946" s="50" t="s">
        <v>80</v>
      </c>
      <c r="E946" s="45" t="s">
        <v>1767</v>
      </c>
      <c r="F946" s="7" t="s">
        <v>117</v>
      </c>
      <c r="G946" s="51" t="n">
        <v>1</v>
      </c>
      <c r="H946" s="52"/>
      <c r="I946" s="46" t="n">
        <f aca="false">$D$1116</f>
        <v>0.264</v>
      </c>
      <c r="J946" s="53" t="n">
        <f aca="false">TRUNC(H946*(1+I946),2)</f>
        <v>0</v>
      </c>
      <c r="K946" s="54" t="n">
        <f aca="false">TRUNC(J946*G946,2)</f>
        <v>0</v>
      </c>
      <c r="L946" s="140"/>
      <c r="M946" s="60"/>
      <c r="N946" s="7" t="n">
        <f aca="false">SUM(O946:V946)-K946</f>
        <v>0</v>
      </c>
      <c r="O946" s="51"/>
      <c r="P946" s="51"/>
      <c r="Q946" s="51"/>
      <c r="R946" s="51"/>
      <c r="S946" s="51"/>
      <c r="T946" s="51"/>
      <c r="U946" s="51"/>
      <c r="V946" s="51"/>
      <c r="W946" s="51" t="n">
        <f aca="false">K946</f>
        <v>0</v>
      </c>
      <c r="X946" s="51"/>
      <c r="IM946" s="21"/>
      <c r="IN946" s="21"/>
    </row>
    <row r="947" s="10" customFormat="true" ht="14.15" hidden="false" customHeight="false" outlineLevel="1" collapsed="false">
      <c r="A947" s="49" t="s">
        <v>1768</v>
      </c>
      <c r="B947" s="50" t="s">
        <v>49</v>
      </c>
      <c r="C947" s="50" t="s">
        <v>1769</v>
      </c>
      <c r="D947" s="50" t="s">
        <v>80</v>
      </c>
      <c r="E947" s="45" t="s">
        <v>1770</v>
      </c>
      <c r="F947" s="7" t="s">
        <v>117</v>
      </c>
      <c r="G947" s="51" t="n">
        <v>1</v>
      </c>
      <c r="H947" s="52"/>
      <c r="I947" s="46" t="n">
        <f aca="false">$D$1116</f>
        <v>0.264</v>
      </c>
      <c r="J947" s="53" t="n">
        <f aca="false">TRUNC(H947*(1+I947),2)</f>
        <v>0</v>
      </c>
      <c r="K947" s="54" t="n">
        <f aca="false">TRUNC(J947*G947,2)</f>
        <v>0</v>
      </c>
      <c r="L947" s="140"/>
      <c r="M947" s="60"/>
      <c r="N947" s="7" t="n">
        <f aca="false">SUM(O947:V947)-K947</f>
        <v>0</v>
      </c>
      <c r="O947" s="51"/>
      <c r="P947" s="51"/>
      <c r="Q947" s="51"/>
      <c r="R947" s="51"/>
      <c r="S947" s="51" t="n">
        <f aca="false">K947</f>
        <v>0</v>
      </c>
      <c r="T947" s="51"/>
      <c r="U947" s="51"/>
      <c r="V947" s="51"/>
      <c r="W947" s="51"/>
      <c r="X947" s="51"/>
      <c r="IM947" s="21"/>
      <c r="IN947" s="21"/>
    </row>
    <row r="948" s="10" customFormat="true" ht="14.15" hidden="false" customHeight="false" outlineLevel="1" collapsed="false">
      <c r="A948" s="49" t="s">
        <v>1771</v>
      </c>
      <c r="B948" s="50" t="s">
        <v>49</v>
      </c>
      <c r="C948" s="50" t="s">
        <v>1772</v>
      </c>
      <c r="D948" s="50" t="s">
        <v>80</v>
      </c>
      <c r="E948" s="45" t="s">
        <v>1773</v>
      </c>
      <c r="F948" s="7" t="s">
        <v>117</v>
      </c>
      <c r="G948" s="51" t="n">
        <v>1</v>
      </c>
      <c r="H948" s="52"/>
      <c r="I948" s="46" t="n">
        <f aca="false">$D$1116</f>
        <v>0.264</v>
      </c>
      <c r="J948" s="53" t="n">
        <f aca="false">TRUNC(H948*(1+I948),2)</f>
        <v>0</v>
      </c>
      <c r="K948" s="54" t="n">
        <f aca="false">TRUNC(J948*G948,2)</f>
        <v>0</v>
      </c>
      <c r="L948" s="140"/>
      <c r="M948" s="60"/>
      <c r="N948" s="7" t="n">
        <f aca="false">SUM(O948:V948)-K948</f>
        <v>0</v>
      </c>
      <c r="O948" s="51"/>
      <c r="P948" s="51"/>
      <c r="Q948" s="51"/>
      <c r="R948" s="51"/>
      <c r="S948" s="51"/>
      <c r="T948" s="51"/>
      <c r="U948" s="51"/>
      <c r="V948" s="51"/>
      <c r="W948" s="51" t="n">
        <f aca="false">K948</f>
        <v>0</v>
      </c>
      <c r="X948" s="51"/>
      <c r="IM948" s="21"/>
      <c r="IN948" s="21"/>
    </row>
    <row r="949" s="10" customFormat="true" ht="14.15" hidden="false" customHeight="false" outlineLevel="1" collapsed="false">
      <c r="A949" s="49" t="s">
        <v>1774</v>
      </c>
      <c r="B949" s="50" t="s">
        <v>49</v>
      </c>
      <c r="C949" s="50" t="s">
        <v>1775</v>
      </c>
      <c r="D949" s="50" t="s">
        <v>80</v>
      </c>
      <c r="E949" s="45" t="s">
        <v>1776</v>
      </c>
      <c r="F949" s="7" t="s">
        <v>117</v>
      </c>
      <c r="G949" s="51" t="n">
        <v>1</v>
      </c>
      <c r="H949" s="52"/>
      <c r="I949" s="46" t="n">
        <f aca="false">$D$1116</f>
        <v>0.264</v>
      </c>
      <c r="J949" s="53" t="n">
        <f aca="false">TRUNC(H949*(1+I949),2)</f>
        <v>0</v>
      </c>
      <c r="K949" s="54" t="n">
        <f aca="false">TRUNC(J949*G949,2)</f>
        <v>0</v>
      </c>
      <c r="L949" s="140"/>
      <c r="M949" s="60"/>
      <c r="N949" s="7" t="n">
        <f aca="false">SUM(O949:V949)-K949</f>
        <v>0</v>
      </c>
      <c r="O949" s="51"/>
      <c r="P949" s="51"/>
      <c r="Q949" s="51"/>
      <c r="R949" s="51"/>
      <c r="S949" s="51" t="n">
        <f aca="false">K949</f>
        <v>0</v>
      </c>
      <c r="T949" s="51"/>
      <c r="U949" s="51"/>
      <c r="V949" s="51"/>
      <c r="W949" s="51"/>
      <c r="X949" s="51"/>
      <c r="IM949" s="21"/>
      <c r="IN949" s="21"/>
    </row>
    <row r="950" s="10" customFormat="true" ht="23.85" hidden="false" customHeight="false" outlineLevel="1" collapsed="false">
      <c r="A950" s="49" t="s">
        <v>1777</v>
      </c>
      <c r="B950" s="50" t="s">
        <v>49</v>
      </c>
      <c r="C950" s="50" t="s">
        <v>1778</v>
      </c>
      <c r="D950" s="50" t="s">
        <v>80</v>
      </c>
      <c r="E950" s="45" t="s">
        <v>1779</v>
      </c>
      <c r="F950" s="7" t="s">
        <v>117</v>
      </c>
      <c r="G950" s="51" t="n">
        <v>1</v>
      </c>
      <c r="H950" s="52"/>
      <c r="I950" s="46" t="n">
        <f aca="false">$D$1116</f>
        <v>0.264</v>
      </c>
      <c r="J950" s="53" t="n">
        <f aca="false">TRUNC(H950*(1+I950),2)</f>
        <v>0</v>
      </c>
      <c r="K950" s="54" t="n">
        <f aca="false">TRUNC(J950*G950,2)</f>
        <v>0</v>
      </c>
      <c r="L950" s="140"/>
      <c r="M950" s="60"/>
      <c r="N950" s="7" t="n">
        <f aca="false">SUM(O950:V950)-K950</f>
        <v>0</v>
      </c>
      <c r="O950" s="51"/>
      <c r="P950" s="51"/>
      <c r="Q950" s="51"/>
      <c r="R950" s="51"/>
      <c r="S950" s="51"/>
      <c r="T950" s="51"/>
      <c r="U950" s="51"/>
      <c r="V950" s="51"/>
      <c r="W950" s="51" t="n">
        <f aca="false">K950</f>
        <v>0</v>
      </c>
      <c r="X950" s="51"/>
      <c r="IM950" s="21"/>
      <c r="IN950" s="21"/>
    </row>
    <row r="951" s="10" customFormat="true" ht="23.85" hidden="false" customHeight="false" outlineLevel="1" collapsed="false">
      <c r="A951" s="49" t="s">
        <v>1780</v>
      </c>
      <c r="B951" s="50" t="s">
        <v>49</v>
      </c>
      <c r="C951" s="50" t="s">
        <v>1781</v>
      </c>
      <c r="D951" s="50" t="s">
        <v>80</v>
      </c>
      <c r="E951" s="45" t="s">
        <v>1782</v>
      </c>
      <c r="F951" s="7" t="s">
        <v>117</v>
      </c>
      <c r="G951" s="51" t="n">
        <v>48</v>
      </c>
      <c r="H951" s="52"/>
      <c r="I951" s="46" t="n">
        <f aca="false">$D$1116</f>
        <v>0.264</v>
      </c>
      <c r="J951" s="53" t="n">
        <f aca="false">TRUNC(H951*(1+I951),2)</f>
        <v>0</v>
      </c>
      <c r="K951" s="54" t="n">
        <f aca="false">TRUNC(J951*G951,2)</f>
        <v>0</v>
      </c>
      <c r="L951" s="140"/>
      <c r="M951" s="60"/>
      <c r="N951" s="7" t="n">
        <f aca="false">SUM(O951:V951)-K951</f>
        <v>0</v>
      </c>
      <c r="O951" s="51"/>
      <c r="P951" s="51"/>
      <c r="Q951" s="51"/>
      <c r="R951" s="51"/>
      <c r="S951" s="51"/>
      <c r="T951" s="51"/>
      <c r="U951" s="51"/>
      <c r="V951" s="51"/>
      <c r="W951" s="51"/>
      <c r="X951" s="51" t="n">
        <f aca="false">K951</f>
        <v>0</v>
      </c>
      <c r="IM951" s="21"/>
      <c r="IN951" s="21"/>
    </row>
    <row r="952" s="10" customFormat="true" ht="35.05" hidden="false" customHeight="false" outlineLevel="1" collapsed="false">
      <c r="A952" s="49" t="s">
        <v>1783</v>
      </c>
      <c r="B952" s="50" t="s">
        <v>49</v>
      </c>
      <c r="C952" s="50" t="s">
        <v>1784</v>
      </c>
      <c r="D952" s="50" t="s">
        <v>80</v>
      </c>
      <c r="E952" s="45" t="s">
        <v>1785</v>
      </c>
      <c r="F952" s="7" t="s">
        <v>117</v>
      </c>
      <c r="G952" s="51" t="n">
        <v>24</v>
      </c>
      <c r="H952" s="52"/>
      <c r="I952" s="46" t="n">
        <f aca="false">$D$1116</f>
        <v>0.264</v>
      </c>
      <c r="J952" s="53" t="n">
        <f aca="false">TRUNC(H952*(1+I952),2)</f>
        <v>0</v>
      </c>
      <c r="K952" s="54" t="n">
        <f aca="false">TRUNC(J952*G952,2)</f>
        <v>0</v>
      </c>
      <c r="L952" s="140"/>
      <c r="M952" s="60"/>
      <c r="N952" s="7" t="n">
        <f aca="false">SUM(O952:V952)-K952</f>
        <v>0</v>
      </c>
      <c r="O952" s="51"/>
      <c r="P952" s="51"/>
      <c r="Q952" s="51"/>
      <c r="R952" s="51"/>
      <c r="S952" s="51"/>
      <c r="T952" s="51"/>
      <c r="U952" s="51"/>
      <c r="V952" s="51"/>
      <c r="W952" s="51"/>
      <c r="X952" s="51" t="n">
        <f aca="false">K952</f>
        <v>0</v>
      </c>
      <c r="IM952" s="21"/>
      <c r="IN952" s="21"/>
    </row>
    <row r="953" s="10" customFormat="true" ht="14.15" hidden="false" customHeight="false" outlineLevel="1" collapsed="false">
      <c r="A953" s="49" t="s">
        <v>1786</v>
      </c>
      <c r="B953" s="50" t="s">
        <v>49</v>
      </c>
      <c r="C953" s="50" t="s">
        <v>1787</v>
      </c>
      <c r="D953" s="50" t="s">
        <v>80</v>
      </c>
      <c r="E953" s="45" t="s">
        <v>1788</v>
      </c>
      <c r="F953" s="7" t="s">
        <v>117</v>
      </c>
      <c r="G953" s="51" t="n">
        <v>72</v>
      </c>
      <c r="H953" s="52"/>
      <c r="I953" s="46" t="n">
        <f aca="false">$D$1116</f>
        <v>0.264</v>
      </c>
      <c r="J953" s="53" t="n">
        <f aca="false">TRUNC(H953*(1+I953),2)</f>
        <v>0</v>
      </c>
      <c r="K953" s="54" t="n">
        <f aca="false">TRUNC(J953*G953,2)</f>
        <v>0</v>
      </c>
      <c r="L953" s="140"/>
      <c r="M953" s="60"/>
      <c r="N953" s="7" t="n">
        <f aca="false">SUM(O953:V953)-K953</f>
        <v>0</v>
      </c>
      <c r="O953" s="51"/>
      <c r="P953" s="51"/>
      <c r="Q953" s="51"/>
      <c r="R953" s="51"/>
      <c r="S953" s="51"/>
      <c r="T953" s="51"/>
      <c r="U953" s="51"/>
      <c r="V953" s="51"/>
      <c r="W953" s="51"/>
      <c r="X953" s="51" t="n">
        <f aca="false">K953</f>
        <v>0</v>
      </c>
      <c r="IM953" s="21"/>
      <c r="IN953" s="21"/>
    </row>
    <row r="954" s="10" customFormat="true" ht="14.15" hidden="false" customHeight="false" outlineLevel="1" collapsed="false">
      <c r="A954" s="49" t="s">
        <v>1789</v>
      </c>
      <c r="B954" s="50" t="s">
        <v>49</v>
      </c>
      <c r="C954" s="50" t="s">
        <v>1790</v>
      </c>
      <c r="D954" s="50" t="s">
        <v>80</v>
      </c>
      <c r="E954" s="45" t="s">
        <v>1791</v>
      </c>
      <c r="F954" s="7" t="s">
        <v>117</v>
      </c>
      <c r="G954" s="51" t="n">
        <v>5</v>
      </c>
      <c r="H954" s="52"/>
      <c r="I954" s="46" t="n">
        <f aca="false">$D$1116</f>
        <v>0.264</v>
      </c>
      <c r="J954" s="53" t="n">
        <f aca="false">TRUNC(H954*(1+I954),2)</f>
        <v>0</v>
      </c>
      <c r="K954" s="54" t="n">
        <f aca="false">TRUNC(J954*G954,2)</f>
        <v>0</v>
      </c>
      <c r="L954" s="140"/>
      <c r="M954" s="60"/>
      <c r="N954" s="7" t="n">
        <f aca="false">SUM(O954:V954)-K954</f>
        <v>0</v>
      </c>
      <c r="O954" s="51"/>
      <c r="P954" s="51"/>
      <c r="Q954" s="51"/>
      <c r="R954" s="51"/>
      <c r="S954" s="51"/>
      <c r="T954" s="51"/>
      <c r="U954" s="51"/>
      <c r="V954" s="51"/>
      <c r="W954" s="51"/>
      <c r="X954" s="51" t="n">
        <f aca="false">K954</f>
        <v>0</v>
      </c>
      <c r="IM954" s="21"/>
      <c r="IN954" s="21"/>
    </row>
    <row r="955" s="10" customFormat="true" ht="23.85" hidden="false" customHeight="false" outlineLevel="1" collapsed="false">
      <c r="A955" s="49" t="s">
        <v>1792</v>
      </c>
      <c r="B955" s="50" t="s">
        <v>49</v>
      </c>
      <c r="C955" s="50" t="s">
        <v>1793</v>
      </c>
      <c r="D955" s="50" t="s">
        <v>80</v>
      </c>
      <c r="E955" s="45" t="s">
        <v>1794</v>
      </c>
      <c r="F955" s="7" t="s">
        <v>117</v>
      </c>
      <c r="G955" s="51" t="n">
        <v>5</v>
      </c>
      <c r="H955" s="52"/>
      <c r="I955" s="46" t="n">
        <f aca="false">$D$1116</f>
        <v>0.264</v>
      </c>
      <c r="J955" s="53" t="n">
        <f aca="false">TRUNC(H955*(1+I955),2)</f>
        <v>0</v>
      </c>
      <c r="K955" s="54" t="n">
        <f aca="false">TRUNC(J955*G955,2)</f>
        <v>0</v>
      </c>
      <c r="L955" s="140"/>
      <c r="M955" s="60"/>
      <c r="N955" s="7" t="n">
        <f aca="false">SUM(O955:V955)-K955</f>
        <v>0</v>
      </c>
      <c r="O955" s="51"/>
      <c r="P955" s="51"/>
      <c r="Q955" s="51"/>
      <c r="R955" s="51"/>
      <c r="S955" s="51"/>
      <c r="T955" s="51"/>
      <c r="U955" s="51"/>
      <c r="V955" s="51"/>
      <c r="W955" s="51"/>
      <c r="X955" s="51" t="n">
        <f aca="false">K955</f>
        <v>0</v>
      </c>
      <c r="IM955" s="21"/>
      <c r="IN955" s="21"/>
    </row>
    <row r="956" s="141" customFormat="true" ht="14.15" hidden="false" customHeight="false" outlineLevel="1" collapsed="false">
      <c r="A956" s="49" t="s">
        <v>1795</v>
      </c>
      <c r="B956" s="50" t="s">
        <v>49</v>
      </c>
      <c r="C956" s="50" t="s">
        <v>1796</v>
      </c>
      <c r="D956" s="50" t="s">
        <v>80</v>
      </c>
      <c r="E956" s="45" t="s">
        <v>1797</v>
      </c>
      <c r="F956" s="7" t="s">
        <v>117</v>
      </c>
      <c r="G956" s="51" t="n">
        <v>1</v>
      </c>
      <c r="H956" s="52"/>
      <c r="I956" s="46" t="n">
        <f aca="false">$D$1116</f>
        <v>0.264</v>
      </c>
      <c r="J956" s="53" t="n">
        <f aca="false">TRUNC(H956*(1+I956),2)</f>
        <v>0</v>
      </c>
      <c r="K956" s="54" t="n">
        <f aca="false">TRUNC(J956*G956,2)</f>
        <v>0</v>
      </c>
      <c r="L956" s="140"/>
      <c r="M956" s="60"/>
      <c r="N956" s="7" t="n">
        <f aca="false">SUM(O956:V956)-K956</f>
        <v>0</v>
      </c>
      <c r="O956" s="51"/>
      <c r="P956" s="51"/>
      <c r="Q956" s="51"/>
      <c r="R956" s="51"/>
      <c r="S956" s="51"/>
      <c r="T956" s="51"/>
      <c r="U956" s="51"/>
      <c r="V956" s="51"/>
      <c r="W956" s="51"/>
      <c r="X956" s="51" t="n">
        <f aca="false">K956</f>
        <v>0</v>
      </c>
      <c r="Y956" s="9"/>
      <c r="IM956" s="21"/>
      <c r="IN956" s="21"/>
    </row>
    <row r="957" s="166" customFormat="true" ht="14.15" hidden="false" customHeight="false" outlineLevel="1" collapsed="false">
      <c r="A957" s="65" t="s">
        <v>1798</v>
      </c>
      <c r="B957" s="66"/>
      <c r="C957" s="66"/>
      <c r="D957" s="66"/>
      <c r="E957" s="36" t="s">
        <v>1799</v>
      </c>
      <c r="F957" s="71"/>
      <c r="G957" s="69"/>
      <c r="H957" s="52"/>
      <c r="I957" s="70"/>
      <c r="J957" s="162"/>
      <c r="K957" s="163"/>
      <c r="L957" s="164"/>
      <c r="M957" s="165"/>
      <c r="N957" s="71" t="n">
        <f aca="false">SUM(O957:V957)-K957</f>
        <v>0</v>
      </c>
      <c r="O957" s="69"/>
      <c r="P957" s="69"/>
      <c r="Q957" s="69"/>
      <c r="R957" s="69"/>
      <c r="S957" s="69"/>
      <c r="T957" s="69"/>
      <c r="U957" s="69"/>
      <c r="V957" s="69"/>
      <c r="W957" s="71"/>
      <c r="X957" s="71"/>
      <c r="Y957" s="72"/>
      <c r="IM957" s="145"/>
      <c r="IN957" s="145"/>
    </row>
    <row r="958" s="141" customFormat="true" ht="14.15" hidden="false" customHeight="false" outlineLevel="1" collapsed="false">
      <c r="A958" s="49" t="s">
        <v>1800</v>
      </c>
      <c r="B958" s="50" t="s">
        <v>49</v>
      </c>
      <c r="C958" s="50" t="s">
        <v>1801</v>
      </c>
      <c r="D958" s="50" t="s">
        <v>80</v>
      </c>
      <c r="E958" s="45" t="s">
        <v>1802</v>
      </c>
      <c r="F958" s="7" t="s">
        <v>117</v>
      </c>
      <c r="G958" s="51" t="n">
        <v>1</v>
      </c>
      <c r="H958" s="52"/>
      <c r="I958" s="46" t="n">
        <f aca="false">$D$1116</f>
        <v>0.264</v>
      </c>
      <c r="J958" s="53" t="n">
        <f aca="false">TRUNC(H958*(1+I958),2)</f>
        <v>0</v>
      </c>
      <c r="K958" s="54" t="n">
        <f aca="false">TRUNC(J958*G958,2)</f>
        <v>0</v>
      </c>
      <c r="L958" s="140"/>
      <c r="M958" s="60"/>
      <c r="N958" s="7"/>
      <c r="O958" s="51"/>
      <c r="P958" s="51"/>
      <c r="Q958" s="51"/>
      <c r="R958" s="51"/>
      <c r="S958" s="51" t="n">
        <f aca="false">K958</f>
        <v>0</v>
      </c>
      <c r="T958" s="51"/>
      <c r="U958" s="51"/>
      <c r="V958" s="51"/>
      <c r="W958" s="7"/>
      <c r="X958" s="7"/>
      <c r="Y958" s="9"/>
      <c r="IM958" s="21"/>
      <c r="IN958" s="21"/>
    </row>
    <row r="959" s="141" customFormat="true" ht="14.15" hidden="false" customHeight="false" outlineLevel="1" collapsed="false">
      <c r="A959" s="49" t="s">
        <v>1803</v>
      </c>
      <c r="B959" s="50" t="s">
        <v>49</v>
      </c>
      <c r="C959" s="50" t="s">
        <v>1775</v>
      </c>
      <c r="D959" s="50" t="s">
        <v>80</v>
      </c>
      <c r="E959" s="45" t="s">
        <v>1776</v>
      </c>
      <c r="F959" s="7" t="s">
        <v>117</v>
      </c>
      <c r="G959" s="51" t="n">
        <v>1</v>
      </c>
      <c r="H959" s="52"/>
      <c r="I959" s="46" t="n">
        <f aca="false">$D$1116</f>
        <v>0.264</v>
      </c>
      <c r="J959" s="53" t="n">
        <f aca="false">TRUNC(H959*(1+I959),2)</f>
        <v>0</v>
      </c>
      <c r="K959" s="54" t="n">
        <f aca="false">TRUNC(J959*G959,2)</f>
        <v>0</v>
      </c>
      <c r="L959" s="140"/>
      <c r="M959" s="60"/>
      <c r="N959" s="7"/>
      <c r="O959" s="51"/>
      <c r="P959" s="51"/>
      <c r="Q959" s="51"/>
      <c r="R959" s="51"/>
      <c r="S959" s="51" t="n">
        <f aca="false">K959</f>
        <v>0</v>
      </c>
      <c r="T959" s="51"/>
      <c r="U959" s="51"/>
      <c r="V959" s="51"/>
      <c r="W959" s="7"/>
      <c r="X959" s="7"/>
      <c r="Y959" s="9"/>
      <c r="IM959" s="21"/>
      <c r="IN959" s="21"/>
    </row>
    <row r="960" s="141" customFormat="true" ht="35.05" hidden="false" customHeight="false" outlineLevel="1" collapsed="false">
      <c r="A960" s="49" t="s">
        <v>1804</v>
      </c>
      <c r="B960" s="50" t="s">
        <v>49</v>
      </c>
      <c r="C960" s="50" t="s">
        <v>1805</v>
      </c>
      <c r="D960" s="50" t="s">
        <v>80</v>
      </c>
      <c r="E960" s="45" t="s">
        <v>1806</v>
      </c>
      <c r="F960" s="7" t="s">
        <v>117</v>
      </c>
      <c r="G960" s="51" t="n">
        <v>45</v>
      </c>
      <c r="H960" s="52"/>
      <c r="I960" s="46" t="n">
        <f aca="false">$D$1116</f>
        <v>0.264</v>
      </c>
      <c r="J960" s="53" t="n">
        <f aca="false">TRUNC(H960*(1+I960),2)</f>
        <v>0</v>
      </c>
      <c r="K960" s="54" t="n">
        <f aca="false">TRUNC(J960*G960,2)</f>
        <v>0</v>
      </c>
      <c r="L960" s="140"/>
      <c r="M960" s="60"/>
      <c r="N960" s="7"/>
      <c r="O960" s="51"/>
      <c r="P960" s="51"/>
      <c r="Q960" s="51"/>
      <c r="R960" s="51"/>
      <c r="S960" s="51"/>
      <c r="T960" s="51"/>
      <c r="U960" s="51"/>
      <c r="V960" s="51"/>
      <c r="W960" s="7"/>
      <c r="X960" s="51" t="n">
        <f aca="false">K960</f>
        <v>0</v>
      </c>
      <c r="Y960" s="9"/>
      <c r="IM960" s="21"/>
      <c r="IN960" s="21"/>
    </row>
    <row r="961" s="141" customFormat="true" ht="14.15" hidden="false" customHeight="false" outlineLevel="1" collapsed="false">
      <c r="A961" s="49" t="s">
        <v>1807</v>
      </c>
      <c r="B961" s="50" t="s">
        <v>49</v>
      </c>
      <c r="C961" s="50" t="s">
        <v>1808</v>
      </c>
      <c r="D961" s="50" t="s">
        <v>80</v>
      </c>
      <c r="E961" s="45" t="s">
        <v>1809</v>
      </c>
      <c r="F961" s="7" t="s">
        <v>117</v>
      </c>
      <c r="G961" s="51" t="n">
        <v>16</v>
      </c>
      <c r="H961" s="52"/>
      <c r="I961" s="46" t="n">
        <f aca="false">$D$1116</f>
        <v>0.264</v>
      </c>
      <c r="J961" s="53" t="n">
        <f aca="false">TRUNC(H961*(1+I961),2)</f>
        <v>0</v>
      </c>
      <c r="K961" s="54" t="n">
        <f aca="false">TRUNC(J961*G961,2)</f>
        <v>0</v>
      </c>
      <c r="L961" s="140"/>
      <c r="M961" s="60"/>
      <c r="N961" s="7"/>
      <c r="O961" s="51"/>
      <c r="P961" s="51"/>
      <c r="Q961" s="51"/>
      <c r="R961" s="51"/>
      <c r="S961" s="51"/>
      <c r="T961" s="51"/>
      <c r="U961" s="51"/>
      <c r="V961" s="51"/>
      <c r="W961" s="7"/>
      <c r="X961" s="51" t="n">
        <f aca="false">K961</f>
        <v>0</v>
      </c>
      <c r="Y961" s="9"/>
      <c r="IM961" s="21"/>
      <c r="IN961" s="21"/>
    </row>
    <row r="962" s="141" customFormat="true" ht="14.15" hidden="false" customHeight="false" outlineLevel="1" collapsed="false">
      <c r="A962" s="49" t="s">
        <v>1810</v>
      </c>
      <c r="B962" s="50" t="s">
        <v>49</v>
      </c>
      <c r="C962" s="50" t="s">
        <v>1811</v>
      </c>
      <c r="D962" s="50" t="s">
        <v>80</v>
      </c>
      <c r="E962" s="45" t="s">
        <v>1812</v>
      </c>
      <c r="F962" s="7" t="s">
        <v>117</v>
      </c>
      <c r="G962" s="51" t="n">
        <v>16</v>
      </c>
      <c r="H962" s="52"/>
      <c r="I962" s="46" t="n">
        <f aca="false">$D$1116</f>
        <v>0.264</v>
      </c>
      <c r="J962" s="53" t="n">
        <f aca="false">TRUNC(H962*(1+I962),2)</f>
        <v>0</v>
      </c>
      <c r="K962" s="54" t="n">
        <f aca="false">TRUNC(J962*G962,2)</f>
        <v>0</v>
      </c>
      <c r="L962" s="140"/>
      <c r="M962" s="60"/>
      <c r="N962" s="7"/>
      <c r="O962" s="51"/>
      <c r="P962" s="51"/>
      <c r="Q962" s="51"/>
      <c r="R962" s="51"/>
      <c r="S962" s="51"/>
      <c r="T962" s="51"/>
      <c r="U962" s="51"/>
      <c r="V962" s="51"/>
      <c r="W962" s="7"/>
      <c r="X962" s="51" t="n">
        <f aca="false">K962</f>
        <v>0</v>
      </c>
      <c r="Y962" s="9"/>
      <c r="IM962" s="21"/>
      <c r="IN962" s="21"/>
    </row>
    <row r="963" s="141" customFormat="true" ht="14.15" hidden="false" customHeight="false" outlineLevel="1" collapsed="false">
      <c r="A963" s="49" t="s">
        <v>1813</v>
      </c>
      <c r="B963" s="50" t="s">
        <v>49</v>
      </c>
      <c r="C963" s="50" t="s">
        <v>1814</v>
      </c>
      <c r="D963" s="50" t="s">
        <v>80</v>
      </c>
      <c r="E963" s="45" t="s">
        <v>1815</v>
      </c>
      <c r="F963" s="7" t="s">
        <v>117</v>
      </c>
      <c r="G963" s="51" t="n">
        <v>10</v>
      </c>
      <c r="H963" s="52"/>
      <c r="I963" s="46" t="n">
        <f aca="false">$D$1116</f>
        <v>0.264</v>
      </c>
      <c r="J963" s="53" t="n">
        <f aca="false">TRUNC(H963*(1+I963),2)</f>
        <v>0</v>
      </c>
      <c r="K963" s="54" t="n">
        <f aca="false">TRUNC(J963*G963,2)</f>
        <v>0</v>
      </c>
      <c r="L963" s="140"/>
      <c r="M963" s="60"/>
      <c r="N963" s="7"/>
      <c r="O963" s="51"/>
      <c r="P963" s="51"/>
      <c r="Q963" s="51"/>
      <c r="R963" s="51"/>
      <c r="S963" s="51"/>
      <c r="T963" s="51"/>
      <c r="U963" s="51"/>
      <c r="V963" s="51"/>
      <c r="W963" s="7"/>
      <c r="X963" s="51" t="n">
        <f aca="false">K963</f>
        <v>0</v>
      </c>
      <c r="Y963" s="9"/>
      <c r="IM963" s="21"/>
      <c r="IN963" s="21"/>
    </row>
    <row r="964" s="141" customFormat="true" ht="14.15" hidden="false" customHeight="false" outlineLevel="1" collapsed="false">
      <c r="A964" s="49" t="s">
        <v>1816</v>
      </c>
      <c r="B964" s="50" t="s">
        <v>49</v>
      </c>
      <c r="C964" s="50" t="s">
        <v>1817</v>
      </c>
      <c r="D964" s="50" t="s">
        <v>80</v>
      </c>
      <c r="E964" s="45" t="s">
        <v>1818</v>
      </c>
      <c r="F964" s="7" t="s">
        <v>117</v>
      </c>
      <c r="G964" s="51" t="n">
        <v>1</v>
      </c>
      <c r="H964" s="52"/>
      <c r="I964" s="46" t="n">
        <f aca="false">$D$1116</f>
        <v>0.264</v>
      </c>
      <c r="J964" s="53" t="n">
        <f aca="false">TRUNC(H964*(1+I964),2)</f>
        <v>0</v>
      </c>
      <c r="K964" s="54" t="n">
        <f aca="false">TRUNC(J964*G964,2)</f>
        <v>0</v>
      </c>
      <c r="L964" s="140"/>
      <c r="M964" s="60"/>
      <c r="N964" s="7"/>
      <c r="O964" s="51"/>
      <c r="P964" s="51"/>
      <c r="Q964" s="51"/>
      <c r="R964" s="51"/>
      <c r="S964" s="51"/>
      <c r="T964" s="51"/>
      <c r="U964" s="51"/>
      <c r="V964" s="51"/>
      <c r="W964" s="7"/>
      <c r="X964" s="51" t="n">
        <f aca="false">K964</f>
        <v>0</v>
      </c>
      <c r="Y964" s="9"/>
      <c r="IM964" s="21"/>
      <c r="IN964" s="21"/>
    </row>
    <row r="965" s="141" customFormat="true" ht="14.15" hidden="false" customHeight="false" outlineLevel="1" collapsed="false">
      <c r="A965" s="49" t="s">
        <v>1819</v>
      </c>
      <c r="B965" s="50" t="s">
        <v>49</v>
      </c>
      <c r="C965" s="50" t="s">
        <v>1820</v>
      </c>
      <c r="D965" s="50" t="s">
        <v>80</v>
      </c>
      <c r="E965" s="45" t="s">
        <v>1821</v>
      </c>
      <c r="F965" s="7" t="s">
        <v>117</v>
      </c>
      <c r="G965" s="51" t="n">
        <v>1</v>
      </c>
      <c r="H965" s="52"/>
      <c r="I965" s="46" t="n">
        <f aca="false">$D$1116</f>
        <v>0.264</v>
      </c>
      <c r="J965" s="53" t="n">
        <f aca="false">TRUNC(H965*(1+I965),2)</f>
        <v>0</v>
      </c>
      <c r="K965" s="54" t="n">
        <f aca="false">TRUNC(J965*G965,2)</f>
        <v>0</v>
      </c>
      <c r="L965" s="140"/>
      <c r="M965" s="60"/>
      <c r="N965" s="7"/>
      <c r="O965" s="51"/>
      <c r="P965" s="51"/>
      <c r="Q965" s="51"/>
      <c r="R965" s="51"/>
      <c r="S965" s="51"/>
      <c r="T965" s="51"/>
      <c r="U965" s="51"/>
      <c r="V965" s="51"/>
      <c r="W965" s="7"/>
      <c r="X965" s="51" t="n">
        <f aca="false">K965</f>
        <v>0</v>
      </c>
      <c r="Y965" s="9"/>
      <c r="IM965" s="21"/>
      <c r="IN965" s="21"/>
    </row>
    <row r="966" s="138" customFormat="true" ht="14.15" hidden="false" customHeight="false" outlineLevel="0" collapsed="false">
      <c r="A966" s="113" t="s">
        <v>1822</v>
      </c>
      <c r="B966" s="82"/>
      <c r="C966" s="82"/>
      <c r="D966" s="82"/>
      <c r="E966" s="167" t="s">
        <v>1823</v>
      </c>
      <c r="F966" s="38"/>
      <c r="G966" s="38"/>
      <c r="H966" s="55"/>
      <c r="I966" s="38"/>
      <c r="J966" s="38"/>
      <c r="K966" s="39"/>
      <c r="L966" s="40" t="n">
        <f aca="false">SUM(K969:K981)</f>
        <v>0</v>
      </c>
      <c r="M966" s="41" t="e">
        <f aca="false">(L966)/$L$1115</f>
        <v>#DIV/0!</v>
      </c>
      <c r="N966" s="42" t="n">
        <f aca="false">SUM(O966:V966)-K966</f>
        <v>0</v>
      </c>
      <c r="O966" s="40" t="str">
        <f aca="false">IF(SUM(O968:O981)&gt;0,SUM(O968:O981),"-")</f>
        <v>-</v>
      </c>
      <c r="P966" s="40" t="str">
        <f aca="false">IF(SUM(P968:P981)&gt;0,SUM(P968:P981),"-")</f>
        <v>-</v>
      </c>
      <c r="Q966" s="40" t="str">
        <f aca="false">IF(SUM(Q968:Q981)&gt;0,SUM(Q968:Q981),"-")</f>
        <v>-</v>
      </c>
      <c r="R966" s="40" t="str">
        <f aca="false">IF(SUM(R968:R981)&gt;0,SUM(R968:R981),"-")</f>
        <v>-</v>
      </c>
      <c r="S966" s="40" t="str">
        <f aca="false">IF(SUM(S968:S981)&gt;0,SUM(S968:S981),"-")</f>
        <v>-</v>
      </c>
      <c r="T966" s="40" t="str">
        <f aca="false">IF(SUM(T968:T981)&gt;0,SUM(T968:T981),"-")</f>
        <v>-</v>
      </c>
      <c r="U966" s="40" t="str">
        <f aca="false">IF(SUM(U968:U981)&gt;0,SUM(U968:U981),"-")</f>
        <v>-</v>
      </c>
      <c r="V966" s="40" t="str">
        <f aca="false">IF(SUM(V968:V981)&gt;0,SUM(V968:V981),"-")</f>
        <v>-</v>
      </c>
      <c r="W966" s="40" t="str">
        <f aca="false">IF(SUM(W968:W981)&gt;0,SUM(W968:W981),"-")</f>
        <v>-</v>
      </c>
      <c r="X966" s="40" t="str">
        <f aca="false">IF(SUM(X968:X981)&gt;0,SUM(X968:X981),"-")</f>
        <v>-</v>
      </c>
      <c r="Y966" s="43"/>
      <c r="IM966" s="139"/>
      <c r="IN966" s="139"/>
    </row>
    <row r="967" s="141" customFormat="true" ht="14.15" hidden="false" customHeight="false" outlineLevel="0" collapsed="false">
      <c r="A967" s="49"/>
      <c r="B967" s="83"/>
      <c r="C967" s="83"/>
      <c r="D967" s="83"/>
      <c r="E967" s="3"/>
      <c r="F967" s="50"/>
      <c r="G967" s="50"/>
      <c r="H967" s="55"/>
      <c r="I967" s="50"/>
      <c r="J967" s="50"/>
      <c r="K967" s="96"/>
      <c r="L967" s="51"/>
      <c r="M967" s="46"/>
      <c r="N967" s="46" t="n">
        <f aca="false">SUM(O967:V967)-K967</f>
        <v>0</v>
      </c>
      <c r="O967" s="7"/>
      <c r="P967" s="7"/>
      <c r="Q967" s="46"/>
      <c r="R967" s="46"/>
      <c r="S967" s="46"/>
      <c r="T967" s="46"/>
      <c r="U967" s="46"/>
      <c r="V967" s="46"/>
      <c r="W967" s="7"/>
      <c r="X967" s="7"/>
      <c r="Y967" s="9"/>
      <c r="IM967" s="21"/>
      <c r="IN967" s="21"/>
    </row>
    <row r="968" s="85" customFormat="true" ht="14.15" hidden="false" customHeight="false" outlineLevel="1" collapsed="false">
      <c r="A968" s="65" t="s">
        <v>1824</v>
      </c>
      <c r="B968" s="67"/>
      <c r="C968" s="67"/>
      <c r="D968" s="67"/>
      <c r="E968" s="115" t="s">
        <v>1825</v>
      </c>
      <c r="F968" s="71"/>
      <c r="G968" s="71"/>
      <c r="H968" s="52"/>
      <c r="I968" s="71"/>
      <c r="J968" s="71"/>
      <c r="K968" s="86"/>
      <c r="L968" s="69"/>
      <c r="M968" s="70"/>
      <c r="N968" s="71" t="n">
        <f aca="false">SUM(O968:V968)-K968</f>
        <v>0</v>
      </c>
      <c r="O968" s="71"/>
      <c r="P968" s="71"/>
      <c r="Q968" s="71"/>
      <c r="R968" s="71"/>
      <c r="S968" s="71"/>
      <c r="T968" s="71"/>
      <c r="U968" s="71"/>
      <c r="V968" s="71"/>
      <c r="W968" s="66"/>
      <c r="X968" s="66"/>
    </row>
    <row r="969" s="9" customFormat="true" ht="35.05" hidden="false" customHeight="false" outlineLevel="1" collapsed="false">
      <c r="A969" s="49" t="s">
        <v>1826</v>
      </c>
      <c r="B969" s="50" t="s">
        <v>72</v>
      </c>
      <c r="C969" s="50" t="s">
        <v>1827</v>
      </c>
      <c r="D969" s="50" t="s">
        <v>80</v>
      </c>
      <c r="E969" s="45" t="s">
        <v>1828</v>
      </c>
      <c r="F969" s="7" t="s">
        <v>117</v>
      </c>
      <c r="G969" s="51" t="n">
        <v>16</v>
      </c>
      <c r="H969" s="52"/>
      <c r="I969" s="46" t="n">
        <f aca="false">$D$1117</f>
        <v>0.154</v>
      </c>
      <c r="J969" s="53" t="n">
        <f aca="false">TRUNC(H969*(1+I969),2)</f>
        <v>0</v>
      </c>
      <c r="K969" s="54" t="n">
        <f aca="false">TRUNC(J969*G969,2)</f>
        <v>0</v>
      </c>
      <c r="L969" s="51"/>
      <c r="M969" s="60"/>
      <c r="N969" s="7" t="n">
        <f aca="false">SUM(O969:V969)-K969</f>
        <v>0</v>
      </c>
      <c r="O969" s="7"/>
      <c r="P969" s="7"/>
      <c r="Q969" s="7"/>
      <c r="R969" s="7"/>
      <c r="S969" s="7"/>
      <c r="T969" s="7"/>
      <c r="U969" s="7"/>
      <c r="V969" s="7"/>
      <c r="W969" s="51" t="n">
        <f aca="false">K969-X969</f>
        <v>0</v>
      </c>
      <c r="X969" s="7" t="n">
        <f aca="false">(K969/16)*2</f>
        <v>0</v>
      </c>
      <c r="IM969" s="10"/>
      <c r="IN969" s="10"/>
    </row>
    <row r="970" s="9" customFormat="true" ht="23.85" hidden="false" customHeight="false" outlineLevel="1" collapsed="false">
      <c r="A970" s="49" t="s">
        <v>1829</v>
      </c>
      <c r="B970" s="50" t="s">
        <v>72</v>
      </c>
      <c r="C970" s="50" t="s">
        <v>1830</v>
      </c>
      <c r="D970" s="50" t="s">
        <v>80</v>
      </c>
      <c r="E970" s="45" t="s">
        <v>1831</v>
      </c>
      <c r="F970" s="7" t="s">
        <v>117</v>
      </c>
      <c r="G970" s="51" t="n">
        <v>2</v>
      </c>
      <c r="H970" s="52"/>
      <c r="I970" s="46" t="n">
        <f aca="false">$D$1117</f>
        <v>0.154</v>
      </c>
      <c r="J970" s="53" t="n">
        <f aca="false">TRUNC(H970*(1+I970),2)</f>
        <v>0</v>
      </c>
      <c r="K970" s="54" t="n">
        <f aca="false">TRUNC(J970*G970,2)</f>
        <v>0</v>
      </c>
      <c r="L970" s="51"/>
      <c r="M970" s="60"/>
      <c r="N970" s="7" t="n">
        <f aca="false">SUM(O970:V970)-K970</f>
        <v>0</v>
      </c>
      <c r="O970" s="7"/>
      <c r="P970" s="7"/>
      <c r="Q970" s="7"/>
      <c r="R970" s="7"/>
      <c r="S970" s="7"/>
      <c r="T970" s="7"/>
      <c r="U970" s="7"/>
      <c r="V970" s="7"/>
      <c r="W970" s="7" t="n">
        <f aca="false">K970/2</f>
        <v>0</v>
      </c>
      <c r="X970" s="51" t="n">
        <f aca="false">K970-W970</f>
        <v>0</v>
      </c>
      <c r="IM970" s="10"/>
      <c r="IN970" s="10"/>
    </row>
    <row r="971" s="9" customFormat="true" ht="35.05" hidden="false" customHeight="false" outlineLevel="1" collapsed="false">
      <c r="A971" s="49" t="s">
        <v>1832</v>
      </c>
      <c r="B971" s="50" t="s">
        <v>72</v>
      </c>
      <c r="C971" s="50" t="s">
        <v>1833</v>
      </c>
      <c r="D971" s="50" t="s">
        <v>80</v>
      </c>
      <c r="E971" s="45" t="s">
        <v>1834</v>
      </c>
      <c r="F971" s="7" t="s">
        <v>117</v>
      </c>
      <c r="G971" s="51" t="n">
        <v>1</v>
      </c>
      <c r="H971" s="52"/>
      <c r="I971" s="46" t="n">
        <f aca="false">$D$1117</f>
        <v>0.154</v>
      </c>
      <c r="J971" s="53" t="n">
        <f aca="false">TRUNC(H971*(1+I971),2)</f>
        <v>0</v>
      </c>
      <c r="K971" s="54" t="n">
        <f aca="false">TRUNC(J971*G971,2)</f>
        <v>0</v>
      </c>
      <c r="L971" s="51"/>
      <c r="M971" s="60"/>
      <c r="N971" s="7" t="n">
        <f aca="false">SUM(O971:V971)-K971</f>
        <v>0</v>
      </c>
      <c r="O971" s="7"/>
      <c r="P971" s="7"/>
      <c r="Q971" s="7"/>
      <c r="R971" s="7"/>
      <c r="S971" s="7"/>
      <c r="T971" s="7"/>
      <c r="U971" s="7"/>
      <c r="V971" s="7"/>
      <c r="W971" s="7"/>
      <c r="X971" s="51" t="n">
        <f aca="false">K971</f>
        <v>0</v>
      </c>
      <c r="IM971" s="10"/>
      <c r="IN971" s="10"/>
    </row>
    <row r="972" s="9" customFormat="true" ht="23.85" hidden="false" customHeight="false" outlineLevel="1" collapsed="false">
      <c r="A972" s="49" t="s">
        <v>1835</v>
      </c>
      <c r="B972" s="50" t="s">
        <v>72</v>
      </c>
      <c r="C972" s="50" t="s">
        <v>1836</v>
      </c>
      <c r="D972" s="50" t="s">
        <v>80</v>
      </c>
      <c r="E972" s="45" t="s">
        <v>1837</v>
      </c>
      <c r="F972" s="7" t="s">
        <v>117</v>
      </c>
      <c r="G972" s="51" t="n">
        <v>8</v>
      </c>
      <c r="H972" s="52"/>
      <c r="I972" s="46" t="n">
        <f aca="false">$D$1117</f>
        <v>0.154</v>
      </c>
      <c r="J972" s="53" t="n">
        <f aca="false">TRUNC(H972*(1+I972),2)</f>
        <v>0</v>
      </c>
      <c r="K972" s="54" t="n">
        <f aca="false">TRUNC(J972*G972,2)</f>
        <v>0</v>
      </c>
      <c r="L972" s="51"/>
      <c r="M972" s="60"/>
      <c r="N972" s="7" t="n">
        <f aca="false">SUM(O972:V972)-K972</f>
        <v>0</v>
      </c>
      <c r="O972" s="7"/>
      <c r="P972" s="7"/>
      <c r="Q972" s="7"/>
      <c r="R972" s="7"/>
      <c r="S972" s="7"/>
      <c r="T972" s="7"/>
      <c r="U972" s="7"/>
      <c r="V972" s="7"/>
      <c r="W972" s="51" t="n">
        <f aca="false">K972</f>
        <v>0</v>
      </c>
      <c r="X972" s="7"/>
      <c r="IM972" s="10"/>
      <c r="IN972" s="10"/>
    </row>
    <row r="973" s="85" customFormat="true" ht="14.15" hidden="false" customHeight="false" outlineLevel="1" collapsed="false">
      <c r="A973" s="65" t="s">
        <v>1838</v>
      </c>
      <c r="B973" s="67"/>
      <c r="C973" s="67"/>
      <c r="D973" s="67"/>
      <c r="E973" s="115" t="s">
        <v>1839</v>
      </c>
      <c r="F973" s="71"/>
      <c r="G973" s="71"/>
      <c r="H973" s="52"/>
      <c r="I973" s="71"/>
      <c r="J973" s="71"/>
      <c r="K973" s="86"/>
      <c r="L973" s="69"/>
      <c r="M973" s="70"/>
      <c r="N973" s="71" t="n">
        <f aca="false">SUM(O973:V973)-K973</f>
        <v>0</v>
      </c>
      <c r="O973" s="71"/>
      <c r="P973" s="71"/>
      <c r="Q973" s="71"/>
      <c r="R973" s="71"/>
      <c r="S973" s="71"/>
      <c r="T973" s="71"/>
      <c r="U973" s="71"/>
      <c r="V973" s="71"/>
      <c r="W973" s="66"/>
      <c r="X973" s="66"/>
    </row>
    <row r="974" s="10" customFormat="true" ht="35.05" hidden="false" customHeight="false" outlineLevel="1" collapsed="false">
      <c r="A974" s="49" t="s">
        <v>1840</v>
      </c>
      <c r="B974" s="50" t="s">
        <v>49</v>
      </c>
      <c r="C974" s="50" t="s">
        <v>1841</v>
      </c>
      <c r="D974" s="50" t="s">
        <v>80</v>
      </c>
      <c r="E974" s="45" t="s">
        <v>1842</v>
      </c>
      <c r="F974" s="7" t="s">
        <v>117</v>
      </c>
      <c r="G974" s="51" t="n">
        <v>19</v>
      </c>
      <c r="H974" s="52"/>
      <c r="I974" s="46" t="n">
        <f aca="false">$D$1116</f>
        <v>0.264</v>
      </c>
      <c r="J974" s="53" t="n">
        <f aca="false">TRUNC(H974*(1+I974),2)</f>
        <v>0</v>
      </c>
      <c r="K974" s="54" t="n">
        <f aca="false">TRUNC(J974*G974,2)</f>
        <v>0</v>
      </c>
      <c r="L974" s="51"/>
      <c r="M974" s="60"/>
      <c r="N974" s="7" t="n">
        <f aca="false">SUM(O974:V974)-K974</f>
        <v>0</v>
      </c>
      <c r="O974" s="7"/>
      <c r="P974" s="7"/>
      <c r="Q974" s="7"/>
      <c r="R974" s="7"/>
      <c r="S974" s="7"/>
      <c r="T974" s="51" t="n">
        <f aca="false">K974</f>
        <v>0</v>
      </c>
      <c r="U974" s="7"/>
      <c r="V974" s="7"/>
      <c r="W974" s="50"/>
      <c r="X974" s="50"/>
    </row>
    <row r="975" s="10" customFormat="true" ht="23.85" hidden="false" customHeight="false" outlineLevel="1" collapsed="false">
      <c r="A975" s="49" t="s">
        <v>1843</v>
      </c>
      <c r="B975" s="50" t="s">
        <v>49</v>
      </c>
      <c r="C975" s="50" t="s">
        <v>1844</v>
      </c>
      <c r="D975" s="50" t="s">
        <v>80</v>
      </c>
      <c r="E975" s="45" t="s">
        <v>1845</v>
      </c>
      <c r="F975" s="7" t="s">
        <v>117</v>
      </c>
      <c r="G975" s="51" t="n">
        <v>8</v>
      </c>
      <c r="H975" s="52"/>
      <c r="I975" s="46" t="n">
        <f aca="false">$D$1116</f>
        <v>0.264</v>
      </c>
      <c r="J975" s="53" t="n">
        <f aca="false">TRUNC(H975*(1+I975),2)</f>
        <v>0</v>
      </c>
      <c r="K975" s="54" t="n">
        <f aca="false">TRUNC(J975*G975,2)</f>
        <v>0</v>
      </c>
      <c r="L975" s="51"/>
      <c r="M975" s="60"/>
      <c r="N975" s="7" t="n">
        <f aca="false">SUM(O975:V975)-K975</f>
        <v>0</v>
      </c>
      <c r="O975" s="7"/>
      <c r="P975" s="7"/>
      <c r="Q975" s="7"/>
      <c r="R975" s="7"/>
      <c r="S975" s="7"/>
      <c r="T975" s="51" t="n">
        <f aca="false">K975</f>
        <v>0</v>
      </c>
      <c r="U975" s="7"/>
      <c r="V975" s="7"/>
      <c r="W975" s="50"/>
      <c r="X975" s="50"/>
    </row>
    <row r="976" s="10" customFormat="true" ht="35.05" hidden="false" customHeight="false" outlineLevel="1" collapsed="false">
      <c r="A976" s="49" t="s">
        <v>1846</v>
      </c>
      <c r="B976" s="50" t="s">
        <v>49</v>
      </c>
      <c r="C976" s="50" t="s">
        <v>1847</v>
      </c>
      <c r="D976" s="50" t="s">
        <v>80</v>
      </c>
      <c r="E976" s="45" t="s">
        <v>1848</v>
      </c>
      <c r="F976" s="7" t="s">
        <v>130</v>
      </c>
      <c r="G976" s="51" t="n">
        <v>66</v>
      </c>
      <c r="H976" s="52"/>
      <c r="I976" s="46" t="n">
        <f aca="false">$D$1116</f>
        <v>0.264</v>
      </c>
      <c r="J976" s="53" t="n">
        <f aca="false">TRUNC(H976*(1+I976),2)</f>
        <v>0</v>
      </c>
      <c r="K976" s="54" t="n">
        <f aca="false">TRUNC(J976*G976,2)</f>
        <v>0</v>
      </c>
      <c r="L976" s="51"/>
      <c r="M976" s="60"/>
      <c r="N976" s="7" t="n">
        <f aca="false">SUM(O976:V976)-K976</f>
        <v>0</v>
      </c>
      <c r="O976" s="7"/>
      <c r="P976" s="7"/>
      <c r="Q976" s="7"/>
      <c r="R976" s="7"/>
      <c r="S976" s="7"/>
      <c r="T976" s="51" t="n">
        <f aca="false">K976</f>
        <v>0</v>
      </c>
      <c r="U976" s="7"/>
      <c r="V976" s="7"/>
      <c r="W976" s="50"/>
      <c r="X976" s="50"/>
    </row>
    <row r="977" s="10" customFormat="true" ht="35.05" hidden="false" customHeight="false" outlineLevel="1" collapsed="false">
      <c r="A977" s="49" t="s">
        <v>1849</v>
      </c>
      <c r="B977" s="50" t="s">
        <v>49</v>
      </c>
      <c r="C977" s="50" t="s">
        <v>1850</v>
      </c>
      <c r="D977" s="50" t="s">
        <v>80</v>
      </c>
      <c r="E977" s="45" t="s">
        <v>1851</v>
      </c>
      <c r="F977" s="7" t="s">
        <v>130</v>
      </c>
      <c r="G977" s="51" t="n">
        <v>66</v>
      </c>
      <c r="H977" s="52"/>
      <c r="I977" s="46" t="n">
        <f aca="false">$D$1116</f>
        <v>0.264</v>
      </c>
      <c r="J977" s="53" t="n">
        <f aca="false">TRUNC(H977*(1+I977),2)</f>
        <v>0</v>
      </c>
      <c r="K977" s="54" t="n">
        <f aca="false">TRUNC(J977*G977,2)</f>
        <v>0</v>
      </c>
      <c r="L977" s="51"/>
      <c r="M977" s="60"/>
      <c r="N977" s="7" t="n">
        <f aca="false">SUM(O977:V977)-K977</f>
        <v>0</v>
      </c>
      <c r="O977" s="7"/>
      <c r="P977" s="7"/>
      <c r="Q977" s="7"/>
      <c r="R977" s="7"/>
      <c r="S977" s="7"/>
      <c r="T977" s="51" t="n">
        <f aca="false">K977</f>
        <v>0</v>
      </c>
      <c r="U977" s="7"/>
      <c r="V977" s="7"/>
      <c r="W977" s="50"/>
      <c r="X977" s="50"/>
    </row>
    <row r="978" s="10" customFormat="true" ht="35.05" hidden="false" customHeight="false" outlineLevel="1" collapsed="false">
      <c r="A978" s="49" t="s">
        <v>1852</v>
      </c>
      <c r="B978" s="50" t="s">
        <v>49</v>
      </c>
      <c r="C978" s="50" t="s">
        <v>1853</v>
      </c>
      <c r="D978" s="50" t="s">
        <v>80</v>
      </c>
      <c r="E978" s="45" t="s">
        <v>1854</v>
      </c>
      <c r="F978" s="7" t="s">
        <v>130</v>
      </c>
      <c r="G978" s="51" t="n">
        <v>81</v>
      </c>
      <c r="H978" s="52"/>
      <c r="I978" s="46" t="n">
        <f aca="false">$D$1116</f>
        <v>0.264</v>
      </c>
      <c r="J978" s="53" t="n">
        <f aca="false">TRUNC(H978*(1+I978),2)</f>
        <v>0</v>
      </c>
      <c r="K978" s="54" t="n">
        <f aca="false">TRUNC(J978*G978,2)</f>
        <v>0</v>
      </c>
      <c r="L978" s="51"/>
      <c r="M978" s="60"/>
      <c r="N978" s="7" t="n">
        <f aca="false">SUM(O978:V978)-K978</f>
        <v>0</v>
      </c>
      <c r="O978" s="7"/>
      <c r="P978" s="7"/>
      <c r="Q978" s="7"/>
      <c r="R978" s="7"/>
      <c r="S978" s="7"/>
      <c r="T978" s="51" t="n">
        <f aca="false">K978</f>
        <v>0</v>
      </c>
      <c r="U978" s="7"/>
      <c r="V978" s="7"/>
      <c r="W978" s="50"/>
      <c r="X978" s="50"/>
    </row>
    <row r="979" s="10" customFormat="true" ht="35.05" hidden="false" customHeight="false" outlineLevel="1" collapsed="false">
      <c r="A979" s="49" t="s">
        <v>1855</v>
      </c>
      <c r="B979" s="50" t="s">
        <v>49</v>
      </c>
      <c r="C979" s="50" t="s">
        <v>1856</v>
      </c>
      <c r="D979" s="50" t="s">
        <v>80</v>
      </c>
      <c r="E979" s="45" t="s">
        <v>1857</v>
      </c>
      <c r="F979" s="7" t="s">
        <v>130</v>
      </c>
      <c r="G979" s="51" t="n">
        <v>81</v>
      </c>
      <c r="H979" s="52"/>
      <c r="I979" s="46" t="n">
        <f aca="false">$D$1116</f>
        <v>0.264</v>
      </c>
      <c r="J979" s="53" t="n">
        <f aca="false">TRUNC(H979*(1+I979),2)</f>
        <v>0</v>
      </c>
      <c r="K979" s="54" t="n">
        <f aca="false">TRUNC(J979*G979,2)</f>
        <v>0</v>
      </c>
      <c r="L979" s="51"/>
      <c r="M979" s="60"/>
      <c r="N979" s="7" t="n">
        <f aca="false">SUM(O979:V979)-K979</f>
        <v>0</v>
      </c>
      <c r="O979" s="7"/>
      <c r="P979" s="7"/>
      <c r="Q979" s="7"/>
      <c r="R979" s="7"/>
      <c r="S979" s="7"/>
      <c r="T979" s="51" t="n">
        <f aca="false">K979</f>
        <v>0</v>
      </c>
      <c r="U979" s="7"/>
      <c r="V979" s="7"/>
      <c r="W979" s="50"/>
      <c r="X979" s="50"/>
    </row>
    <row r="980" s="10" customFormat="true" ht="35.05" hidden="false" customHeight="false" outlineLevel="1" collapsed="false">
      <c r="A980" s="49" t="s">
        <v>1858</v>
      </c>
      <c r="B980" s="50" t="s">
        <v>49</v>
      </c>
      <c r="C980" s="50" t="s">
        <v>1859</v>
      </c>
      <c r="D980" s="50" t="s">
        <v>80</v>
      </c>
      <c r="E980" s="45" t="s">
        <v>1860</v>
      </c>
      <c r="F980" s="7" t="s">
        <v>130</v>
      </c>
      <c r="G980" s="51" t="n">
        <v>213</v>
      </c>
      <c r="H980" s="52"/>
      <c r="I980" s="46" t="n">
        <f aca="false">$D$1116</f>
        <v>0.264</v>
      </c>
      <c r="J980" s="53" t="n">
        <f aca="false">TRUNC(H980*(1+I980),2)</f>
        <v>0</v>
      </c>
      <c r="K980" s="54" t="n">
        <f aca="false">TRUNC(J980*G980,2)</f>
        <v>0</v>
      </c>
      <c r="L980" s="51"/>
      <c r="M980" s="60"/>
      <c r="N980" s="7" t="n">
        <f aca="false">SUM(O980:V980)-K980</f>
        <v>0</v>
      </c>
      <c r="O980" s="7"/>
      <c r="P980" s="7"/>
      <c r="Q980" s="7"/>
      <c r="R980" s="7"/>
      <c r="S980" s="7"/>
      <c r="T980" s="51" t="n">
        <f aca="false">K980</f>
        <v>0</v>
      </c>
      <c r="U980" s="7"/>
      <c r="V980" s="7"/>
      <c r="W980" s="50"/>
      <c r="X980" s="50"/>
    </row>
    <row r="981" s="10" customFormat="true" ht="46.25" hidden="false" customHeight="false" outlineLevel="1" collapsed="false">
      <c r="A981" s="49" t="s">
        <v>1861</v>
      </c>
      <c r="B981" s="50" t="s">
        <v>72</v>
      </c>
      <c r="C981" s="50" t="s">
        <v>1862</v>
      </c>
      <c r="D981" s="50" t="s">
        <v>80</v>
      </c>
      <c r="E981" s="45" t="s">
        <v>1863</v>
      </c>
      <c r="F981" s="7" t="s">
        <v>117</v>
      </c>
      <c r="G981" s="51" t="n">
        <v>27</v>
      </c>
      <c r="H981" s="52"/>
      <c r="I981" s="46" t="n">
        <f aca="false">$D$1116</f>
        <v>0.264</v>
      </c>
      <c r="J981" s="53" t="n">
        <f aca="false">TRUNC(H981*(1+I981),2)</f>
        <v>0</v>
      </c>
      <c r="K981" s="54" t="n">
        <f aca="false">TRUNC(J981*G981,2)</f>
        <v>0</v>
      </c>
      <c r="L981" s="51"/>
      <c r="M981" s="60"/>
      <c r="N981" s="7" t="n">
        <f aca="false">SUM(O981:V981)-K981</f>
        <v>0</v>
      </c>
      <c r="O981" s="7"/>
      <c r="P981" s="7"/>
      <c r="Q981" s="7"/>
      <c r="R981" s="7"/>
      <c r="S981" s="7"/>
      <c r="T981" s="51"/>
      <c r="U981" s="7"/>
      <c r="V981" s="7"/>
      <c r="W981" s="109" t="n">
        <f aca="false">K981</f>
        <v>0</v>
      </c>
      <c r="X981" s="50"/>
    </row>
    <row r="982" s="43" customFormat="true" ht="14.15" hidden="false" customHeight="false" outlineLevel="0" collapsed="false">
      <c r="A982" s="36" t="n">
        <v>18</v>
      </c>
      <c r="B982" s="37"/>
      <c r="C982" s="37"/>
      <c r="D982" s="82"/>
      <c r="E982" s="36" t="s">
        <v>1864</v>
      </c>
      <c r="F982" s="38"/>
      <c r="G982" s="38"/>
      <c r="H982" s="55"/>
      <c r="I982" s="38"/>
      <c r="J982" s="38"/>
      <c r="K982" s="39"/>
      <c r="L982" s="40" t="n">
        <f aca="false">SUM(K986:K1031)</f>
        <v>0</v>
      </c>
      <c r="M982" s="41" t="e">
        <f aca="false">(L982)/$L$1115</f>
        <v>#DIV/0!</v>
      </c>
      <c r="N982" s="42" t="n">
        <f aca="false">SUM(O982:V982)-K982</f>
        <v>0</v>
      </c>
      <c r="O982" s="40" t="str">
        <f aca="false">IF(SUM(O986:O1031)&gt;0,SUM(O986:O1031),"-")</f>
        <v>-</v>
      </c>
      <c r="P982" s="40" t="str">
        <f aca="false">IF(SUM(P986:P1031)&gt;0,SUM(P986:P1031),"-")</f>
        <v>-</v>
      </c>
      <c r="Q982" s="40" t="str">
        <f aca="false">IF(SUM(Q986:Q1031)&gt;0,SUM(Q986:Q1031),"-")</f>
        <v>-</v>
      </c>
      <c r="R982" s="40" t="str">
        <f aca="false">IF(SUM(R986:R1031)&gt;0,SUM(R986:R1031),"-")</f>
        <v>-</v>
      </c>
      <c r="S982" s="40" t="str">
        <f aca="false">IF(SUM(S986:S1031)&gt;0,SUM(S986:S1031),"-")</f>
        <v>-</v>
      </c>
      <c r="T982" s="40" t="str">
        <f aca="false">IF(SUM(T986:T1031)&gt;0,SUM(T986:T1031),"-")</f>
        <v>-</v>
      </c>
      <c r="U982" s="40" t="str">
        <f aca="false">IF(SUM(U986:U1031)&gt;0,SUM(U986:U1031),"-")</f>
        <v>-</v>
      </c>
      <c r="V982" s="40" t="str">
        <f aca="false">IF(SUM(V986:V1031)&gt;0,SUM(V986:V1031),"-")</f>
        <v>-</v>
      </c>
      <c r="W982" s="40" t="str">
        <f aca="false">IF(SUM(W986:W1031)&gt;0,SUM(W986:W1031),"-")</f>
        <v>-</v>
      </c>
      <c r="X982" s="40" t="str">
        <f aca="false">IF(SUM(X986:X1031)&gt;0,SUM(X986:X1031),"-")</f>
        <v>-</v>
      </c>
      <c r="IM982" s="44"/>
      <c r="IN982" s="44"/>
    </row>
    <row r="983" s="49" customFormat="true" ht="14.15" hidden="false" customHeight="false" outlineLevel="0" collapsed="false">
      <c r="B983" s="83"/>
      <c r="C983" s="83"/>
      <c r="D983" s="83"/>
      <c r="F983" s="83"/>
      <c r="G983" s="83"/>
      <c r="H983" s="52"/>
      <c r="I983" s="83"/>
      <c r="J983" s="83"/>
      <c r="K983" s="51"/>
      <c r="N983" s="46" t="n">
        <f aca="false">SUM(O983:V983)-K983</f>
        <v>0</v>
      </c>
      <c r="O983" s="7"/>
      <c r="P983" s="7"/>
      <c r="Q983" s="7"/>
      <c r="R983" s="7"/>
      <c r="S983" s="46"/>
      <c r="T983" s="46"/>
      <c r="U983" s="46"/>
      <c r="V983" s="46"/>
      <c r="W983" s="83"/>
      <c r="X983" s="83"/>
      <c r="Y983" s="9"/>
      <c r="Z983" s="128"/>
      <c r="AA983" s="128"/>
      <c r="AB983" s="128"/>
      <c r="AC983" s="128"/>
      <c r="AD983" s="128"/>
      <c r="AE983" s="128"/>
      <c r="AF983" s="128"/>
      <c r="AG983" s="128"/>
    </row>
    <row r="984" s="85" customFormat="true" ht="14.15" hidden="false" customHeight="false" outlineLevel="1" collapsed="false">
      <c r="A984" s="65" t="s">
        <v>1865</v>
      </c>
      <c r="B984" s="67"/>
      <c r="C984" s="67"/>
      <c r="D984" s="67"/>
      <c r="E984" s="68" t="s">
        <v>86</v>
      </c>
      <c r="F984" s="71"/>
      <c r="G984" s="71"/>
      <c r="H984" s="52"/>
      <c r="I984" s="71"/>
      <c r="J984" s="71"/>
      <c r="K984" s="86"/>
      <c r="L984" s="69"/>
      <c r="M984" s="70"/>
      <c r="N984" s="71" t="n">
        <f aca="false">SUM(O984:V984)-K984</f>
        <v>0</v>
      </c>
      <c r="O984" s="71"/>
      <c r="P984" s="71"/>
      <c r="Q984" s="71"/>
      <c r="R984" s="71"/>
      <c r="S984" s="71"/>
      <c r="T984" s="71"/>
      <c r="U984" s="71"/>
      <c r="V984" s="71"/>
      <c r="W984" s="66"/>
      <c r="X984" s="66"/>
    </row>
    <row r="985" s="80" customFormat="true" ht="12.8" hidden="false" customHeight="false" outlineLevel="1" collapsed="false">
      <c r="A985" s="73" t="s">
        <v>1866</v>
      </c>
      <c r="B985" s="75"/>
      <c r="C985" s="75"/>
      <c r="D985" s="75"/>
      <c r="E985" s="76" t="s">
        <v>1867</v>
      </c>
      <c r="F985" s="74"/>
      <c r="G985" s="74"/>
      <c r="H985" s="55"/>
      <c r="I985" s="74"/>
      <c r="J985" s="74"/>
      <c r="K985" s="94"/>
      <c r="L985" s="77"/>
      <c r="M985" s="78"/>
      <c r="N985" s="79"/>
      <c r="O985" s="77"/>
      <c r="P985" s="77"/>
      <c r="Q985" s="77"/>
      <c r="R985" s="77"/>
      <c r="S985" s="77"/>
      <c r="T985" s="77"/>
      <c r="U985" s="77"/>
      <c r="V985" s="77"/>
      <c r="W985" s="79"/>
      <c r="X985" s="79"/>
      <c r="IM985" s="89"/>
      <c r="IN985" s="89"/>
    </row>
    <row r="986" s="9" customFormat="true" ht="23.85" hidden="false" customHeight="false" outlineLevel="1" collapsed="false">
      <c r="A986" s="49" t="s">
        <v>1868</v>
      </c>
      <c r="B986" s="50" t="s">
        <v>49</v>
      </c>
      <c r="C986" s="50" t="s">
        <v>1869</v>
      </c>
      <c r="D986" s="50" t="s">
        <v>51</v>
      </c>
      <c r="E986" s="45" t="s">
        <v>1870</v>
      </c>
      <c r="F986" s="7" t="s">
        <v>64</v>
      </c>
      <c r="G986" s="51" t="n">
        <v>317.71</v>
      </c>
      <c r="H986" s="52"/>
      <c r="I986" s="46" t="n">
        <f aca="false">$D$1116</f>
        <v>0.264</v>
      </c>
      <c r="J986" s="53" t="n">
        <f aca="false">TRUNC(H986*(1+I986),2)</f>
        <v>0</v>
      </c>
      <c r="K986" s="54" t="n">
        <f aca="false">TRUNC(J986*G986,2)</f>
        <v>0</v>
      </c>
      <c r="L986" s="51"/>
      <c r="M986" s="46"/>
      <c r="N986" s="7" t="n">
        <f aca="false">SUM(O986:V986)-K986</f>
        <v>0</v>
      </c>
      <c r="O986" s="51"/>
      <c r="P986" s="51"/>
      <c r="Q986" s="51"/>
      <c r="R986" s="51"/>
      <c r="S986" s="51"/>
      <c r="T986" s="51"/>
      <c r="U986" s="51" t="n">
        <f aca="false">K986</f>
        <v>0</v>
      </c>
      <c r="V986" s="51"/>
      <c r="W986" s="7"/>
      <c r="X986" s="7"/>
      <c r="IM986" s="10"/>
      <c r="IN986" s="10"/>
    </row>
    <row r="987" s="9" customFormat="true" ht="14.15" hidden="false" customHeight="false" outlineLevel="1" collapsed="false">
      <c r="A987" s="49" t="s">
        <v>1871</v>
      </c>
      <c r="B987" s="50" t="s">
        <v>49</v>
      </c>
      <c r="C987" s="50" t="s">
        <v>1872</v>
      </c>
      <c r="D987" s="50" t="s">
        <v>51</v>
      </c>
      <c r="E987" s="45" t="s">
        <v>1873</v>
      </c>
      <c r="F987" s="7" t="s">
        <v>64</v>
      </c>
      <c r="G987" s="51" t="n">
        <v>317.71</v>
      </c>
      <c r="H987" s="52"/>
      <c r="I987" s="46" t="n">
        <f aca="false">$D$1116</f>
        <v>0.264</v>
      </c>
      <c r="J987" s="53" t="n">
        <f aca="false">TRUNC(H987*(1+I987),2)</f>
        <v>0</v>
      </c>
      <c r="K987" s="54" t="n">
        <f aca="false">TRUNC(J987*G987,2)</f>
        <v>0</v>
      </c>
      <c r="L987" s="51"/>
      <c r="M987" s="46"/>
      <c r="N987" s="7" t="n">
        <f aca="false">SUM(O987:V987)-K987</f>
        <v>0</v>
      </c>
      <c r="O987" s="51"/>
      <c r="P987" s="51"/>
      <c r="Q987" s="51"/>
      <c r="R987" s="51"/>
      <c r="S987" s="51"/>
      <c r="T987" s="51"/>
      <c r="U987" s="51" t="n">
        <f aca="false">K987</f>
        <v>0</v>
      </c>
      <c r="V987" s="51"/>
      <c r="W987" s="7"/>
      <c r="X987" s="7"/>
      <c r="IM987" s="10"/>
      <c r="IN987" s="10"/>
    </row>
    <row r="988" s="9" customFormat="true" ht="23.85" hidden="false" customHeight="false" outlineLevel="1" collapsed="false">
      <c r="A988" s="49" t="s">
        <v>1874</v>
      </c>
      <c r="B988" s="50" t="s">
        <v>49</v>
      </c>
      <c r="C988" s="50" t="s">
        <v>338</v>
      </c>
      <c r="D988" s="50" t="s">
        <v>51</v>
      </c>
      <c r="E988" s="45" t="s">
        <v>1875</v>
      </c>
      <c r="F988" s="7" t="s">
        <v>64</v>
      </c>
      <c r="G988" s="51" t="n">
        <v>154.06</v>
      </c>
      <c r="H988" s="52"/>
      <c r="I988" s="46" t="n">
        <f aca="false">$D$1116</f>
        <v>0.264</v>
      </c>
      <c r="J988" s="53" t="n">
        <f aca="false">TRUNC(H988*(1+I988),2)</f>
        <v>0</v>
      </c>
      <c r="K988" s="54" t="n">
        <f aca="false">TRUNC(J988*G988,2)</f>
        <v>0</v>
      </c>
      <c r="L988" s="51"/>
      <c r="M988" s="46"/>
      <c r="N988" s="7" t="n">
        <f aca="false">SUM(O988:V988)-K988</f>
        <v>0</v>
      </c>
      <c r="O988" s="51"/>
      <c r="P988" s="51"/>
      <c r="Q988" s="51"/>
      <c r="R988" s="51"/>
      <c r="S988" s="51"/>
      <c r="T988" s="51"/>
      <c r="U988" s="51" t="n">
        <f aca="false">K988</f>
        <v>0</v>
      </c>
      <c r="V988" s="51"/>
      <c r="W988" s="7"/>
      <c r="X988" s="7"/>
      <c r="IM988" s="10"/>
      <c r="IN988" s="10"/>
    </row>
    <row r="989" s="9" customFormat="true" ht="23.85" hidden="false" customHeight="false" outlineLevel="1" collapsed="false">
      <c r="A989" s="49" t="s">
        <v>1876</v>
      </c>
      <c r="B989" s="50" t="s">
        <v>49</v>
      </c>
      <c r="C989" s="50" t="s">
        <v>1877</v>
      </c>
      <c r="D989" s="50" t="s">
        <v>51</v>
      </c>
      <c r="E989" s="45" t="s">
        <v>1878</v>
      </c>
      <c r="F989" s="7" t="s">
        <v>64</v>
      </c>
      <c r="G989" s="51" t="n">
        <v>338.67</v>
      </c>
      <c r="H989" s="52"/>
      <c r="I989" s="46" t="n">
        <f aca="false">$D$1116</f>
        <v>0.264</v>
      </c>
      <c r="J989" s="53" t="n">
        <f aca="false">TRUNC(H989*(1+I989),2)</f>
        <v>0</v>
      </c>
      <c r="K989" s="54" t="n">
        <f aca="false">TRUNC(J989*G989,2)</f>
        <v>0</v>
      </c>
      <c r="L989" s="51"/>
      <c r="M989" s="46"/>
      <c r="N989" s="7"/>
      <c r="O989" s="51"/>
      <c r="P989" s="51"/>
      <c r="Q989" s="51"/>
      <c r="R989" s="51"/>
      <c r="S989" s="51"/>
      <c r="T989" s="51"/>
      <c r="U989" s="51" t="n">
        <f aca="false">K989</f>
        <v>0</v>
      </c>
      <c r="V989" s="51"/>
      <c r="W989" s="7"/>
      <c r="X989" s="7"/>
      <c r="IM989" s="10"/>
      <c r="IN989" s="10"/>
    </row>
    <row r="990" s="9" customFormat="true" ht="23.85" hidden="false" customHeight="false" outlineLevel="1" collapsed="false">
      <c r="A990" s="49" t="s">
        <v>1879</v>
      </c>
      <c r="B990" s="50" t="s">
        <v>49</v>
      </c>
      <c r="C990" s="50" t="s">
        <v>338</v>
      </c>
      <c r="D990" s="50" t="s">
        <v>51</v>
      </c>
      <c r="E990" s="45" t="s">
        <v>1880</v>
      </c>
      <c r="F990" s="7" t="s">
        <v>64</v>
      </c>
      <c r="G990" s="51" t="n">
        <v>544.79</v>
      </c>
      <c r="H990" s="52"/>
      <c r="I990" s="46" t="n">
        <f aca="false">$D$1116</f>
        <v>0.264</v>
      </c>
      <c r="J990" s="53" t="n">
        <f aca="false">TRUNC(H990*(1+I990),2)</f>
        <v>0</v>
      </c>
      <c r="K990" s="54" t="n">
        <f aca="false">TRUNC(J990*G990,2)</f>
        <v>0</v>
      </c>
      <c r="L990" s="51"/>
      <c r="M990" s="46"/>
      <c r="N990" s="7"/>
      <c r="O990" s="51"/>
      <c r="P990" s="51"/>
      <c r="Q990" s="51"/>
      <c r="R990" s="51"/>
      <c r="S990" s="51"/>
      <c r="T990" s="51"/>
      <c r="U990" s="51"/>
      <c r="V990" s="51"/>
      <c r="W990" s="51" t="n">
        <f aca="false">K990</f>
        <v>0</v>
      </c>
      <c r="X990" s="7"/>
      <c r="IM990" s="10"/>
      <c r="IN990" s="10"/>
    </row>
    <row r="991" s="9" customFormat="true" ht="23.85" hidden="false" customHeight="false" outlineLevel="1" collapsed="false">
      <c r="A991" s="49" t="s">
        <v>1881</v>
      </c>
      <c r="B991" s="50" t="s">
        <v>49</v>
      </c>
      <c r="C991" s="50" t="s">
        <v>1877</v>
      </c>
      <c r="D991" s="50" t="s">
        <v>51</v>
      </c>
      <c r="E991" s="45" t="s">
        <v>1882</v>
      </c>
      <c r="F991" s="7" t="s">
        <v>64</v>
      </c>
      <c r="G991" s="51" t="n">
        <v>544.79</v>
      </c>
      <c r="H991" s="52"/>
      <c r="I991" s="46" t="n">
        <f aca="false">$D$1116</f>
        <v>0.264</v>
      </c>
      <c r="J991" s="53" t="n">
        <f aca="false">TRUNC(H991*(1+I991),2)</f>
        <v>0</v>
      </c>
      <c r="K991" s="54" t="n">
        <f aca="false">TRUNC(J991*G991,2)</f>
        <v>0</v>
      </c>
      <c r="L991" s="51"/>
      <c r="M991" s="46"/>
      <c r="N991" s="7"/>
      <c r="O991" s="51"/>
      <c r="P991" s="51"/>
      <c r="Q991" s="51"/>
      <c r="R991" s="51"/>
      <c r="S991" s="51"/>
      <c r="T991" s="51"/>
      <c r="U991" s="51"/>
      <c r="V991" s="51"/>
      <c r="W991" s="51" t="n">
        <f aca="false">K991</f>
        <v>0</v>
      </c>
      <c r="X991" s="7"/>
      <c r="IM991" s="10"/>
      <c r="IN991" s="10"/>
    </row>
    <row r="992" s="9" customFormat="true" ht="12.8" hidden="false" customHeight="false" outlineLevel="1" collapsed="false">
      <c r="A992" s="49" t="s">
        <v>1881</v>
      </c>
      <c r="B992" s="50" t="s">
        <v>49</v>
      </c>
      <c r="C992" s="50" t="s">
        <v>1883</v>
      </c>
      <c r="D992" s="50" t="s">
        <v>51</v>
      </c>
      <c r="E992" s="45" t="s">
        <v>1884</v>
      </c>
      <c r="F992" s="7" t="s">
        <v>64</v>
      </c>
      <c r="G992" s="51" t="n">
        <v>544.79</v>
      </c>
      <c r="H992" s="52"/>
      <c r="I992" s="46" t="n">
        <f aca="false">$D$1116</f>
        <v>0.264</v>
      </c>
      <c r="J992" s="53" t="n">
        <f aca="false">TRUNC(H992*(1+I992),2)</f>
        <v>0</v>
      </c>
      <c r="K992" s="54" t="n">
        <f aca="false">TRUNC(J992*G992,2)</f>
        <v>0</v>
      </c>
      <c r="L992" s="51"/>
      <c r="M992" s="46"/>
      <c r="N992" s="7"/>
      <c r="O992" s="51"/>
      <c r="P992" s="51"/>
      <c r="Q992" s="51"/>
      <c r="R992" s="51"/>
      <c r="S992" s="51"/>
      <c r="T992" s="51"/>
      <c r="U992" s="51"/>
      <c r="V992" s="51"/>
      <c r="W992" s="51" t="n">
        <f aca="false">K992</f>
        <v>0</v>
      </c>
      <c r="X992" s="7"/>
      <c r="IM992" s="10"/>
      <c r="IN992" s="10"/>
    </row>
    <row r="993" s="80" customFormat="true" ht="12.8" hidden="false" customHeight="false" outlineLevel="1" collapsed="false">
      <c r="A993" s="73" t="s">
        <v>1885</v>
      </c>
      <c r="B993" s="74"/>
      <c r="C993" s="74"/>
      <c r="D993" s="75"/>
      <c r="E993" s="76" t="s">
        <v>646</v>
      </c>
      <c r="F993" s="74"/>
      <c r="G993" s="77"/>
      <c r="H993" s="55"/>
      <c r="I993" s="78"/>
      <c r="J993" s="78"/>
      <c r="K993" s="77"/>
      <c r="L993" s="77"/>
      <c r="M993" s="78"/>
      <c r="N993" s="79"/>
      <c r="O993" s="77"/>
      <c r="P993" s="77"/>
      <c r="Q993" s="77"/>
      <c r="R993" s="77"/>
      <c r="S993" s="77"/>
      <c r="T993" s="77"/>
      <c r="U993" s="77"/>
      <c r="V993" s="77"/>
      <c r="W993" s="79"/>
      <c r="X993" s="79"/>
      <c r="IM993" s="89"/>
      <c r="IN993" s="89"/>
    </row>
    <row r="994" s="10" customFormat="true" ht="14.15" hidden="false" customHeight="false" outlineLevel="1" collapsed="false">
      <c r="A994" s="49" t="s">
        <v>1886</v>
      </c>
      <c r="B994" s="50" t="s">
        <v>49</v>
      </c>
      <c r="C994" s="50" t="s">
        <v>1887</v>
      </c>
      <c r="D994" s="50" t="s">
        <v>51</v>
      </c>
      <c r="E994" s="45" t="s">
        <v>1888</v>
      </c>
      <c r="F994" s="7" t="s">
        <v>64</v>
      </c>
      <c r="G994" s="51" t="n">
        <v>14.2</v>
      </c>
      <c r="H994" s="55"/>
      <c r="I994" s="46" t="n">
        <f aca="false">$D$1116</f>
        <v>0.264</v>
      </c>
      <c r="J994" s="53" t="n">
        <f aca="false">TRUNC(H994*(1+I994),2)</f>
        <v>0</v>
      </c>
      <c r="K994" s="54" t="n">
        <f aca="false">TRUNC(J994*G994,2)</f>
        <v>0</v>
      </c>
      <c r="L994" s="51"/>
      <c r="M994" s="46"/>
      <c r="N994" s="7" t="n">
        <f aca="false">SUM(O994:V994)-K994</f>
        <v>0</v>
      </c>
      <c r="O994" s="51"/>
      <c r="P994" s="51"/>
      <c r="Q994" s="51"/>
      <c r="R994" s="51"/>
      <c r="S994" s="51"/>
      <c r="T994" s="51"/>
      <c r="U994" s="51" t="n">
        <f aca="false">K994</f>
        <v>0</v>
      </c>
      <c r="V994" s="51"/>
      <c r="W994" s="50"/>
      <c r="X994" s="50"/>
    </row>
    <row r="995" s="10" customFormat="true" ht="14.15" hidden="false" customHeight="false" outlineLevel="1" collapsed="false">
      <c r="A995" s="49" t="s">
        <v>1889</v>
      </c>
      <c r="B995" s="50" t="s">
        <v>49</v>
      </c>
      <c r="C995" s="50" t="s">
        <v>1890</v>
      </c>
      <c r="D995" s="50" t="s">
        <v>51</v>
      </c>
      <c r="E995" s="45" t="s">
        <v>1891</v>
      </c>
      <c r="F995" s="7" t="s">
        <v>64</v>
      </c>
      <c r="G995" s="51" t="n">
        <v>14.2</v>
      </c>
      <c r="H995" s="55"/>
      <c r="I995" s="46" t="n">
        <f aca="false">$D$1116</f>
        <v>0.264</v>
      </c>
      <c r="J995" s="53" t="n">
        <f aca="false">TRUNC(H995*(1+I995),2)</f>
        <v>0</v>
      </c>
      <c r="K995" s="54" t="n">
        <f aca="false">TRUNC(J995*G995,2)</f>
        <v>0</v>
      </c>
      <c r="L995" s="51"/>
      <c r="M995" s="46"/>
      <c r="N995" s="7" t="n">
        <f aca="false">SUM(O995:V995)-K995</f>
        <v>0</v>
      </c>
      <c r="O995" s="51"/>
      <c r="P995" s="51"/>
      <c r="Q995" s="51"/>
      <c r="R995" s="51"/>
      <c r="S995" s="51"/>
      <c r="T995" s="51"/>
      <c r="U995" s="51" t="n">
        <f aca="false">K995</f>
        <v>0</v>
      </c>
      <c r="V995" s="51"/>
      <c r="W995" s="50"/>
      <c r="X995" s="50"/>
    </row>
    <row r="996" s="10" customFormat="true" ht="23.85" hidden="false" customHeight="false" outlineLevel="1" collapsed="false">
      <c r="A996" s="49" t="s">
        <v>1892</v>
      </c>
      <c r="B996" s="50" t="s">
        <v>49</v>
      </c>
      <c r="C996" s="50" t="s">
        <v>1893</v>
      </c>
      <c r="D996" s="50" t="s">
        <v>51</v>
      </c>
      <c r="E996" s="45" t="s">
        <v>1894</v>
      </c>
      <c r="F996" s="7" t="s">
        <v>64</v>
      </c>
      <c r="G996" s="51" t="n">
        <v>14.2</v>
      </c>
      <c r="H996" s="55"/>
      <c r="I996" s="46" t="n">
        <f aca="false">$D$1116</f>
        <v>0.264</v>
      </c>
      <c r="J996" s="53" t="n">
        <f aca="false">TRUNC(H996*(1+I996),2)</f>
        <v>0</v>
      </c>
      <c r="K996" s="54" t="n">
        <f aca="false">TRUNC(J996*G996,2)</f>
        <v>0</v>
      </c>
      <c r="L996" s="51"/>
      <c r="M996" s="46"/>
      <c r="N996" s="7" t="n">
        <f aca="false">SUM(O996:V996)-K996</f>
        <v>0</v>
      </c>
      <c r="O996" s="51"/>
      <c r="P996" s="51"/>
      <c r="Q996" s="51"/>
      <c r="R996" s="51"/>
      <c r="S996" s="51"/>
      <c r="T996" s="51"/>
      <c r="U996" s="51" t="n">
        <f aca="false">K996</f>
        <v>0</v>
      </c>
      <c r="V996" s="51"/>
      <c r="W996" s="50"/>
      <c r="X996" s="50"/>
    </row>
    <row r="997" s="89" customFormat="true" ht="12.8" hidden="false" customHeight="false" outlineLevel="1" collapsed="false">
      <c r="A997" s="73" t="s">
        <v>1895</v>
      </c>
      <c r="B997" s="74"/>
      <c r="C997" s="74"/>
      <c r="D997" s="75"/>
      <c r="E997" s="76" t="s">
        <v>1896</v>
      </c>
      <c r="F997" s="74"/>
      <c r="G997" s="77"/>
      <c r="H997" s="55"/>
      <c r="I997" s="78"/>
      <c r="J997" s="78"/>
      <c r="K997" s="77"/>
      <c r="L997" s="77"/>
      <c r="M997" s="78"/>
      <c r="N997" s="79"/>
      <c r="O997" s="77"/>
      <c r="P997" s="77"/>
      <c r="Q997" s="77"/>
      <c r="R997" s="77"/>
      <c r="S997" s="77"/>
      <c r="T997" s="77"/>
      <c r="U997" s="77"/>
      <c r="V997" s="77"/>
      <c r="W997" s="74"/>
      <c r="X997" s="74"/>
    </row>
    <row r="998" s="10" customFormat="true" ht="23.85" hidden="false" customHeight="false" outlineLevel="1" collapsed="false">
      <c r="A998" s="49" t="s">
        <v>1897</v>
      </c>
      <c r="B998" s="50" t="s">
        <v>49</v>
      </c>
      <c r="C998" s="50" t="s">
        <v>1898</v>
      </c>
      <c r="D998" s="50" t="s">
        <v>51</v>
      </c>
      <c r="E998" s="3" t="s">
        <v>1899</v>
      </c>
      <c r="F998" s="50" t="s">
        <v>64</v>
      </c>
      <c r="G998" s="51" t="n">
        <v>7.5</v>
      </c>
      <c r="H998" s="55"/>
      <c r="I998" s="46" t="n">
        <f aca="false">$D$1116</f>
        <v>0.264</v>
      </c>
      <c r="J998" s="53" t="n">
        <f aca="false">TRUNC(H998*(1+I998),2)</f>
        <v>0</v>
      </c>
      <c r="K998" s="54" t="n">
        <f aca="false">TRUNC(J998*G998,2)</f>
        <v>0</v>
      </c>
      <c r="L998" s="51"/>
      <c r="M998" s="46"/>
      <c r="N998" s="7" t="n">
        <f aca="false">SUM(O998:V998)-K998</f>
        <v>0</v>
      </c>
      <c r="O998" s="51"/>
      <c r="P998" s="51"/>
      <c r="Q998" s="51"/>
      <c r="R998" s="51"/>
      <c r="S998" s="51"/>
      <c r="T998" s="51"/>
      <c r="U998" s="51" t="n">
        <f aca="false">K998</f>
        <v>0</v>
      </c>
      <c r="V998" s="51"/>
      <c r="W998" s="50"/>
      <c r="X998" s="50"/>
    </row>
    <row r="999" s="85" customFormat="true" ht="14.15" hidden="false" customHeight="false" outlineLevel="1" collapsed="false">
      <c r="A999" s="65" t="s">
        <v>1900</v>
      </c>
      <c r="B999" s="67"/>
      <c r="C999" s="67"/>
      <c r="D999" s="67"/>
      <c r="E999" s="68" t="s">
        <v>166</v>
      </c>
      <c r="F999" s="71"/>
      <c r="G999" s="71"/>
      <c r="H999" s="52"/>
      <c r="I999" s="71"/>
      <c r="J999" s="71"/>
      <c r="K999" s="86"/>
      <c r="L999" s="69"/>
      <c r="M999" s="70"/>
      <c r="N999" s="71" t="n">
        <f aca="false">SUM(O999:V999)-K999</f>
        <v>0</v>
      </c>
      <c r="O999" s="71"/>
      <c r="P999" s="71"/>
      <c r="Q999" s="71"/>
      <c r="R999" s="71"/>
      <c r="S999" s="71"/>
      <c r="T999" s="71"/>
      <c r="U999" s="71"/>
      <c r="V999" s="71"/>
      <c r="W999" s="66"/>
      <c r="X999" s="66"/>
    </row>
    <row r="1000" s="80" customFormat="true" ht="12.8" hidden="false" customHeight="false" outlineLevel="1" collapsed="false">
      <c r="A1000" s="73" t="s">
        <v>1901</v>
      </c>
      <c r="B1000" s="75"/>
      <c r="C1000" s="75"/>
      <c r="D1000" s="75"/>
      <c r="E1000" s="76" t="s">
        <v>1867</v>
      </c>
      <c r="F1000" s="74"/>
      <c r="G1000" s="74"/>
      <c r="H1000" s="55"/>
      <c r="I1000" s="74"/>
      <c r="J1000" s="74"/>
      <c r="K1000" s="94"/>
      <c r="L1000" s="77"/>
      <c r="M1000" s="78"/>
      <c r="N1000" s="79"/>
      <c r="O1000" s="77"/>
      <c r="P1000" s="77"/>
      <c r="Q1000" s="77"/>
      <c r="R1000" s="77"/>
      <c r="S1000" s="77"/>
      <c r="T1000" s="77"/>
      <c r="U1000" s="77"/>
      <c r="V1000" s="77"/>
      <c r="W1000" s="79"/>
      <c r="X1000" s="79"/>
      <c r="IM1000" s="89"/>
      <c r="IN1000" s="89"/>
    </row>
    <row r="1001" s="9" customFormat="true" ht="23.85" hidden="false" customHeight="false" outlineLevel="1" collapsed="false">
      <c r="A1001" s="49" t="s">
        <v>1902</v>
      </c>
      <c r="B1001" s="50" t="s">
        <v>49</v>
      </c>
      <c r="C1001" s="50" t="s">
        <v>1869</v>
      </c>
      <c r="D1001" s="50" t="s">
        <v>51</v>
      </c>
      <c r="E1001" s="45" t="s">
        <v>1870</v>
      </c>
      <c r="F1001" s="7" t="s">
        <v>64</v>
      </c>
      <c r="G1001" s="51" t="n">
        <v>92.45</v>
      </c>
      <c r="H1001" s="55"/>
      <c r="I1001" s="46" t="n">
        <f aca="false">$D$1116</f>
        <v>0.264</v>
      </c>
      <c r="J1001" s="53" t="n">
        <f aca="false">TRUNC(H1001*(1+I1001),2)</f>
        <v>0</v>
      </c>
      <c r="K1001" s="54" t="n">
        <f aca="false">TRUNC(J1001*G1001,2)</f>
        <v>0</v>
      </c>
      <c r="L1001" s="51"/>
      <c r="M1001" s="46"/>
      <c r="N1001" s="7" t="n">
        <f aca="false">SUM(O1001:V1001)-K1001</f>
        <v>0</v>
      </c>
      <c r="O1001" s="51"/>
      <c r="P1001" s="51"/>
      <c r="Q1001" s="51"/>
      <c r="R1001" s="51"/>
      <c r="S1001" s="51"/>
      <c r="T1001" s="51"/>
      <c r="U1001" s="51"/>
      <c r="V1001" s="51" t="n">
        <f aca="false">K1001</f>
        <v>0</v>
      </c>
      <c r="W1001" s="51"/>
      <c r="X1001" s="7"/>
      <c r="IM1001" s="10"/>
      <c r="IN1001" s="10"/>
    </row>
    <row r="1002" s="9" customFormat="true" ht="14.15" hidden="false" customHeight="false" outlineLevel="1" collapsed="false">
      <c r="A1002" s="49" t="s">
        <v>1903</v>
      </c>
      <c r="B1002" s="50" t="s">
        <v>49</v>
      </c>
      <c r="C1002" s="50" t="s">
        <v>1872</v>
      </c>
      <c r="D1002" s="50" t="s">
        <v>51</v>
      </c>
      <c r="E1002" s="45" t="s">
        <v>1873</v>
      </c>
      <c r="F1002" s="7" t="s">
        <v>64</v>
      </c>
      <c r="G1002" s="51" t="n">
        <v>92.45</v>
      </c>
      <c r="H1002" s="55"/>
      <c r="I1002" s="46" t="n">
        <f aca="false">$D$1116</f>
        <v>0.264</v>
      </c>
      <c r="J1002" s="53" t="n">
        <f aca="false">TRUNC(H1002*(1+I1002),2)</f>
        <v>0</v>
      </c>
      <c r="K1002" s="54" t="n">
        <f aca="false">TRUNC(J1002*G1002,2)</f>
        <v>0</v>
      </c>
      <c r="L1002" s="51"/>
      <c r="M1002" s="46"/>
      <c r="N1002" s="7" t="n">
        <f aca="false">SUM(O1002:V1002)-K1002</f>
        <v>0</v>
      </c>
      <c r="O1002" s="51"/>
      <c r="P1002" s="51"/>
      <c r="Q1002" s="51"/>
      <c r="R1002" s="51"/>
      <c r="S1002" s="51"/>
      <c r="T1002" s="51"/>
      <c r="U1002" s="51"/>
      <c r="V1002" s="51" t="n">
        <f aca="false">K1002</f>
        <v>0</v>
      </c>
      <c r="W1002" s="114"/>
      <c r="X1002" s="7"/>
      <c r="IM1002" s="10"/>
      <c r="IN1002" s="10"/>
    </row>
    <row r="1003" s="9" customFormat="true" ht="23.85" hidden="false" customHeight="false" outlineLevel="1" collapsed="false">
      <c r="A1003" s="49" t="s">
        <v>1904</v>
      </c>
      <c r="B1003" s="50" t="s">
        <v>49</v>
      </c>
      <c r="C1003" s="50" t="s">
        <v>338</v>
      </c>
      <c r="D1003" s="50" t="s">
        <v>51</v>
      </c>
      <c r="E1003" s="45" t="s">
        <v>1905</v>
      </c>
      <c r="F1003" s="7" t="s">
        <v>64</v>
      </c>
      <c r="G1003" s="51" t="n">
        <v>76.46</v>
      </c>
      <c r="H1003" s="55"/>
      <c r="I1003" s="46" t="n">
        <f aca="false">$D$1116</f>
        <v>0.264</v>
      </c>
      <c r="J1003" s="53" t="n">
        <f aca="false">TRUNC(H1003*(1+I1003),2)</f>
        <v>0</v>
      </c>
      <c r="K1003" s="54" t="n">
        <f aca="false">TRUNC(J1003*G1003,2)</f>
        <v>0</v>
      </c>
      <c r="L1003" s="51"/>
      <c r="M1003" s="46"/>
      <c r="N1003" s="7" t="n">
        <f aca="false">SUM(O1003:V1003)-K1003</f>
        <v>0</v>
      </c>
      <c r="O1003" s="51"/>
      <c r="P1003" s="51"/>
      <c r="Q1003" s="51"/>
      <c r="R1003" s="51"/>
      <c r="S1003" s="51"/>
      <c r="T1003" s="51"/>
      <c r="U1003" s="51"/>
      <c r="V1003" s="51" t="n">
        <f aca="false">K1003</f>
        <v>0</v>
      </c>
      <c r="W1003" s="114"/>
      <c r="X1003" s="7"/>
      <c r="IM1003" s="10"/>
      <c r="IN1003" s="10"/>
    </row>
    <row r="1004" s="9" customFormat="true" ht="23.85" hidden="false" customHeight="false" outlineLevel="1" collapsed="false">
      <c r="A1004" s="49" t="s">
        <v>1906</v>
      </c>
      <c r="B1004" s="50" t="s">
        <v>49</v>
      </c>
      <c r="C1004" s="50" t="s">
        <v>1877</v>
      </c>
      <c r="D1004" s="50" t="s">
        <v>51</v>
      </c>
      <c r="E1004" s="45" t="s">
        <v>1907</v>
      </c>
      <c r="F1004" s="7" t="s">
        <v>64</v>
      </c>
      <c r="G1004" s="51" t="n">
        <v>121.82</v>
      </c>
      <c r="H1004" s="55"/>
      <c r="I1004" s="46" t="n">
        <f aca="false">$D$1116</f>
        <v>0.264</v>
      </c>
      <c r="J1004" s="53" t="n">
        <f aca="false">TRUNC(H1004*(1+I1004),2)</f>
        <v>0</v>
      </c>
      <c r="K1004" s="54" t="n">
        <f aca="false">TRUNC(J1004*G1004,2)</f>
        <v>0</v>
      </c>
      <c r="L1004" s="51"/>
      <c r="M1004" s="46"/>
      <c r="N1004" s="7" t="n">
        <f aca="false">SUM(O1004:V1004)-K1004</f>
        <v>0</v>
      </c>
      <c r="O1004" s="51"/>
      <c r="P1004" s="51"/>
      <c r="Q1004" s="51"/>
      <c r="R1004" s="51"/>
      <c r="S1004" s="51"/>
      <c r="T1004" s="51"/>
      <c r="U1004" s="51"/>
      <c r="V1004" s="51" t="n">
        <f aca="false">K1004</f>
        <v>0</v>
      </c>
      <c r="W1004" s="114"/>
      <c r="X1004" s="7"/>
      <c r="IM1004" s="10"/>
      <c r="IN1004" s="10"/>
    </row>
    <row r="1005" s="9" customFormat="true" ht="23.85" hidden="false" customHeight="false" outlineLevel="1" collapsed="false">
      <c r="A1005" s="49" t="s">
        <v>1908</v>
      </c>
      <c r="B1005" s="50" t="s">
        <v>49</v>
      </c>
      <c r="C1005" s="50" t="s">
        <v>338</v>
      </c>
      <c r="D1005" s="50" t="s">
        <v>51</v>
      </c>
      <c r="E1005" s="45" t="s">
        <v>1909</v>
      </c>
      <c r="F1005" s="7" t="s">
        <v>64</v>
      </c>
      <c r="G1005" s="51" t="n">
        <v>130.34</v>
      </c>
      <c r="H1005" s="55"/>
      <c r="I1005" s="46" t="n">
        <f aca="false">$D$1116</f>
        <v>0.264</v>
      </c>
      <c r="J1005" s="53" t="n">
        <f aca="false">TRUNC(H1005*(1+I1005),2)</f>
        <v>0</v>
      </c>
      <c r="K1005" s="54" t="n">
        <f aca="false">TRUNC(J1005*G1005,2)</f>
        <v>0</v>
      </c>
      <c r="L1005" s="51"/>
      <c r="M1005" s="46"/>
      <c r="N1005" s="7"/>
      <c r="O1005" s="51"/>
      <c r="P1005" s="51"/>
      <c r="Q1005" s="51"/>
      <c r="R1005" s="51"/>
      <c r="S1005" s="51"/>
      <c r="T1005" s="51"/>
      <c r="U1005" s="51"/>
      <c r="V1005" s="51" t="n">
        <f aca="false">K1005</f>
        <v>0</v>
      </c>
      <c r="W1005" s="114"/>
      <c r="X1005" s="7"/>
      <c r="IM1005" s="10"/>
      <c r="IN1005" s="10"/>
    </row>
    <row r="1006" s="10" customFormat="true" ht="23.85" hidden="false" customHeight="false" outlineLevel="1" collapsed="false">
      <c r="A1006" s="49" t="s">
        <v>1910</v>
      </c>
      <c r="B1006" s="50" t="s">
        <v>49</v>
      </c>
      <c r="C1006" s="50" t="s">
        <v>1877</v>
      </c>
      <c r="D1006" s="50" t="s">
        <v>51</v>
      </c>
      <c r="E1006" s="45" t="s">
        <v>1882</v>
      </c>
      <c r="F1006" s="7" t="s">
        <v>64</v>
      </c>
      <c r="G1006" s="51" t="n">
        <v>130.34</v>
      </c>
      <c r="H1006" s="55"/>
      <c r="I1006" s="46" t="n">
        <f aca="false">$D$1116</f>
        <v>0.264</v>
      </c>
      <c r="J1006" s="53" t="n">
        <f aca="false">TRUNC(H1006*(1+I1006),2)</f>
        <v>0</v>
      </c>
      <c r="K1006" s="54" t="n">
        <f aca="false">TRUNC(J1006*G1006,2)</f>
        <v>0</v>
      </c>
      <c r="L1006" s="51"/>
      <c r="M1006" s="46"/>
      <c r="N1006" s="7" t="n">
        <f aca="false">SUM(O1006:V1006)-K1006</f>
        <v>0</v>
      </c>
      <c r="O1006" s="51"/>
      <c r="P1006" s="51"/>
      <c r="Q1006" s="51"/>
      <c r="R1006" s="51"/>
      <c r="S1006" s="51"/>
      <c r="T1006" s="51"/>
      <c r="U1006" s="51"/>
      <c r="V1006" s="51" t="n">
        <f aca="false">K1006</f>
        <v>0</v>
      </c>
      <c r="W1006" s="114"/>
      <c r="X1006" s="50"/>
    </row>
    <row r="1007" s="10" customFormat="true" ht="14.15" hidden="false" customHeight="false" outlineLevel="1" collapsed="false">
      <c r="A1007" s="49" t="s">
        <v>1910</v>
      </c>
      <c r="B1007" s="50" t="s">
        <v>49</v>
      </c>
      <c r="C1007" s="50" t="s">
        <v>1883</v>
      </c>
      <c r="D1007" s="50" t="s">
        <v>51</v>
      </c>
      <c r="E1007" s="45" t="s">
        <v>1884</v>
      </c>
      <c r="F1007" s="7" t="s">
        <v>64</v>
      </c>
      <c r="G1007" s="51" t="n">
        <v>130.34</v>
      </c>
      <c r="H1007" s="55"/>
      <c r="I1007" s="46" t="n">
        <f aca="false">$D$1116</f>
        <v>0.264</v>
      </c>
      <c r="J1007" s="53" t="n">
        <f aca="false">TRUNC(H1007*(1+I1007),2)</f>
        <v>0</v>
      </c>
      <c r="K1007" s="54" t="n">
        <f aca="false">TRUNC(J1007*G1007,2)</f>
        <v>0</v>
      </c>
      <c r="L1007" s="51"/>
      <c r="M1007" s="46"/>
      <c r="N1007" s="7" t="n">
        <f aca="false">SUM(O1007:V1007)-K1007</f>
        <v>0</v>
      </c>
      <c r="O1007" s="51"/>
      <c r="P1007" s="51"/>
      <c r="Q1007" s="51"/>
      <c r="R1007" s="51"/>
      <c r="S1007" s="51"/>
      <c r="T1007" s="51"/>
      <c r="U1007" s="51"/>
      <c r="V1007" s="51" t="n">
        <f aca="false">K1007</f>
        <v>0</v>
      </c>
      <c r="W1007" s="114"/>
      <c r="X1007" s="50"/>
    </row>
    <row r="1008" s="80" customFormat="true" ht="12.8" hidden="false" customHeight="false" outlineLevel="1" collapsed="false">
      <c r="A1008" s="73" t="s">
        <v>1911</v>
      </c>
      <c r="B1008" s="74"/>
      <c r="C1008" s="74"/>
      <c r="D1008" s="75"/>
      <c r="E1008" s="76" t="s">
        <v>646</v>
      </c>
      <c r="F1008" s="74"/>
      <c r="G1008" s="77"/>
      <c r="H1008" s="55"/>
      <c r="I1008" s="78"/>
      <c r="J1008" s="78"/>
      <c r="K1008" s="77"/>
      <c r="L1008" s="77"/>
      <c r="M1008" s="78"/>
      <c r="N1008" s="79"/>
      <c r="O1008" s="77"/>
      <c r="P1008" s="77"/>
      <c r="Q1008" s="77"/>
      <c r="R1008" s="77"/>
      <c r="S1008" s="77"/>
      <c r="T1008" s="77"/>
      <c r="U1008" s="77"/>
      <c r="V1008" s="168"/>
      <c r="W1008" s="168"/>
      <c r="X1008" s="79"/>
      <c r="IM1008" s="89"/>
      <c r="IN1008" s="89"/>
    </row>
    <row r="1009" s="10" customFormat="true" ht="14.15" hidden="false" customHeight="false" outlineLevel="1" collapsed="false">
      <c r="A1009" s="49" t="s">
        <v>1912</v>
      </c>
      <c r="B1009" s="50" t="s">
        <v>49</v>
      </c>
      <c r="C1009" s="50" t="s">
        <v>1887</v>
      </c>
      <c r="D1009" s="50" t="s">
        <v>51</v>
      </c>
      <c r="E1009" s="45" t="s">
        <v>1888</v>
      </c>
      <c r="F1009" s="7" t="s">
        <v>64</v>
      </c>
      <c r="G1009" s="51" t="n">
        <v>27.34</v>
      </c>
      <c r="H1009" s="55"/>
      <c r="I1009" s="46" t="n">
        <f aca="false">$D$1116</f>
        <v>0.264</v>
      </c>
      <c r="J1009" s="53" t="n">
        <f aca="false">TRUNC(H1009*(1+I1009),2)</f>
        <v>0</v>
      </c>
      <c r="K1009" s="54" t="n">
        <f aca="false">TRUNC(J1009*G1009,2)</f>
        <v>0</v>
      </c>
      <c r="L1009" s="51"/>
      <c r="M1009" s="46"/>
      <c r="N1009" s="7" t="n">
        <f aca="false">SUM(O1009:V1009)-K1009</f>
        <v>0</v>
      </c>
      <c r="O1009" s="51"/>
      <c r="P1009" s="51"/>
      <c r="Q1009" s="51"/>
      <c r="R1009" s="51"/>
      <c r="S1009" s="51"/>
      <c r="T1009" s="51"/>
      <c r="U1009" s="51"/>
      <c r="V1009" s="51" t="n">
        <f aca="false">K1009</f>
        <v>0</v>
      </c>
      <c r="W1009" s="50"/>
      <c r="X1009" s="50"/>
    </row>
    <row r="1010" s="10" customFormat="true" ht="14.15" hidden="false" customHeight="false" outlineLevel="1" collapsed="false">
      <c r="A1010" s="49" t="s">
        <v>1913</v>
      </c>
      <c r="B1010" s="50" t="s">
        <v>49</v>
      </c>
      <c r="C1010" s="50" t="s">
        <v>1890</v>
      </c>
      <c r="D1010" s="50" t="s">
        <v>51</v>
      </c>
      <c r="E1010" s="45" t="s">
        <v>1891</v>
      </c>
      <c r="F1010" s="7" t="s">
        <v>64</v>
      </c>
      <c r="G1010" s="51" t="n">
        <v>27.34</v>
      </c>
      <c r="H1010" s="55"/>
      <c r="I1010" s="46" t="n">
        <f aca="false">$D$1116</f>
        <v>0.264</v>
      </c>
      <c r="J1010" s="53" t="n">
        <f aca="false">TRUNC(H1010*(1+I1010),2)</f>
        <v>0</v>
      </c>
      <c r="K1010" s="54" t="n">
        <f aca="false">TRUNC(J1010*G1010,2)</f>
        <v>0</v>
      </c>
      <c r="L1010" s="51"/>
      <c r="M1010" s="46"/>
      <c r="N1010" s="7" t="n">
        <f aca="false">SUM(O1010:V1010)-K1010</f>
        <v>0</v>
      </c>
      <c r="O1010" s="51"/>
      <c r="P1010" s="51"/>
      <c r="Q1010" s="51"/>
      <c r="R1010" s="51"/>
      <c r="S1010" s="51"/>
      <c r="T1010" s="51"/>
      <c r="U1010" s="51"/>
      <c r="V1010" s="51" t="n">
        <f aca="false">K1010</f>
        <v>0</v>
      </c>
      <c r="W1010" s="50"/>
      <c r="X1010" s="50"/>
    </row>
    <row r="1011" s="10" customFormat="true" ht="23.85" hidden="false" customHeight="false" outlineLevel="1" collapsed="false">
      <c r="A1011" s="49" t="s">
        <v>1914</v>
      </c>
      <c r="B1011" s="50" t="s">
        <v>49</v>
      </c>
      <c r="C1011" s="50" t="s">
        <v>1893</v>
      </c>
      <c r="D1011" s="50" t="s">
        <v>51</v>
      </c>
      <c r="E1011" s="45" t="s">
        <v>1894</v>
      </c>
      <c r="F1011" s="7" t="s">
        <v>64</v>
      </c>
      <c r="G1011" s="51" t="n">
        <v>27.34</v>
      </c>
      <c r="H1011" s="55"/>
      <c r="I1011" s="46" t="n">
        <f aca="false">$D$1116</f>
        <v>0.264</v>
      </c>
      <c r="J1011" s="53" t="n">
        <f aca="false">TRUNC(H1011*(1+I1011),2)</f>
        <v>0</v>
      </c>
      <c r="K1011" s="54" t="n">
        <f aca="false">TRUNC(J1011*G1011,2)</f>
        <v>0</v>
      </c>
      <c r="L1011" s="51"/>
      <c r="M1011" s="46"/>
      <c r="N1011" s="7" t="n">
        <f aca="false">SUM(O1011:V1011)-K1011</f>
        <v>0</v>
      </c>
      <c r="O1011" s="51"/>
      <c r="P1011" s="51"/>
      <c r="Q1011" s="51"/>
      <c r="R1011" s="51"/>
      <c r="S1011" s="51"/>
      <c r="T1011" s="51"/>
      <c r="U1011" s="51"/>
      <c r="V1011" s="51" t="n">
        <f aca="false">K1011</f>
        <v>0</v>
      </c>
      <c r="W1011" s="50"/>
      <c r="X1011" s="50"/>
    </row>
    <row r="1012" s="89" customFormat="true" ht="12.8" hidden="false" customHeight="false" outlineLevel="1" collapsed="false">
      <c r="A1012" s="73" t="s">
        <v>1915</v>
      </c>
      <c r="B1012" s="74"/>
      <c r="C1012" s="74"/>
      <c r="D1012" s="75"/>
      <c r="E1012" s="76" t="s">
        <v>1896</v>
      </c>
      <c r="F1012" s="74"/>
      <c r="G1012" s="77"/>
      <c r="H1012" s="55"/>
      <c r="I1012" s="78"/>
      <c r="J1012" s="78"/>
      <c r="K1012" s="77"/>
      <c r="L1012" s="77"/>
      <c r="M1012" s="78"/>
      <c r="N1012" s="79"/>
      <c r="O1012" s="77"/>
      <c r="P1012" s="77"/>
      <c r="Q1012" s="77"/>
      <c r="R1012" s="77"/>
      <c r="S1012" s="77"/>
      <c r="T1012" s="77"/>
      <c r="U1012" s="77"/>
      <c r="V1012" s="77"/>
      <c r="W1012" s="74"/>
      <c r="X1012" s="74"/>
    </row>
    <row r="1013" s="10" customFormat="true" ht="23.85" hidden="false" customHeight="false" outlineLevel="1" collapsed="false">
      <c r="A1013" s="49" t="s">
        <v>1916</v>
      </c>
      <c r="B1013" s="50" t="s">
        <v>49</v>
      </c>
      <c r="C1013" s="50" t="s">
        <v>1898</v>
      </c>
      <c r="D1013" s="50" t="s">
        <v>51</v>
      </c>
      <c r="E1013" s="3" t="s">
        <v>1899</v>
      </c>
      <c r="F1013" s="50" t="s">
        <v>64</v>
      </c>
      <c r="G1013" s="51" t="n">
        <v>4.97</v>
      </c>
      <c r="H1013" s="55"/>
      <c r="I1013" s="46" t="n">
        <f aca="false">$D$1116</f>
        <v>0.264</v>
      </c>
      <c r="J1013" s="53" t="n">
        <f aca="false">TRUNC(H1013*(1+I1013),2)</f>
        <v>0</v>
      </c>
      <c r="K1013" s="54" t="n">
        <f aca="false">TRUNC(J1013*G1013,2)</f>
        <v>0</v>
      </c>
      <c r="L1013" s="51"/>
      <c r="M1013" s="46"/>
      <c r="N1013" s="7" t="n">
        <f aca="false">SUM(O1013:V1013)-K1013</f>
        <v>0</v>
      </c>
      <c r="O1013" s="51"/>
      <c r="P1013" s="51"/>
      <c r="Q1013" s="51"/>
      <c r="R1013" s="51"/>
      <c r="S1013" s="51"/>
      <c r="T1013" s="51"/>
      <c r="U1013" s="51"/>
      <c r="V1013" s="51"/>
      <c r="W1013" s="109" t="n">
        <f aca="false">K1013</f>
        <v>0</v>
      </c>
      <c r="X1013" s="50"/>
    </row>
    <row r="1014" s="44" customFormat="true" ht="12.8" hidden="false" customHeight="false" outlineLevel="1" collapsed="false">
      <c r="A1014" s="113" t="s">
        <v>1917</v>
      </c>
      <c r="B1014" s="38"/>
      <c r="C1014" s="38"/>
      <c r="D1014" s="82"/>
      <c r="E1014" s="36" t="s">
        <v>195</v>
      </c>
      <c r="F1014" s="38"/>
      <c r="G1014" s="40"/>
      <c r="H1014" s="55"/>
      <c r="I1014" s="41"/>
      <c r="J1014" s="41"/>
      <c r="K1014" s="40"/>
      <c r="L1014" s="40"/>
      <c r="M1014" s="41"/>
      <c r="N1014" s="42"/>
      <c r="O1014" s="40"/>
      <c r="P1014" s="40"/>
      <c r="Q1014" s="40"/>
      <c r="R1014" s="40"/>
      <c r="S1014" s="40"/>
      <c r="T1014" s="40"/>
      <c r="U1014" s="40"/>
      <c r="V1014" s="40"/>
      <c r="W1014" s="38"/>
      <c r="X1014" s="38"/>
    </row>
    <row r="1015" s="80" customFormat="true" ht="12.8" hidden="false" customHeight="false" outlineLevel="1" collapsed="false">
      <c r="A1015" s="73" t="s">
        <v>1918</v>
      </c>
      <c r="B1015" s="75"/>
      <c r="C1015" s="75"/>
      <c r="D1015" s="75"/>
      <c r="E1015" s="76" t="s">
        <v>1867</v>
      </c>
      <c r="F1015" s="74"/>
      <c r="G1015" s="74"/>
      <c r="H1015" s="55"/>
      <c r="I1015" s="74"/>
      <c r="J1015" s="74"/>
      <c r="K1015" s="94"/>
      <c r="L1015" s="77"/>
      <c r="M1015" s="78"/>
      <c r="N1015" s="79"/>
      <c r="O1015" s="77"/>
      <c r="P1015" s="77"/>
      <c r="Q1015" s="77"/>
      <c r="R1015" s="77"/>
      <c r="S1015" s="77"/>
      <c r="T1015" s="77"/>
      <c r="U1015" s="77"/>
      <c r="V1015" s="77"/>
      <c r="W1015" s="79"/>
      <c r="X1015" s="79"/>
      <c r="IM1015" s="89"/>
      <c r="IN1015" s="89"/>
    </row>
    <row r="1016" s="10" customFormat="true" ht="14.15" hidden="false" customHeight="false" outlineLevel="1" collapsed="false">
      <c r="A1016" s="49" t="s">
        <v>1919</v>
      </c>
      <c r="B1016" s="50" t="s">
        <v>49</v>
      </c>
      <c r="C1016" s="50" t="s">
        <v>1872</v>
      </c>
      <c r="D1016" s="50" t="s">
        <v>51</v>
      </c>
      <c r="E1016" s="45" t="s">
        <v>1873</v>
      </c>
      <c r="F1016" s="7" t="s">
        <v>64</v>
      </c>
      <c r="G1016" s="51" t="n">
        <v>1.36</v>
      </c>
      <c r="H1016" s="55"/>
      <c r="I1016" s="46" t="n">
        <f aca="false">$D$1116</f>
        <v>0.264</v>
      </c>
      <c r="J1016" s="53" t="n">
        <f aca="false">TRUNC(H1016*(1+I1016),2)</f>
        <v>0</v>
      </c>
      <c r="K1016" s="54" t="n">
        <f aca="false">TRUNC(J1016*G1016,2)</f>
        <v>0</v>
      </c>
      <c r="L1016" s="51"/>
      <c r="M1016" s="46"/>
      <c r="N1016" s="7" t="n">
        <f aca="false">SUM(O1016:V1016)-K1016</f>
        <v>0</v>
      </c>
      <c r="O1016" s="51"/>
      <c r="P1016" s="51"/>
      <c r="Q1016" s="51"/>
      <c r="R1016" s="51"/>
      <c r="S1016" s="51"/>
      <c r="T1016" s="51"/>
      <c r="U1016" s="51"/>
      <c r="V1016" s="51"/>
      <c r="W1016" s="109" t="n">
        <f aca="false">K1016</f>
        <v>0</v>
      </c>
      <c r="X1016" s="50"/>
    </row>
    <row r="1017" s="10" customFormat="true" ht="14.15" hidden="false" customHeight="false" outlineLevel="1" collapsed="false">
      <c r="A1017" s="49" t="s">
        <v>1920</v>
      </c>
      <c r="B1017" s="50" t="s">
        <v>49</v>
      </c>
      <c r="C1017" s="50" t="s">
        <v>338</v>
      </c>
      <c r="D1017" s="50" t="s">
        <v>51</v>
      </c>
      <c r="E1017" s="45" t="s">
        <v>339</v>
      </c>
      <c r="F1017" s="7" t="s">
        <v>64</v>
      </c>
      <c r="G1017" s="51" t="n">
        <v>95.65</v>
      </c>
      <c r="H1017" s="55"/>
      <c r="I1017" s="46" t="n">
        <f aca="false">$D$1116</f>
        <v>0.264</v>
      </c>
      <c r="J1017" s="53" t="n">
        <f aca="false">TRUNC(H1017*(1+I1017),2)</f>
        <v>0</v>
      </c>
      <c r="K1017" s="54" t="n">
        <f aca="false">TRUNC(J1017*G1017,2)</f>
        <v>0</v>
      </c>
      <c r="L1017" s="51"/>
      <c r="M1017" s="46"/>
      <c r="N1017" s="7" t="n">
        <f aca="false">SUM(O1017:V1017)-K1017</f>
        <v>0</v>
      </c>
      <c r="O1017" s="51"/>
      <c r="P1017" s="51"/>
      <c r="Q1017" s="51"/>
      <c r="R1017" s="51"/>
      <c r="S1017" s="51"/>
      <c r="T1017" s="51"/>
      <c r="U1017" s="51"/>
      <c r="V1017" s="51"/>
      <c r="W1017" s="109" t="n">
        <f aca="false">K1017</f>
        <v>0</v>
      </c>
      <c r="X1017" s="50"/>
    </row>
    <row r="1018" s="10" customFormat="true" ht="23.85" hidden="false" customHeight="false" outlineLevel="1" collapsed="false">
      <c r="A1018" s="49" t="s">
        <v>1921</v>
      </c>
      <c r="B1018" s="50" t="s">
        <v>49</v>
      </c>
      <c r="C1018" s="50" t="s">
        <v>1922</v>
      </c>
      <c r="D1018" s="50" t="s">
        <v>51</v>
      </c>
      <c r="E1018" s="45" t="s">
        <v>1923</v>
      </c>
      <c r="F1018" s="7" t="s">
        <v>64</v>
      </c>
      <c r="G1018" s="51" t="n">
        <v>95.65</v>
      </c>
      <c r="H1018" s="55"/>
      <c r="I1018" s="46" t="n">
        <f aca="false">$D$1116</f>
        <v>0.264</v>
      </c>
      <c r="J1018" s="53" t="n">
        <f aca="false">TRUNC(H1018*(1+I1018),2)</f>
        <v>0</v>
      </c>
      <c r="K1018" s="54" t="n">
        <f aca="false">TRUNC(J1018*G1018,2)</f>
        <v>0</v>
      </c>
      <c r="L1018" s="51"/>
      <c r="M1018" s="46"/>
      <c r="N1018" s="169" t="n">
        <f aca="false">SUM(O1018:V1018)-K1018</f>
        <v>0</v>
      </c>
      <c r="O1018" s="51"/>
      <c r="P1018" s="51"/>
      <c r="Q1018" s="51"/>
      <c r="R1018" s="51"/>
      <c r="S1018" s="51"/>
      <c r="T1018" s="51"/>
      <c r="U1018" s="51"/>
      <c r="V1018" s="51"/>
      <c r="W1018" s="109" t="n">
        <f aca="false">K1018</f>
        <v>0</v>
      </c>
      <c r="X1018" s="50"/>
    </row>
    <row r="1019" s="10" customFormat="true" ht="14.15" hidden="false" customHeight="false" outlineLevel="1" collapsed="false">
      <c r="A1019" s="49" t="s">
        <v>1921</v>
      </c>
      <c r="B1019" s="50" t="s">
        <v>49</v>
      </c>
      <c r="C1019" s="50" t="s">
        <v>1883</v>
      </c>
      <c r="D1019" s="50" t="s">
        <v>51</v>
      </c>
      <c r="E1019" s="45" t="s">
        <v>1884</v>
      </c>
      <c r="F1019" s="7" t="s">
        <v>64</v>
      </c>
      <c r="G1019" s="51" t="n">
        <v>95.65</v>
      </c>
      <c r="H1019" s="55"/>
      <c r="I1019" s="46" t="n">
        <f aca="false">$D$1116</f>
        <v>0.264</v>
      </c>
      <c r="J1019" s="53" t="n">
        <f aca="false">TRUNC(H1019*(1+I1019),2)</f>
        <v>0</v>
      </c>
      <c r="K1019" s="54" t="n">
        <f aca="false">TRUNC(J1019*G1019,2)</f>
        <v>0</v>
      </c>
      <c r="L1019" s="51"/>
      <c r="M1019" s="46"/>
      <c r="N1019" s="7" t="n">
        <f aca="false">SUM(O1019:V1019)-K1019</f>
        <v>0</v>
      </c>
      <c r="O1019" s="51"/>
      <c r="P1019" s="51"/>
      <c r="Q1019" s="51"/>
      <c r="R1019" s="51"/>
      <c r="S1019" s="51"/>
      <c r="T1019" s="51"/>
      <c r="U1019" s="51"/>
      <c r="V1019" s="51"/>
      <c r="W1019" s="109" t="n">
        <f aca="false">K1019</f>
        <v>0</v>
      </c>
      <c r="X1019" s="50"/>
    </row>
    <row r="1020" s="80" customFormat="true" ht="12.8" hidden="false" customHeight="false" outlineLevel="1" collapsed="false">
      <c r="A1020" s="73" t="s">
        <v>1924</v>
      </c>
      <c r="B1020" s="75"/>
      <c r="C1020" s="75"/>
      <c r="D1020" s="75"/>
      <c r="E1020" s="76" t="s">
        <v>1925</v>
      </c>
      <c r="F1020" s="74"/>
      <c r="G1020" s="74"/>
      <c r="H1020" s="55"/>
      <c r="I1020" s="74"/>
      <c r="J1020" s="74"/>
      <c r="K1020" s="94"/>
      <c r="L1020" s="77"/>
      <c r="M1020" s="78"/>
      <c r="N1020" s="79"/>
      <c r="O1020" s="77"/>
      <c r="P1020" s="77"/>
      <c r="Q1020" s="77"/>
      <c r="R1020" s="77"/>
      <c r="S1020" s="77"/>
      <c r="T1020" s="77"/>
      <c r="U1020" s="77"/>
      <c r="V1020" s="77"/>
      <c r="W1020" s="79"/>
      <c r="X1020" s="79"/>
      <c r="IM1020" s="89"/>
      <c r="IN1020" s="89"/>
    </row>
    <row r="1021" s="10" customFormat="true" ht="35.05" hidden="false" customHeight="false" outlineLevel="1" collapsed="false">
      <c r="A1021" s="49" t="s">
        <v>1926</v>
      </c>
      <c r="B1021" s="50" t="s">
        <v>49</v>
      </c>
      <c r="C1021" s="50" t="s">
        <v>1927</v>
      </c>
      <c r="D1021" s="50" t="s">
        <v>80</v>
      </c>
      <c r="E1021" s="45" t="s">
        <v>1928</v>
      </c>
      <c r="F1021" s="7" t="s">
        <v>64</v>
      </c>
      <c r="G1021" s="51" t="n">
        <v>27.96</v>
      </c>
      <c r="H1021" s="55"/>
      <c r="I1021" s="46" t="n">
        <f aca="false">$D$1116</f>
        <v>0.264</v>
      </c>
      <c r="J1021" s="53" t="n">
        <f aca="false">TRUNC(H1021*(1+I1021),2)</f>
        <v>0</v>
      </c>
      <c r="K1021" s="54" t="n">
        <f aca="false">TRUNC(J1021*G1021,2)</f>
        <v>0</v>
      </c>
      <c r="L1021" s="51"/>
      <c r="M1021" s="46"/>
      <c r="N1021" s="7" t="n">
        <f aca="false">SUM(O1021:V1021)-K1021</f>
        <v>0</v>
      </c>
      <c r="O1021" s="51"/>
      <c r="P1021" s="51"/>
      <c r="Q1021" s="51"/>
      <c r="R1021" s="51"/>
      <c r="S1021" s="51"/>
      <c r="T1021" s="51"/>
      <c r="U1021" s="51"/>
      <c r="V1021" s="51" t="n">
        <f aca="false">K1021</f>
        <v>0</v>
      </c>
      <c r="W1021" s="50"/>
      <c r="X1021" s="50"/>
    </row>
    <row r="1022" s="10" customFormat="true" ht="14.15" hidden="false" customHeight="false" outlineLevel="1" collapsed="false">
      <c r="A1022" s="49" t="s">
        <v>1929</v>
      </c>
      <c r="B1022" s="50" t="s">
        <v>49</v>
      </c>
      <c r="C1022" s="50" t="s">
        <v>1930</v>
      </c>
      <c r="D1022" s="50" t="s">
        <v>51</v>
      </c>
      <c r="E1022" s="45" t="s">
        <v>1931</v>
      </c>
      <c r="F1022" s="7" t="s">
        <v>64</v>
      </c>
      <c r="G1022" s="51" t="n">
        <v>27.96</v>
      </c>
      <c r="H1022" s="55"/>
      <c r="I1022" s="46" t="n">
        <f aca="false">$D$1116</f>
        <v>0.264</v>
      </c>
      <c r="J1022" s="53" t="n">
        <f aca="false">TRUNC(H1022*(1+I1022),2)</f>
        <v>0</v>
      </c>
      <c r="K1022" s="54" t="n">
        <f aca="false">TRUNC(J1022*G1022,2)</f>
        <v>0</v>
      </c>
      <c r="L1022" s="51"/>
      <c r="M1022" s="46"/>
      <c r="N1022" s="7" t="n">
        <f aca="false">SUM(O1022:V1022)-K1022</f>
        <v>0</v>
      </c>
      <c r="O1022" s="51"/>
      <c r="P1022" s="51"/>
      <c r="Q1022" s="51"/>
      <c r="R1022" s="51"/>
      <c r="S1022" s="51"/>
      <c r="T1022" s="51"/>
      <c r="U1022" s="51"/>
      <c r="V1022" s="51" t="n">
        <f aca="false">K1022</f>
        <v>0</v>
      </c>
      <c r="W1022" s="50"/>
      <c r="X1022" s="50"/>
    </row>
    <row r="1023" s="49" customFormat="true" ht="14.15" hidden="false" customHeight="false" outlineLevel="1" collapsed="false">
      <c r="A1023" s="49" t="s">
        <v>1932</v>
      </c>
      <c r="B1023" s="50" t="s">
        <v>49</v>
      </c>
      <c r="C1023" s="50" t="s">
        <v>1933</v>
      </c>
      <c r="D1023" s="50" t="s">
        <v>51</v>
      </c>
      <c r="E1023" s="45" t="s">
        <v>1934</v>
      </c>
      <c r="F1023" s="7" t="s">
        <v>64</v>
      </c>
      <c r="G1023" s="51" t="n">
        <v>27.96</v>
      </c>
      <c r="H1023" s="55"/>
      <c r="I1023" s="46" t="n">
        <f aca="false">$D$1116</f>
        <v>0.264</v>
      </c>
      <c r="J1023" s="53" t="n">
        <f aca="false">TRUNC(H1023*(1+I1023),2)</f>
        <v>0</v>
      </c>
      <c r="K1023" s="54" t="n">
        <f aca="false">TRUNC(J1023*G1023,2)</f>
        <v>0</v>
      </c>
      <c r="N1023" s="7" t="n">
        <f aca="false">SUM(O1023:V1023)-K1023</f>
        <v>0</v>
      </c>
      <c r="O1023" s="51"/>
      <c r="P1023" s="51"/>
      <c r="Q1023" s="51"/>
      <c r="R1023" s="51"/>
      <c r="S1023" s="51"/>
      <c r="T1023" s="51"/>
      <c r="U1023" s="51"/>
      <c r="V1023" s="51" t="n">
        <f aca="false">K1023</f>
        <v>0</v>
      </c>
      <c r="W1023" s="83"/>
      <c r="X1023" s="83"/>
      <c r="Y1023" s="9"/>
      <c r="Z1023" s="128"/>
      <c r="AA1023" s="128"/>
      <c r="AB1023" s="128"/>
      <c r="AC1023" s="128"/>
      <c r="AD1023" s="128"/>
      <c r="AE1023" s="128"/>
      <c r="AF1023" s="128"/>
      <c r="AG1023" s="128"/>
    </row>
    <row r="1024" s="89" customFormat="true" ht="12.8" hidden="false" customHeight="false" outlineLevel="1" collapsed="false">
      <c r="A1024" s="73" t="s">
        <v>1935</v>
      </c>
      <c r="B1024" s="74"/>
      <c r="C1024" s="74"/>
      <c r="D1024" s="75"/>
      <c r="E1024" s="76" t="s">
        <v>1936</v>
      </c>
      <c r="F1024" s="74"/>
      <c r="G1024" s="74"/>
      <c r="H1024" s="55"/>
      <c r="I1024" s="78"/>
      <c r="J1024" s="78"/>
      <c r="K1024" s="77"/>
      <c r="L1024" s="77"/>
      <c r="M1024" s="78"/>
      <c r="N1024" s="79"/>
      <c r="O1024" s="77"/>
      <c r="P1024" s="77"/>
      <c r="Q1024" s="77"/>
      <c r="R1024" s="77"/>
      <c r="S1024" s="77"/>
      <c r="T1024" s="77"/>
      <c r="U1024" s="77"/>
      <c r="V1024" s="77"/>
      <c r="W1024" s="74"/>
      <c r="X1024" s="74"/>
    </row>
    <row r="1025" s="10" customFormat="true" ht="23.85" hidden="false" customHeight="false" outlineLevel="1" collapsed="false">
      <c r="A1025" s="49" t="s">
        <v>1937</v>
      </c>
      <c r="B1025" s="50" t="s">
        <v>49</v>
      </c>
      <c r="C1025" s="50" t="s">
        <v>1930</v>
      </c>
      <c r="D1025" s="50" t="s">
        <v>51</v>
      </c>
      <c r="E1025" s="45" t="s">
        <v>1938</v>
      </c>
      <c r="F1025" s="7" t="s">
        <v>64</v>
      </c>
      <c r="G1025" s="51" t="n">
        <v>23.5</v>
      </c>
      <c r="H1025" s="55"/>
      <c r="I1025" s="46" t="n">
        <f aca="false">$D$1116</f>
        <v>0.264</v>
      </c>
      <c r="J1025" s="53" t="n">
        <f aca="false">TRUNC(H1025*(1+I1025),2)</f>
        <v>0</v>
      </c>
      <c r="K1025" s="54" t="n">
        <f aca="false">TRUNC(J1025*G1025,2)</f>
        <v>0</v>
      </c>
      <c r="L1025" s="51"/>
      <c r="M1025" s="46"/>
      <c r="N1025" s="7" t="n">
        <f aca="false">SUM(O1025:V1025)-K1025</f>
        <v>0</v>
      </c>
      <c r="O1025" s="51"/>
      <c r="P1025" s="51"/>
      <c r="Q1025" s="51"/>
      <c r="R1025" s="51"/>
      <c r="S1025" s="51"/>
      <c r="T1025" s="51"/>
      <c r="U1025" s="51"/>
      <c r="V1025" s="51"/>
      <c r="W1025" s="109" t="n">
        <f aca="false">K1025</f>
        <v>0</v>
      </c>
      <c r="X1025" s="50"/>
    </row>
    <row r="1026" s="10" customFormat="true" ht="23.85" hidden="false" customHeight="false" outlineLevel="1" collapsed="false">
      <c r="A1026" s="49" t="s">
        <v>1939</v>
      </c>
      <c r="B1026" s="50" t="s">
        <v>49</v>
      </c>
      <c r="C1026" s="50" t="s">
        <v>1933</v>
      </c>
      <c r="D1026" s="50" t="s">
        <v>51</v>
      </c>
      <c r="E1026" s="45" t="s">
        <v>1940</v>
      </c>
      <c r="F1026" s="7" t="s">
        <v>64</v>
      </c>
      <c r="G1026" s="51" t="n">
        <v>23.5</v>
      </c>
      <c r="H1026" s="55"/>
      <c r="I1026" s="46" t="n">
        <f aca="false">$D$1116</f>
        <v>0.264</v>
      </c>
      <c r="J1026" s="53" t="n">
        <f aca="false">TRUNC(H1026*(1+I1026),2)</f>
        <v>0</v>
      </c>
      <c r="K1026" s="54" t="n">
        <f aca="false">TRUNC(J1026*G1026,2)</f>
        <v>0</v>
      </c>
      <c r="L1026" s="51"/>
      <c r="M1026" s="46"/>
      <c r="N1026" s="7" t="n">
        <f aca="false">SUM(O1026:V1026)-K1026</f>
        <v>0</v>
      </c>
      <c r="O1026" s="51"/>
      <c r="P1026" s="51"/>
      <c r="Q1026" s="51"/>
      <c r="R1026" s="51"/>
      <c r="S1026" s="51"/>
      <c r="T1026" s="51"/>
      <c r="U1026" s="51"/>
      <c r="V1026" s="51"/>
      <c r="W1026" s="109" t="n">
        <f aca="false">K1026</f>
        <v>0</v>
      </c>
      <c r="X1026" s="50"/>
    </row>
    <row r="1027" s="10" customFormat="true" ht="23.85" hidden="false" customHeight="false" outlineLevel="1" collapsed="false">
      <c r="A1027" s="49" t="s">
        <v>1941</v>
      </c>
      <c r="B1027" s="50" t="s">
        <v>49</v>
      </c>
      <c r="C1027" s="50" t="s">
        <v>1930</v>
      </c>
      <c r="D1027" s="50" t="s">
        <v>51</v>
      </c>
      <c r="E1027" s="45" t="s">
        <v>1942</v>
      </c>
      <c r="F1027" s="7" t="s">
        <v>64</v>
      </c>
      <c r="G1027" s="51" t="n">
        <v>23.32</v>
      </c>
      <c r="H1027" s="55"/>
      <c r="I1027" s="46" t="n">
        <f aca="false">$D$1116</f>
        <v>0.264</v>
      </c>
      <c r="J1027" s="53" t="n">
        <f aca="false">TRUNC(H1027*(1+I1027),2)</f>
        <v>0</v>
      </c>
      <c r="K1027" s="54" t="n">
        <f aca="false">TRUNC(J1027*G1027,2)</f>
        <v>0</v>
      </c>
      <c r="L1027" s="51"/>
      <c r="M1027" s="46"/>
      <c r="N1027" s="7" t="n">
        <f aca="false">SUM(O1027:V1027)-K1027</f>
        <v>0</v>
      </c>
      <c r="O1027" s="51"/>
      <c r="P1027" s="51"/>
      <c r="Q1027" s="51"/>
      <c r="R1027" s="51"/>
      <c r="S1027" s="51"/>
      <c r="T1027" s="51"/>
      <c r="U1027" s="51"/>
      <c r="V1027" s="51"/>
      <c r="W1027" s="109" t="n">
        <f aca="false">K1027</f>
        <v>0</v>
      </c>
      <c r="X1027" s="50"/>
    </row>
    <row r="1028" s="10" customFormat="true" ht="23.85" hidden="false" customHeight="false" outlineLevel="1" collapsed="false">
      <c r="A1028" s="49" t="s">
        <v>1943</v>
      </c>
      <c r="B1028" s="50" t="s">
        <v>49</v>
      </c>
      <c r="C1028" s="50" t="s">
        <v>1933</v>
      </c>
      <c r="D1028" s="50" t="s">
        <v>51</v>
      </c>
      <c r="E1028" s="45" t="s">
        <v>1944</v>
      </c>
      <c r="F1028" s="7" t="s">
        <v>64</v>
      </c>
      <c r="G1028" s="51" t="n">
        <v>23.32</v>
      </c>
      <c r="H1028" s="55"/>
      <c r="I1028" s="46" t="n">
        <f aca="false">$D$1116</f>
        <v>0.264</v>
      </c>
      <c r="J1028" s="53" t="n">
        <f aca="false">TRUNC(H1028*(1+I1028),2)</f>
        <v>0</v>
      </c>
      <c r="K1028" s="54" t="n">
        <f aca="false">TRUNC(J1028*G1028,2)</f>
        <v>0</v>
      </c>
      <c r="L1028" s="51"/>
      <c r="M1028" s="46"/>
      <c r="N1028" s="7"/>
      <c r="O1028" s="51"/>
      <c r="P1028" s="51"/>
      <c r="Q1028" s="51"/>
      <c r="R1028" s="51"/>
      <c r="S1028" s="51"/>
      <c r="T1028" s="51"/>
      <c r="U1028" s="51"/>
      <c r="V1028" s="51"/>
      <c r="W1028" s="109" t="n">
        <f aca="false">K1028</f>
        <v>0</v>
      </c>
      <c r="X1028" s="50"/>
    </row>
    <row r="1029" s="10" customFormat="true" ht="23.85" hidden="false" customHeight="false" outlineLevel="1" collapsed="false">
      <c r="A1029" s="49" t="s">
        <v>1945</v>
      </c>
      <c r="B1029" s="50" t="s">
        <v>49</v>
      </c>
      <c r="C1029" s="50" t="s">
        <v>1930</v>
      </c>
      <c r="D1029" s="50" t="s">
        <v>51</v>
      </c>
      <c r="E1029" s="45" t="s">
        <v>1946</v>
      </c>
      <c r="F1029" s="7" t="s">
        <v>64</v>
      </c>
      <c r="G1029" s="51" t="n">
        <v>1</v>
      </c>
      <c r="H1029" s="55"/>
      <c r="I1029" s="46" t="n">
        <f aca="false">$D$1116</f>
        <v>0.264</v>
      </c>
      <c r="J1029" s="53" t="n">
        <f aca="false">TRUNC(H1029*(1+I1029),2)</f>
        <v>0</v>
      </c>
      <c r="K1029" s="54" t="n">
        <f aca="false">TRUNC(J1029*G1029,2)</f>
        <v>0</v>
      </c>
      <c r="L1029" s="51"/>
      <c r="M1029" s="46"/>
      <c r="N1029" s="7"/>
      <c r="O1029" s="51"/>
      <c r="P1029" s="51"/>
      <c r="Q1029" s="51"/>
      <c r="R1029" s="51"/>
      <c r="S1029" s="51"/>
      <c r="T1029" s="51"/>
      <c r="U1029" s="51"/>
      <c r="V1029" s="51"/>
      <c r="W1029" s="109" t="n">
        <f aca="false">K1029</f>
        <v>0</v>
      </c>
      <c r="X1029" s="50"/>
    </row>
    <row r="1030" s="10" customFormat="true" ht="23.85" hidden="false" customHeight="false" outlineLevel="1" collapsed="false">
      <c r="A1030" s="49" t="s">
        <v>1947</v>
      </c>
      <c r="B1030" s="50" t="s">
        <v>49</v>
      </c>
      <c r="C1030" s="50" t="s">
        <v>1933</v>
      </c>
      <c r="D1030" s="50" t="s">
        <v>51</v>
      </c>
      <c r="E1030" s="45" t="s">
        <v>1948</v>
      </c>
      <c r="F1030" s="7" t="s">
        <v>64</v>
      </c>
      <c r="G1030" s="51" t="n">
        <v>1</v>
      </c>
      <c r="H1030" s="55"/>
      <c r="I1030" s="46" t="n">
        <f aca="false">$D$1116</f>
        <v>0.264</v>
      </c>
      <c r="J1030" s="53" t="n">
        <f aca="false">TRUNC(H1030*(1+I1030),2)</f>
        <v>0</v>
      </c>
      <c r="K1030" s="54" t="n">
        <f aca="false">TRUNC(J1030*G1030,2)</f>
        <v>0</v>
      </c>
      <c r="L1030" s="51"/>
      <c r="M1030" s="46"/>
      <c r="N1030" s="7" t="n">
        <f aca="false">SUM(O1030:V1030)-K1030</f>
        <v>0</v>
      </c>
      <c r="O1030" s="51"/>
      <c r="P1030" s="51"/>
      <c r="Q1030" s="51"/>
      <c r="R1030" s="51"/>
      <c r="S1030" s="51"/>
      <c r="T1030" s="51"/>
      <c r="U1030" s="51"/>
      <c r="V1030" s="51"/>
      <c r="W1030" s="109" t="n">
        <f aca="false">K1030</f>
        <v>0</v>
      </c>
      <c r="X1030" s="50"/>
    </row>
    <row r="1031" s="49" customFormat="true" ht="14.15" hidden="false" customHeight="false" outlineLevel="1" collapsed="false">
      <c r="A1031" s="49" t="s">
        <v>1949</v>
      </c>
      <c r="B1031" s="50" t="s">
        <v>49</v>
      </c>
      <c r="C1031" s="50" t="s">
        <v>1950</v>
      </c>
      <c r="D1031" s="50" t="s">
        <v>51</v>
      </c>
      <c r="E1031" s="45" t="s">
        <v>1951</v>
      </c>
      <c r="F1031" s="7" t="s">
        <v>64</v>
      </c>
      <c r="G1031" s="51" t="n">
        <v>2.27</v>
      </c>
      <c r="H1031" s="55"/>
      <c r="I1031" s="46" t="n">
        <f aca="false">$D$1116</f>
        <v>0.264</v>
      </c>
      <c r="J1031" s="53" t="n">
        <f aca="false">TRUNC(H1031*(1+I1031),2)</f>
        <v>0</v>
      </c>
      <c r="K1031" s="54" t="n">
        <f aca="false">TRUNC(J1031*G1031,2)</f>
        <v>0</v>
      </c>
      <c r="N1031" s="7" t="n">
        <f aca="false">SUM(O1031:V1031)-K1031</f>
        <v>0</v>
      </c>
      <c r="O1031" s="51"/>
      <c r="P1031" s="51"/>
      <c r="Q1031" s="51"/>
      <c r="R1031" s="51"/>
      <c r="S1031" s="51"/>
      <c r="T1031" s="51"/>
      <c r="U1031" s="51"/>
      <c r="V1031" s="51"/>
      <c r="W1031" s="109" t="n">
        <f aca="false">K1031</f>
        <v>0</v>
      </c>
      <c r="X1031" s="83"/>
      <c r="Y1031" s="9"/>
      <c r="Z1031" s="128"/>
      <c r="AA1031" s="128"/>
      <c r="AB1031" s="128"/>
      <c r="AC1031" s="128"/>
      <c r="AD1031" s="128"/>
      <c r="AE1031" s="128"/>
      <c r="AF1031" s="128"/>
      <c r="AG1031" s="128"/>
    </row>
    <row r="1032" s="113" customFormat="true" ht="14.15" hidden="false" customHeight="false" outlineLevel="0" collapsed="false">
      <c r="A1032" s="36" t="n">
        <v>19</v>
      </c>
      <c r="B1032" s="37"/>
      <c r="C1032" s="37"/>
      <c r="D1032" s="37"/>
      <c r="E1032" s="36" t="s">
        <v>1952</v>
      </c>
      <c r="F1032" s="38"/>
      <c r="G1032" s="38"/>
      <c r="H1032" s="55"/>
      <c r="I1032" s="38"/>
      <c r="J1032" s="38"/>
      <c r="K1032" s="170"/>
      <c r="L1032" s="40" t="n">
        <f aca="false">SUM(K1036:K1065)</f>
        <v>0</v>
      </c>
      <c r="M1032" s="41" t="e">
        <f aca="false">(L1032)/$L$1115</f>
        <v>#DIV/0!</v>
      </c>
      <c r="N1032" s="42" t="n">
        <f aca="false">SUM(O1032:V1032)-K1032</f>
        <v>0</v>
      </c>
      <c r="O1032" s="40" t="str">
        <f aca="false">IF(SUM(O1036:O1065)&gt;0,SUM(O1036:O1065),"-")</f>
        <v>-</v>
      </c>
      <c r="P1032" s="40" t="str">
        <f aca="false">IF(SUM(P1036:P1065)&gt;0,SUM(P1036:P1065),"-")</f>
        <v>-</v>
      </c>
      <c r="Q1032" s="40" t="str">
        <f aca="false">IF(SUM(Q1036:Q1065)&gt;0,SUM(Q1036:Q1065),"-")</f>
        <v>-</v>
      </c>
      <c r="R1032" s="40" t="str">
        <f aca="false">IF(SUM(R1036:R1065)&gt;0,SUM(R1036:R1065),"-")</f>
        <v>-</v>
      </c>
      <c r="S1032" s="40" t="str">
        <f aca="false">IF(SUM(S1036:S1065)&gt;0,SUM(S1036:S1065),"-")</f>
        <v>-</v>
      </c>
      <c r="T1032" s="40" t="str">
        <f aca="false">IF(SUM(T1036:T1065)&gt;0,SUM(T1036:T1065),"-")</f>
        <v>-</v>
      </c>
      <c r="U1032" s="40" t="str">
        <f aca="false">IF(SUM(U1036:U1065)&gt;0,SUM(U1036:U1065),"-")</f>
        <v>-</v>
      </c>
      <c r="V1032" s="40" t="str">
        <f aca="false">IF(SUM(V1036:V1065)&gt;0,SUM(V1036:V1065),"-")</f>
        <v>-</v>
      </c>
      <c r="W1032" s="40" t="str">
        <f aca="false">IF(SUM(W1036:W1065)&gt;0,SUM(W1036:W1065),"-")</f>
        <v>-</v>
      </c>
      <c r="X1032" s="40" t="str">
        <f aca="false">IF(SUM(X1036:X1065)&gt;0,SUM(X1036:X1065),"-")</f>
        <v>-</v>
      </c>
      <c r="Y1032" s="43"/>
      <c r="Z1032" s="171"/>
      <c r="AA1032" s="171"/>
      <c r="AB1032" s="171"/>
      <c r="AC1032" s="171"/>
      <c r="AD1032" s="171"/>
      <c r="AE1032" s="171"/>
      <c r="AF1032" s="171"/>
      <c r="AG1032" s="171"/>
    </row>
    <row r="1033" s="9" customFormat="true" ht="14.15" hidden="false" customHeight="false" outlineLevel="0" collapsed="false">
      <c r="A1033" s="49"/>
      <c r="B1033" s="83"/>
      <c r="C1033" s="83"/>
      <c r="D1033" s="83"/>
      <c r="E1033" s="3"/>
      <c r="F1033" s="7"/>
      <c r="G1033" s="7"/>
      <c r="H1033" s="52"/>
      <c r="I1033" s="7"/>
      <c r="J1033" s="7"/>
      <c r="K1033" s="51"/>
      <c r="L1033" s="51"/>
      <c r="M1033" s="46"/>
      <c r="N1033" s="46" t="n">
        <f aca="false">SUM(O1033:V1033)-K1033</f>
        <v>0</v>
      </c>
      <c r="O1033" s="7"/>
      <c r="P1033" s="7"/>
      <c r="Q1033" s="7"/>
      <c r="R1033" s="7"/>
      <c r="S1033" s="7"/>
      <c r="T1033" s="46"/>
      <c r="U1033" s="46"/>
      <c r="V1033" s="46"/>
      <c r="W1033" s="7"/>
      <c r="X1033" s="7"/>
      <c r="IM1033" s="10"/>
      <c r="IN1033" s="10"/>
    </row>
    <row r="1034" s="85" customFormat="true" ht="14.15" hidden="false" customHeight="false" outlineLevel="1" collapsed="false">
      <c r="A1034" s="65" t="s">
        <v>1953</v>
      </c>
      <c r="B1034" s="67"/>
      <c r="C1034" s="67"/>
      <c r="D1034" s="67"/>
      <c r="E1034" s="68" t="s">
        <v>86</v>
      </c>
      <c r="F1034" s="71"/>
      <c r="G1034" s="71"/>
      <c r="H1034" s="52"/>
      <c r="I1034" s="71"/>
      <c r="J1034" s="71"/>
      <c r="K1034" s="86"/>
      <c r="L1034" s="69"/>
      <c r="M1034" s="70"/>
      <c r="N1034" s="71" t="n">
        <f aca="false">SUM(O1034:V1034)-K1034</f>
        <v>0</v>
      </c>
      <c r="O1034" s="71"/>
      <c r="P1034" s="71"/>
      <c r="Q1034" s="71"/>
      <c r="R1034" s="71"/>
      <c r="S1034" s="71"/>
      <c r="T1034" s="71"/>
      <c r="U1034" s="71"/>
      <c r="V1034" s="71"/>
      <c r="W1034" s="66"/>
      <c r="X1034" s="66"/>
    </row>
    <row r="1035" s="73" customFormat="true" ht="14.15" hidden="false" customHeight="false" outlineLevel="1" collapsed="false">
      <c r="A1035" s="73" t="s">
        <v>1954</v>
      </c>
      <c r="B1035" s="74"/>
      <c r="C1035" s="74"/>
      <c r="D1035" s="75"/>
      <c r="E1035" s="73" t="s">
        <v>1955</v>
      </c>
      <c r="F1035" s="75"/>
      <c r="G1035" s="75"/>
      <c r="H1035" s="55"/>
      <c r="I1035" s="78"/>
      <c r="J1035" s="78"/>
      <c r="K1035" s="77"/>
      <c r="N1035" s="79" t="n">
        <f aca="false">SUM(O1035:V1035)-K1035</f>
        <v>0</v>
      </c>
      <c r="O1035" s="77"/>
      <c r="P1035" s="77"/>
      <c r="Q1035" s="77"/>
      <c r="R1035" s="77"/>
      <c r="S1035" s="77"/>
      <c r="T1035" s="77"/>
      <c r="U1035" s="77"/>
      <c r="V1035" s="77"/>
      <c r="W1035" s="75"/>
      <c r="X1035" s="75"/>
      <c r="Y1035" s="80"/>
      <c r="Z1035" s="172"/>
      <c r="AA1035" s="172"/>
      <c r="AB1035" s="172"/>
      <c r="AC1035" s="172"/>
      <c r="AD1035" s="172"/>
      <c r="AE1035" s="172"/>
      <c r="AF1035" s="172"/>
      <c r="AG1035" s="172"/>
    </row>
    <row r="1036" s="49" customFormat="true" ht="14.15" hidden="false" customHeight="false" outlineLevel="1" collapsed="false">
      <c r="A1036" s="49" t="s">
        <v>1956</v>
      </c>
      <c r="B1036" s="50" t="s">
        <v>49</v>
      </c>
      <c r="C1036" s="50" t="s">
        <v>1957</v>
      </c>
      <c r="D1036" s="50" t="s">
        <v>51</v>
      </c>
      <c r="E1036" s="45" t="s">
        <v>1958</v>
      </c>
      <c r="F1036" s="7" t="s">
        <v>64</v>
      </c>
      <c r="G1036" s="51" t="n">
        <v>10.88</v>
      </c>
      <c r="H1036" s="55"/>
      <c r="I1036" s="46" t="n">
        <f aca="false">$D$1116</f>
        <v>0.264</v>
      </c>
      <c r="J1036" s="53" t="n">
        <f aca="false">TRUNC(H1036*(1+I1036),2)</f>
        <v>0</v>
      </c>
      <c r="K1036" s="54" t="n">
        <f aca="false">TRUNC(J1036*G1036,2)</f>
        <v>0</v>
      </c>
      <c r="N1036" s="7" t="n">
        <f aca="false">SUM(O1036:V1036)-K1036</f>
        <v>0</v>
      </c>
      <c r="O1036" s="51"/>
      <c r="P1036" s="51"/>
      <c r="Q1036" s="51"/>
      <c r="R1036" s="51"/>
      <c r="S1036" s="51"/>
      <c r="T1036" s="51"/>
      <c r="U1036" s="51"/>
      <c r="V1036" s="51"/>
      <c r="W1036" s="83"/>
      <c r="X1036" s="51" t="n">
        <f aca="false">K1036</f>
        <v>0</v>
      </c>
      <c r="Y1036" s="9"/>
      <c r="Z1036" s="128"/>
      <c r="AA1036" s="128"/>
      <c r="AB1036" s="128"/>
      <c r="AC1036" s="128"/>
      <c r="AD1036" s="128"/>
      <c r="AE1036" s="128"/>
      <c r="AF1036" s="128"/>
      <c r="AG1036" s="128"/>
    </row>
    <row r="1037" s="49" customFormat="true" ht="23.85" hidden="false" customHeight="false" outlineLevel="1" collapsed="false">
      <c r="A1037" s="49" t="s">
        <v>1959</v>
      </c>
      <c r="B1037" s="50" t="s">
        <v>49</v>
      </c>
      <c r="C1037" s="50" t="s">
        <v>1957</v>
      </c>
      <c r="D1037" s="50" t="s">
        <v>51</v>
      </c>
      <c r="E1037" s="45" t="s">
        <v>1960</v>
      </c>
      <c r="F1037" s="7" t="s">
        <v>64</v>
      </c>
      <c r="G1037" s="51" t="n">
        <v>11.75</v>
      </c>
      <c r="H1037" s="55"/>
      <c r="I1037" s="46" t="n">
        <f aca="false">$D$1116</f>
        <v>0.264</v>
      </c>
      <c r="J1037" s="53" t="n">
        <f aca="false">TRUNC(H1037*(1+I1037),2)</f>
        <v>0</v>
      </c>
      <c r="K1037" s="54" t="n">
        <f aca="false">TRUNC(J1037*G1037,2)</f>
        <v>0</v>
      </c>
      <c r="N1037" s="7" t="n">
        <f aca="false">SUM(O1037:V1037)-K1037</f>
        <v>0</v>
      </c>
      <c r="O1037" s="51"/>
      <c r="P1037" s="51"/>
      <c r="Q1037" s="51"/>
      <c r="R1037" s="51"/>
      <c r="S1037" s="51"/>
      <c r="T1037" s="51"/>
      <c r="U1037" s="51"/>
      <c r="V1037" s="51"/>
      <c r="W1037" s="83"/>
      <c r="X1037" s="51" t="n">
        <f aca="false">K1037</f>
        <v>0</v>
      </c>
      <c r="Y1037" s="9"/>
      <c r="Z1037" s="128"/>
      <c r="AA1037" s="128"/>
      <c r="AB1037" s="128"/>
      <c r="AC1037" s="128"/>
      <c r="AD1037" s="128"/>
      <c r="AE1037" s="128"/>
      <c r="AF1037" s="128"/>
      <c r="AG1037" s="128"/>
    </row>
    <row r="1038" s="80" customFormat="true" ht="14.15" hidden="false" customHeight="false" outlineLevel="1" collapsed="false">
      <c r="A1038" s="73" t="s">
        <v>1961</v>
      </c>
      <c r="B1038" s="75"/>
      <c r="C1038" s="75"/>
      <c r="D1038" s="75"/>
      <c r="E1038" s="76" t="s">
        <v>1962</v>
      </c>
      <c r="F1038" s="74"/>
      <c r="G1038" s="74"/>
      <c r="H1038" s="55"/>
      <c r="I1038" s="74"/>
      <c r="J1038" s="74"/>
      <c r="K1038" s="94"/>
      <c r="L1038" s="77"/>
      <c r="M1038" s="78"/>
      <c r="N1038" s="79" t="n">
        <f aca="false">SUM(O1038:V1038)-K1038</f>
        <v>0</v>
      </c>
      <c r="O1038" s="77"/>
      <c r="P1038" s="77"/>
      <c r="Q1038" s="77"/>
      <c r="R1038" s="77"/>
      <c r="S1038" s="77"/>
      <c r="T1038" s="77"/>
      <c r="U1038" s="77"/>
      <c r="V1038" s="77"/>
      <c r="W1038" s="79"/>
      <c r="X1038" s="79"/>
      <c r="IM1038" s="89"/>
      <c r="IN1038" s="89"/>
    </row>
    <row r="1039" s="10" customFormat="true" ht="14.15" hidden="false" customHeight="false" outlineLevel="1" collapsed="false">
      <c r="A1039" s="49" t="s">
        <v>1963</v>
      </c>
      <c r="B1039" s="50" t="s">
        <v>49</v>
      </c>
      <c r="C1039" s="50" t="s">
        <v>1964</v>
      </c>
      <c r="D1039" s="50" t="s">
        <v>80</v>
      </c>
      <c r="E1039" s="45" t="s">
        <v>1965</v>
      </c>
      <c r="F1039" s="7" t="s">
        <v>117</v>
      </c>
      <c r="G1039" s="51" t="n">
        <v>3</v>
      </c>
      <c r="H1039" s="55"/>
      <c r="I1039" s="46" t="n">
        <f aca="false">$D$1116</f>
        <v>0.264</v>
      </c>
      <c r="J1039" s="53" t="n">
        <f aca="false">TRUNC(H1039*(1+I1039),2)</f>
        <v>0</v>
      </c>
      <c r="K1039" s="54" t="n">
        <f aca="false">TRUNC(J1039*G1039,2)</f>
        <v>0</v>
      </c>
      <c r="L1039" s="51"/>
      <c r="M1039" s="46"/>
      <c r="N1039" s="7" t="n">
        <f aca="false">SUM(O1039:V1039)-K1039</f>
        <v>0</v>
      </c>
      <c r="O1039" s="51"/>
      <c r="P1039" s="51"/>
      <c r="Q1039" s="51"/>
      <c r="R1039" s="51"/>
      <c r="S1039" s="51"/>
      <c r="T1039" s="51"/>
      <c r="U1039" s="51"/>
      <c r="V1039" s="51"/>
      <c r="W1039" s="50"/>
      <c r="X1039" s="51" t="n">
        <f aca="false">K1039</f>
        <v>0</v>
      </c>
    </row>
    <row r="1040" s="10" customFormat="true" ht="14.15" hidden="false" customHeight="false" outlineLevel="1" collapsed="false">
      <c r="A1040" s="49" t="s">
        <v>1966</v>
      </c>
      <c r="B1040" s="50" t="s">
        <v>49</v>
      </c>
      <c r="C1040" s="50" t="s">
        <v>1967</v>
      </c>
      <c r="D1040" s="50" t="s">
        <v>80</v>
      </c>
      <c r="E1040" s="45" t="s">
        <v>1968</v>
      </c>
      <c r="F1040" s="7" t="s">
        <v>117</v>
      </c>
      <c r="G1040" s="51" t="n">
        <v>3</v>
      </c>
      <c r="H1040" s="55"/>
      <c r="I1040" s="46" t="n">
        <f aca="false">$D$1116</f>
        <v>0.264</v>
      </c>
      <c r="J1040" s="53" t="n">
        <f aca="false">TRUNC(H1040*(1+I1040),2)</f>
        <v>0</v>
      </c>
      <c r="K1040" s="54" t="n">
        <f aca="false">TRUNC(J1040*G1040,2)</f>
        <v>0</v>
      </c>
      <c r="L1040" s="51"/>
      <c r="M1040" s="46"/>
      <c r="N1040" s="7"/>
      <c r="O1040" s="51"/>
      <c r="P1040" s="51"/>
      <c r="Q1040" s="51"/>
      <c r="R1040" s="51"/>
      <c r="S1040" s="51"/>
      <c r="T1040" s="51"/>
      <c r="U1040" s="51"/>
      <c r="V1040" s="51"/>
      <c r="W1040" s="50"/>
      <c r="X1040" s="51" t="n">
        <f aca="false">K1040</f>
        <v>0</v>
      </c>
    </row>
    <row r="1041" s="89" customFormat="true" ht="14.15" hidden="false" customHeight="false" outlineLevel="1" collapsed="false">
      <c r="A1041" s="73" t="s">
        <v>1969</v>
      </c>
      <c r="B1041" s="74"/>
      <c r="C1041" s="74"/>
      <c r="D1041" s="74"/>
      <c r="E1041" s="76" t="s">
        <v>1970</v>
      </c>
      <c r="F1041" s="79"/>
      <c r="G1041" s="92"/>
      <c r="H1041" s="55"/>
      <c r="I1041" s="78"/>
      <c r="J1041" s="78"/>
      <c r="K1041" s="77"/>
      <c r="L1041" s="77"/>
      <c r="M1041" s="78"/>
      <c r="N1041" s="79" t="n">
        <f aca="false">SUM(O1041:V1041)-K1041</f>
        <v>0</v>
      </c>
      <c r="O1041" s="77"/>
      <c r="P1041" s="77"/>
      <c r="Q1041" s="77"/>
      <c r="R1041" s="77"/>
      <c r="S1041" s="77"/>
      <c r="T1041" s="77"/>
      <c r="U1041" s="77"/>
      <c r="V1041" s="77"/>
      <c r="W1041" s="74"/>
      <c r="X1041" s="74"/>
    </row>
    <row r="1042" s="10" customFormat="true" ht="23.85" hidden="false" customHeight="false" outlineLevel="1" collapsed="false">
      <c r="A1042" s="49" t="s">
        <v>1971</v>
      </c>
      <c r="B1042" s="50" t="s">
        <v>49</v>
      </c>
      <c r="C1042" s="50" t="s">
        <v>1972</v>
      </c>
      <c r="D1042" s="50" t="s">
        <v>51</v>
      </c>
      <c r="E1042" s="45" t="s">
        <v>1973</v>
      </c>
      <c r="F1042" s="7" t="s">
        <v>117</v>
      </c>
      <c r="G1042" s="51" t="n">
        <v>4</v>
      </c>
      <c r="H1042" s="55"/>
      <c r="I1042" s="46" t="n">
        <f aca="false">$D$1116</f>
        <v>0.264</v>
      </c>
      <c r="J1042" s="53" t="n">
        <f aca="false">TRUNC(H1042*(1+I1042),2)</f>
        <v>0</v>
      </c>
      <c r="K1042" s="54" t="n">
        <f aca="false">TRUNC(J1042*G1042,2)</f>
        <v>0</v>
      </c>
      <c r="L1042" s="60"/>
      <c r="M1042" s="60"/>
      <c r="N1042" s="7" t="n">
        <f aca="false">SUM(O1042:V1042)-K1042</f>
        <v>0</v>
      </c>
      <c r="O1042" s="51"/>
      <c r="P1042" s="51"/>
      <c r="Q1042" s="51"/>
      <c r="R1042" s="51"/>
      <c r="S1042" s="51"/>
      <c r="T1042" s="51"/>
      <c r="U1042" s="51"/>
      <c r="V1042" s="51"/>
      <c r="W1042" s="83"/>
      <c r="X1042" s="54" t="n">
        <f aca="false">K1042</f>
        <v>0</v>
      </c>
      <c r="Z1042" s="128"/>
      <c r="AA1042" s="128"/>
      <c r="AB1042" s="128"/>
      <c r="AC1042" s="128"/>
      <c r="AD1042" s="128"/>
      <c r="AE1042" s="128"/>
      <c r="AF1042" s="128"/>
      <c r="AG1042" s="128"/>
    </row>
    <row r="1043" s="10" customFormat="true" ht="23.85" hidden="false" customHeight="false" outlineLevel="1" collapsed="false">
      <c r="A1043" s="49" t="s">
        <v>1974</v>
      </c>
      <c r="B1043" s="50" t="s">
        <v>49</v>
      </c>
      <c r="C1043" s="50" t="s">
        <v>1975</v>
      </c>
      <c r="D1043" s="50" t="s">
        <v>51</v>
      </c>
      <c r="E1043" s="45" t="s">
        <v>1976</v>
      </c>
      <c r="F1043" s="7" t="s">
        <v>117</v>
      </c>
      <c r="G1043" s="51" t="n">
        <v>2</v>
      </c>
      <c r="H1043" s="55"/>
      <c r="I1043" s="46" t="n">
        <f aca="false">$D$1116</f>
        <v>0.264</v>
      </c>
      <c r="J1043" s="53" t="n">
        <f aca="false">TRUNC(H1043*(1+I1043),2)</f>
        <v>0</v>
      </c>
      <c r="K1043" s="54" t="n">
        <f aca="false">TRUNC(J1043*G1043,2)</f>
        <v>0</v>
      </c>
      <c r="L1043" s="60"/>
      <c r="M1043" s="60"/>
      <c r="N1043" s="7" t="n">
        <f aca="false">SUM(O1043:V1043)-K1043</f>
        <v>0</v>
      </c>
      <c r="O1043" s="51"/>
      <c r="P1043" s="51"/>
      <c r="Q1043" s="51"/>
      <c r="R1043" s="51"/>
      <c r="S1043" s="51"/>
      <c r="T1043" s="51"/>
      <c r="U1043" s="51"/>
      <c r="V1043" s="51"/>
      <c r="W1043" s="83"/>
      <c r="X1043" s="54" t="n">
        <f aca="false">K1043</f>
        <v>0</v>
      </c>
      <c r="Z1043" s="128"/>
      <c r="AA1043" s="128"/>
      <c r="AB1043" s="128"/>
      <c r="AC1043" s="128"/>
      <c r="AD1043" s="128"/>
      <c r="AE1043" s="128"/>
      <c r="AF1043" s="128"/>
      <c r="AG1043" s="128"/>
    </row>
    <row r="1044" s="10" customFormat="true" ht="14.15" hidden="false" customHeight="false" outlineLevel="1" collapsed="false">
      <c r="A1044" s="49" t="s">
        <v>1977</v>
      </c>
      <c r="B1044" s="50" t="s">
        <v>49</v>
      </c>
      <c r="C1044" s="50" t="s">
        <v>1978</v>
      </c>
      <c r="D1044" s="50" t="s">
        <v>80</v>
      </c>
      <c r="E1044" s="45" t="s">
        <v>1979</v>
      </c>
      <c r="F1044" s="7" t="s">
        <v>117</v>
      </c>
      <c r="G1044" s="51" t="n">
        <v>2</v>
      </c>
      <c r="H1044" s="55"/>
      <c r="I1044" s="46" t="n">
        <f aca="false">$D$1116</f>
        <v>0.264</v>
      </c>
      <c r="J1044" s="53" t="n">
        <f aca="false">TRUNC(H1044*(1+I1044),2)</f>
        <v>0</v>
      </c>
      <c r="K1044" s="54" t="n">
        <f aca="false">TRUNC(J1044*G1044,2)</f>
        <v>0</v>
      </c>
      <c r="L1044" s="3"/>
      <c r="M1044" s="46"/>
      <c r="N1044" s="7" t="n">
        <f aca="false">SUM(O1044:V1044)-K1044</f>
        <v>0</v>
      </c>
      <c r="O1044" s="51"/>
      <c r="P1044" s="51"/>
      <c r="Q1044" s="51"/>
      <c r="R1044" s="51"/>
      <c r="S1044" s="51"/>
      <c r="T1044" s="51"/>
      <c r="U1044" s="51"/>
      <c r="V1044" s="51"/>
      <c r="W1044" s="50"/>
      <c r="X1044" s="54" t="n">
        <f aca="false">K1044</f>
        <v>0</v>
      </c>
    </row>
    <row r="1045" s="10" customFormat="true" ht="14.15" hidden="false" customHeight="false" outlineLevel="1" collapsed="false">
      <c r="A1045" s="49" t="s">
        <v>1980</v>
      </c>
      <c r="B1045" s="50" t="s">
        <v>49</v>
      </c>
      <c r="C1045" s="50" t="s">
        <v>1981</v>
      </c>
      <c r="D1045" s="50" t="s">
        <v>80</v>
      </c>
      <c r="E1045" s="45" t="s">
        <v>1982</v>
      </c>
      <c r="F1045" s="7" t="s">
        <v>117</v>
      </c>
      <c r="G1045" s="51" t="n">
        <v>2</v>
      </c>
      <c r="H1045" s="173"/>
      <c r="I1045" s="46" t="n">
        <f aca="false">$D$1116</f>
        <v>0.264</v>
      </c>
      <c r="J1045" s="53" t="n">
        <f aca="false">TRUNC(H1045*(1+I1045),2)</f>
        <v>0</v>
      </c>
      <c r="K1045" s="54" t="n">
        <f aca="false">TRUNC(J1045*G1045,2)</f>
        <v>0</v>
      </c>
      <c r="L1045" s="60"/>
      <c r="M1045" s="60"/>
      <c r="N1045" s="7" t="n">
        <f aca="false">SUM(O1045:V1045)-K1045</f>
        <v>0</v>
      </c>
      <c r="O1045" s="60"/>
      <c r="P1045" s="60"/>
      <c r="Q1045" s="60"/>
      <c r="R1045" s="60"/>
      <c r="S1045" s="60"/>
      <c r="T1045" s="51"/>
      <c r="U1045" s="51"/>
      <c r="V1045" s="50"/>
      <c r="W1045" s="83"/>
      <c r="X1045" s="54" t="n">
        <f aca="false">K1045</f>
        <v>0</v>
      </c>
      <c r="Z1045" s="112"/>
      <c r="AA1045" s="112"/>
      <c r="AB1045" s="112"/>
      <c r="AC1045" s="112"/>
      <c r="AD1045" s="112"/>
      <c r="AE1045" s="112"/>
      <c r="AF1045" s="112"/>
      <c r="AG1045" s="112"/>
    </row>
    <row r="1046" s="89" customFormat="true" ht="14.15" hidden="false" customHeight="false" outlineLevel="1" collapsed="false">
      <c r="A1046" s="73" t="s">
        <v>1983</v>
      </c>
      <c r="B1046" s="74"/>
      <c r="C1046" s="74"/>
      <c r="D1046" s="74"/>
      <c r="E1046" s="76" t="s">
        <v>1984</v>
      </c>
      <c r="F1046" s="79"/>
      <c r="G1046" s="92"/>
      <c r="H1046" s="55"/>
      <c r="I1046" s="78"/>
      <c r="J1046" s="78"/>
      <c r="K1046" s="77"/>
      <c r="L1046" s="77"/>
      <c r="M1046" s="78"/>
      <c r="N1046" s="79" t="n">
        <f aca="false">SUM(O1046:V1046)-K1046</f>
        <v>0</v>
      </c>
      <c r="O1046" s="77"/>
      <c r="P1046" s="77"/>
      <c r="Q1046" s="77"/>
      <c r="R1046" s="77"/>
      <c r="S1046" s="77"/>
      <c r="T1046" s="77"/>
      <c r="U1046" s="77"/>
      <c r="V1046" s="77"/>
      <c r="W1046" s="74"/>
      <c r="X1046" s="74"/>
    </row>
    <row r="1047" s="9" customFormat="true" ht="23.85" hidden="false" customHeight="false" outlineLevel="1" collapsed="false">
      <c r="A1047" s="49" t="s">
        <v>1985</v>
      </c>
      <c r="B1047" s="50" t="s">
        <v>49</v>
      </c>
      <c r="C1047" s="50" t="s">
        <v>1978</v>
      </c>
      <c r="D1047" s="50" t="s">
        <v>80</v>
      </c>
      <c r="E1047" s="45" t="s">
        <v>1986</v>
      </c>
      <c r="F1047" s="7" t="s">
        <v>117</v>
      </c>
      <c r="G1047" s="51" t="n">
        <v>4</v>
      </c>
      <c r="H1047" s="55"/>
      <c r="I1047" s="46" t="n">
        <f aca="false">$D$1116</f>
        <v>0.264</v>
      </c>
      <c r="J1047" s="53" t="n">
        <f aca="false">TRUNC(H1047*(1+I1047),2)</f>
        <v>0</v>
      </c>
      <c r="K1047" s="54" t="n">
        <f aca="false">TRUNC(J1047*G1047,2)</f>
        <v>0</v>
      </c>
      <c r="L1047" s="3"/>
      <c r="M1047" s="46"/>
      <c r="N1047" s="7" t="n">
        <f aca="false">SUM(O1047:V1047)-K1047</f>
        <v>0</v>
      </c>
      <c r="O1047" s="51"/>
      <c r="P1047" s="51"/>
      <c r="Q1047" s="51"/>
      <c r="R1047" s="51"/>
      <c r="S1047" s="51"/>
      <c r="T1047" s="51"/>
      <c r="U1047" s="51" t="n">
        <f aca="false">K1047</f>
        <v>0</v>
      </c>
      <c r="V1047" s="51"/>
      <c r="W1047" s="7"/>
      <c r="X1047" s="7"/>
      <c r="IM1047" s="10"/>
      <c r="IN1047" s="10"/>
    </row>
    <row r="1048" s="10" customFormat="true" ht="23.85" hidden="false" customHeight="false" outlineLevel="1" collapsed="false">
      <c r="A1048" s="49" t="s">
        <v>1987</v>
      </c>
      <c r="B1048" s="50" t="s">
        <v>49</v>
      </c>
      <c r="C1048" s="50" t="s">
        <v>1988</v>
      </c>
      <c r="D1048" s="50" t="s">
        <v>80</v>
      </c>
      <c r="E1048" s="45" t="s">
        <v>1989</v>
      </c>
      <c r="F1048" s="7" t="s">
        <v>117</v>
      </c>
      <c r="G1048" s="51" t="n">
        <v>4</v>
      </c>
      <c r="H1048" s="55"/>
      <c r="I1048" s="46" t="n">
        <f aca="false">$D$1116</f>
        <v>0.264</v>
      </c>
      <c r="J1048" s="53" t="n">
        <f aca="false">TRUNC(H1048*(1+I1048),2)</f>
        <v>0</v>
      </c>
      <c r="K1048" s="54" t="n">
        <f aca="false">TRUNC(J1048*G1048,2)</f>
        <v>0</v>
      </c>
      <c r="L1048" s="3"/>
      <c r="M1048" s="46"/>
      <c r="N1048" s="7" t="n">
        <f aca="false">SUM(O1048:V1048)-K1048</f>
        <v>0</v>
      </c>
      <c r="O1048" s="51"/>
      <c r="P1048" s="51"/>
      <c r="Q1048" s="51"/>
      <c r="R1048" s="51"/>
      <c r="S1048" s="51"/>
      <c r="T1048" s="51"/>
      <c r="U1048" s="51" t="n">
        <f aca="false">K1048</f>
        <v>0</v>
      </c>
      <c r="V1048" s="51"/>
      <c r="W1048" s="50"/>
      <c r="X1048" s="50"/>
    </row>
    <row r="1049" s="85" customFormat="true" ht="14.15" hidden="false" customHeight="false" outlineLevel="1" collapsed="false">
      <c r="A1049" s="65" t="s">
        <v>1990</v>
      </c>
      <c r="B1049" s="67"/>
      <c r="C1049" s="67"/>
      <c r="D1049" s="67"/>
      <c r="E1049" s="68" t="s">
        <v>166</v>
      </c>
      <c r="F1049" s="71"/>
      <c r="G1049" s="71"/>
      <c r="H1049" s="52"/>
      <c r="I1049" s="71"/>
      <c r="J1049" s="71"/>
      <c r="K1049" s="86"/>
      <c r="L1049" s="69"/>
      <c r="M1049" s="70"/>
      <c r="N1049" s="71" t="n">
        <f aca="false">SUM(O1049:V1049)-K1049</f>
        <v>0</v>
      </c>
      <c r="O1049" s="71"/>
      <c r="P1049" s="71"/>
      <c r="Q1049" s="71"/>
      <c r="R1049" s="71"/>
      <c r="S1049" s="71"/>
      <c r="T1049" s="71"/>
      <c r="U1049" s="71"/>
      <c r="V1049" s="71"/>
      <c r="W1049" s="66"/>
      <c r="X1049" s="66"/>
    </row>
    <row r="1050" s="89" customFormat="true" ht="14.15" hidden="false" customHeight="false" outlineLevel="1" collapsed="false">
      <c r="A1050" s="73" t="s">
        <v>1991</v>
      </c>
      <c r="B1050" s="74"/>
      <c r="C1050" s="74"/>
      <c r="D1050" s="74"/>
      <c r="E1050" s="76" t="s">
        <v>1970</v>
      </c>
      <c r="F1050" s="79"/>
      <c r="G1050" s="92"/>
      <c r="H1050" s="55"/>
      <c r="I1050" s="78"/>
      <c r="J1050" s="78"/>
      <c r="K1050" s="77"/>
      <c r="L1050" s="77"/>
      <c r="M1050" s="78"/>
      <c r="N1050" s="79" t="n">
        <f aca="false">SUM(O1050:V1050)-K1050</f>
        <v>0</v>
      </c>
      <c r="O1050" s="77"/>
      <c r="P1050" s="77"/>
      <c r="Q1050" s="77"/>
      <c r="R1050" s="77"/>
      <c r="S1050" s="77"/>
      <c r="T1050" s="77"/>
      <c r="U1050" s="77"/>
      <c r="V1050" s="77"/>
      <c r="W1050" s="74"/>
      <c r="X1050" s="74"/>
    </row>
    <row r="1051" s="10" customFormat="true" ht="23.85" hidden="false" customHeight="false" outlineLevel="1" collapsed="false">
      <c r="A1051" s="49" t="s">
        <v>1992</v>
      </c>
      <c r="B1051" s="50" t="s">
        <v>49</v>
      </c>
      <c r="C1051" s="50" t="s">
        <v>1972</v>
      </c>
      <c r="D1051" s="50" t="s">
        <v>51</v>
      </c>
      <c r="E1051" s="45" t="s">
        <v>1973</v>
      </c>
      <c r="F1051" s="7" t="s">
        <v>117</v>
      </c>
      <c r="G1051" s="51" t="n">
        <v>2</v>
      </c>
      <c r="H1051" s="55"/>
      <c r="I1051" s="46" t="n">
        <f aca="false">$D$1116</f>
        <v>0.264</v>
      </c>
      <c r="J1051" s="53" t="n">
        <f aca="false">TRUNC(H1051*(1+I1051),2)</f>
        <v>0</v>
      </c>
      <c r="K1051" s="54" t="n">
        <f aca="false">TRUNC(J1051*G1051,2)</f>
        <v>0</v>
      </c>
      <c r="L1051" s="60"/>
      <c r="M1051" s="60"/>
      <c r="N1051" s="7" t="n">
        <f aca="false">SUM(O1051:V1051)-K1051</f>
        <v>0</v>
      </c>
      <c r="O1051" s="51"/>
      <c r="P1051" s="51"/>
      <c r="Q1051" s="51"/>
      <c r="R1051" s="51"/>
      <c r="S1051" s="51"/>
      <c r="T1051" s="51"/>
      <c r="U1051" s="51"/>
      <c r="V1051" s="51"/>
      <c r="W1051" s="114"/>
      <c r="X1051" s="174" t="n">
        <f aca="false">K1051</f>
        <v>0</v>
      </c>
      <c r="Z1051" s="128"/>
      <c r="AA1051" s="128"/>
      <c r="AB1051" s="128"/>
      <c r="AC1051" s="128"/>
      <c r="AD1051" s="128"/>
      <c r="AE1051" s="128"/>
      <c r="AF1051" s="128"/>
      <c r="AG1051" s="128"/>
    </row>
    <row r="1052" s="10" customFormat="true" ht="23.85" hidden="false" customHeight="false" outlineLevel="1" collapsed="false">
      <c r="A1052" s="49" t="s">
        <v>1993</v>
      </c>
      <c r="B1052" s="50" t="s">
        <v>49</v>
      </c>
      <c r="C1052" s="50" t="s">
        <v>1975</v>
      </c>
      <c r="D1052" s="50" t="s">
        <v>51</v>
      </c>
      <c r="E1052" s="45" t="s">
        <v>1976</v>
      </c>
      <c r="F1052" s="7" t="s">
        <v>117</v>
      </c>
      <c r="G1052" s="51" t="n">
        <v>1</v>
      </c>
      <c r="H1052" s="55"/>
      <c r="I1052" s="46" t="n">
        <f aca="false">$D$1116</f>
        <v>0.264</v>
      </c>
      <c r="J1052" s="53" t="n">
        <f aca="false">TRUNC(H1052*(1+I1052),2)</f>
        <v>0</v>
      </c>
      <c r="K1052" s="54" t="n">
        <f aca="false">TRUNC(J1052*G1052,2)</f>
        <v>0</v>
      </c>
      <c r="L1052" s="60"/>
      <c r="M1052" s="60"/>
      <c r="N1052" s="7" t="n">
        <f aca="false">SUM(O1052:V1052)-K1052</f>
        <v>0</v>
      </c>
      <c r="O1052" s="51"/>
      <c r="P1052" s="51"/>
      <c r="Q1052" s="51"/>
      <c r="R1052" s="51"/>
      <c r="S1052" s="51"/>
      <c r="T1052" s="51"/>
      <c r="U1052" s="51"/>
      <c r="V1052" s="51"/>
      <c r="W1052" s="114"/>
      <c r="X1052" s="174" t="n">
        <f aca="false">K1052</f>
        <v>0</v>
      </c>
      <c r="Z1052" s="128"/>
      <c r="AA1052" s="128"/>
      <c r="AB1052" s="128"/>
      <c r="AC1052" s="128"/>
      <c r="AD1052" s="128"/>
      <c r="AE1052" s="128"/>
      <c r="AF1052" s="128"/>
      <c r="AG1052" s="128"/>
    </row>
    <row r="1053" s="10" customFormat="true" ht="14.15" hidden="false" customHeight="false" outlineLevel="1" collapsed="false">
      <c r="A1053" s="49" t="s">
        <v>1994</v>
      </c>
      <c r="B1053" s="50" t="s">
        <v>49</v>
      </c>
      <c r="C1053" s="50" t="s">
        <v>1978</v>
      </c>
      <c r="D1053" s="50" t="s">
        <v>80</v>
      </c>
      <c r="E1053" s="45" t="s">
        <v>1979</v>
      </c>
      <c r="F1053" s="7" t="s">
        <v>117</v>
      </c>
      <c r="G1053" s="51" t="n">
        <v>1</v>
      </c>
      <c r="H1053" s="55"/>
      <c r="I1053" s="46" t="n">
        <f aca="false">$D$1116</f>
        <v>0.264</v>
      </c>
      <c r="J1053" s="53" t="n">
        <f aca="false">TRUNC(H1053*(1+I1053),2)</f>
        <v>0</v>
      </c>
      <c r="K1053" s="54" t="n">
        <f aca="false">TRUNC(J1053*G1053,2)</f>
        <v>0</v>
      </c>
      <c r="L1053" s="3"/>
      <c r="M1053" s="46"/>
      <c r="N1053" s="7" t="n">
        <f aca="false">SUM(O1053:V1053)-K1053</f>
        <v>0</v>
      </c>
      <c r="O1053" s="51"/>
      <c r="P1053" s="51"/>
      <c r="Q1053" s="51"/>
      <c r="R1053" s="51"/>
      <c r="S1053" s="51"/>
      <c r="T1053" s="51"/>
      <c r="U1053" s="51"/>
      <c r="V1053" s="51"/>
      <c r="W1053" s="114"/>
      <c r="X1053" s="174" t="n">
        <f aca="false">K1053</f>
        <v>0</v>
      </c>
    </row>
    <row r="1054" s="10" customFormat="true" ht="14.15" hidden="false" customHeight="false" outlineLevel="1" collapsed="false">
      <c r="A1054" s="49" t="s">
        <v>1995</v>
      </c>
      <c r="B1054" s="50" t="s">
        <v>49</v>
      </c>
      <c r="C1054" s="50" t="s">
        <v>1981</v>
      </c>
      <c r="D1054" s="50" t="s">
        <v>80</v>
      </c>
      <c r="E1054" s="45" t="s">
        <v>1982</v>
      </c>
      <c r="F1054" s="7" t="s">
        <v>117</v>
      </c>
      <c r="G1054" s="51" t="n">
        <v>1</v>
      </c>
      <c r="H1054" s="55"/>
      <c r="I1054" s="46" t="n">
        <f aca="false">$D$1116</f>
        <v>0.264</v>
      </c>
      <c r="J1054" s="53" t="n">
        <f aca="false">TRUNC(H1054*(1+I1054),2)</f>
        <v>0</v>
      </c>
      <c r="K1054" s="54" t="n">
        <f aca="false">TRUNC(J1054*G1054,2)</f>
        <v>0</v>
      </c>
      <c r="L1054" s="60"/>
      <c r="M1054" s="60"/>
      <c r="N1054" s="7" t="n">
        <f aca="false">SUM(O1054:V1054)-K1054</f>
        <v>0</v>
      </c>
      <c r="O1054" s="60"/>
      <c r="P1054" s="60"/>
      <c r="Q1054" s="60"/>
      <c r="R1054" s="60"/>
      <c r="S1054" s="60"/>
      <c r="T1054" s="51"/>
      <c r="U1054" s="51"/>
      <c r="V1054" s="50"/>
      <c r="W1054" s="114"/>
      <c r="X1054" s="174" t="n">
        <f aca="false">K1054</f>
        <v>0</v>
      </c>
      <c r="Z1054" s="112"/>
      <c r="AA1054" s="112"/>
      <c r="AB1054" s="112"/>
      <c r="AC1054" s="112"/>
      <c r="AD1054" s="112"/>
      <c r="AE1054" s="112"/>
      <c r="AF1054" s="112"/>
      <c r="AG1054" s="112"/>
    </row>
    <row r="1055" s="89" customFormat="true" ht="14.15" hidden="false" customHeight="false" outlineLevel="1" collapsed="false">
      <c r="A1055" s="73" t="s">
        <v>1996</v>
      </c>
      <c r="B1055" s="74"/>
      <c r="C1055" s="74"/>
      <c r="D1055" s="74"/>
      <c r="E1055" s="76" t="s">
        <v>1984</v>
      </c>
      <c r="F1055" s="79"/>
      <c r="G1055" s="92"/>
      <c r="H1055" s="55"/>
      <c r="I1055" s="78"/>
      <c r="J1055" s="78"/>
      <c r="K1055" s="77"/>
      <c r="L1055" s="77"/>
      <c r="M1055" s="78"/>
      <c r="N1055" s="79" t="n">
        <f aca="false">SUM(O1055:V1055)-K1055</f>
        <v>0</v>
      </c>
      <c r="O1055" s="77"/>
      <c r="P1055" s="77"/>
      <c r="Q1055" s="77"/>
      <c r="R1055" s="77"/>
      <c r="S1055" s="77"/>
      <c r="T1055" s="77"/>
      <c r="U1055" s="77"/>
      <c r="V1055" s="77"/>
      <c r="W1055" s="74"/>
      <c r="X1055" s="74"/>
    </row>
    <row r="1056" s="9" customFormat="true" ht="23.85" hidden="false" customHeight="false" outlineLevel="1" collapsed="false">
      <c r="A1056" s="49" t="s">
        <v>1997</v>
      </c>
      <c r="B1056" s="50" t="s">
        <v>49</v>
      </c>
      <c r="C1056" s="50" t="s">
        <v>1978</v>
      </c>
      <c r="D1056" s="50" t="s">
        <v>80</v>
      </c>
      <c r="E1056" s="45" t="s">
        <v>1986</v>
      </c>
      <c r="F1056" s="7" t="s">
        <v>117</v>
      </c>
      <c r="G1056" s="51" t="n">
        <v>2</v>
      </c>
      <c r="H1056" s="55"/>
      <c r="I1056" s="46" t="n">
        <f aca="false">$D$1116</f>
        <v>0.264</v>
      </c>
      <c r="J1056" s="53" t="n">
        <f aca="false">TRUNC(H1056*(1+I1056),2)</f>
        <v>0</v>
      </c>
      <c r="K1056" s="54" t="n">
        <f aca="false">TRUNC(J1056*G1056,2)</f>
        <v>0</v>
      </c>
      <c r="L1056" s="3"/>
      <c r="M1056" s="46"/>
      <c r="N1056" s="7" t="n">
        <f aca="false">SUM(O1056:V1056)-K1056</f>
        <v>0</v>
      </c>
      <c r="O1056" s="51"/>
      <c r="P1056" s="51"/>
      <c r="Q1056" s="51"/>
      <c r="R1056" s="51"/>
      <c r="S1056" s="51"/>
      <c r="T1056" s="51"/>
      <c r="U1056" s="51" t="n">
        <f aca="false">K1056</f>
        <v>0</v>
      </c>
      <c r="V1056" s="51"/>
      <c r="W1056" s="7"/>
      <c r="X1056" s="7"/>
      <c r="IM1056" s="10"/>
      <c r="IN1056" s="10"/>
    </row>
    <row r="1057" s="10" customFormat="true" ht="23.85" hidden="false" customHeight="false" outlineLevel="1" collapsed="false">
      <c r="A1057" s="49" t="s">
        <v>1998</v>
      </c>
      <c r="B1057" s="50" t="s">
        <v>49</v>
      </c>
      <c r="C1057" s="50" t="s">
        <v>1988</v>
      </c>
      <c r="D1057" s="50" t="s">
        <v>80</v>
      </c>
      <c r="E1057" s="45" t="s">
        <v>1989</v>
      </c>
      <c r="F1057" s="7" t="s">
        <v>117</v>
      </c>
      <c r="G1057" s="51" t="n">
        <v>2</v>
      </c>
      <c r="H1057" s="55"/>
      <c r="I1057" s="46" t="n">
        <f aca="false">$D$1116</f>
        <v>0.264</v>
      </c>
      <c r="J1057" s="53" t="n">
        <f aca="false">TRUNC(H1057*(1+I1057),2)</f>
        <v>0</v>
      </c>
      <c r="K1057" s="54" t="n">
        <f aca="false">TRUNC(J1057*G1057,2)</f>
        <v>0</v>
      </c>
      <c r="L1057" s="3"/>
      <c r="M1057" s="46"/>
      <c r="N1057" s="7" t="n">
        <f aca="false">SUM(O1057:V1057)-K1057</f>
        <v>0</v>
      </c>
      <c r="O1057" s="51"/>
      <c r="P1057" s="51"/>
      <c r="Q1057" s="51"/>
      <c r="R1057" s="51"/>
      <c r="S1057" s="51"/>
      <c r="T1057" s="51"/>
      <c r="U1057" s="51" t="n">
        <f aca="false">K1057</f>
        <v>0</v>
      </c>
      <c r="V1057" s="51"/>
      <c r="W1057" s="50"/>
      <c r="X1057" s="50"/>
    </row>
    <row r="1058" s="181" customFormat="true" ht="12.8" hidden="false" customHeight="false" outlineLevel="1" collapsed="false">
      <c r="A1058" s="175" t="s">
        <v>1999</v>
      </c>
      <c r="B1058" s="176"/>
      <c r="C1058" s="176"/>
      <c r="D1058" s="176"/>
      <c r="E1058" s="175" t="s">
        <v>195</v>
      </c>
      <c r="F1058" s="177"/>
      <c r="G1058" s="177"/>
      <c r="H1058" s="55"/>
      <c r="I1058" s="177"/>
      <c r="J1058" s="177"/>
      <c r="K1058" s="178"/>
      <c r="L1058" s="179"/>
      <c r="M1058" s="180"/>
      <c r="N1058" s="7"/>
      <c r="O1058" s="179"/>
      <c r="P1058" s="179"/>
      <c r="Q1058" s="179"/>
      <c r="R1058" s="179"/>
      <c r="S1058" s="179"/>
      <c r="T1058" s="179"/>
      <c r="U1058" s="179"/>
      <c r="V1058" s="179"/>
      <c r="W1058" s="176"/>
      <c r="X1058" s="176"/>
      <c r="IM1058" s="182"/>
      <c r="IN1058" s="182"/>
    </row>
    <row r="1059" s="73" customFormat="true" ht="12.8" hidden="false" customHeight="false" outlineLevel="1" collapsed="false">
      <c r="A1059" s="73" t="s">
        <v>2000</v>
      </c>
      <c r="B1059" s="74"/>
      <c r="C1059" s="74"/>
      <c r="D1059" s="75"/>
      <c r="E1059" s="73" t="s">
        <v>1955</v>
      </c>
      <c r="F1059" s="75"/>
      <c r="G1059" s="75"/>
      <c r="H1059" s="55"/>
      <c r="I1059" s="78"/>
      <c r="J1059" s="78"/>
      <c r="K1059" s="77"/>
      <c r="N1059" s="79"/>
      <c r="O1059" s="77"/>
      <c r="P1059" s="77"/>
      <c r="Q1059" s="77"/>
      <c r="R1059" s="77"/>
      <c r="S1059" s="77"/>
      <c r="T1059" s="77"/>
      <c r="U1059" s="77"/>
      <c r="V1059" s="77"/>
      <c r="W1059" s="75"/>
      <c r="X1059" s="75"/>
      <c r="Y1059" s="80"/>
      <c r="Z1059" s="172"/>
      <c r="AA1059" s="172"/>
      <c r="AB1059" s="172"/>
      <c r="AC1059" s="172"/>
      <c r="AD1059" s="172"/>
      <c r="AE1059" s="172"/>
      <c r="AF1059" s="172"/>
      <c r="AG1059" s="172"/>
    </row>
    <row r="1060" s="10" customFormat="true" ht="14.15" hidden="false" customHeight="false" outlineLevel="1" collapsed="false">
      <c r="A1060" s="49" t="s">
        <v>2001</v>
      </c>
      <c r="B1060" s="50" t="s">
        <v>49</v>
      </c>
      <c r="C1060" s="50" t="s">
        <v>2002</v>
      </c>
      <c r="D1060" s="50" t="s">
        <v>80</v>
      </c>
      <c r="E1060" s="45" t="s">
        <v>2003</v>
      </c>
      <c r="F1060" s="7" t="s">
        <v>64</v>
      </c>
      <c r="G1060" s="51" t="n">
        <v>3.42</v>
      </c>
      <c r="H1060" s="55"/>
      <c r="I1060" s="46" t="n">
        <f aca="false">$D$1116</f>
        <v>0.264</v>
      </c>
      <c r="J1060" s="53" t="n">
        <f aca="false">TRUNC(H1060*(1+I1060),2)</f>
        <v>0</v>
      </c>
      <c r="K1060" s="54" t="n">
        <f aca="false">TRUNC(J1060*G1060,2)</f>
        <v>0</v>
      </c>
      <c r="L1060" s="60"/>
      <c r="M1060" s="60"/>
      <c r="N1060" s="7"/>
      <c r="O1060" s="51"/>
      <c r="P1060" s="51"/>
      <c r="Q1060" s="51"/>
      <c r="R1060" s="51"/>
      <c r="S1060" s="51"/>
      <c r="T1060" s="51"/>
      <c r="U1060" s="51" t="n">
        <f aca="false">K1060</f>
        <v>0</v>
      </c>
      <c r="V1060" s="51"/>
      <c r="W1060" s="83"/>
      <c r="X1060" s="51"/>
      <c r="Z1060" s="128"/>
      <c r="AA1060" s="128"/>
      <c r="AB1060" s="128"/>
      <c r="AC1060" s="128"/>
      <c r="AD1060" s="128"/>
      <c r="AE1060" s="128"/>
      <c r="AF1060" s="128"/>
      <c r="AG1060" s="128"/>
    </row>
    <row r="1061" s="10" customFormat="true" ht="14.15" hidden="false" customHeight="false" outlineLevel="1" collapsed="false">
      <c r="A1061" s="49" t="s">
        <v>2004</v>
      </c>
      <c r="B1061" s="50" t="s">
        <v>49</v>
      </c>
      <c r="C1061" s="50" t="s">
        <v>2002</v>
      </c>
      <c r="D1061" s="50" t="s">
        <v>80</v>
      </c>
      <c r="E1061" s="45" t="s">
        <v>2005</v>
      </c>
      <c r="F1061" s="7" t="s">
        <v>64</v>
      </c>
      <c r="G1061" s="51" t="n">
        <v>13.59</v>
      </c>
      <c r="H1061" s="55"/>
      <c r="I1061" s="46" t="n">
        <f aca="false">$D$1116</f>
        <v>0.264</v>
      </c>
      <c r="J1061" s="53" t="n">
        <f aca="false">TRUNC(H1061*(1+I1061),2)</f>
        <v>0</v>
      </c>
      <c r="K1061" s="54" t="n">
        <f aca="false">TRUNC(J1061*G1061,2)</f>
        <v>0</v>
      </c>
      <c r="L1061" s="60"/>
      <c r="M1061" s="60"/>
      <c r="N1061" s="7" t="n">
        <f aca="false">SUM(O1061:V1061)-K1061</f>
        <v>0</v>
      </c>
      <c r="O1061" s="51"/>
      <c r="P1061" s="51"/>
      <c r="Q1061" s="51"/>
      <c r="R1061" s="51"/>
      <c r="S1061" s="51"/>
      <c r="T1061" s="51"/>
      <c r="U1061" s="51" t="n">
        <f aca="false">K1061</f>
        <v>0</v>
      </c>
      <c r="V1061" s="51"/>
      <c r="W1061" s="83"/>
      <c r="X1061" s="51"/>
      <c r="Z1061" s="128"/>
      <c r="AA1061" s="128"/>
      <c r="AB1061" s="128"/>
      <c r="AC1061" s="128"/>
      <c r="AD1061" s="128"/>
      <c r="AE1061" s="128"/>
      <c r="AF1061" s="128"/>
      <c r="AG1061" s="128"/>
    </row>
    <row r="1062" s="80" customFormat="true" ht="14.15" hidden="false" customHeight="false" outlineLevel="1" collapsed="false">
      <c r="A1062" s="73" t="s">
        <v>2006</v>
      </c>
      <c r="B1062" s="75"/>
      <c r="C1062" s="75"/>
      <c r="D1062" s="75"/>
      <c r="E1062" s="76" t="s">
        <v>1962</v>
      </c>
      <c r="F1062" s="74"/>
      <c r="G1062" s="74"/>
      <c r="H1062" s="55"/>
      <c r="I1062" s="74"/>
      <c r="J1062" s="74"/>
      <c r="K1062" s="94"/>
      <c r="L1062" s="77"/>
      <c r="M1062" s="78"/>
      <c r="N1062" s="79" t="n">
        <f aca="false">SUM(O1062:V1062)-K1062</f>
        <v>0</v>
      </c>
      <c r="O1062" s="77"/>
      <c r="P1062" s="77"/>
      <c r="Q1062" s="77"/>
      <c r="R1062" s="77"/>
      <c r="S1062" s="77"/>
      <c r="T1062" s="77"/>
      <c r="U1062" s="77"/>
      <c r="V1062" s="77"/>
      <c r="W1062" s="79"/>
      <c r="X1062" s="79"/>
      <c r="IM1062" s="89"/>
      <c r="IN1062" s="89"/>
    </row>
    <row r="1063" s="9" customFormat="true" ht="23.85" hidden="false" customHeight="false" outlineLevel="1" collapsed="false">
      <c r="A1063" s="49" t="s">
        <v>2007</v>
      </c>
      <c r="B1063" s="50" t="s">
        <v>49</v>
      </c>
      <c r="C1063" s="50" t="s">
        <v>2008</v>
      </c>
      <c r="D1063" s="50" t="s">
        <v>80</v>
      </c>
      <c r="E1063" s="45" t="s">
        <v>2009</v>
      </c>
      <c r="F1063" s="7" t="s">
        <v>117</v>
      </c>
      <c r="G1063" s="51" t="n">
        <v>8</v>
      </c>
      <c r="H1063" s="55"/>
      <c r="I1063" s="46" t="n">
        <f aca="false">$D$1116</f>
        <v>0.264</v>
      </c>
      <c r="J1063" s="53" t="n">
        <f aca="false">TRUNC(H1063*(1+I1063),2)</f>
        <v>0</v>
      </c>
      <c r="K1063" s="54" t="n">
        <f aca="false">TRUNC(J1063*G1063,2)</f>
        <v>0</v>
      </c>
      <c r="L1063" s="51"/>
      <c r="M1063" s="46"/>
      <c r="N1063" s="7" t="n">
        <f aca="false">SUM(O1063:V1063)-K1063</f>
        <v>0</v>
      </c>
      <c r="O1063" s="51"/>
      <c r="P1063" s="51"/>
      <c r="Q1063" s="51"/>
      <c r="R1063" s="51"/>
      <c r="S1063" s="51"/>
      <c r="T1063" s="51"/>
      <c r="U1063" s="51"/>
      <c r="V1063" s="51"/>
      <c r="W1063" s="7"/>
      <c r="X1063" s="51" t="n">
        <f aca="false">K1063</f>
        <v>0</v>
      </c>
      <c r="IM1063" s="10"/>
      <c r="IN1063" s="10"/>
    </row>
    <row r="1064" s="85" customFormat="true" ht="14.15" hidden="false" customHeight="false" outlineLevel="1" collapsed="false">
      <c r="A1064" s="65" t="s">
        <v>2010</v>
      </c>
      <c r="B1064" s="66"/>
      <c r="C1064" s="66"/>
      <c r="D1064" s="66"/>
      <c r="E1064" s="65" t="s">
        <v>2011</v>
      </c>
      <c r="F1064" s="67"/>
      <c r="G1064" s="69"/>
      <c r="H1064" s="52"/>
      <c r="I1064" s="70"/>
      <c r="J1064" s="70"/>
      <c r="K1064" s="69"/>
      <c r="L1064" s="165"/>
      <c r="M1064" s="165"/>
      <c r="N1064" s="71" t="n">
        <f aca="false">SUM(O1064:V1064)-K1064</f>
        <v>0</v>
      </c>
      <c r="O1064" s="165"/>
      <c r="P1064" s="165"/>
      <c r="Q1064" s="165"/>
      <c r="R1064" s="165"/>
      <c r="S1064" s="165"/>
      <c r="T1064" s="69"/>
      <c r="U1064" s="69"/>
      <c r="V1064" s="66"/>
      <c r="W1064" s="67"/>
      <c r="X1064" s="67"/>
      <c r="Z1064" s="183"/>
      <c r="AA1064" s="183"/>
      <c r="AB1064" s="183"/>
      <c r="AC1064" s="183"/>
      <c r="AD1064" s="183"/>
      <c r="AE1064" s="183"/>
      <c r="AF1064" s="183"/>
      <c r="AG1064" s="183"/>
    </row>
    <row r="1065" s="10" customFormat="true" ht="23.85" hidden="false" customHeight="false" outlineLevel="1" collapsed="false">
      <c r="A1065" s="49" t="s">
        <v>2012</v>
      </c>
      <c r="B1065" s="50" t="s">
        <v>49</v>
      </c>
      <c r="C1065" s="50" t="s">
        <v>2013</v>
      </c>
      <c r="D1065" s="50" t="s">
        <v>80</v>
      </c>
      <c r="E1065" s="45" t="s">
        <v>2014</v>
      </c>
      <c r="F1065" s="7" t="s">
        <v>130</v>
      </c>
      <c r="G1065" s="51" t="n">
        <v>9.44</v>
      </c>
      <c r="H1065" s="55"/>
      <c r="I1065" s="46" t="n">
        <f aca="false">$D$1116</f>
        <v>0.264</v>
      </c>
      <c r="J1065" s="53" t="n">
        <f aca="false">TRUNC(H1065*(1+I1065),2)</f>
        <v>0</v>
      </c>
      <c r="K1065" s="54" t="n">
        <f aca="false">TRUNC(J1065*G1065,2)</f>
        <v>0</v>
      </c>
      <c r="L1065" s="51"/>
      <c r="M1065" s="46"/>
      <c r="N1065" s="7" t="n">
        <f aca="false">SUM(O1065:V1065)-K1065</f>
        <v>0</v>
      </c>
      <c r="O1065" s="51"/>
      <c r="P1065" s="51"/>
      <c r="Q1065" s="51"/>
      <c r="R1065" s="51"/>
      <c r="S1065" s="51"/>
      <c r="T1065" s="51"/>
      <c r="U1065" s="51" t="n">
        <f aca="false">K1065</f>
        <v>0</v>
      </c>
      <c r="V1065" s="51"/>
      <c r="W1065" s="50"/>
      <c r="X1065" s="50"/>
    </row>
    <row r="1066" s="43" customFormat="true" ht="14.15" hidden="false" customHeight="false" outlineLevel="0" collapsed="false">
      <c r="A1066" s="36" t="n">
        <v>20</v>
      </c>
      <c r="B1066" s="37"/>
      <c r="C1066" s="37"/>
      <c r="D1066" s="82"/>
      <c r="E1066" s="36" t="s">
        <v>2015</v>
      </c>
      <c r="F1066" s="38"/>
      <c r="G1066" s="38"/>
      <c r="H1066" s="55"/>
      <c r="I1066" s="38"/>
      <c r="J1066" s="38"/>
      <c r="K1066" s="39"/>
      <c r="L1066" s="40" t="n">
        <f aca="false">SUM(K1068:K1070)</f>
        <v>0</v>
      </c>
      <c r="M1066" s="41" t="e">
        <f aca="false">(L1066)/$L$1115</f>
        <v>#DIV/0!</v>
      </c>
      <c r="N1066" s="42" t="n">
        <f aca="false">SUM(O1066:V1066)-K1066</f>
        <v>0</v>
      </c>
      <c r="O1066" s="40" t="str">
        <f aca="false">IF(SUM(O1068:O1070)&gt;0,SUM(O1068:O1070),"-")</f>
        <v>-</v>
      </c>
      <c r="P1066" s="40" t="str">
        <f aca="false">IF(SUM(P1068:P1070)&gt;0,SUM(P1068:P1070),"-")</f>
        <v>-</v>
      </c>
      <c r="Q1066" s="40" t="str">
        <f aca="false">IF(SUM(Q1068:Q1070)&gt;0,SUM(Q1068:Q1070),"-")</f>
        <v>-</v>
      </c>
      <c r="R1066" s="40" t="str">
        <f aca="false">IF(SUM(R1068:R1070)&gt;0,SUM(R1068:R1070),"-")</f>
        <v>-</v>
      </c>
      <c r="S1066" s="40" t="str">
        <f aca="false">IF(SUM(S1068:S1070)&gt;0,SUM(S1068:S1070),"-")</f>
        <v>-</v>
      </c>
      <c r="T1066" s="40" t="str">
        <f aca="false">IF(SUM(T1068:T1070)&gt;0,SUM(T1068:T1070),"-")</f>
        <v>-</v>
      </c>
      <c r="U1066" s="40" t="str">
        <f aca="false">IF(SUM(U1068:U1070)&gt;0,SUM(U1068:U1070),"-")</f>
        <v>-</v>
      </c>
      <c r="V1066" s="40" t="str">
        <f aca="false">IF(SUM(V1068:V1070)&gt;0,SUM(V1068:V1070),"-")</f>
        <v>-</v>
      </c>
      <c r="W1066" s="40" t="str">
        <f aca="false">IF(SUM(W1068:W1070)&gt;0,SUM(W1068:W1070),"-")</f>
        <v>-</v>
      </c>
      <c r="X1066" s="40" t="str">
        <f aca="false">IF(SUM(X1068:X1070)&gt;0,SUM(X1068:X1070),"-")</f>
        <v>-</v>
      </c>
      <c r="IM1066" s="44"/>
      <c r="IN1066" s="44"/>
    </row>
    <row r="1067" s="9" customFormat="true" ht="14.15" hidden="false" customHeight="false" outlineLevel="0" collapsed="false">
      <c r="A1067" s="49"/>
      <c r="B1067" s="83"/>
      <c r="C1067" s="83"/>
      <c r="D1067" s="83"/>
      <c r="E1067" s="3"/>
      <c r="F1067" s="50"/>
      <c r="G1067" s="50"/>
      <c r="H1067" s="55"/>
      <c r="I1067" s="50"/>
      <c r="J1067" s="50"/>
      <c r="K1067" s="51"/>
      <c r="L1067" s="51"/>
      <c r="M1067" s="46"/>
      <c r="N1067" s="46" t="n">
        <f aca="false">SUM(O1067:V1067)-K1067</f>
        <v>0</v>
      </c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IM1067" s="10"/>
      <c r="IN1067" s="10"/>
    </row>
    <row r="1068" s="9" customFormat="true" ht="14.15" hidden="false" customHeight="false" outlineLevel="1" collapsed="false">
      <c r="A1068" s="49" t="s">
        <v>2016</v>
      </c>
      <c r="B1068" s="50" t="s">
        <v>49</v>
      </c>
      <c r="C1068" s="50" t="s">
        <v>2017</v>
      </c>
      <c r="D1068" s="50" t="s">
        <v>51</v>
      </c>
      <c r="E1068" s="45" t="s">
        <v>2018</v>
      </c>
      <c r="F1068" s="7" t="s">
        <v>64</v>
      </c>
      <c r="G1068" s="51" t="n">
        <v>35.09</v>
      </c>
      <c r="H1068" s="55"/>
      <c r="I1068" s="46" t="n">
        <f aca="false">$D$1116</f>
        <v>0.264</v>
      </c>
      <c r="J1068" s="53" t="n">
        <f aca="false">TRUNC(H1068*(1+I1068),2)</f>
        <v>0</v>
      </c>
      <c r="K1068" s="54" t="n">
        <f aca="false">TRUNC(J1068*G1068,2)</f>
        <v>0</v>
      </c>
      <c r="L1068" s="184"/>
      <c r="M1068" s="46"/>
      <c r="N1068" s="7" t="n">
        <f aca="false">SUM(O1068:V1068)-K1068</f>
        <v>0</v>
      </c>
      <c r="O1068" s="51"/>
      <c r="P1068" s="51"/>
      <c r="Q1068" s="51"/>
      <c r="R1068" s="51"/>
      <c r="S1068" s="51"/>
      <c r="T1068" s="51"/>
      <c r="U1068" s="51"/>
      <c r="V1068" s="51"/>
      <c r="W1068" s="51" t="n">
        <f aca="false">K1068</f>
        <v>0</v>
      </c>
      <c r="X1068" s="7"/>
      <c r="IM1068" s="10"/>
      <c r="IN1068" s="10"/>
    </row>
    <row r="1069" s="10" customFormat="true" ht="23.85" hidden="false" customHeight="false" outlineLevel="1" collapsed="false">
      <c r="A1069" s="49" t="s">
        <v>2019</v>
      </c>
      <c r="B1069" s="50" t="s">
        <v>49</v>
      </c>
      <c r="C1069" s="50" t="s">
        <v>2020</v>
      </c>
      <c r="D1069" s="50" t="s">
        <v>80</v>
      </c>
      <c r="E1069" s="45" t="s">
        <v>2021</v>
      </c>
      <c r="F1069" s="7" t="s">
        <v>117</v>
      </c>
      <c r="G1069" s="51" t="n">
        <v>8.58</v>
      </c>
      <c r="H1069" s="55"/>
      <c r="I1069" s="46" t="n">
        <f aca="false">$D$1116</f>
        <v>0.264</v>
      </c>
      <c r="J1069" s="53" t="n">
        <f aca="false">TRUNC(H1069*(1+I1069),2)</f>
        <v>0</v>
      </c>
      <c r="K1069" s="54" t="n">
        <f aca="false">TRUNC(J1069*G1069,2)</f>
        <v>0</v>
      </c>
      <c r="L1069" s="51"/>
      <c r="M1069" s="46"/>
      <c r="N1069" s="7" t="n">
        <f aca="false">SUM(O1069:V1069)-K1069</f>
        <v>0</v>
      </c>
      <c r="O1069" s="51"/>
      <c r="P1069" s="51"/>
      <c r="Q1069" s="51"/>
      <c r="R1069" s="51"/>
      <c r="S1069" s="51"/>
      <c r="T1069" s="51"/>
      <c r="U1069" s="51"/>
      <c r="V1069" s="51"/>
      <c r="W1069" s="51" t="n">
        <f aca="false">K1069</f>
        <v>0</v>
      </c>
      <c r="X1069" s="50"/>
    </row>
    <row r="1070" s="10" customFormat="true" ht="23.85" hidden="false" customHeight="false" outlineLevel="1" collapsed="false">
      <c r="A1070" s="49" t="s">
        <v>2022</v>
      </c>
      <c r="B1070" s="50" t="s">
        <v>49</v>
      </c>
      <c r="C1070" s="50" t="s">
        <v>2023</v>
      </c>
      <c r="D1070" s="50" t="s">
        <v>80</v>
      </c>
      <c r="E1070" s="45" t="s">
        <v>2024</v>
      </c>
      <c r="F1070" s="7" t="s">
        <v>117</v>
      </c>
      <c r="G1070" s="51" t="n">
        <v>34.31</v>
      </c>
      <c r="H1070" s="55"/>
      <c r="I1070" s="46" t="n">
        <f aca="false">$D$1116</f>
        <v>0.264</v>
      </c>
      <c r="J1070" s="53" t="n">
        <f aca="false">TRUNC(H1070*(1+I1070),2)</f>
        <v>0</v>
      </c>
      <c r="K1070" s="54" t="n">
        <f aca="false">TRUNC(J1070*G1070,2)</f>
        <v>0</v>
      </c>
      <c r="L1070" s="51"/>
      <c r="M1070" s="46"/>
      <c r="N1070" s="7" t="n">
        <f aca="false">SUM(O1070:V1070)-K1070</f>
        <v>0</v>
      </c>
      <c r="O1070" s="51"/>
      <c r="P1070" s="51"/>
      <c r="Q1070" s="51"/>
      <c r="R1070" s="51"/>
      <c r="S1070" s="51"/>
      <c r="T1070" s="51"/>
      <c r="U1070" s="51"/>
      <c r="V1070" s="51"/>
      <c r="W1070" s="51" t="n">
        <f aca="false">K1070</f>
        <v>0</v>
      </c>
      <c r="X1070" s="50"/>
    </row>
    <row r="1071" s="43" customFormat="true" ht="14.15" hidden="false" customHeight="false" outlineLevel="0" collapsed="false">
      <c r="A1071" s="113" t="s">
        <v>2025</v>
      </c>
      <c r="B1071" s="82"/>
      <c r="C1071" s="82"/>
      <c r="D1071" s="82"/>
      <c r="E1071" s="36" t="s">
        <v>1962</v>
      </c>
      <c r="F1071" s="38"/>
      <c r="G1071" s="38"/>
      <c r="H1071" s="55"/>
      <c r="I1071" s="38"/>
      <c r="J1071" s="38"/>
      <c r="K1071" s="39"/>
      <c r="L1071" s="40" t="n">
        <f aca="false">SUM(K1075:K1105)</f>
        <v>0</v>
      </c>
      <c r="M1071" s="41" t="e">
        <f aca="false">(L1071)/$L$1115</f>
        <v>#DIV/0!</v>
      </c>
      <c r="N1071" s="42" t="n">
        <f aca="false">SUM(O1071:V1071)-K1071</f>
        <v>0</v>
      </c>
      <c r="O1071" s="40" t="str">
        <f aca="false">IF(SUM(O1073:O1105)&gt;0,SUM(O1073:O1105),"-")</f>
        <v>-</v>
      </c>
      <c r="P1071" s="40" t="str">
        <f aca="false">IF(SUM(P1073:P1105)&gt;0,SUM(P1073:P1105),"-")</f>
        <v>-</v>
      </c>
      <c r="Q1071" s="40" t="str">
        <f aca="false">IF(SUM(Q1073:Q1105)&gt;0,SUM(Q1073:Q1105),"-")</f>
        <v>-</v>
      </c>
      <c r="R1071" s="40" t="str">
        <f aca="false">IF(SUM(R1073:R1105)&gt;0,SUM(R1073:R1105),"-")</f>
        <v>-</v>
      </c>
      <c r="S1071" s="40" t="str">
        <f aca="false">IF(SUM(S1073:S1105)&gt;0,SUM(S1073:S1105),"-")</f>
        <v>-</v>
      </c>
      <c r="T1071" s="40" t="str">
        <f aca="false">IF(SUM(T1073:T1105)&gt;0,SUM(T1073:T1105),"-")</f>
        <v>-</v>
      </c>
      <c r="U1071" s="40" t="str">
        <f aca="false">IF(SUM(U1073:U1105)&gt;0,SUM(U1073:U1105),"-")</f>
        <v>-</v>
      </c>
      <c r="V1071" s="40" t="str">
        <f aca="false">IF(SUM(V1073:V1105)&gt;0,SUM(V1073:V1105),"-")</f>
        <v>-</v>
      </c>
      <c r="W1071" s="40" t="str">
        <f aca="false">IF(SUM(W1073:W1105)&gt;0,SUM(W1073:W1105),"-")</f>
        <v>-</v>
      </c>
      <c r="X1071" s="40" t="str">
        <f aca="false">IF(SUM(X1073:X1105)&gt;0,SUM(X1073:X1105),"-")</f>
        <v>-</v>
      </c>
      <c r="IM1071" s="44"/>
      <c r="IN1071" s="44"/>
    </row>
    <row r="1072" s="137" customFormat="true" ht="14.15" hidden="false" customHeight="false" outlineLevel="0" collapsed="false">
      <c r="A1072" s="98"/>
      <c r="B1072" s="134"/>
      <c r="C1072" s="134"/>
      <c r="D1072" s="83"/>
      <c r="E1072" s="185"/>
      <c r="F1072" s="99"/>
      <c r="G1072" s="99"/>
      <c r="H1072" s="55"/>
      <c r="I1072" s="99"/>
      <c r="J1072" s="99"/>
      <c r="K1072" s="101"/>
      <c r="L1072" s="101"/>
      <c r="M1072" s="102"/>
      <c r="N1072" s="46" t="n">
        <f aca="false">SUM(O1072:V1072)-K1072</f>
        <v>0</v>
      </c>
      <c r="O1072" s="100"/>
      <c r="P1072" s="100"/>
      <c r="Q1072" s="100"/>
      <c r="R1072" s="100"/>
      <c r="S1072" s="100"/>
      <c r="T1072" s="100"/>
      <c r="U1072" s="100"/>
      <c r="V1072" s="102"/>
      <c r="W1072" s="100"/>
      <c r="X1072" s="100"/>
      <c r="IM1072" s="106"/>
      <c r="IN1072" s="106"/>
    </row>
    <row r="1073" s="72" customFormat="true" ht="14.15" hidden="false" customHeight="false" outlineLevel="1" collapsed="false">
      <c r="A1073" s="65" t="s">
        <v>2026</v>
      </c>
      <c r="B1073" s="67"/>
      <c r="C1073" s="67"/>
      <c r="D1073" s="67"/>
      <c r="E1073" s="68" t="s">
        <v>2027</v>
      </c>
      <c r="F1073" s="71"/>
      <c r="G1073" s="71"/>
      <c r="H1073" s="52"/>
      <c r="I1073" s="71"/>
      <c r="J1073" s="71"/>
      <c r="K1073" s="84"/>
      <c r="L1073" s="69"/>
      <c r="M1073" s="70"/>
      <c r="N1073" s="71" t="n">
        <f aca="false">SUM(O1073:V1073)-K1073</f>
        <v>0</v>
      </c>
      <c r="O1073" s="69"/>
      <c r="P1073" s="69"/>
      <c r="Q1073" s="69"/>
      <c r="R1073" s="69"/>
      <c r="S1073" s="69"/>
      <c r="T1073" s="69"/>
      <c r="U1073" s="69"/>
      <c r="V1073" s="69"/>
      <c r="W1073" s="71"/>
      <c r="X1073" s="71"/>
      <c r="IM1073" s="85"/>
      <c r="IN1073" s="85"/>
    </row>
    <row r="1074" s="89" customFormat="true" ht="14.15" hidden="false" customHeight="false" outlineLevel="1" collapsed="false">
      <c r="A1074" s="73" t="s">
        <v>2028</v>
      </c>
      <c r="B1074" s="75"/>
      <c r="C1074" s="75"/>
      <c r="D1074" s="75"/>
      <c r="E1074" s="186" t="s">
        <v>2029</v>
      </c>
      <c r="F1074" s="74"/>
      <c r="G1074" s="74"/>
      <c r="H1074" s="55"/>
      <c r="I1074" s="74"/>
      <c r="J1074" s="74"/>
      <c r="K1074" s="94"/>
      <c r="L1074" s="77"/>
      <c r="M1074" s="78"/>
      <c r="N1074" s="79" t="n">
        <f aca="false">SUM(O1074:V1074)-K1074</f>
        <v>0</v>
      </c>
      <c r="O1074" s="77"/>
      <c r="P1074" s="77"/>
      <c r="Q1074" s="77"/>
      <c r="R1074" s="77"/>
      <c r="S1074" s="77"/>
      <c r="T1074" s="77"/>
      <c r="U1074" s="77"/>
      <c r="V1074" s="77"/>
      <c r="W1074" s="74"/>
      <c r="X1074" s="74"/>
    </row>
    <row r="1075" s="10" customFormat="true" ht="12.8" hidden="false" customHeight="false" outlineLevel="1" collapsed="false">
      <c r="A1075" s="49" t="s">
        <v>2030</v>
      </c>
      <c r="B1075" s="50" t="s">
        <v>72</v>
      </c>
      <c r="C1075" s="50" t="s">
        <v>2031</v>
      </c>
      <c r="D1075" s="50" t="s">
        <v>80</v>
      </c>
      <c r="E1075" s="45" t="s">
        <v>2032</v>
      </c>
      <c r="F1075" s="7" t="s">
        <v>2033</v>
      </c>
      <c r="G1075" s="51" t="n">
        <v>1</v>
      </c>
      <c r="H1075" s="55"/>
      <c r="I1075" s="46" t="n">
        <f aca="false">$D$1116</f>
        <v>0.264</v>
      </c>
      <c r="J1075" s="53" t="n">
        <f aca="false">TRUNC(H1075*(1+I1075),2)</f>
        <v>0</v>
      </c>
      <c r="K1075" s="54" t="n">
        <f aca="false">TRUNC(J1075*G1075,2)</f>
        <v>0</v>
      </c>
      <c r="L1075" s="51"/>
      <c r="M1075" s="46"/>
      <c r="N1075" s="7"/>
      <c r="O1075" s="51"/>
      <c r="P1075" s="51"/>
      <c r="Q1075" s="51"/>
      <c r="R1075" s="51"/>
      <c r="S1075" s="51"/>
      <c r="T1075" s="51"/>
      <c r="U1075" s="51"/>
      <c r="V1075" s="51"/>
      <c r="W1075" s="50"/>
      <c r="X1075" s="109" t="n">
        <f aca="false">K1075</f>
        <v>0</v>
      </c>
    </row>
    <row r="1076" s="10" customFormat="true" ht="12.8" hidden="false" customHeight="false" outlineLevel="1" collapsed="false">
      <c r="A1076" s="49" t="s">
        <v>2034</v>
      </c>
      <c r="B1076" s="50" t="s">
        <v>72</v>
      </c>
      <c r="C1076" s="50" t="s">
        <v>2035</v>
      </c>
      <c r="D1076" s="50" t="s">
        <v>80</v>
      </c>
      <c r="E1076" s="45" t="s">
        <v>2036</v>
      </c>
      <c r="F1076" s="7" t="s">
        <v>2033</v>
      </c>
      <c r="G1076" s="51" t="n">
        <v>1</v>
      </c>
      <c r="H1076" s="55"/>
      <c r="I1076" s="46" t="n">
        <f aca="false">$D$1116</f>
        <v>0.264</v>
      </c>
      <c r="J1076" s="53" t="n">
        <f aca="false">TRUNC(H1076*(1+I1076),2)</f>
        <v>0</v>
      </c>
      <c r="K1076" s="54" t="n">
        <f aca="false">TRUNC(J1076*G1076,2)</f>
        <v>0</v>
      </c>
      <c r="L1076" s="51"/>
      <c r="M1076" s="46"/>
      <c r="N1076" s="7"/>
      <c r="O1076" s="51"/>
      <c r="P1076" s="51"/>
      <c r="Q1076" s="51"/>
      <c r="R1076" s="51"/>
      <c r="S1076" s="51"/>
      <c r="T1076" s="51"/>
      <c r="U1076" s="51"/>
      <c r="V1076" s="51"/>
      <c r="W1076" s="50"/>
      <c r="X1076" s="109" t="n">
        <f aca="false">K1076</f>
        <v>0</v>
      </c>
    </row>
    <row r="1077" s="10" customFormat="true" ht="12.8" hidden="false" customHeight="false" outlineLevel="1" collapsed="false">
      <c r="A1077" s="49" t="s">
        <v>2037</v>
      </c>
      <c r="B1077" s="50" t="s">
        <v>72</v>
      </c>
      <c r="C1077" s="50" t="s">
        <v>2038</v>
      </c>
      <c r="D1077" s="50" t="s">
        <v>80</v>
      </c>
      <c r="E1077" s="45" t="s">
        <v>2039</v>
      </c>
      <c r="F1077" s="7" t="s">
        <v>2033</v>
      </c>
      <c r="G1077" s="51" t="n">
        <v>1</v>
      </c>
      <c r="H1077" s="55"/>
      <c r="I1077" s="46" t="n">
        <f aca="false">$D$1116</f>
        <v>0.264</v>
      </c>
      <c r="J1077" s="53" t="n">
        <f aca="false">TRUNC(H1077*(1+I1077),2)</f>
        <v>0</v>
      </c>
      <c r="K1077" s="54" t="n">
        <f aca="false">TRUNC(J1077*G1077,2)</f>
        <v>0</v>
      </c>
      <c r="L1077" s="51"/>
      <c r="M1077" s="46"/>
      <c r="N1077" s="7"/>
      <c r="O1077" s="51"/>
      <c r="P1077" s="51"/>
      <c r="Q1077" s="51"/>
      <c r="R1077" s="51"/>
      <c r="S1077" s="51"/>
      <c r="T1077" s="51"/>
      <c r="U1077" s="51"/>
      <c r="V1077" s="51"/>
      <c r="W1077" s="50"/>
      <c r="X1077" s="109" t="n">
        <f aca="false">K1077</f>
        <v>0</v>
      </c>
    </row>
    <row r="1078" s="10" customFormat="true" ht="12.8" hidden="false" customHeight="false" outlineLevel="1" collapsed="false">
      <c r="A1078" s="49" t="s">
        <v>2040</v>
      </c>
      <c r="B1078" s="50" t="s">
        <v>72</v>
      </c>
      <c r="C1078" s="50" t="s">
        <v>2041</v>
      </c>
      <c r="D1078" s="50" t="s">
        <v>80</v>
      </c>
      <c r="E1078" s="45" t="s">
        <v>2042</v>
      </c>
      <c r="F1078" s="7" t="s">
        <v>2033</v>
      </c>
      <c r="G1078" s="51" t="n">
        <v>42</v>
      </c>
      <c r="H1078" s="55"/>
      <c r="I1078" s="46" t="n">
        <f aca="false">$D$1116</f>
        <v>0.264</v>
      </c>
      <c r="J1078" s="53" t="n">
        <f aca="false">TRUNC(H1078*(1+I1078),2)</f>
        <v>0</v>
      </c>
      <c r="K1078" s="54" t="n">
        <f aca="false">TRUNC(J1078*G1078,2)</f>
        <v>0</v>
      </c>
      <c r="L1078" s="51"/>
      <c r="M1078" s="46"/>
      <c r="N1078" s="7"/>
      <c r="O1078" s="51"/>
      <c r="P1078" s="51"/>
      <c r="Q1078" s="51"/>
      <c r="R1078" s="51"/>
      <c r="S1078" s="51"/>
      <c r="T1078" s="51"/>
      <c r="U1078" s="51"/>
      <c r="V1078" s="51"/>
      <c r="W1078" s="50"/>
      <c r="X1078" s="109" t="n">
        <f aca="false">K1078</f>
        <v>0</v>
      </c>
    </row>
    <row r="1079" s="10" customFormat="true" ht="12.8" hidden="false" customHeight="false" outlineLevel="1" collapsed="false">
      <c r="A1079" s="49" t="s">
        <v>2043</v>
      </c>
      <c r="B1079" s="50" t="s">
        <v>72</v>
      </c>
      <c r="C1079" s="50" t="s">
        <v>2044</v>
      </c>
      <c r="D1079" s="50" t="s">
        <v>80</v>
      </c>
      <c r="E1079" s="45" t="s">
        <v>2045</v>
      </c>
      <c r="F1079" s="7" t="s">
        <v>2033</v>
      </c>
      <c r="G1079" s="51" t="n">
        <v>1</v>
      </c>
      <c r="H1079" s="55"/>
      <c r="I1079" s="46" t="n">
        <f aca="false">$D$1116</f>
        <v>0.264</v>
      </c>
      <c r="J1079" s="53" t="n">
        <f aca="false">TRUNC(H1079*(1+I1079),2)</f>
        <v>0</v>
      </c>
      <c r="K1079" s="54" t="n">
        <f aca="false">TRUNC(J1079*G1079,2)</f>
        <v>0</v>
      </c>
      <c r="L1079" s="51"/>
      <c r="M1079" s="46"/>
      <c r="N1079" s="7"/>
      <c r="O1079" s="51"/>
      <c r="P1079" s="51"/>
      <c r="Q1079" s="51"/>
      <c r="R1079" s="51"/>
      <c r="S1079" s="51"/>
      <c r="T1079" s="51"/>
      <c r="U1079" s="51"/>
      <c r="V1079" s="51"/>
      <c r="W1079" s="50"/>
      <c r="X1079" s="109" t="n">
        <f aca="false">K1079</f>
        <v>0</v>
      </c>
    </row>
    <row r="1080" s="9" customFormat="true" ht="14.15" hidden="false" customHeight="false" outlineLevel="1" collapsed="false">
      <c r="A1080" s="49" t="s">
        <v>2046</v>
      </c>
      <c r="B1080" s="50" t="s">
        <v>72</v>
      </c>
      <c r="C1080" s="50" t="s">
        <v>2047</v>
      </c>
      <c r="D1080" s="50" t="s">
        <v>80</v>
      </c>
      <c r="E1080" s="45" t="s">
        <v>2048</v>
      </c>
      <c r="F1080" s="7" t="s">
        <v>2033</v>
      </c>
      <c r="G1080" s="51" t="n">
        <v>1</v>
      </c>
      <c r="H1080" s="55"/>
      <c r="I1080" s="46" t="n">
        <f aca="false">$D$1116</f>
        <v>0.264</v>
      </c>
      <c r="J1080" s="53" t="n">
        <f aca="false">TRUNC(H1080*(1+I1080),2)</f>
        <v>0</v>
      </c>
      <c r="K1080" s="54" t="n">
        <f aca="false">TRUNC(J1080*G1080,2)</f>
        <v>0</v>
      </c>
      <c r="L1080" s="51"/>
      <c r="M1080" s="46"/>
      <c r="N1080" s="7" t="n">
        <f aca="false">SUM(O1080:V1080)-K1080</f>
        <v>0</v>
      </c>
      <c r="O1080" s="51"/>
      <c r="P1080" s="51"/>
      <c r="Q1080" s="51"/>
      <c r="R1080" s="51"/>
      <c r="S1080" s="51"/>
      <c r="T1080" s="51"/>
      <c r="U1080" s="51"/>
      <c r="V1080" s="51"/>
      <c r="W1080" s="7"/>
      <c r="X1080" s="109" t="n">
        <f aca="false">K1080</f>
        <v>0</v>
      </c>
      <c r="IM1080" s="10"/>
      <c r="IN1080" s="10"/>
    </row>
    <row r="1081" s="9" customFormat="true" ht="14.15" hidden="false" customHeight="false" outlineLevel="1" collapsed="false">
      <c r="A1081" s="49" t="s">
        <v>2049</v>
      </c>
      <c r="B1081" s="50" t="s">
        <v>72</v>
      </c>
      <c r="C1081" s="50" t="s">
        <v>2050</v>
      </c>
      <c r="D1081" s="50" t="s">
        <v>80</v>
      </c>
      <c r="E1081" s="45" t="s">
        <v>2051</v>
      </c>
      <c r="F1081" s="7" t="s">
        <v>2033</v>
      </c>
      <c r="G1081" s="51" t="n">
        <v>1</v>
      </c>
      <c r="H1081" s="55"/>
      <c r="I1081" s="46" t="n">
        <f aca="false">$D$1116</f>
        <v>0.264</v>
      </c>
      <c r="J1081" s="53" t="n">
        <f aca="false">TRUNC(H1081*(1+I1081),2)</f>
        <v>0</v>
      </c>
      <c r="K1081" s="54" t="n">
        <f aca="false">TRUNC(J1081*G1081,2)</f>
        <v>0</v>
      </c>
      <c r="L1081" s="51"/>
      <c r="M1081" s="46"/>
      <c r="N1081" s="7" t="n">
        <f aca="false">SUM(O1081:V1081)-K1081</f>
        <v>0</v>
      </c>
      <c r="O1081" s="51"/>
      <c r="P1081" s="51"/>
      <c r="Q1081" s="51"/>
      <c r="R1081" s="51"/>
      <c r="S1081" s="51"/>
      <c r="T1081" s="51"/>
      <c r="U1081" s="51"/>
      <c r="V1081" s="51"/>
      <c r="W1081" s="7"/>
      <c r="X1081" s="109" t="n">
        <f aca="false">K1081</f>
        <v>0</v>
      </c>
      <c r="IM1081" s="10"/>
      <c r="IN1081" s="10"/>
    </row>
    <row r="1082" s="9" customFormat="true" ht="14.15" hidden="false" customHeight="false" outlineLevel="1" collapsed="false">
      <c r="A1082" s="49" t="s">
        <v>2052</v>
      </c>
      <c r="B1082" s="50" t="s">
        <v>72</v>
      </c>
      <c r="C1082" s="50" t="s">
        <v>2053</v>
      </c>
      <c r="D1082" s="50" t="s">
        <v>80</v>
      </c>
      <c r="E1082" s="45" t="s">
        <v>2054</v>
      </c>
      <c r="F1082" s="7" t="s">
        <v>2033</v>
      </c>
      <c r="G1082" s="51" t="n">
        <v>36</v>
      </c>
      <c r="H1082" s="55"/>
      <c r="I1082" s="46" t="n">
        <f aca="false">$D$1116</f>
        <v>0.264</v>
      </c>
      <c r="J1082" s="53" t="n">
        <f aca="false">TRUNC(H1082*(1+I1082),2)</f>
        <v>0</v>
      </c>
      <c r="K1082" s="54" t="n">
        <f aca="false">TRUNC(J1082*G1082,2)</f>
        <v>0</v>
      </c>
      <c r="L1082" s="51"/>
      <c r="M1082" s="46"/>
      <c r="N1082" s="7" t="n">
        <f aca="false">SUM(O1082:V1082)-K1082</f>
        <v>0</v>
      </c>
      <c r="O1082" s="51"/>
      <c r="P1082" s="51"/>
      <c r="Q1082" s="51"/>
      <c r="R1082" s="51"/>
      <c r="S1082" s="51"/>
      <c r="T1082" s="51"/>
      <c r="U1082" s="51"/>
      <c r="V1082" s="51"/>
      <c r="W1082" s="7"/>
      <c r="X1082" s="109" t="n">
        <f aca="false">K1082</f>
        <v>0</v>
      </c>
      <c r="IM1082" s="10"/>
      <c r="IN1082" s="10"/>
    </row>
    <row r="1083" s="9" customFormat="true" ht="14.15" hidden="false" customHeight="false" outlineLevel="1" collapsed="false">
      <c r="A1083" s="49" t="s">
        <v>2055</v>
      </c>
      <c r="B1083" s="50" t="s">
        <v>72</v>
      </c>
      <c r="C1083" s="50" t="s">
        <v>2056</v>
      </c>
      <c r="D1083" s="50" t="s">
        <v>80</v>
      </c>
      <c r="E1083" s="45" t="s">
        <v>2057</v>
      </c>
      <c r="F1083" s="7" t="s">
        <v>2033</v>
      </c>
      <c r="G1083" s="51" t="n">
        <v>1</v>
      </c>
      <c r="H1083" s="55"/>
      <c r="I1083" s="46" t="n">
        <f aca="false">$D$1116</f>
        <v>0.264</v>
      </c>
      <c r="J1083" s="53" t="n">
        <f aca="false">TRUNC(H1083*(1+I1083),2)</f>
        <v>0</v>
      </c>
      <c r="K1083" s="54" t="n">
        <f aca="false">TRUNC(J1083*G1083,2)</f>
        <v>0</v>
      </c>
      <c r="L1083" s="51"/>
      <c r="M1083" s="46"/>
      <c r="N1083" s="7" t="n">
        <f aca="false">SUM(O1083:V1083)-K1083</f>
        <v>0</v>
      </c>
      <c r="O1083" s="51"/>
      <c r="P1083" s="51"/>
      <c r="Q1083" s="51"/>
      <c r="R1083" s="51"/>
      <c r="S1083" s="51"/>
      <c r="T1083" s="51"/>
      <c r="U1083" s="51"/>
      <c r="V1083" s="51"/>
      <c r="W1083" s="7"/>
      <c r="X1083" s="109" t="n">
        <f aca="false">K1083</f>
        <v>0</v>
      </c>
      <c r="IM1083" s="10"/>
      <c r="IN1083" s="10"/>
    </row>
    <row r="1084" s="9" customFormat="true" ht="14.15" hidden="false" customHeight="false" outlineLevel="1" collapsed="false">
      <c r="A1084" s="49" t="s">
        <v>2058</v>
      </c>
      <c r="B1084" s="50" t="s">
        <v>72</v>
      </c>
      <c r="C1084" s="50" t="s">
        <v>2059</v>
      </c>
      <c r="D1084" s="50" t="s">
        <v>80</v>
      </c>
      <c r="E1084" s="45" t="s">
        <v>2060</v>
      </c>
      <c r="F1084" s="7" t="s">
        <v>117</v>
      </c>
      <c r="G1084" s="51" t="n">
        <v>1</v>
      </c>
      <c r="H1084" s="55"/>
      <c r="I1084" s="46" t="n">
        <f aca="false">$D$1116</f>
        <v>0.264</v>
      </c>
      <c r="J1084" s="53" t="n">
        <f aca="false">TRUNC(H1084*(1+I1084),2)</f>
        <v>0</v>
      </c>
      <c r="K1084" s="54" t="n">
        <f aca="false">TRUNC(J1084*G1084,2)</f>
        <v>0</v>
      </c>
      <c r="L1084" s="51"/>
      <c r="M1084" s="46"/>
      <c r="N1084" s="7" t="n">
        <f aca="false">SUM(O1084:V1084)-K1084</f>
        <v>0</v>
      </c>
      <c r="O1084" s="51"/>
      <c r="P1084" s="51"/>
      <c r="Q1084" s="51"/>
      <c r="R1084" s="51"/>
      <c r="S1084" s="51"/>
      <c r="T1084" s="51"/>
      <c r="U1084" s="51"/>
      <c r="V1084" s="51"/>
      <c r="W1084" s="7"/>
      <c r="X1084" s="109" t="n">
        <f aca="false">K1084</f>
        <v>0</v>
      </c>
      <c r="IM1084" s="10"/>
      <c r="IN1084" s="10"/>
    </row>
    <row r="1085" s="9" customFormat="true" ht="14.15" hidden="false" customHeight="false" outlineLevel="1" collapsed="false">
      <c r="A1085" s="49" t="s">
        <v>2061</v>
      </c>
      <c r="B1085" s="50" t="s">
        <v>72</v>
      </c>
      <c r="C1085" s="50" t="s">
        <v>2062</v>
      </c>
      <c r="D1085" s="50" t="s">
        <v>80</v>
      </c>
      <c r="E1085" s="45" t="s">
        <v>2063</v>
      </c>
      <c r="F1085" s="7" t="s">
        <v>2033</v>
      </c>
      <c r="G1085" s="51" t="n">
        <v>2</v>
      </c>
      <c r="H1085" s="55"/>
      <c r="I1085" s="46" t="n">
        <f aca="false">$D$1116</f>
        <v>0.264</v>
      </c>
      <c r="J1085" s="53" t="n">
        <f aca="false">TRUNC(H1085*(1+I1085),2)</f>
        <v>0</v>
      </c>
      <c r="K1085" s="54" t="n">
        <f aca="false">TRUNC(J1085*G1085,2)</f>
        <v>0</v>
      </c>
      <c r="L1085" s="51"/>
      <c r="M1085" s="46"/>
      <c r="N1085" s="7" t="n">
        <f aca="false">SUM(O1085:V1085)-K1085</f>
        <v>0</v>
      </c>
      <c r="O1085" s="51"/>
      <c r="P1085" s="51"/>
      <c r="Q1085" s="51"/>
      <c r="R1085" s="51"/>
      <c r="S1085" s="51"/>
      <c r="T1085" s="51"/>
      <c r="U1085" s="51"/>
      <c r="V1085" s="51"/>
      <c r="W1085" s="7"/>
      <c r="X1085" s="109" t="n">
        <f aca="false">K1085</f>
        <v>0</v>
      </c>
      <c r="IM1085" s="10"/>
      <c r="IN1085" s="10"/>
    </row>
    <row r="1086" s="9" customFormat="true" ht="14.15" hidden="false" customHeight="false" outlineLevel="1" collapsed="false">
      <c r="A1086" s="49" t="s">
        <v>2064</v>
      </c>
      <c r="B1086" s="50" t="s">
        <v>72</v>
      </c>
      <c r="C1086" s="50" t="s">
        <v>2065</v>
      </c>
      <c r="D1086" s="50" t="s">
        <v>80</v>
      </c>
      <c r="E1086" s="45" t="s">
        <v>2066</v>
      </c>
      <c r="F1086" s="7" t="s">
        <v>2033</v>
      </c>
      <c r="G1086" s="51" t="n">
        <v>12</v>
      </c>
      <c r="H1086" s="55"/>
      <c r="I1086" s="46" t="n">
        <f aca="false">$D$1116</f>
        <v>0.264</v>
      </c>
      <c r="J1086" s="53" t="n">
        <f aca="false">TRUNC(H1086*(1+I1086),2)</f>
        <v>0</v>
      </c>
      <c r="K1086" s="54" t="n">
        <f aca="false">TRUNC(J1086*G1086,2)</f>
        <v>0</v>
      </c>
      <c r="L1086" s="51"/>
      <c r="M1086" s="46"/>
      <c r="N1086" s="7" t="n">
        <f aca="false">SUM(O1086:V1086)-K1086</f>
        <v>0</v>
      </c>
      <c r="O1086" s="51"/>
      <c r="P1086" s="51"/>
      <c r="Q1086" s="51"/>
      <c r="R1086" s="51"/>
      <c r="S1086" s="51"/>
      <c r="T1086" s="51"/>
      <c r="U1086" s="51"/>
      <c r="V1086" s="51"/>
      <c r="W1086" s="7"/>
      <c r="X1086" s="109" t="n">
        <f aca="false">K1086</f>
        <v>0</v>
      </c>
      <c r="IM1086" s="10"/>
      <c r="IN1086" s="10"/>
    </row>
    <row r="1087" s="9" customFormat="true" ht="14.15" hidden="false" customHeight="false" outlineLevel="1" collapsed="false">
      <c r="A1087" s="49" t="s">
        <v>2067</v>
      </c>
      <c r="B1087" s="50" t="s">
        <v>72</v>
      </c>
      <c r="C1087" s="50" t="s">
        <v>2068</v>
      </c>
      <c r="D1087" s="50" t="s">
        <v>80</v>
      </c>
      <c r="E1087" s="45" t="s">
        <v>2069</v>
      </c>
      <c r="F1087" s="7" t="s">
        <v>2033</v>
      </c>
      <c r="G1087" s="51" t="n">
        <v>1</v>
      </c>
      <c r="H1087" s="55"/>
      <c r="I1087" s="46" t="n">
        <f aca="false">$D$1116</f>
        <v>0.264</v>
      </c>
      <c r="J1087" s="53" t="n">
        <f aca="false">TRUNC(H1087*(1+I1087),2)</f>
        <v>0</v>
      </c>
      <c r="K1087" s="54" t="n">
        <f aca="false">TRUNC(J1087*G1087,2)</f>
        <v>0</v>
      </c>
      <c r="L1087" s="51"/>
      <c r="M1087" s="46"/>
      <c r="N1087" s="7" t="n">
        <f aca="false">SUM(O1087:V1087)-K1087</f>
        <v>0</v>
      </c>
      <c r="O1087" s="51"/>
      <c r="P1087" s="51"/>
      <c r="Q1087" s="51"/>
      <c r="R1087" s="51"/>
      <c r="S1087" s="51"/>
      <c r="T1087" s="51"/>
      <c r="U1087" s="51"/>
      <c r="V1087" s="51"/>
      <c r="W1087" s="7"/>
      <c r="X1087" s="109" t="n">
        <f aca="false">K1087</f>
        <v>0</v>
      </c>
      <c r="IM1087" s="10"/>
      <c r="IN1087" s="10"/>
    </row>
    <row r="1088" s="9" customFormat="true" ht="14.15" hidden="false" customHeight="false" outlineLevel="1" collapsed="false">
      <c r="A1088" s="49" t="s">
        <v>2070</v>
      </c>
      <c r="B1088" s="50" t="s">
        <v>72</v>
      </c>
      <c r="C1088" s="50" t="s">
        <v>2071</v>
      </c>
      <c r="D1088" s="50" t="s">
        <v>80</v>
      </c>
      <c r="E1088" s="45" t="s">
        <v>2072</v>
      </c>
      <c r="F1088" s="7" t="s">
        <v>2033</v>
      </c>
      <c r="G1088" s="51" t="n">
        <v>18</v>
      </c>
      <c r="H1088" s="55"/>
      <c r="I1088" s="46" t="n">
        <f aca="false">$D$1116</f>
        <v>0.264</v>
      </c>
      <c r="J1088" s="53" t="n">
        <f aca="false">TRUNC(H1088*(1+I1088),2)</f>
        <v>0</v>
      </c>
      <c r="K1088" s="54" t="n">
        <f aca="false">TRUNC(J1088*G1088,2)</f>
        <v>0</v>
      </c>
      <c r="L1088" s="51"/>
      <c r="M1088" s="46"/>
      <c r="N1088" s="7" t="n">
        <f aca="false">SUM(O1088:V1088)-K1088</f>
        <v>0</v>
      </c>
      <c r="O1088" s="51"/>
      <c r="P1088" s="51"/>
      <c r="Q1088" s="51"/>
      <c r="R1088" s="51"/>
      <c r="S1088" s="51"/>
      <c r="T1088" s="51"/>
      <c r="U1088" s="51"/>
      <c r="V1088" s="51"/>
      <c r="W1088" s="7"/>
      <c r="X1088" s="109" t="n">
        <f aca="false">K1088</f>
        <v>0</v>
      </c>
      <c r="IM1088" s="10"/>
      <c r="IN1088" s="10"/>
    </row>
    <row r="1089" s="9" customFormat="true" ht="14.15" hidden="false" customHeight="false" outlineLevel="1" collapsed="false">
      <c r="A1089" s="49" t="s">
        <v>2073</v>
      </c>
      <c r="B1089" s="50" t="s">
        <v>72</v>
      </c>
      <c r="C1089" s="50" t="s">
        <v>2074</v>
      </c>
      <c r="D1089" s="50" t="s">
        <v>80</v>
      </c>
      <c r="E1089" s="45" t="s">
        <v>2075</v>
      </c>
      <c r="F1089" s="7" t="s">
        <v>117</v>
      </c>
      <c r="G1089" s="51" t="n">
        <v>2</v>
      </c>
      <c r="H1089" s="55"/>
      <c r="I1089" s="46" t="n">
        <f aca="false">$D$1116</f>
        <v>0.264</v>
      </c>
      <c r="J1089" s="53" t="n">
        <f aca="false">TRUNC(H1089*(1+I1089),2)</f>
        <v>0</v>
      </c>
      <c r="K1089" s="54" t="n">
        <f aca="false">TRUNC(J1089*G1089,2)</f>
        <v>0</v>
      </c>
      <c r="L1089" s="51"/>
      <c r="M1089" s="46"/>
      <c r="N1089" s="7" t="n">
        <f aca="false">SUM(O1089:V1089)-K1089</f>
        <v>0</v>
      </c>
      <c r="O1089" s="51"/>
      <c r="P1089" s="51"/>
      <c r="Q1089" s="51"/>
      <c r="R1089" s="51"/>
      <c r="S1089" s="51"/>
      <c r="T1089" s="51"/>
      <c r="U1089" s="51"/>
      <c r="V1089" s="51"/>
      <c r="W1089" s="7"/>
      <c r="X1089" s="109" t="n">
        <f aca="false">K1089</f>
        <v>0</v>
      </c>
      <c r="IM1089" s="10"/>
      <c r="IN1089" s="10"/>
    </row>
    <row r="1090" s="9" customFormat="true" ht="14.15" hidden="false" customHeight="false" outlineLevel="1" collapsed="false">
      <c r="A1090" s="49" t="s">
        <v>2076</v>
      </c>
      <c r="B1090" s="50" t="s">
        <v>72</v>
      </c>
      <c r="C1090" s="50" t="s">
        <v>2077</v>
      </c>
      <c r="D1090" s="50" t="s">
        <v>80</v>
      </c>
      <c r="E1090" s="45" t="s">
        <v>2078</v>
      </c>
      <c r="F1090" s="7" t="s">
        <v>2033</v>
      </c>
      <c r="G1090" s="51" t="n">
        <v>1</v>
      </c>
      <c r="H1090" s="55"/>
      <c r="I1090" s="46" t="n">
        <f aca="false">$D$1116</f>
        <v>0.264</v>
      </c>
      <c r="J1090" s="53" t="n">
        <f aca="false">TRUNC(H1090*(1+I1090),2)</f>
        <v>0</v>
      </c>
      <c r="K1090" s="54" t="n">
        <f aca="false">TRUNC(J1090*G1090,2)</f>
        <v>0</v>
      </c>
      <c r="L1090" s="51"/>
      <c r="M1090" s="46"/>
      <c r="N1090" s="7" t="n">
        <f aca="false">SUM(O1090:V1090)-K1090</f>
        <v>0</v>
      </c>
      <c r="O1090" s="51"/>
      <c r="P1090" s="51"/>
      <c r="Q1090" s="51"/>
      <c r="R1090" s="51"/>
      <c r="S1090" s="51"/>
      <c r="T1090" s="51"/>
      <c r="U1090" s="51"/>
      <c r="V1090" s="51"/>
      <c r="W1090" s="7"/>
      <c r="X1090" s="109" t="n">
        <f aca="false">K1090</f>
        <v>0</v>
      </c>
      <c r="IM1090" s="10"/>
      <c r="IN1090" s="10"/>
    </row>
    <row r="1091" s="10" customFormat="true" ht="14.15" hidden="false" customHeight="false" outlineLevel="1" collapsed="false">
      <c r="A1091" s="49" t="s">
        <v>2079</v>
      </c>
      <c r="B1091" s="50" t="s">
        <v>72</v>
      </c>
      <c r="C1091" s="50" t="s">
        <v>2080</v>
      </c>
      <c r="D1091" s="50" t="s">
        <v>80</v>
      </c>
      <c r="E1091" s="45" t="s">
        <v>2081</v>
      </c>
      <c r="F1091" s="7" t="s">
        <v>2033</v>
      </c>
      <c r="G1091" s="51" t="n">
        <v>1</v>
      </c>
      <c r="H1091" s="55"/>
      <c r="I1091" s="46" t="n">
        <f aca="false">$D$1116</f>
        <v>0.264</v>
      </c>
      <c r="J1091" s="53" t="n">
        <f aca="false">TRUNC(H1091*(1+I1091),2)</f>
        <v>0</v>
      </c>
      <c r="K1091" s="54" t="n">
        <f aca="false">TRUNC(J1091*G1091,2)</f>
        <v>0</v>
      </c>
      <c r="L1091" s="51"/>
      <c r="M1091" s="46"/>
      <c r="N1091" s="7" t="n">
        <f aca="false">SUM(O1091:V1091)-K1091</f>
        <v>0</v>
      </c>
      <c r="O1091" s="51"/>
      <c r="P1091" s="51"/>
      <c r="Q1091" s="51"/>
      <c r="R1091" s="51"/>
      <c r="S1091" s="51"/>
      <c r="T1091" s="51"/>
      <c r="U1091" s="51"/>
      <c r="V1091" s="51"/>
      <c r="W1091" s="50"/>
      <c r="X1091" s="109" t="n">
        <f aca="false">K1091</f>
        <v>0</v>
      </c>
    </row>
    <row r="1092" s="10" customFormat="true" ht="12.8" hidden="false" customHeight="false" outlineLevel="1" collapsed="false">
      <c r="A1092" s="49" t="s">
        <v>2082</v>
      </c>
      <c r="B1092" s="50" t="s">
        <v>72</v>
      </c>
      <c r="C1092" s="50" t="s">
        <v>2083</v>
      </c>
      <c r="D1092" s="50" t="s">
        <v>80</v>
      </c>
      <c r="E1092" s="156" t="s">
        <v>2084</v>
      </c>
      <c r="F1092" s="7" t="s">
        <v>2033</v>
      </c>
      <c r="G1092" s="51" t="n">
        <v>1</v>
      </c>
      <c r="H1092" s="55"/>
      <c r="I1092" s="46" t="n">
        <f aca="false">$D$1116</f>
        <v>0.264</v>
      </c>
      <c r="J1092" s="53" t="n">
        <f aca="false">TRUNC(H1092*(1+I1092),2)</f>
        <v>0</v>
      </c>
      <c r="K1092" s="54" t="n">
        <f aca="false">TRUNC(J1092*G1092,2)</f>
        <v>0</v>
      </c>
      <c r="L1092" s="51"/>
      <c r="M1092" s="46"/>
      <c r="N1092" s="7"/>
      <c r="O1092" s="51"/>
      <c r="P1092" s="51"/>
      <c r="Q1092" s="51"/>
      <c r="R1092" s="51"/>
      <c r="S1092" s="51"/>
      <c r="T1092" s="51"/>
      <c r="U1092" s="51"/>
      <c r="V1092" s="51"/>
      <c r="W1092" s="50"/>
      <c r="X1092" s="109" t="n">
        <f aca="false">K1092</f>
        <v>0</v>
      </c>
    </row>
    <row r="1093" s="80" customFormat="true" ht="14.15" hidden="false" customHeight="false" outlineLevel="1" collapsed="false">
      <c r="A1093" s="73" t="s">
        <v>2085</v>
      </c>
      <c r="B1093" s="75"/>
      <c r="C1093" s="75"/>
      <c r="D1093" s="75"/>
      <c r="E1093" s="186" t="s">
        <v>2086</v>
      </c>
      <c r="F1093" s="74"/>
      <c r="G1093" s="74"/>
      <c r="H1093" s="55"/>
      <c r="I1093" s="78"/>
      <c r="J1093" s="78"/>
      <c r="K1093" s="93"/>
      <c r="L1093" s="77"/>
      <c r="M1093" s="78"/>
      <c r="N1093" s="79" t="n">
        <f aca="false">SUM(O1093:V1093)-K1093</f>
        <v>0</v>
      </c>
      <c r="O1093" s="77"/>
      <c r="P1093" s="77"/>
      <c r="Q1093" s="77"/>
      <c r="R1093" s="77"/>
      <c r="S1093" s="77"/>
      <c r="T1093" s="77"/>
      <c r="U1093" s="77"/>
      <c r="V1093" s="77"/>
      <c r="W1093" s="79"/>
      <c r="X1093" s="79"/>
      <c r="IM1093" s="89"/>
      <c r="IN1093" s="89"/>
    </row>
    <row r="1094" s="9" customFormat="true" ht="14.15" hidden="false" customHeight="false" outlineLevel="1" collapsed="false">
      <c r="A1094" s="49" t="s">
        <v>2087</v>
      </c>
      <c r="B1094" s="50" t="s">
        <v>72</v>
      </c>
      <c r="C1094" s="50" t="s">
        <v>2088</v>
      </c>
      <c r="D1094" s="50" t="s">
        <v>80</v>
      </c>
      <c r="E1094" s="45" t="s">
        <v>2089</v>
      </c>
      <c r="F1094" s="7" t="s">
        <v>2033</v>
      </c>
      <c r="G1094" s="51" t="n">
        <v>1</v>
      </c>
      <c r="H1094" s="55"/>
      <c r="I1094" s="46" t="n">
        <f aca="false">$D$1116</f>
        <v>0.264</v>
      </c>
      <c r="J1094" s="53" t="n">
        <f aca="false">TRUNC(H1094*(1+I1094),2)</f>
        <v>0</v>
      </c>
      <c r="K1094" s="54" t="n">
        <f aca="false">TRUNC(J1094*G1094,2)</f>
        <v>0</v>
      </c>
      <c r="L1094" s="51"/>
      <c r="M1094" s="46"/>
      <c r="N1094" s="7" t="n">
        <f aca="false">SUM(O1094:V1094)-K1094</f>
        <v>0</v>
      </c>
      <c r="O1094" s="51"/>
      <c r="P1094" s="51"/>
      <c r="Q1094" s="51"/>
      <c r="R1094" s="51"/>
      <c r="S1094" s="51"/>
      <c r="T1094" s="51"/>
      <c r="U1094" s="51"/>
      <c r="V1094" s="51"/>
      <c r="W1094" s="7"/>
      <c r="X1094" s="51" t="n">
        <f aca="false">K1094</f>
        <v>0</v>
      </c>
      <c r="IM1094" s="10"/>
      <c r="IN1094" s="10"/>
    </row>
    <row r="1095" s="9" customFormat="true" ht="14.15" hidden="false" customHeight="false" outlineLevel="1" collapsed="false">
      <c r="A1095" s="49" t="s">
        <v>2090</v>
      </c>
      <c r="B1095" s="50" t="s">
        <v>72</v>
      </c>
      <c r="C1095" s="50" t="s">
        <v>2091</v>
      </c>
      <c r="D1095" s="50" t="s">
        <v>80</v>
      </c>
      <c r="E1095" s="45" t="s">
        <v>2092</v>
      </c>
      <c r="F1095" s="7" t="s">
        <v>2033</v>
      </c>
      <c r="G1095" s="51" t="n">
        <v>1</v>
      </c>
      <c r="H1095" s="55"/>
      <c r="I1095" s="46" t="n">
        <f aca="false">$D$1116</f>
        <v>0.264</v>
      </c>
      <c r="J1095" s="53" t="n">
        <f aca="false">TRUNC(H1095*(1+I1095),2)</f>
        <v>0</v>
      </c>
      <c r="K1095" s="54" t="n">
        <f aca="false">TRUNC(J1095*G1095,2)</f>
        <v>0</v>
      </c>
      <c r="L1095" s="51"/>
      <c r="M1095" s="46"/>
      <c r="N1095" s="7" t="n">
        <f aca="false">SUM(O1095:V1095)-K1095</f>
        <v>0</v>
      </c>
      <c r="O1095" s="51"/>
      <c r="P1095" s="51"/>
      <c r="Q1095" s="51"/>
      <c r="R1095" s="51"/>
      <c r="S1095" s="51"/>
      <c r="T1095" s="51"/>
      <c r="U1095" s="51"/>
      <c r="V1095" s="51"/>
      <c r="W1095" s="7"/>
      <c r="X1095" s="51" t="n">
        <f aca="false">K1095</f>
        <v>0</v>
      </c>
      <c r="IM1095" s="10"/>
      <c r="IN1095" s="10"/>
    </row>
    <row r="1096" s="9" customFormat="true" ht="14.15" hidden="false" customHeight="false" outlineLevel="1" collapsed="false">
      <c r="A1096" s="49" t="s">
        <v>2093</v>
      </c>
      <c r="B1096" s="50" t="s">
        <v>72</v>
      </c>
      <c r="C1096" s="50" t="s">
        <v>2091</v>
      </c>
      <c r="D1096" s="50" t="s">
        <v>80</v>
      </c>
      <c r="E1096" s="45" t="s">
        <v>2094</v>
      </c>
      <c r="F1096" s="7" t="s">
        <v>2033</v>
      </c>
      <c r="G1096" s="51" t="n">
        <v>1</v>
      </c>
      <c r="H1096" s="55"/>
      <c r="I1096" s="46" t="n">
        <f aca="false">$D$1116</f>
        <v>0.264</v>
      </c>
      <c r="J1096" s="53" t="n">
        <f aca="false">TRUNC(H1096*(1+I1096),2)</f>
        <v>0</v>
      </c>
      <c r="K1096" s="54" t="n">
        <f aca="false">TRUNC(J1096*G1096,2)</f>
        <v>0</v>
      </c>
      <c r="L1096" s="51"/>
      <c r="M1096" s="46"/>
      <c r="N1096" s="7" t="n">
        <f aca="false">SUM(O1096:V1096)-K1096</f>
        <v>0</v>
      </c>
      <c r="O1096" s="51"/>
      <c r="P1096" s="51"/>
      <c r="Q1096" s="51"/>
      <c r="R1096" s="51"/>
      <c r="S1096" s="51"/>
      <c r="T1096" s="51"/>
      <c r="U1096" s="51"/>
      <c r="V1096" s="51"/>
      <c r="W1096" s="7"/>
      <c r="X1096" s="51" t="n">
        <f aca="false">K1096</f>
        <v>0</v>
      </c>
      <c r="IM1096" s="10"/>
      <c r="IN1096" s="10"/>
    </row>
    <row r="1097" s="9" customFormat="true" ht="14.15" hidden="false" customHeight="false" outlineLevel="1" collapsed="false">
      <c r="A1097" s="49" t="s">
        <v>2095</v>
      </c>
      <c r="B1097" s="50" t="s">
        <v>72</v>
      </c>
      <c r="C1097" s="50" t="s">
        <v>2096</v>
      </c>
      <c r="D1097" s="50" t="s">
        <v>80</v>
      </c>
      <c r="E1097" s="45" t="s">
        <v>2097</v>
      </c>
      <c r="F1097" s="7" t="s">
        <v>64</v>
      </c>
      <c r="G1097" s="51" t="n">
        <v>4.7</v>
      </c>
      <c r="H1097" s="55"/>
      <c r="I1097" s="46" t="n">
        <f aca="false">$D$1116</f>
        <v>0.264</v>
      </c>
      <c r="J1097" s="53" t="n">
        <f aca="false">TRUNC(H1097*(1+I1097),2)</f>
        <v>0</v>
      </c>
      <c r="K1097" s="54" t="n">
        <f aca="false">TRUNC(J1097*G1097,2)</f>
        <v>0</v>
      </c>
      <c r="L1097" s="51"/>
      <c r="M1097" s="46"/>
      <c r="N1097" s="7" t="n">
        <f aca="false">SUM(O1097:V1097)-K1097</f>
        <v>0</v>
      </c>
      <c r="O1097" s="51"/>
      <c r="P1097" s="51"/>
      <c r="Q1097" s="51"/>
      <c r="R1097" s="51"/>
      <c r="S1097" s="51"/>
      <c r="T1097" s="51"/>
      <c r="U1097" s="51"/>
      <c r="V1097" s="51"/>
      <c r="W1097" s="7"/>
      <c r="X1097" s="51" t="n">
        <f aca="false">K1097</f>
        <v>0</v>
      </c>
      <c r="IM1097" s="10"/>
      <c r="IN1097" s="10"/>
    </row>
    <row r="1098" s="9" customFormat="true" ht="14.15" hidden="false" customHeight="false" outlineLevel="1" collapsed="false">
      <c r="A1098" s="49" t="s">
        <v>2098</v>
      </c>
      <c r="B1098" s="50" t="s">
        <v>72</v>
      </c>
      <c r="C1098" s="50" t="s">
        <v>2099</v>
      </c>
      <c r="D1098" s="50" t="s">
        <v>80</v>
      </c>
      <c r="E1098" s="45" t="s">
        <v>2100</v>
      </c>
      <c r="F1098" s="7" t="s">
        <v>64</v>
      </c>
      <c r="G1098" s="51" t="n">
        <v>1</v>
      </c>
      <c r="H1098" s="55"/>
      <c r="I1098" s="46" t="n">
        <f aca="false">$D$1116</f>
        <v>0.264</v>
      </c>
      <c r="J1098" s="53" t="n">
        <f aca="false">TRUNC(H1098*(1+I1098),2)</f>
        <v>0</v>
      </c>
      <c r="K1098" s="54" t="n">
        <f aca="false">TRUNC(J1098*G1098,2)</f>
        <v>0</v>
      </c>
      <c r="L1098" s="51"/>
      <c r="M1098" s="46"/>
      <c r="N1098" s="7" t="n">
        <f aca="false">SUM(O1098:V1098)-K1098</f>
        <v>0</v>
      </c>
      <c r="O1098" s="51"/>
      <c r="P1098" s="51"/>
      <c r="Q1098" s="51"/>
      <c r="R1098" s="51"/>
      <c r="S1098" s="51"/>
      <c r="T1098" s="51"/>
      <c r="U1098" s="51"/>
      <c r="V1098" s="51"/>
      <c r="W1098" s="7"/>
      <c r="X1098" s="51" t="n">
        <f aca="false">K1098</f>
        <v>0</v>
      </c>
      <c r="IM1098" s="10"/>
      <c r="IN1098" s="10"/>
    </row>
    <row r="1099" s="9" customFormat="true" ht="14.15" hidden="false" customHeight="false" outlineLevel="1" collapsed="false">
      <c r="A1099" s="49" t="s">
        <v>2101</v>
      </c>
      <c r="B1099" s="50" t="s">
        <v>72</v>
      </c>
      <c r="C1099" s="50" t="s">
        <v>2102</v>
      </c>
      <c r="D1099" s="50" t="s">
        <v>80</v>
      </c>
      <c r="E1099" s="45" t="s">
        <v>2103</v>
      </c>
      <c r="F1099" s="7" t="s">
        <v>64</v>
      </c>
      <c r="G1099" s="51" t="n">
        <v>1</v>
      </c>
      <c r="H1099" s="55"/>
      <c r="I1099" s="46" t="n">
        <f aca="false">$D$1116</f>
        <v>0.264</v>
      </c>
      <c r="J1099" s="53" t="n">
        <f aca="false">TRUNC(H1099*(1+I1099),2)</f>
        <v>0</v>
      </c>
      <c r="K1099" s="54" t="n">
        <f aca="false">TRUNC(J1099*G1099,2)</f>
        <v>0</v>
      </c>
      <c r="L1099" s="51"/>
      <c r="M1099" s="46"/>
      <c r="N1099" s="7" t="n">
        <f aca="false">SUM(O1099:V1099)-K1099</f>
        <v>0</v>
      </c>
      <c r="O1099" s="51"/>
      <c r="P1099" s="51"/>
      <c r="Q1099" s="51"/>
      <c r="R1099" s="51"/>
      <c r="S1099" s="51"/>
      <c r="T1099" s="51"/>
      <c r="U1099" s="51"/>
      <c r="V1099" s="51"/>
      <c r="W1099" s="7"/>
      <c r="X1099" s="51" t="n">
        <f aca="false">K1099</f>
        <v>0</v>
      </c>
      <c r="IM1099" s="10"/>
      <c r="IN1099" s="10"/>
    </row>
    <row r="1100" s="9" customFormat="true" ht="14.15" hidden="false" customHeight="false" outlineLevel="1" collapsed="false">
      <c r="A1100" s="49" t="s">
        <v>2104</v>
      </c>
      <c r="B1100" s="50" t="s">
        <v>72</v>
      </c>
      <c r="C1100" s="50" t="s">
        <v>2105</v>
      </c>
      <c r="D1100" s="50" t="s">
        <v>80</v>
      </c>
      <c r="E1100" s="45" t="s">
        <v>2106</v>
      </c>
      <c r="F1100" s="7" t="s">
        <v>2033</v>
      </c>
      <c r="G1100" s="51" t="n">
        <v>5</v>
      </c>
      <c r="H1100" s="55"/>
      <c r="I1100" s="46" t="n">
        <f aca="false">$D$1116</f>
        <v>0.264</v>
      </c>
      <c r="J1100" s="53" t="n">
        <f aca="false">TRUNC(H1100*(1+I1100),2)</f>
        <v>0</v>
      </c>
      <c r="K1100" s="54" t="n">
        <f aca="false">TRUNC(J1100*G1100,2)</f>
        <v>0</v>
      </c>
      <c r="L1100" s="51"/>
      <c r="M1100" s="46"/>
      <c r="N1100" s="7" t="n">
        <f aca="false">SUM(O1100:V1100)-K1100</f>
        <v>0</v>
      </c>
      <c r="O1100" s="51"/>
      <c r="P1100" s="51"/>
      <c r="Q1100" s="51"/>
      <c r="R1100" s="51"/>
      <c r="S1100" s="51"/>
      <c r="T1100" s="51"/>
      <c r="U1100" s="51"/>
      <c r="V1100" s="51"/>
      <c r="W1100" s="7"/>
      <c r="X1100" s="51" t="n">
        <f aca="false">K1100</f>
        <v>0</v>
      </c>
      <c r="IM1100" s="10"/>
      <c r="IN1100" s="10"/>
    </row>
    <row r="1101" s="9" customFormat="true" ht="14.15" hidden="false" customHeight="false" outlineLevel="1" collapsed="false">
      <c r="A1101" s="49" t="s">
        <v>2107</v>
      </c>
      <c r="B1101" s="50" t="s">
        <v>72</v>
      </c>
      <c r="C1101" s="50" t="s">
        <v>2108</v>
      </c>
      <c r="D1101" s="50" t="s">
        <v>80</v>
      </c>
      <c r="E1101" s="45" t="s">
        <v>2109</v>
      </c>
      <c r="F1101" s="7" t="s">
        <v>64</v>
      </c>
      <c r="G1101" s="51" t="n">
        <v>1</v>
      </c>
      <c r="H1101" s="55"/>
      <c r="I1101" s="46" t="n">
        <f aca="false">$D$1116</f>
        <v>0.264</v>
      </c>
      <c r="J1101" s="53" t="n">
        <f aca="false">TRUNC(H1101*(1+I1101),2)</f>
        <v>0</v>
      </c>
      <c r="K1101" s="54" t="n">
        <f aca="false">TRUNC(J1101*G1101,2)</f>
        <v>0</v>
      </c>
      <c r="L1101" s="51"/>
      <c r="M1101" s="46"/>
      <c r="N1101" s="7" t="n">
        <f aca="false">SUM(O1101:V1101)-K1101</f>
        <v>0</v>
      </c>
      <c r="O1101" s="51"/>
      <c r="P1101" s="51"/>
      <c r="Q1101" s="51"/>
      <c r="R1101" s="51"/>
      <c r="S1101" s="51"/>
      <c r="T1101" s="51"/>
      <c r="U1101" s="51"/>
      <c r="V1101" s="51"/>
      <c r="W1101" s="7"/>
      <c r="X1101" s="51" t="n">
        <f aca="false">K1101</f>
        <v>0</v>
      </c>
      <c r="IM1101" s="10"/>
      <c r="IN1101" s="10"/>
    </row>
    <row r="1102" s="9" customFormat="true" ht="14.15" hidden="false" customHeight="false" outlineLevel="1" collapsed="false">
      <c r="A1102" s="49" t="s">
        <v>2110</v>
      </c>
      <c r="B1102" s="50" t="s">
        <v>72</v>
      </c>
      <c r="C1102" s="50" t="s">
        <v>2111</v>
      </c>
      <c r="D1102" s="50" t="s">
        <v>80</v>
      </c>
      <c r="E1102" s="45" t="s">
        <v>2112</v>
      </c>
      <c r="F1102" s="7" t="s">
        <v>64</v>
      </c>
      <c r="G1102" s="51" t="n">
        <v>1.28</v>
      </c>
      <c r="H1102" s="55"/>
      <c r="I1102" s="46" t="n">
        <f aca="false">$D$1116</f>
        <v>0.264</v>
      </c>
      <c r="J1102" s="53" t="n">
        <f aca="false">TRUNC(H1102*(1+I1102),2)</f>
        <v>0</v>
      </c>
      <c r="K1102" s="54" t="n">
        <f aca="false">TRUNC(J1102*G1102,2)</f>
        <v>0</v>
      </c>
      <c r="L1102" s="51"/>
      <c r="M1102" s="46"/>
      <c r="N1102" s="7" t="n">
        <f aca="false">SUM(O1102:V1102)-K1102</f>
        <v>0</v>
      </c>
      <c r="O1102" s="51"/>
      <c r="P1102" s="51"/>
      <c r="Q1102" s="51"/>
      <c r="R1102" s="51"/>
      <c r="S1102" s="51"/>
      <c r="T1102" s="51"/>
      <c r="U1102" s="51"/>
      <c r="V1102" s="51"/>
      <c r="W1102" s="7"/>
      <c r="X1102" s="51" t="n">
        <f aca="false">K1102</f>
        <v>0</v>
      </c>
      <c r="IM1102" s="10"/>
      <c r="IN1102" s="10"/>
    </row>
    <row r="1103" s="9" customFormat="true" ht="14.15" hidden="false" customHeight="false" outlineLevel="1" collapsed="false">
      <c r="A1103" s="49" t="s">
        <v>2113</v>
      </c>
      <c r="B1103" s="50" t="s">
        <v>72</v>
      </c>
      <c r="C1103" s="50" t="s">
        <v>2114</v>
      </c>
      <c r="D1103" s="50" t="s">
        <v>80</v>
      </c>
      <c r="E1103" s="45" t="s">
        <v>2115</v>
      </c>
      <c r="F1103" s="7" t="s">
        <v>2033</v>
      </c>
      <c r="G1103" s="51" t="n">
        <v>1</v>
      </c>
      <c r="H1103" s="55"/>
      <c r="I1103" s="46" t="n">
        <f aca="false">$D$1116</f>
        <v>0.264</v>
      </c>
      <c r="J1103" s="53" t="n">
        <f aca="false">TRUNC(H1103*(1+I1103),2)</f>
        <v>0</v>
      </c>
      <c r="K1103" s="54" t="n">
        <f aca="false">TRUNC(J1103*G1103,2)</f>
        <v>0</v>
      </c>
      <c r="L1103" s="51"/>
      <c r="M1103" s="46"/>
      <c r="N1103" s="7" t="n">
        <f aca="false">SUM(O1103:V1103)-K1103</f>
        <v>0</v>
      </c>
      <c r="O1103" s="51"/>
      <c r="P1103" s="51"/>
      <c r="Q1103" s="51"/>
      <c r="R1103" s="51"/>
      <c r="S1103" s="51"/>
      <c r="T1103" s="51"/>
      <c r="U1103" s="51"/>
      <c r="V1103" s="51"/>
      <c r="W1103" s="7"/>
      <c r="X1103" s="51" t="n">
        <f aca="false">K1103</f>
        <v>0</v>
      </c>
      <c r="IM1103" s="10"/>
      <c r="IN1103" s="10"/>
    </row>
    <row r="1104" s="9" customFormat="true" ht="23.85" hidden="false" customHeight="false" outlineLevel="1" collapsed="false">
      <c r="A1104" s="49" t="s">
        <v>2116</v>
      </c>
      <c r="B1104" s="50" t="s">
        <v>49</v>
      </c>
      <c r="C1104" s="50" t="s">
        <v>2117</v>
      </c>
      <c r="D1104" s="50" t="s">
        <v>51</v>
      </c>
      <c r="E1104" s="45" t="s">
        <v>2118</v>
      </c>
      <c r="F1104" s="7" t="s">
        <v>130</v>
      </c>
      <c r="G1104" s="51" t="n">
        <v>75.03</v>
      </c>
      <c r="H1104" s="55"/>
      <c r="I1104" s="46" t="n">
        <f aca="false">$D$1116</f>
        <v>0.264</v>
      </c>
      <c r="J1104" s="53" t="n">
        <f aca="false">TRUNC(H1104*(1+I1104),2)</f>
        <v>0</v>
      </c>
      <c r="K1104" s="54" t="n">
        <f aca="false">TRUNC(J1104*G1104,2)</f>
        <v>0</v>
      </c>
      <c r="L1104" s="51"/>
      <c r="M1104" s="46"/>
      <c r="N1104" s="7" t="n">
        <f aca="false">SUM(O1104:V1104)-K1104</f>
        <v>0</v>
      </c>
      <c r="O1104" s="51"/>
      <c r="P1104" s="51"/>
      <c r="Q1104" s="51"/>
      <c r="R1104" s="51"/>
      <c r="S1104" s="51"/>
      <c r="T1104" s="51"/>
      <c r="U1104" s="51"/>
      <c r="V1104" s="51"/>
      <c r="W1104" s="7"/>
      <c r="X1104" s="51" t="n">
        <f aca="false">K1104</f>
        <v>0</v>
      </c>
      <c r="IM1104" s="10"/>
      <c r="IN1104" s="10"/>
    </row>
    <row r="1105" s="9" customFormat="true" ht="14.15" hidden="false" customHeight="false" outlineLevel="1" collapsed="false">
      <c r="A1105" s="49" t="s">
        <v>2119</v>
      </c>
      <c r="B1105" s="50" t="s">
        <v>49</v>
      </c>
      <c r="C1105" s="50" t="s">
        <v>2120</v>
      </c>
      <c r="D1105" s="50" t="s">
        <v>51</v>
      </c>
      <c r="E1105" s="45" t="s">
        <v>2121</v>
      </c>
      <c r="F1105" s="7" t="s">
        <v>64</v>
      </c>
      <c r="G1105" s="51" t="n">
        <v>7.52</v>
      </c>
      <c r="H1105" s="55"/>
      <c r="I1105" s="46" t="n">
        <f aca="false">$D$1116</f>
        <v>0.264</v>
      </c>
      <c r="J1105" s="53" t="n">
        <f aca="false">TRUNC(H1105*(1+I1105),2)</f>
        <v>0</v>
      </c>
      <c r="K1105" s="54" t="n">
        <f aca="false">TRUNC(J1105*G1105,2)</f>
        <v>0</v>
      </c>
      <c r="L1105" s="51"/>
      <c r="M1105" s="46"/>
      <c r="N1105" s="7" t="n">
        <f aca="false">SUM(O1105:V1105)-K1105</f>
        <v>0</v>
      </c>
      <c r="O1105" s="51"/>
      <c r="P1105" s="51"/>
      <c r="Q1105" s="51"/>
      <c r="R1105" s="51"/>
      <c r="S1105" s="51"/>
      <c r="T1105" s="51"/>
      <c r="U1105" s="51"/>
      <c r="V1105" s="51"/>
      <c r="W1105" s="7"/>
      <c r="X1105" s="51" t="n">
        <f aca="false">K1105</f>
        <v>0</v>
      </c>
      <c r="IM1105" s="10"/>
      <c r="IN1105" s="10"/>
    </row>
    <row r="1106" s="43" customFormat="true" ht="14.15" hidden="false" customHeight="false" outlineLevel="0" collapsed="false">
      <c r="A1106" s="113" t="s">
        <v>2122</v>
      </c>
      <c r="B1106" s="82"/>
      <c r="C1106" s="82"/>
      <c r="D1106" s="82"/>
      <c r="E1106" s="36" t="s">
        <v>2123</v>
      </c>
      <c r="F1106" s="38"/>
      <c r="G1106" s="38"/>
      <c r="H1106" s="55"/>
      <c r="I1106" s="38"/>
      <c r="J1106" s="38"/>
      <c r="K1106" s="40"/>
      <c r="L1106" s="40" t="n">
        <f aca="false">SUM(K1108:K1114)</f>
        <v>0</v>
      </c>
      <c r="M1106" s="41" t="e">
        <f aca="false">(L1106)/$L$1115</f>
        <v>#DIV/0!</v>
      </c>
      <c r="N1106" s="42" t="n">
        <f aca="false">SUM(O1106:V1106)-K1106</f>
        <v>0</v>
      </c>
      <c r="O1106" s="40" t="str">
        <f aca="false">IF(SUM(O1108:O1114)&gt;0,SUM(O1108:O1114),"-")</f>
        <v>-</v>
      </c>
      <c r="P1106" s="40" t="str">
        <f aca="false">IF(SUM(P1108:P1114)&gt;0,SUM(P1108:P1114),"-")</f>
        <v>-</v>
      </c>
      <c r="Q1106" s="40" t="str">
        <f aca="false">IF(SUM(Q1108:Q1114)&gt;0,SUM(Q1108:Q1114),"-")</f>
        <v>-</v>
      </c>
      <c r="R1106" s="40" t="str">
        <f aca="false">IF(SUM(R1108:R1114)&gt;0,SUM(R1108:R1114),"-")</f>
        <v>-</v>
      </c>
      <c r="S1106" s="40" t="str">
        <f aca="false">IF(SUM(S1108:S1114)&gt;0,SUM(S1108:S1114),"-")</f>
        <v>-</v>
      </c>
      <c r="T1106" s="40" t="str">
        <f aca="false">IF(SUM(T1108:T1114)&gt;0,SUM(T1108:T1114),"-")</f>
        <v>-</v>
      </c>
      <c r="U1106" s="40" t="str">
        <f aca="false">IF(SUM(U1108:U1114)&gt;0,SUM(U1108:U1114),"-")</f>
        <v>-</v>
      </c>
      <c r="V1106" s="40" t="str">
        <f aca="false">IF(SUM(V1108:V1114)&gt;0,SUM(V1108:V1114),"-")</f>
        <v>-</v>
      </c>
      <c r="W1106" s="40" t="str">
        <f aca="false">IF(SUM(W1108:W1114)&gt;0,SUM(W1108:W1114),"-")</f>
        <v>-</v>
      </c>
      <c r="X1106" s="40" t="str">
        <f aca="false">IF(SUM(X1108:X1114)&gt;0,SUM(X1108:X1114),"-")</f>
        <v>-</v>
      </c>
      <c r="IM1106" s="44"/>
      <c r="IN1106" s="44"/>
    </row>
    <row r="1107" s="9" customFormat="true" ht="14.15" hidden="false" customHeight="false" outlineLevel="0" collapsed="false">
      <c r="A1107" s="49"/>
      <c r="B1107" s="83"/>
      <c r="C1107" s="83"/>
      <c r="D1107" s="83"/>
      <c r="E1107" s="3"/>
      <c r="F1107" s="50"/>
      <c r="G1107" s="50"/>
      <c r="H1107" s="55"/>
      <c r="I1107" s="50"/>
      <c r="J1107" s="50"/>
      <c r="K1107" s="51"/>
      <c r="L1107" s="60"/>
      <c r="M1107" s="60"/>
      <c r="N1107" s="46" t="n">
        <f aca="false">SUM(O1107:V1107)-K1107</f>
        <v>0</v>
      </c>
      <c r="O1107" s="7"/>
      <c r="P1107" s="7"/>
      <c r="Q1107" s="7"/>
      <c r="R1107" s="7"/>
      <c r="S1107" s="7"/>
      <c r="T1107" s="7"/>
      <c r="U1107" s="46"/>
      <c r="V1107" s="46"/>
      <c r="W1107" s="7"/>
      <c r="X1107" s="7"/>
      <c r="IM1107" s="10"/>
      <c r="IN1107" s="10"/>
    </row>
    <row r="1108" s="9" customFormat="true" ht="14.15" hidden="false" customHeight="false" outlineLevel="1" collapsed="false">
      <c r="A1108" s="49" t="s">
        <v>2124</v>
      </c>
      <c r="B1108" s="50" t="s">
        <v>49</v>
      </c>
      <c r="C1108" s="50" t="s">
        <v>2125</v>
      </c>
      <c r="D1108" s="50" t="s">
        <v>80</v>
      </c>
      <c r="E1108" s="45" t="s">
        <v>2126</v>
      </c>
      <c r="F1108" s="7" t="s">
        <v>64</v>
      </c>
      <c r="G1108" s="51" t="n">
        <v>730.07</v>
      </c>
      <c r="H1108" s="55"/>
      <c r="I1108" s="46" t="n">
        <f aca="false">$D$1116</f>
        <v>0.264</v>
      </c>
      <c r="J1108" s="53" t="n">
        <f aca="false">TRUNC(H1108*(1+I1108),2)</f>
        <v>0</v>
      </c>
      <c r="K1108" s="54" t="n">
        <f aca="false">TRUNC(J1108*G1108,2)</f>
        <v>0</v>
      </c>
      <c r="L1108" s="51"/>
      <c r="M1108" s="46"/>
      <c r="N1108" s="7" t="n">
        <f aca="false">SUM(O1108:V1108)-K1108</f>
        <v>0</v>
      </c>
      <c r="O1108" s="51"/>
      <c r="P1108" s="51"/>
      <c r="Q1108" s="51"/>
      <c r="R1108" s="51"/>
      <c r="S1108" s="51"/>
      <c r="T1108" s="51"/>
      <c r="U1108" s="51"/>
      <c r="V1108" s="51"/>
      <c r="W1108" s="7"/>
      <c r="X1108" s="51" t="n">
        <f aca="false">K1108</f>
        <v>0</v>
      </c>
      <c r="IM1108" s="10"/>
      <c r="IN1108" s="10"/>
    </row>
    <row r="1109" s="9" customFormat="true" ht="14.15" hidden="false" customHeight="false" outlineLevel="1" collapsed="false">
      <c r="A1109" s="49" t="s">
        <v>2127</v>
      </c>
      <c r="B1109" s="50" t="s">
        <v>49</v>
      </c>
      <c r="C1109" s="50" t="s">
        <v>2128</v>
      </c>
      <c r="D1109" s="50" t="s">
        <v>80</v>
      </c>
      <c r="E1109" s="45" t="s">
        <v>2129</v>
      </c>
      <c r="F1109" s="7" t="s">
        <v>117</v>
      </c>
      <c r="G1109" s="51" t="n">
        <v>1</v>
      </c>
      <c r="H1109" s="55"/>
      <c r="I1109" s="46" t="n">
        <f aca="false">$D$1116</f>
        <v>0.264</v>
      </c>
      <c r="J1109" s="53" t="n">
        <f aca="false">TRUNC(H1109*(1+I1109),2)</f>
        <v>0</v>
      </c>
      <c r="K1109" s="54" t="n">
        <f aca="false">TRUNC(J1109*G1109,2)</f>
        <v>0</v>
      </c>
      <c r="L1109" s="51"/>
      <c r="M1109" s="46"/>
      <c r="N1109" s="7" t="n">
        <f aca="false">SUM(O1109:V1109)-K1109</f>
        <v>0</v>
      </c>
      <c r="O1109" s="51"/>
      <c r="P1109" s="51"/>
      <c r="Q1109" s="51"/>
      <c r="R1109" s="51"/>
      <c r="S1109" s="51"/>
      <c r="T1109" s="51"/>
      <c r="U1109" s="51"/>
      <c r="V1109" s="51"/>
      <c r="W1109" s="51" t="n">
        <f aca="false">K1109</f>
        <v>0</v>
      </c>
      <c r="X1109" s="7"/>
      <c r="IM1109" s="10"/>
      <c r="IN1109" s="10"/>
    </row>
    <row r="1110" s="10" customFormat="true" ht="23.85" hidden="false" customHeight="false" outlineLevel="1" collapsed="false">
      <c r="A1110" s="49" t="s">
        <v>2130</v>
      </c>
      <c r="B1110" s="50" t="s">
        <v>49</v>
      </c>
      <c r="C1110" s="50" t="s">
        <v>2131</v>
      </c>
      <c r="D1110" s="50" t="s">
        <v>51</v>
      </c>
      <c r="E1110" s="45" t="s">
        <v>2132</v>
      </c>
      <c r="F1110" s="7" t="s">
        <v>64</v>
      </c>
      <c r="G1110" s="51" t="n">
        <v>6.01</v>
      </c>
      <c r="H1110" s="55"/>
      <c r="I1110" s="46" t="n">
        <f aca="false">$D$1116</f>
        <v>0.264</v>
      </c>
      <c r="J1110" s="53" t="n">
        <f aca="false">TRUNC(H1110*(1+I1110),2)</f>
        <v>0</v>
      </c>
      <c r="K1110" s="54" t="n">
        <f aca="false">TRUNC(J1110*G1110,2)</f>
        <v>0</v>
      </c>
      <c r="L1110" s="51"/>
      <c r="M1110" s="46"/>
      <c r="N1110" s="7" t="n">
        <f aca="false">SUM(O1110:V1110)-K1110</f>
        <v>0</v>
      </c>
      <c r="O1110" s="51"/>
      <c r="P1110" s="51"/>
      <c r="Q1110" s="51"/>
      <c r="R1110" s="51"/>
      <c r="S1110" s="51"/>
      <c r="T1110" s="51"/>
      <c r="U1110" s="51"/>
      <c r="V1110" s="51"/>
      <c r="W1110" s="50"/>
      <c r="X1110" s="109" t="n">
        <f aca="false">K1110</f>
        <v>0</v>
      </c>
    </row>
    <row r="1111" s="10" customFormat="true" ht="23.85" hidden="false" customHeight="false" outlineLevel="1" collapsed="false">
      <c r="A1111" s="49" t="s">
        <v>2133</v>
      </c>
      <c r="B1111" s="50" t="s">
        <v>49</v>
      </c>
      <c r="C1111" s="50" t="s">
        <v>2134</v>
      </c>
      <c r="D1111" s="50" t="s">
        <v>80</v>
      </c>
      <c r="E1111" s="45" t="s">
        <v>2135</v>
      </c>
      <c r="F1111" s="7" t="s">
        <v>117</v>
      </c>
      <c r="G1111" s="51" t="n">
        <v>1</v>
      </c>
      <c r="H1111" s="55"/>
      <c r="I1111" s="46" t="n">
        <f aca="false">$D$1116</f>
        <v>0.264</v>
      </c>
      <c r="J1111" s="53" t="n">
        <f aca="false">TRUNC(H1111*(1+I1111),2)</f>
        <v>0</v>
      </c>
      <c r="K1111" s="54" t="n">
        <f aca="false">TRUNC(J1111*G1111,2)</f>
        <v>0</v>
      </c>
      <c r="L1111" s="60"/>
      <c r="M1111" s="60"/>
      <c r="N1111" s="7" t="n">
        <f aca="false">SUM(O1111:V1111)-K1111</f>
        <v>0</v>
      </c>
      <c r="O1111" s="51"/>
      <c r="P1111" s="51"/>
      <c r="Q1111" s="51"/>
      <c r="R1111" s="51"/>
      <c r="S1111" s="51"/>
      <c r="T1111" s="51"/>
      <c r="U1111" s="51"/>
      <c r="V1111" s="51"/>
      <c r="W1111" s="109" t="n">
        <f aca="false">K1111</f>
        <v>0</v>
      </c>
      <c r="X1111" s="50"/>
    </row>
    <row r="1112" s="49" customFormat="true" ht="23.85" hidden="false" customHeight="false" outlineLevel="1" collapsed="false">
      <c r="A1112" s="49" t="s">
        <v>2136</v>
      </c>
      <c r="B1112" s="50" t="s">
        <v>49</v>
      </c>
      <c r="C1112" s="50" t="s">
        <v>2137</v>
      </c>
      <c r="D1112" s="50" t="s">
        <v>80</v>
      </c>
      <c r="E1112" s="45" t="s">
        <v>2138</v>
      </c>
      <c r="F1112" s="7" t="s">
        <v>117</v>
      </c>
      <c r="G1112" s="51" t="n">
        <v>3</v>
      </c>
      <c r="H1112" s="55"/>
      <c r="I1112" s="46" t="n">
        <f aca="false">$D$1116</f>
        <v>0.264</v>
      </c>
      <c r="J1112" s="53" t="n">
        <f aca="false">TRUNC(H1112*(1+I1112),2)</f>
        <v>0</v>
      </c>
      <c r="K1112" s="54" t="n">
        <f aca="false">TRUNC(J1112*G1112,2)</f>
        <v>0</v>
      </c>
      <c r="N1112" s="7" t="n">
        <f aca="false">SUM(O1112:V1112)-K1112</f>
        <v>0</v>
      </c>
      <c r="O1112" s="51"/>
      <c r="P1112" s="51"/>
      <c r="Q1112" s="51"/>
      <c r="R1112" s="51"/>
      <c r="S1112" s="51"/>
      <c r="T1112" s="51"/>
      <c r="U1112" s="51"/>
      <c r="V1112" s="51"/>
      <c r="W1112" s="109" t="n">
        <f aca="false">K1112</f>
        <v>0</v>
      </c>
      <c r="X1112" s="83"/>
      <c r="Y1112" s="9"/>
      <c r="Z1112" s="128"/>
      <c r="AA1112" s="128"/>
      <c r="AB1112" s="128"/>
      <c r="AC1112" s="128"/>
      <c r="AD1112" s="128"/>
      <c r="AE1112" s="128"/>
      <c r="AF1112" s="128"/>
      <c r="AG1112" s="128"/>
    </row>
    <row r="1113" s="10" customFormat="true" ht="23.85" hidden="false" customHeight="false" outlineLevel="1" collapsed="false">
      <c r="A1113" s="49" t="s">
        <v>2139</v>
      </c>
      <c r="B1113" s="50" t="s">
        <v>49</v>
      </c>
      <c r="C1113" s="50" t="s">
        <v>2140</v>
      </c>
      <c r="D1113" s="50" t="s">
        <v>74</v>
      </c>
      <c r="E1113" s="45" t="s">
        <v>2141</v>
      </c>
      <c r="F1113" s="7" t="s">
        <v>64</v>
      </c>
      <c r="G1113" s="51" t="n">
        <v>23.7</v>
      </c>
      <c r="H1113" s="55"/>
      <c r="I1113" s="46" t="n">
        <f aca="false">$D$1116</f>
        <v>0.264</v>
      </c>
      <c r="J1113" s="53" t="n">
        <f aca="false">TRUNC(H1113*(1+I1113),2)</f>
        <v>0</v>
      </c>
      <c r="K1113" s="54" t="n">
        <f aca="false">TRUNC(J1113*G1113,2)</f>
        <v>0</v>
      </c>
      <c r="L1113" s="140"/>
      <c r="M1113" s="60"/>
      <c r="N1113" s="7" t="n">
        <f aca="false">SUM(O1113:V1113)-K1113</f>
        <v>0</v>
      </c>
      <c r="O1113" s="51"/>
      <c r="P1113" s="51"/>
      <c r="Q1113" s="51"/>
      <c r="R1113" s="51"/>
      <c r="S1113" s="51"/>
      <c r="T1113" s="51"/>
      <c r="U1113" s="51"/>
      <c r="V1113" s="51"/>
      <c r="W1113" s="109" t="n">
        <f aca="false">K1113</f>
        <v>0</v>
      </c>
      <c r="X1113" s="50"/>
      <c r="IM1113" s="21"/>
      <c r="IN1113" s="21"/>
    </row>
    <row r="1114" s="10" customFormat="true" ht="23.85" hidden="false" customHeight="false" outlineLevel="1" collapsed="false">
      <c r="A1114" s="49" t="s">
        <v>2142</v>
      </c>
      <c r="B1114" s="50" t="s">
        <v>49</v>
      </c>
      <c r="C1114" s="50" t="s">
        <v>2140</v>
      </c>
      <c r="D1114" s="50" t="s">
        <v>74</v>
      </c>
      <c r="E1114" s="45" t="s">
        <v>2143</v>
      </c>
      <c r="F1114" s="7" t="s">
        <v>64</v>
      </c>
      <c r="G1114" s="51" t="n">
        <v>9.32</v>
      </c>
      <c r="H1114" s="55"/>
      <c r="I1114" s="46" t="n">
        <f aca="false">$D$1116</f>
        <v>0.264</v>
      </c>
      <c r="J1114" s="53" t="n">
        <f aca="false">TRUNC(H1114*(1+I1114),2)</f>
        <v>0</v>
      </c>
      <c r="K1114" s="54" t="n">
        <f aca="false">TRUNC(J1114*G1114,2)</f>
        <v>0</v>
      </c>
      <c r="L1114" s="60"/>
      <c r="M1114" s="60"/>
      <c r="N1114" s="7" t="n">
        <f aca="false">SUM(O1114:V1114)-K1114</f>
        <v>0</v>
      </c>
      <c r="O1114" s="51"/>
      <c r="P1114" s="51"/>
      <c r="Q1114" s="51"/>
      <c r="R1114" s="51"/>
      <c r="S1114" s="51"/>
      <c r="T1114" s="51"/>
      <c r="U1114" s="51"/>
      <c r="V1114" s="51"/>
      <c r="W1114" s="109" t="n">
        <f aca="false">K1114</f>
        <v>0</v>
      </c>
      <c r="X1114" s="50"/>
    </row>
    <row r="1115" customFormat="false" ht="15" hidden="false" customHeight="true" outlineLevel="0" collapsed="false">
      <c r="A1115" s="11"/>
      <c r="B1115" s="12"/>
      <c r="C1115" s="12"/>
      <c r="D1115" s="12"/>
      <c r="E1115" s="11"/>
      <c r="F1115" s="11"/>
      <c r="G1115" s="12"/>
      <c r="H1115" s="187" t="s">
        <v>2144</v>
      </c>
      <c r="I1115" s="187"/>
      <c r="J1115" s="187"/>
      <c r="K1115" s="187"/>
      <c r="L1115" s="188" t="n">
        <f aca="false">SUM(L10:L1106)</f>
        <v>0</v>
      </c>
      <c r="M1115" s="189" t="e">
        <f aca="false">SUM(M10:M1114)</f>
        <v>#DIV/0!</v>
      </c>
      <c r="N1115" s="190" t="n">
        <f aca="false">SUM(O1115:V1115)-K1115</f>
        <v>0</v>
      </c>
      <c r="O1115" s="191" t="s">
        <v>2145</v>
      </c>
      <c r="P1115" s="191" t="s">
        <v>2145</v>
      </c>
      <c r="Q1115" s="191" t="s">
        <v>2145</v>
      </c>
      <c r="R1115" s="191" t="s">
        <v>2145</v>
      </c>
      <c r="S1115" s="191" t="s">
        <v>2145</v>
      </c>
      <c r="T1115" s="191" t="s">
        <v>2145</v>
      </c>
      <c r="U1115" s="191" t="s">
        <v>2145</v>
      </c>
      <c r="V1115" s="191" t="s">
        <v>2145</v>
      </c>
      <c r="W1115" s="191" t="s">
        <v>2145</v>
      </c>
      <c r="X1115" s="191" t="s">
        <v>2145</v>
      </c>
    </row>
    <row r="1116" customFormat="false" ht="12.8" hidden="false" customHeight="false" outlineLevel="0" collapsed="false">
      <c r="A1116" s="11"/>
      <c r="B1116" s="109" t="s">
        <v>2146</v>
      </c>
      <c r="C1116" s="109"/>
      <c r="D1116" s="46" t="n">
        <v>0.264</v>
      </c>
      <c r="E1116" s="11"/>
      <c r="F1116" s="13"/>
      <c r="G1116" s="14"/>
      <c r="H1116" s="96" t="s">
        <v>2147</v>
      </c>
      <c r="I1116" s="96"/>
      <c r="J1116" s="96"/>
      <c r="K1116" s="96"/>
      <c r="L1116" s="96"/>
      <c r="M1116" s="96"/>
      <c r="N1116" s="96"/>
      <c r="O1116" s="192" t="n">
        <f aca="false">SUM(O10:O1114)/2</f>
        <v>0</v>
      </c>
      <c r="P1116" s="193" t="n">
        <f aca="false">SUM(P10:P1114)/2</f>
        <v>0</v>
      </c>
      <c r="Q1116" s="193" t="n">
        <f aca="false">SUM(Q10:Q1114)/2</f>
        <v>0</v>
      </c>
      <c r="R1116" s="193" t="n">
        <f aca="false">SUM(R10:R1114)/2</f>
        <v>0</v>
      </c>
      <c r="S1116" s="193" t="n">
        <f aca="false">SUM(S10:S1114)/2</f>
        <v>0</v>
      </c>
      <c r="T1116" s="193" t="n">
        <f aca="false">SUM(T10:T1114)/2</f>
        <v>0</v>
      </c>
      <c r="U1116" s="193" t="n">
        <f aca="false">SUM(U10:U1114)/2</f>
        <v>0</v>
      </c>
      <c r="V1116" s="193" t="n">
        <f aca="false">SUM(V10:V1114)/2</f>
        <v>0</v>
      </c>
      <c r="W1116" s="193" t="n">
        <f aca="false">SUM(W10:W1114)/2</f>
        <v>0</v>
      </c>
      <c r="X1116" s="193" t="n">
        <f aca="false">SUM(X10:X1114)/2</f>
        <v>0</v>
      </c>
      <c r="IJ1116" s="9"/>
      <c r="IK1116" s="9"/>
      <c r="IL1116" s="9"/>
    </row>
    <row r="1117" customFormat="false" ht="12.8" hidden="false" customHeight="false" outlineLevel="0" collapsed="false">
      <c r="A1117" s="11"/>
      <c r="B1117" s="109" t="s">
        <v>2148</v>
      </c>
      <c r="C1117" s="109"/>
      <c r="D1117" s="46" t="n">
        <v>0.154</v>
      </c>
      <c r="E1117" s="11"/>
      <c r="F1117" s="12"/>
      <c r="G1117" s="12"/>
      <c r="H1117" s="96" t="s">
        <v>2149</v>
      </c>
      <c r="I1117" s="96" t="n">
        <f aca="false">$D$1116</f>
        <v>0.264</v>
      </c>
      <c r="J1117" s="96"/>
      <c r="K1117" s="96"/>
      <c r="L1117" s="96"/>
      <c r="M1117" s="96"/>
      <c r="N1117" s="96"/>
      <c r="O1117" s="194" t="e">
        <f aca="false">O1116/$L$1115</f>
        <v>#DIV/0!</v>
      </c>
      <c r="P1117" s="194" t="e">
        <f aca="false">P1116/$L$1115</f>
        <v>#DIV/0!</v>
      </c>
      <c r="Q1117" s="194" t="e">
        <f aca="false">Q1116/$L$1115</f>
        <v>#DIV/0!</v>
      </c>
      <c r="R1117" s="194" t="e">
        <f aca="false">R1116/$L$1115</f>
        <v>#DIV/0!</v>
      </c>
      <c r="S1117" s="194" t="e">
        <f aca="false">S1116/$L$1115</f>
        <v>#DIV/0!</v>
      </c>
      <c r="T1117" s="194" t="e">
        <f aca="false">T1116/$L$1115</f>
        <v>#DIV/0!</v>
      </c>
      <c r="U1117" s="194" t="e">
        <f aca="false">U1116/$L$1115</f>
        <v>#DIV/0!</v>
      </c>
      <c r="V1117" s="194" t="e">
        <f aca="false">V1116/$L$1115</f>
        <v>#DIV/0!</v>
      </c>
      <c r="W1117" s="194" t="e">
        <f aca="false">W1116/$L$1115</f>
        <v>#DIV/0!</v>
      </c>
      <c r="X1117" s="194" t="e">
        <f aca="false">X1116/$L$1115</f>
        <v>#DIV/0!</v>
      </c>
      <c r="IJ1117" s="9"/>
      <c r="IK1117" s="9"/>
      <c r="IL1117" s="9"/>
    </row>
    <row r="1118" customFormat="false" ht="12.8" hidden="false" customHeight="false" outlineLevel="0" collapsed="false">
      <c r="A1118" s="11"/>
      <c r="B1118" s="12"/>
      <c r="C1118" s="12"/>
      <c r="D1118" s="11"/>
      <c r="E1118" s="11"/>
      <c r="F1118" s="12"/>
      <c r="G1118" s="12"/>
      <c r="H1118" s="96" t="s">
        <v>2150</v>
      </c>
      <c r="I1118" s="96" t="n">
        <f aca="false">$D$1116</f>
        <v>0.264</v>
      </c>
      <c r="J1118" s="96"/>
      <c r="K1118" s="96"/>
      <c r="L1118" s="96"/>
      <c r="M1118" s="96"/>
      <c r="N1118" s="96"/>
      <c r="O1118" s="195" t="e">
        <f aca="false">O1117</f>
        <v>#DIV/0!</v>
      </c>
      <c r="P1118" s="195" t="e">
        <f aca="false">O1118+P1117</f>
        <v>#DIV/0!</v>
      </c>
      <c r="Q1118" s="195" t="e">
        <f aca="false">P1118+Q1117</f>
        <v>#DIV/0!</v>
      </c>
      <c r="R1118" s="195" t="e">
        <f aca="false">Q1118+R1117</f>
        <v>#DIV/0!</v>
      </c>
      <c r="S1118" s="195" t="e">
        <f aca="false">R1118+S1117</f>
        <v>#DIV/0!</v>
      </c>
      <c r="T1118" s="195" t="e">
        <f aca="false">S1118+T1117</f>
        <v>#DIV/0!</v>
      </c>
      <c r="U1118" s="195" t="e">
        <f aca="false">T1118+U1117</f>
        <v>#DIV/0!</v>
      </c>
      <c r="V1118" s="195" t="e">
        <f aca="false">U1118+V1117</f>
        <v>#DIV/0!</v>
      </c>
      <c r="W1118" s="195" t="e">
        <f aca="false">V1118+W1117</f>
        <v>#DIV/0!</v>
      </c>
      <c r="X1118" s="195" t="e">
        <f aca="false">W1118+X1117</f>
        <v>#DIV/0!</v>
      </c>
      <c r="IJ1118" s="9"/>
      <c r="IK1118" s="9"/>
      <c r="IL1118" s="9"/>
    </row>
    <row r="1119" customFormat="false" ht="12.8" hidden="false" customHeight="true" outlineLevel="0" collapsed="false">
      <c r="A1119" s="11" t="s">
        <v>2151</v>
      </c>
      <c r="B1119" s="11"/>
      <c r="C1119" s="11"/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2"/>
      <c r="W1119" s="12"/>
      <c r="X1119" s="12"/>
      <c r="IJ1119" s="9"/>
      <c r="IK1119" s="9"/>
      <c r="IL1119" s="9"/>
    </row>
    <row r="1120" customFormat="false" ht="12.8" hidden="false" customHeight="true" outlineLevel="0" collapsed="false">
      <c r="A1120" s="11" t="s">
        <v>2152</v>
      </c>
      <c r="B1120" s="11"/>
      <c r="C1120" s="11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2"/>
      <c r="X1120" s="12"/>
      <c r="IJ1120" s="9"/>
      <c r="IK1120" s="9"/>
      <c r="IL1120" s="9"/>
    </row>
    <row r="1121" customFormat="false" ht="12.8" hidden="false" customHeight="true" outlineLevel="0" collapsed="false">
      <c r="A1121" s="11" t="s">
        <v>2153</v>
      </c>
      <c r="B1121" s="11"/>
      <c r="C1121" s="11"/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2"/>
      <c r="X1121" s="12"/>
    </row>
    <row r="1122" customFormat="false" ht="12.8" hidden="false" customHeight="true" outlineLevel="0" collapsed="false">
      <c r="A1122" s="11" t="s">
        <v>2154</v>
      </c>
      <c r="B1122" s="11"/>
      <c r="C1122" s="11"/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2"/>
      <c r="X1122" s="12"/>
    </row>
    <row r="1123" customFormat="false" ht="12.8" hidden="false" customHeight="true" outlineLevel="0" collapsed="false">
      <c r="A1123" s="11" t="s">
        <v>2155</v>
      </c>
      <c r="B1123" s="11"/>
      <c r="C1123" s="11"/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2"/>
      <c r="X1123" s="12"/>
    </row>
    <row r="1124" customFormat="false" ht="12.8" hidden="false" customHeight="true" outlineLevel="0" collapsed="false">
      <c r="A1124" s="11" t="s">
        <v>2156</v>
      </c>
      <c r="B1124" s="11"/>
      <c r="C1124" s="11"/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2"/>
      <c r="X1124" s="12"/>
    </row>
    <row r="1125" customFormat="false" ht="12.8" hidden="false" customHeight="true" outlineLevel="0" collapsed="false">
      <c r="A1125" s="11" t="s">
        <v>2157</v>
      </c>
      <c r="B1125" s="11"/>
      <c r="C1125" s="11"/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2"/>
      <c r="X1125" s="12"/>
    </row>
    <row r="1126" customFormat="false" ht="12.8" hidden="false" customHeight="false" outlineLevel="0" collapsed="false">
      <c r="A1126" s="11"/>
      <c r="B1126" s="11"/>
      <c r="C1126" s="11"/>
      <c r="E1126" s="11"/>
      <c r="F1126" s="11"/>
      <c r="G1126" s="22"/>
      <c r="H1126" s="18"/>
      <c r="I1126" s="18"/>
      <c r="J1126" s="18"/>
      <c r="K1126" s="18"/>
      <c r="L1126" s="11"/>
      <c r="M1126" s="11"/>
      <c r="N1126" s="12"/>
      <c r="O1126" s="10"/>
      <c r="Q1126" s="12"/>
      <c r="R1126" s="12"/>
      <c r="S1126" s="12"/>
      <c r="T1126" s="12"/>
      <c r="U1126" s="12"/>
      <c r="V1126" s="12"/>
      <c r="W1126" s="12"/>
      <c r="X1126" s="12"/>
    </row>
    <row r="1127" customFormat="false" ht="12.8" hidden="false" customHeight="false" outlineLevel="0" collapsed="false">
      <c r="A1127" s="11"/>
      <c r="B1127" s="11"/>
      <c r="C1127" s="11"/>
      <c r="E1127" s="11"/>
      <c r="F1127" s="11"/>
      <c r="G1127" s="22"/>
      <c r="H1127" s="18"/>
      <c r="I1127" s="18"/>
      <c r="J1127" s="18"/>
      <c r="K1127" s="18"/>
      <c r="L1127" s="11"/>
      <c r="M1127" s="11"/>
      <c r="N1127" s="12"/>
      <c r="O1127" s="10"/>
      <c r="Q1127" s="12"/>
      <c r="R1127" s="12"/>
      <c r="S1127" s="12"/>
      <c r="T1127" s="12"/>
      <c r="U1127" s="12"/>
      <c r="V1127" s="12"/>
      <c r="W1127" s="12"/>
      <c r="X1127" s="12"/>
    </row>
    <row r="1128" customFormat="false" ht="12.8" hidden="false" customHeight="false" outlineLevel="0" collapsed="false">
      <c r="A1128" s="11"/>
      <c r="B1128" s="11"/>
      <c r="C1128" s="11"/>
      <c r="E1128" s="11"/>
      <c r="F1128" s="11"/>
      <c r="G1128" s="22"/>
      <c r="H1128" s="18"/>
      <c r="I1128" s="18"/>
      <c r="J1128" s="18"/>
      <c r="K1128" s="18"/>
      <c r="L1128" s="11"/>
      <c r="M1128" s="22"/>
      <c r="N1128" s="12"/>
      <c r="O1128" s="10"/>
      <c r="Q1128" s="12"/>
      <c r="R1128" s="12"/>
      <c r="S1128" s="12"/>
      <c r="T1128" s="12"/>
      <c r="U1128" s="12"/>
      <c r="V1128" s="12"/>
      <c r="W1128" s="12"/>
      <c r="X1128" s="12"/>
    </row>
    <row r="1129" customFormat="false" ht="12.8" hidden="false" customHeight="false" outlineLevel="0" collapsed="false">
      <c r="A1129" s="11"/>
      <c r="B1129" s="11"/>
      <c r="C1129" s="11"/>
      <c r="E1129" s="11"/>
      <c r="F1129" s="11"/>
      <c r="G1129" s="22"/>
      <c r="H1129" s="18"/>
      <c r="I1129" s="18"/>
      <c r="J1129" s="18"/>
      <c r="K1129" s="18"/>
      <c r="L1129" s="11"/>
      <c r="M1129" s="22"/>
      <c r="N1129" s="12"/>
      <c r="O1129" s="10"/>
      <c r="Q1129" s="12"/>
      <c r="R1129" s="12"/>
      <c r="S1129" s="12"/>
      <c r="T1129" s="12"/>
      <c r="U1129" s="12"/>
      <c r="V1129" s="12"/>
      <c r="W1129" s="12"/>
      <c r="X1129" s="12"/>
    </row>
    <row r="1130" customFormat="false" ht="12.8" hidden="false" customHeight="false" outlineLevel="0" collapsed="false">
      <c r="E1130" s="11"/>
      <c r="F1130" s="10"/>
      <c r="G1130" s="196"/>
      <c r="I1130" s="10"/>
      <c r="J1130" s="10"/>
      <c r="K1130" s="6"/>
      <c r="L1130" s="22"/>
      <c r="M1130" s="22"/>
      <c r="N1130" s="12"/>
      <c r="O1130" s="10"/>
      <c r="Q1130" s="12"/>
      <c r="R1130" s="12"/>
      <c r="S1130" s="12"/>
      <c r="T1130" s="12"/>
      <c r="U1130" s="12"/>
      <c r="V1130" s="12"/>
      <c r="W1130" s="12"/>
      <c r="X1130" s="12"/>
    </row>
    <row r="1131" customFormat="false" ht="12.8" hidden="false" customHeight="false" outlineLevel="0" collapsed="false">
      <c r="E1131" s="22"/>
      <c r="F1131" s="13"/>
      <c r="G1131" s="15"/>
      <c r="H1131" s="15"/>
      <c r="I1131" s="15"/>
      <c r="J1131" s="15"/>
      <c r="K1131" s="15"/>
      <c r="L1131" s="10"/>
      <c r="M1131" s="22"/>
      <c r="N1131" s="12"/>
      <c r="O1131" s="10"/>
      <c r="Q1131" s="12"/>
      <c r="R1131" s="12"/>
      <c r="S1131" s="12"/>
      <c r="T1131" s="12"/>
      <c r="U1131" s="12"/>
      <c r="V1131" s="12"/>
      <c r="W1131" s="12"/>
      <c r="X1131" s="12"/>
    </row>
    <row r="1132" customFormat="false" ht="12.8" hidden="false" customHeight="false" outlineLevel="0" collapsed="false">
      <c r="E1132" s="22"/>
      <c r="F1132" s="13"/>
      <c r="G1132" s="15"/>
      <c r="H1132" s="15"/>
      <c r="I1132" s="15"/>
      <c r="J1132" s="15"/>
      <c r="K1132" s="15"/>
      <c r="L1132" s="10"/>
      <c r="M1132" s="22"/>
      <c r="N1132" s="12"/>
      <c r="O1132" s="10"/>
      <c r="Q1132" s="10"/>
      <c r="R1132" s="10"/>
      <c r="S1132" s="10"/>
      <c r="T1132" s="10"/>
      <c r="W1132" s="12"/>
      <c r="X1132" s="12"/>
    </row>
    <row r="1133" customFormat="false" ht="12.8" hidden="false" customHeight="false" outlineLevel="0" collapsed="false">
      <c r="E1133" s="22"/>
      <c r="F1133" s="13"/>
      <c r="G1133" s="15"/>
      <c r="H1133" s="15"/>
      <c r="I1133" s="15"/>
      <c r="J1133" s="15"/>
      <c r="K1133" s="15"/>
      <c r="L1133" s="10"/>
      <c r="M1133" s="22"/>
      <c r="N1133" s="12"/>
      <c r="O1133" s="10"/>
      <c r="Q1133" s="10"/>
      <c r="R1133" s="10"/>
      <c r="S1133" s="10"/>
      <c r="T1133" s="10"/>
      <c r="W1133" s="12"/>
      <c r="X1133" s="12"/>
    </row>
    <row r="1134" customFormat="false" ht="12.8" hidden="false" customHeight="false" outlineLevel="0" collapsed="false">
      <c r="E1134" s="22"/>
      <c r="F1134" s="13"/>
      <c r="G1134" s="15"/>
      <c r="H1134" s="15"/>
      <c r="I1134" s="15"/>
      <c r="J1134" s="15"/>
      <c r="K1134" s="15"/>
      <c r="L1134" s="10"/>
      <c r="M1134" s="22"/>
      <c r="N1134" s="12"/>
      <c r="O1134" s="10"/>
      <c r="Q1134" s="10"/>
      <c r="R1134" s="10"/>
      <c r="S1134" s="10"/>
      <c r="T1134" s="10"/>
      <c r="W1134" s="12"/>
      <c r="X1134" s="12"/>
    </row>
    <row r="1135" customFormat="false" ht="12.8" hidden="false" customHeight="false" outlineLevel="0" collapsed="false">
      <c r="E1135" s="22"/>
      <c r="F1135" s="13"/>
      <c r="G1135" s="6"/>
      <c r="H1135" s="15"/>
      <c r="I1135" s="15"/>
      <c r="J1135" s="15"/>
      <c r="K1135" s="15"/>
      <c r="L1135" s="10"/>
      <c r="M1135" s="22"/>
      <c r="N1135" s="12"/>
      <c r="O1135" s="10"/>
      <c r="Q1135" s="10"/>
      <c r="R1135" s="10"/>
      <c r="S1135" s="10"/>
      <c r="T1135" s="10"/>
      <c r="W1135" s="12"/>
      <c r="X1135" s="12"/>
    </row>
    <row r="1136" customFormat="false" ht="12.8" hidden="false" customHeight="false" outlineLevel="0" collapsed="false">
      <c r="E1136" s="22"/>
      <c r="F1136" s="13"/>
      <c r="G1136" s="6"/>
      <c r="H1136" s="15"/>
      <c r="I1136" s="15"/>
      <c r="J1136" s="15"/>
      <c r="K1136" s="15"/>
      <c r="L1136" s="10"/>
      <c r="M1136" s="22"/>
      <c r="N1136" s="12"/>
      <c r="O1136" s="10"/>
      <c r="Q1136" s="10"/>
      <c r="R1136" s="10"/>
      <c r="S1136" s="10"/>
      <c r="T1136" s="10"/>
      <c r="W1136" s="12"/>
      <c r="X1136" s="12"/>
    </row>
    <row r="1137" customFormat="false" ht="12.8" hidden="false" customHeight="false" outlineLevel="0" collapsed="false">
      <c r="E1137" s="22"/>
      <c r="F1137" s="13"/>
      <c r="G1137" s="6"/>
      <c r="H1137" s="15"/>
      <c r="I1137" s="15"/>
      <c r="J1137" s="15"/>
      <c r="K1137" s="15"/>
      <c r="L1137" s="10"/>
      <c r="M1137" s="22"/>
      <c r="N1137" s="12"/>
      <c r="O1137" s="10"/>
      <c r="Q1137" s="10"/>
      <c r="R1137" s="10"/>
      <c r="S1137" s="10"/>
      <c r="T1137" s="10"/>
      <c r="W1137" s="12"/>
      <c r="X1137" s="12"/>
    </row>
    <row r="1138" customFormat="false" ht="12.8" hidden="false" customHeight="false" outlineLevel="0" collapsed="false">
      <c r="E1138" s="22"/>
      <c r="F1138" s="13"/>
      <c r="G1138" s="6"/>
      <c r="H1138" s="15"/>
      <c r="I1138" s="15"/>
      <c r="J1138" s="15"/>
      <c r="K1138" s="15"/>
      <c r="L1138" s="10"/>
      <c r="M1138" s="22"/>
      <c r="N1138" s="12"/>
      <c r="O1138" s="10"/>
      <c r="Q1138" s="10"/>
      <c r="R1138" s="10"/>
      <c r="S1138" s="10"/>
      <c r="T1138" s="10"/>
      <c r="W1138" s="12"/>
      <c r="X1138" s="12"/>
    </row>
    <row r="1139" customFormat="false" ht="12.8" hidden="false" customHeight="false" outlineLevel="0" collapsed="false">
      <c r="E1139" s="22"/>
      <c r="F1139" s="13"/>
      <c r="G1139" s="6"/>
      <c r="H1139" s="15"/>
      <c r="I1139" s="15"/>
      <c r="J1139" s="15"/>
      <c r="K1139" s="15"/>
      <c r="L1139" s="10"/>
      <c r="M1139" s="15"/>
      <c r="N1139" s="12"/>
      <c r="O1139" s="10"/>
      <c r="Q1139" s="10"/>
      <c r="R1139" s="10"/>
      <c r="S1139" s="10"/>
      <c r="T1139" s="10"/>
      <c r="W1139" s="12"/>
      <c r="X1139" s="12"/>
    </row>
    <row r="1140" customFormat="false" ht="12.8" hidden="false" customHeight="false" outlineLevel="0" collapsed="false">
      <c r="E1140" s="15"/>
      <c r="F1140" s="13"/>
      <c r="G1140" s="15"/>
      <c r="H1140" s="15"/>
      <c r="I1140" s="15"/>
      <c r="J1140" s="15"/>
      <c r="K1140" s="15"/>
      <c r="L1140" s="10"/>
      <c r="M1140" s="22"/>
      <c r="N1140" s="12"/>
      <c r="O1140" s="10"/>
      <c r="Q1140" s="10"/>
      <c r="R1140" s="10"/>
      <c r="S1140" s="10"/>
      <c r="T1140" s="10"/>
      <c r="W1140" s="12"/>
      <c r="X1140" s="12"/>
    </row>
    <row r="1141" customFormat="false" ht="12.8" hidden="false" customHeight="false" outlineLevel="0" collapsed="false">
      <c r="E1141" s="15"/>
      <c r="F1141" s="13"/>
      <c r="G1141" s="13"/>
      <c r="H1141" s="13"/>
      <c r="I1141" s="13"/>
      <c r="J1141" s="13"/>
      <c r="K1141" s="13"/>
      <c r="L1141" s="13"/>
      <c r="M1141" s="22"/>
      <c r="N1141" s="12"/>
      <c r="O1141" s="10"/>
      <c r="Q1141" s="10"/>
      <c r="R1141" s="10"/>
      <c r="S1141" s="10"/>
      <c r="T1141" s="10"/>
      <c r="W1141" s="12"/>
      <c r="X1141" s="12"/>
    </row>
    <row r="1142" customFormat="false" ht="12.8" hidden="false" customHeight="false" outlineLevel="0" collapsed="false">
      <c r="E1142" s="15"/>
      <c r="F1142" s="13"/>
      <c r="G1142" s="15"/>
      <c r="H1142" s="15"/>
      <c r="I1142" s="15"/>
      <c r="J1142" s="15"/>
      <c r="K1142" s="15"/>
      <c r="L1142" s="10"/>
      <c r="M1142" s="22"/>
      <c r="N1142" s="12"/>
      <c r="O1142" s="10"/>
      <c r="Q1142" s="15"/>
      <c r="R1142" s="15"/>
      <c r="S1142" s="15"/>
      <c r="T1142" s="15"/>
      <c r="W1142" s="12"/>
      <c r="X1142" s="12"/>
    </row>
    <row r="1143" customFormat="false" ht="12.8" hidden="false" customHeight="false" outlineLevel="0" collapsed="false">
      <c r="E1143" s="15"/>
      <c r="F1143" s="13"/>
      <c r="G1143" s="15"/>
      <c r="H1143" s="15"/>
      <c r="I1143" s="15"/>
      <c r="J1143" s="15"/>
      <c r="K1143" s="15"/>
      <c r="L1143" s="10"/>
      <c r="M1143" s="22"/>
      <c r="N1143" s="12"/>
      <c r="O1143" s="10"/>
      <c r="Q1143" s="15"/>
      <c r="R1143" s="15"/>
      <c r="S1143" s="15"/>
      <c r="T1143" s="15"/>
      <c r="W1143" s="12"/>
      <c r="X1143" s="12"/>
    </row>
    <row r="1144" customFormat="false" ht="12.8" hidden="false" customHeight="false" outlineLevel="0" collapsed="false">
      <c r="E1144" s="12"/>
      <c r="F1144" s="13"/>
      <c r="G1144" s="6"/>
      <c r="H1144" s="15"/>
      <c r="I1144" s="15"/>
      <c r="J1144" s="15"/>
      <c r="K1144" s="15"/>
      <c r="L1144" s="10"/>
      <c r="M1144" s="22"/>
      <c r="N1144" s="12"/>
      <c r="O1144" s="10"/>
      <c r="Q1144" s="15"/>
      <c r="R1144" s="15"/>
      <c r="S1144" s="15"/>
      <c r="T1144" s="15"/>
      <c r="W1144" s="12"/>
      <c r="X1144" s="12"/>
    </row>
    <row r="1145" customFormat="false" ht="12.8" hidden="false" customHeight="false" outlineLevel="0" collapsed="false">
      <c r="E1145" s="12"/>
      <c r="F1145" s="13"/>
      <c r="G1145" s="6"/>
      <c r="H1145" s="15"/>
      <c r="I1145" s="15"/>
      <c r="J1145" s="15"/>
      <c r="K1145" s="15"/>
      <c r="L1145" s="10"/>
      <c r="M1145" s="22"/>
      <c r="N1145" s="12"/>
      <c r="O1145" s="10"/>
      <c r="Q1145" s="15"/>
      <c r="R1145" s="15"/>
      <c r="S1145" s="15"/>
      <c r="T1145" s="15"/>
      <c r="W1145" s="12"/>
      <c r="X1145" s="12"/>
    </row>
    <row r="1146" customFormat="false" ht="12.8" hidden="false" customHeight="false" outlineLevel="0" collapsed="false">
      <c r="E1146" s="12"/>
      <c r="F1146" s="13"/>
      <c r="G1146" s="6"/>
      <c r="H1146" s="15"/>
      <c r="I1146" s="15"/>
      <c r="J1146" s="15"/>
      <c r="K1146" s="15"/>
      <c r="L1146" s="10"/>
      <c r="M1146" s="22"/>
      <c r="N1146" s="12"/>
      <c r="O1146" s="10"/>
      <c r="W1146" s="12"/>
      <c r="X1146" s="12"/>
    </row>
    <row r="1147" customFormat="false" ht="12.8" hidden="false" customHeight="false" outlineLevel="0" collapsed="false">
      <c r="E1147" s="12"/>
      <c r="F1147" s="13"/>
      <c r="G1147" s="6"/>
      <c r="H1147" s="15"/>
      <c r="I1147" s="15"/>
      <c r="J1147" s="15"/>
      <c r="K1147" s="15"/>
      <c r="L1147" s="10"/>
      <c r="M1147" s="197"/>
      <c r="N1147" s="10"/>
      <c r="O1147" s="10"/>
      <c r="W1147" s="12"/>
      <c r="X1147" s="12"/>
    </row>
    <row r="1148" customFormat="false" ht="12.8" hidden="false" customHeight="false" outlineLevel="0" collapsed="false">
      <c r="E1148" s="12"/>
      <c r="F1148" s="13"/>
      <c r="G1148" s="6"/>
      <c r="I1148" s="10"/>
      <c r="J1148" s="10"/>
      <c r="K1148" s="10"/>
      <c r="L1148" s="10"/>
      <c r="M1148" s="197"/>
      <c r="N1148" s="10"/>
      <c r="O1148" s="10"/>
      <c r="W1148" s="12"/>
      <c r="X1148" s="12"/>
    </row>
    <row r="1149" customFormat="false" ht="12.8" hidden="false" customHeight="false" outlineLevel="0" collapsed="false">
      <c r="E1149" s="12"/>
      <c r="F1149" s="10"/>
      <c r="G1149" s="15"/>
      <c r="H1149" s="15"/>
      <c r="I1149" s="15"/>
      <c r="J1149" s="15"/>
      <c r="K1149" s="15"/>
      <c r="L1149" s="10"/>
      <c r="M1149" s="197"/>
      <c r="N1149" s="10"/>
      <c r="O1149" s="10"/>
      <c r="W1149" s="12"/>
      <c r="X1149" s="12"/>
    </row>
    <row r="1150" customFormat="false" ht="12.8" hidden="false" customHeight="false" outlineLevel="0" collapsed="false">
      <c r="E1150" s="12"/>
      <c r="F1150" s="13"/>
      <c r="G1150" s="13"/>
      <c r="H1150" s="13"/>
      <c r="I1150" s="13"/>
      <c r="J1150" s="13"/>
      <c r="K1150" s="13"/>
      <c r="L1150" s="13"/>
      <c r="M1150" s="18"/>
      <c r="N1150" s="10"/>
      <c r="O1150" s="10"/>
      <c r="W1150" s="12"/>
      <c r="X1150" s="12"/>
    </row>
    <row r="1151" customFormat="false" ht="12.8" hidden="false" customHeight="false" outlineLevel="0" collapsed="false">
      <c r="E1151" s="12"/>
      <c r="F1151" s="13"/>
      <c r="G1151" s="15"/>
      <c r="H1151" s="15"/>
      <c r="I1151" s="15"/>
      <c r="J1151" s="15"/>
      <c r="K1151" s="15"/>
      <c r="L1151" s="10"/>
      <c r="M1151" s="22"/>
      <c r="N1151" s="12"/>
      <c r="O1151" s="10"/>
      <c r="W1151" s="12"/>
      <c r="X1151" s="12"/>
    </row>
    <row r="1152" customFormat="false" ht="12.8" hidden="false" customHeight="true" outlineLevel="0" collapsed="false">
      <c r="E1152" s="198"/>
      <c r="F1152" s="13"/>
      <c r="G1152" s="18"/>
      <c r="H1152" s="18"/>
      <c r="I1152" s="18"/>
      <c r="J1152" s="18"/>
      <c r="K1152" s="18"/>
      <c r="L1152" s="10"/>
      <c r="M1152" s="22"/>
      <c r="N1152" s="12"/>
      <c r="O1152" s="10"/>
      <c r="W1152" s="12"/>
      <c r="X1152" s="12"/>
    </row>
    <row r="1153" customFormat="false" ht="12.8" hidden="false" customHeight="false" outlineLevel="0" collapsed="false">
      <c r="E1153" s="198"/>
      <c r="F1153" s="13"/>
      <c r="G1153" s="18"/>
      <c r="H1153" s="18"/>
      <c r="I1153" s="18"/>
      <c r="J1153" s="18"/>
      <c r="K1153" s="18"/>
      <c r="L1153" s="10"/>
      <c r="M1153" s="22"/>
      <c r="N1153" s="12"/>
      <c r="O1153" s="10"/>
      <c r="W1153" s="12"/>
      <c r="X1153" s="12"/>
    </row>
    <row r="1154" customFormat="false" ht="12.8" hidden="false" customHeight="false" outlineLevel="0" collapsed="false">
      <c r="E1154" s="198"/>
      <c r="F1154" s="13"/>
      <c r="G1154" s="18"/>
      <c r="H1154" s="18"/>
      <c r="I1154" s="18"/>
      <c r="J1154" s="18"/>
      <c r="K1154" s="18"/>
      <c r="L1154" s="10"/>
      <c r="M1154" s="22"/>
      <c r="N1154" s="12"/>
      <c r="O1154" s="10"/>
      <c r="W1154" s="12"/>
      <c r="X1154" s="12"/>
    </row>
    <row r="1155" customFormat="false" ht="12.8" hidden="false" customHeight="false" outlineLevel="0" collapsed="false">
      <c r="E1155" s="198"/>
      <c r="F1155" s="13"/>
      <c r="G1155" s="18"/>
      <c r="H1155" s="18"/>
      <c r="I1155" s="18"/>
      <c r="J1155" s="18"/>
      <c r="K1155" s="18"/>
      <c r="L1155" s="10"/>
      <c r="M1155" s="22"/>
      <c r="N1155" s="12"/>
      <c r="O1155" s="10"/>
      <c r="W1155" s="12"/>
      <c r="X1155" s="12"/>
    </row>
    <row r="1156" customFormat="false" ht="12.8" hidden="false" customHeight="false" outlineLevel="0" collapsed="false">
      <c r="E1156" s="12"/>
      <c r="F1156" s="13"/>
      <c r="G1156" s="6"/>
      <c r="H1156" s="15"/>
      <c r="I1156" s="15"/>
      <c r="J1156" s="15"/>
      <c r="K1156" s="15"/>
      <c r="L1156" s="10"/>
      <c r="M1156" s="22"/>
      <c r="N1156" s="12"/>
      <c r="O1156" s="10"/>
      <c r="W1156" s="12"/>
      <c r="X1156" s="12"/>
    </row>
    <row r="1157" customFormat="false" ht="12.8" hidden="false" customHeight="false" outlineLevel="0" collapsed="false">
      <c r="E1157" s="12"/>
      <c r="F1157" s="13"/>
      <c r="G1157" s="6"/>
      <c r="H1157" s="15"/>
      <c r="I1157" s="15"/>
      <c r="J1157" s="15"/>
      <c r="K1157" s="15"/>
      <c r="L1157" s="10"/>
      <c r="M1157" s="22"/>
      <c r="N1157" s="12"/>
      <c r="O1157" s="10"/>
      <c r="W1157" s="12"/>
      <c r="X1157" s="12"/>
    </row>
    <row r="1158" customFormat="false" ht="12.8" hidden="false" customHeight="false" outlineLevel="0" collapsed="false">
      <c r="E1158" s="12"/>
      <c r="F1158" s="13"/>
      <c r="G1158" s="6"/>
      <c r="H1158" s="15"/>
      <c r="I1158" s="15"/>
      <c r="J1158" s="15"/>
      <c r="K1158" s="15"/>
      <c r="L1158" s="10"/>
      <c r="M1158" s="22"/>
      <c r="N1158" s="12"/>
      <c r="O1158" s="10"/>
      <c r="W1158" s="12"/>
      <c r="X1158" s="12"/>
    </row>
    <row r="1159" customFormat="false" ht="12.8" hidden="false" customHeight="false" outlineLevel="0" collapsed="false">
      <c r="E1159" s="12"/>
      <c r="F1159" s="13"/>
      <c r="G1159" s="6"/>
      <c r="H1159" s="15"/>
      <c r="I1159" s="15"/>
      <c r="J1159" s="15"/>
      <c r="K1159" s="15"/>
      <c r="L1159" s="10"/>
      <c r="M1159" s="22"/>
      <c r="N1159" s="12"/>
      <c r="O1159" s="12"/>
      <c r="W1159" s="12"/>
      <c r="X1159" s="12"/>
    </row>
    <row r="1160" customFormat="false" ht="12.8" hidden="false" customHeight="false" outlineLevel="0" collapsed="false">
      <c r="E1160" s="12"/>
      <c r="F1160" s="13"/>
      <c r="G1160" s="15"/>
      <c r="H1160" s="15"/>
      <c r="I1160" s="15"/>
      <c r="J1160" s="15"/>
      <c r="K1160" s="15"/>
      <c r="L1160" s="10"/>
      <c r="M1160" s="15"/>
      <c r="N1160" s="12"/>
      <c r="O1160" s="12"/>
      <c r="W1160" s="12"/>
      <c r="X1160" s="12"/>
    </row>
    <row r="1161" customFormat="false" ht="12.8" hidden="false" customHeight="false" outlineLevel="0" collapsed="false">
      <c r="E1161" s="18"/>
      <c r="F1161" s="13"/>
      <c r="G1161" s="199"/>
      <c r="H1161" s="200"/>
      <c r="I1161" s="199"/>
      <c r="J1161" s="199"/>
      <c r="K1161" s="199"/>
      <c r="L1161" s="10"/>
      <c r="M1161" s="22"/>
      <c r="N1161" s="12"/>
      <c r="O1161" s="12"/>
      <c r="W1161" s="12"/>
      <c r="X1161" s="12"/>
    </row>
    <row r="1162" customFormat="false" ht="12.8" hidden="false" customHeight="false" outlineLevel="0" collapsed="false">
      <c r="E1162" s="15"/>
      <c r="F1162" s="13"/>
      <c r="G1162" s="199"/>
      <c r="H1162" s="200"/>
      <c r="I1162" s="199"/>
      <c r="J1162" s="199"/>
      <c r="K1162" s="199"/>
      <c r="L1162" s="10"/>
      <c r="M1162" s="12"/>
      <c r="W1162" s="12"/>
      <c r="X1162" s="12"/>
    </row>
    <row r="1163" customFormat="false" ht="12.8" hidden="false" customHeight="false" outlineLevel="0" collapsed="false">
      <c r="E1163" s="15"/>
      <c r="F1163" s="13"/>
      <c r="G1163" s="199"/>
      <c r="H1163" s="200"/>
      <c r="I1163" s="199"/>
      <c r="J1163" s="199"/>
      <c r="K1163" s="199"/>
      <c r="L1163" s="10"/>
      <c r="M1163" s="12"/>
      <c r="W1163" s="12"/>
      <c r="X1163" s="12"/>
    </row>
    <row r="1164" customFormat="false" ht="12.8" hidden="false" customHeight="false" outlineLevel="0" collapsed="false">
      <c r="W1164" s="12"/>
      <c r="X1164" s="12"/>
    </row>
    <row r="1165" customFormat="false" ht="12.8" hidden="false" customHeight="false" outlineLevel="0" collapsed="false">
      <c r="W1165" s="12"/>
      <c r="X1165" s="12"/>
    </row>
    <row r="1166" customFormat="false" ht="12.8" hidden="false" customHeight="false" outlineLevel="0" collapsed="false">
      <c r="W1166" s="12"/>
      <c r="X1166" s="12"/>
    </row>
    <row r="1167" customFormat="false" ht="12.8" hidden="false" customHeight="false" outlineLevel="0" collapsed="false">
      <c r="W1167" s="12"/>
      <c r="X1167" s="12"/>
    </row>
    <row r="1168" customFormat="false" ht="12.8" hidden="false" customHeight="false" outlineLevel="0" collapsed="false">
      <c r="W1168" s="12"/>
      <c r="X1168" s="12"/>
    </row>
    <row r="1169" customFormat="false" ht="12.8" hidden="false" customHeight="false" outlineLevel="0" collapsed="false">
      <c r="W1169" s="12"/>
      <c r="X1169" s="12"/>
    </row>
    <row r="1170" customFormat="false" ht="12.8" hidden="false" customHeight="false" outlineLevel="0" collapsed="false">
      <c r="W1170" s="12"/>
      <c r="X1170" s="12"/>
    </row>
    <row r="1171" customFormat="false" ht="12.8" hidden="false" customHeight="false" outlineLevel="0" collapsed="false">
      <c r="W1171" s="12"/>
      <c r="X1171" s="12"/>
    </row>
    <row r="1172" customFormat="false" ht="12.8" hidden="false" customHeight="false" outlineLevel="0" collapsed="false">
      <c r="W1172" s="12"/>
      <c r="X1172" s="12"/>
    </row>
    <row r="1173" customFormat="false" ht="12.8" hidden="false" customHeight="false" outlineLevel="0" collapsed="false">
      <c r="W1173" s="12"/>
      <c r="X1173" s="12"/>
    </row>
    <row r="1174" customFormat="false" ht="12.8" hidden="false" customHeight="false" outlineLevel="0" collapsed="false">
      <c r="W1174" s="12"/>
      <c r="X1174" s="12"/>
    </row>
    <row r="1175" customFormat="false" ht="12.8" hidden="false" customHeight="false" outlineLevel="0" collapsed="false">
      <c r="W1175" s="12"/>
      <c r="X1175" s="12"/>
    </row>
    <row r="1176" customFormat="false" ht="12.8" hidden="false" customHeight="false" outlineLevel="0" collapsed="false">
      <c r="W1176" s="12"/>
      <c r="X1176" s="12"/>
    </row>
    <row r="1177" customFormat="false" ht="12.8" hidden="false" customHeight="false" outlineLevel="0" collapsed="false">
      <c r="W1177" s="12"/>
      <c r="X1177" s="12"/>
    </row>
    <row r="1178" customFormat="false" ht="12.8" hidden="false" customHeight="false" outlineLevel="0" collapsed="false">
      <c r="W1178" s="12"/>
      <c r="X1178" s="12"/>
    </row>
    <row r="1179" customFormat="false" ht="12.8" hidden="false" customHeight="false" outlineLevel="0" collapsed="false">
      <c r="W1179" s="12"/>
      <c r="X1179" s="12"/>
    </row>
    <row r="1180" customFormat="false" ht="12.8" hidden="false" customHeight="false" outlineLevel="0" collapsed="false">
      <c r="W1180" s="12"/>
      <c r="X1180" s="12"/>
    </row>
    <row r="1181" customFormat="false" ht="12.8" hidden="false" customHeight="false" outlineLevel="0" collapsed="false">
      <c r="W1181" s="12"/>
      <c r="X1181" s="12"/>
    </row>
    <row r="1182" customFormat="false" ht="12.8" hidden="false" customHeight="false" outlineLevel="0" collapsed="false">
      <c r="W1182" s="12"/>
      <c r="X1182" s="12"/>
    </row>
    <row r="1183" customFormat="false" ht="12.8" hidden="false" customHeight="false" outlineLevel="0" collapsed="false">
      <c r="W1183" s="12"/>
      <c r="X1183" s="12"/>
    </row>
    <row r="1184" customFormat="false" ht="12.8" hidden="false" customHeight="false" outlineLevel="0" collapsed="false">
      <c r="W1184" s="12"/>
      <c r="X1184" s="12"/>
    </row>
    <row r="1185" customFormat="false" ht="12.8" hidden="false" customHeight="false" outlineLevel="0" collapsed="false">
      <c r="W1185" s="12"/>
      <c r="X1185" s="12"/>
    </row>
    <row r="1186" customFormat="false" ht="12.8" hidden="false" customHeight="false" outlineLevel="0" collapsed="false">
      <c r="W1186" s="12"/>
      <c r="X1186" s="12"/>
    </row>
    <row r="1187" customFormat="false" ht="12.8" hidden="false" customHeight="false" outlineLevel="0" collapsed="false">
      <c r="W1187" s="12"/>
      <c r="X1187" s="12"/>
    </row>
    <row r="1188" customFormat="false" ht="12.8" hidden="false" customHeight="false" outlineLevel="0" collapsed="false">
      <c r="W1188" s="12"/>
      <c r="X1188" s="12"/>
    </row>
    <row r="1189" customFormat="false" ht="12.8" hidden="false" customHeight="false" outlineLevel="0" collapsed="false">
      <c r="W1189" s="12"/>
      <c r="X1189" s="12"/>
    </row>
    <row r="1190" customFormat="false" ht="12.8" hidden="false" customHeight="false" outlineLevel="0" collapsed="false">
      <c r="W1190" s="12"/>
      <c r="X1190" s="12"/>
    </row>
    <row r="1191" customFormat="false" ht="12.8" hidden="false" customHeight="false" outlineLevel="0" collapsed="false">
      <c r="W1191" s="12"/>
      <c r="X1191" s="12"/>
    </row>
    <row r="1192" customFormat="false" ht="12.8" hidden="false" customHeight="false" outlineLevel="0" collapsed="false">
      <c r="W1192" s="12"/>
      <c r="X1192" s="12"/>
    </row>
    <row r="1193" customFormat="false" ht="12.8" hidden="false" customHeight="false" outlineLevel="0" collapsed="false">
      <c r="W1193" s="12"/>
      <c r="X1193" s="12"/>
    </row>
    <row r="1194" customFormat="false" ht="12.8" hidden="false" customHeight="false" outlineLevel="0" collapsed="false">
      <c r="W1194" s="12"/>
      <c r="X1194" s="12"/>
    </row>
    <row r="1195" customFormat="false" ht="12.8" hidden="false" customHeight="false" outlineLevel="0" collapsed="false">
      <c r="W1195" s="12"/>
      <c r="X1195" s="12"/>
    </row>
    <row r="1196" customFormat="false" ht="12.8" hidden="false" customHeight="false" outlineLevel="0" collapsed="false">
      <c r="W1196" s="12"/>
      <c r="X1196" s="12"/>
    </row>
    <row r="1197" customFormat="false" ht="12.8" hidden="false" customHeight="false" outlineLevel="0" collapsed="false">
      <c r="W1197" s="12"/>
      <c r="X1197" s="12"/>
    </row>
    <row r="1198" customFormat="false" ht="12.8" hidden="false" customHeight="false" outlineLevel="0" collapsed="false">
      <c r="W1198" s="12"/>
      <c r="X1198" s="12"/>
    </row>
    <row r="1199" customFormat="false" ht="12.8" hidden="false" customHeight="false" outlineLevel="0" collapsed="false">
      <c r="W1199" s="12"/>
      <c r="X1199" s="12"/>
    </row>
    <row r="1200" customFormat="false" ht="12.8" hidden="false" customHeight="false" outlineLevel="0" collapsed="false">
      <c r="W1200" s="12"/>
      <c r="X1200" s="12"/>
    </row>
    <row r="1201" customFormat="false" ht="12.8" hidden="false" customHeight="false" outlineLevel="0" collapsed="false">
      <c r="W1201" s="12"/>
      <c r="X1201" s="12"/>
    </row>
    <row r="1202" customFormat="false" ht="12.8" hidden="false" customHeight="false" outlineLevel="0" collapsed="false">
      <c r="W1202" s="12"/>
      <c r="X1202" s="12"/>
    </row>
    <row r="1203" customFormat="false" ht="12.8" hidden="false" customHeight="false" outlineLevel="0" collapsed="false">
      <c r="W1203" s="12"/>
      <c r="X1203" s="12"/>
    </row>
    <row r="1204" customFormat="false" ht="12.8" hidden="false" customHeight="false" outlineLevel="0" collapsed="false">
      <c r="W1204" s="12"/>
      <c r="X1204" s="12"/>
    </row>
    <row r="1205" customFormat="false" ht="12.8" hidden="false" customHeight="false" outlineLevel="0" collapsed="false">
      <c r="W1205" s="12"/>
      <c r="X1205" s="12"/>
    </row>
    <row r="1206" customFormat="false" ht="12.8" hidden="false" customHeight="false" outlineLevel="0" collapsed="false">
      <c r="W1206" s="12"/>
      <c r="X1206" s="12"/>
    </row>
    <row r="1207" customFormat="false" ht="12.8" hidden="false" customHeight="false" outlineLevel="0" collapsed="false">
      <c r="W1207" s="12"/>
      <c r="X1207" s="12"/>
    </row>
    <row r="1208" customFormat="false" ht="12.8" hidden="false" customHeight="false" outlineLevel="0" collapsed="false">
      <c r="W1208" s="12"/>
      <c r="X1208" s="12"/>
    </row>
    <row r="1209" customFormat="false" ht="12.8" hidden="false" customHeight="false" outlineLevel="0" collapsed="false">
      <c r="W1209" s="12"/>
      <c r="X1209" s="12"/>
    </row>
    <row r="1210" customFormat="false" ht="12.8" hidden="false" customHeight="false" outlineLevel="0" collapsed="false">
      <c r="W1210" s="12"/>
      <c r="X1210" s="12"/>
    </row>
    <row r="1211" customFormat="false" ht="12.8" hidden="false" customHeight="false" outlineLevel="0" collapsed="false">
      <c r="W1211" s="12"/>
      <c r="X1211" s="12"/>
    </row>
    <row r="1212" customFormat="false" ht="12.8" hidden="false" customHeight="false" outlineLevel="0" collapsed="false">
      <c r="W1212" s="12"/>
      <c r="X1212" s="12"/>
    </row>
    <row r="1213" customFormat="false" ht="12.8" hidden="false" customHeight="false" outlineLevel="0" collapsed="false">
      <c r="W1213" s="12"/>
      <c r="X1213" s="12"/>
    </row>
    <row r="1214" customFormat="false" ht="12.8" hidden="false" customHeight="false" outlineLevel="0" collapsed="false">
      <c r="W1214" s="12"/>
      <c r="X1214" s="12"/>
    </row>
    <row r="1215" customFormat="false" ht="12.8" hidden="false" customHeight="false" outlineLevel="0" collapsed="false">
      <c r="W1215" s="12"/>
      <c r="X1215" s="12"/>
    </row>
    <row r="1216" customFormat="false" ht="12.8" hidden="false" customHeight="false" outlineLevel="0" collapsed="false">
      <c r="W1216" s="12"/>
      <c r="X1216" s="12"/>
    </row>
    <row r="1217" customFormat="false" ht="12.8" hidden="false" customHeight="false" outlineLevel="0" collapsed="false">
      <c r="W1217" s="12"/>
      <c r="X1217" s="12"/>
    </row>
    <row r="1218" customFormat="false" ht="12.8" hidden="false" customHeight="false" outlineLevel="0" collapsed="false">
      <c r="W1218" s="12"/>
      <c r="X1218" s="12"/>
    </row>
    <row r="1219" customFormat="false" ht="12.8" hidden="false" customHeight="false" outlineLevel="0" collapsed="false">
      <c r="W1219" s="201"/>
      <c r="X1219" s="201"/>
    </row>
  </sheetData>
  <mergeCells count="38">
    <mergeCell ref="A1:V1"/>
    <mergeCell ref="A2:V2"/>
    <mergeCell ref="A3:V3"/>
    <mergeCell ref="O7:X7"/>
    <mergeCell ref="A8:A9"/>
    <mergeCell ref="B8:B9"/>
    <mergeCell ref="C8:C9"/>
    <mergeCell ref="D8:D9"/>
    <mergeCell ref="E8:E9"/>
    <mergeCell ref="F8:F9"/>
    <mergeCell ref="G8:G9"/>
    <mergeCell ref="H8:K8"/>
    <mergeCell ref="L8:L9"/>
    <mergeCell ref="M8:M9"/>
    <mergeCell ref="H1115:K1115"/>
    <mergeCell ref="H1116:N1116"/>
    <mergeCell ref="H1117:N1117"/>
    <mergeCell ref="H1118:N1118"/>
    <mergeCell ref="A1119:M1119"/>
    <mergeCell ref="A1120:V1120"/>
    <mergeCell ref="A1121:V1121"/>
    <mergeCell ref="A1122:V1122"/>
    <mergeCell ref="A1123:V1123"/>
    <mergeCell ref="A1124:V1124"/>
    <mergeCell ref="A1125:V1125"/>
    <mergeCell ref="G1131:K1131"/>
    <mergeCell ref="G1132:K1132"/>
    <mergeCell ref="G1133:K1133"/>
    <mergeCell ref="G1134:K1134"/>
    <mergeCell ref="G1140:K1140"/>
    <mergeCell ref="F1141:L1141"/>
    <mergeCell ref="G1142:K1142"/>
    <mergeCell ref="G1143:K1143"/>
    <mergeCell ref="G1149:K1149"/>
    <mergeCell ref="F1150:L1150"/>
    <mergeCell ref="G1151:K1151"/>
    <mergeCell ref="G1152:K1152"/>
    <mergeCell ref="G1160:I1160"/>
  </mergeCells>
  <conditionalFormatting sqref="I9">
    <cfRule type="cellIs" priority="2" operator="equal" aboveAverage="0" equalAverage="0" bottom="0" percent="0" rank="0" text="" dxfId="0">
      <formula>0</formula>
    </cfRule>
  </conditionalFormatting>
  <conditionalFormatting sqref="I9">
    <cfRule type="cellIs" priority="3" operator="equal" aboveAverage="0" equalAverage="0" bottom="0" percent="0" rank="0" text="" dxfId="1">
      <formula>0</formula>
    </cfRule>
  </conditionalFormatting>
  <conditionalFormatting sqref="P848:V848 P847:S847 P749:S749 P763:S763 P820:R822 S821:T822 P823:T827 P828:R830 S829:T830 V832 V837 V834:V835 U838:V838 P849:T849 V849 P850:V850 P851:S852 U852:V852 S786:T786 P853:R854 P855:T855 P858:T858 P859:U859 P860:T862 V860:V862 U862 P863:V867 S779:T781 P870:V870 P868:P869 R869:V869 P871:T871 V872 P872:R872 T872 P875:S875 U875 V851 P1:V6 P17:V22 P754:V755 P768:V770 P778:R783 U778:U783 S783:T783 P784:V785 U786:V811 P817:V818 P831:T832 P833:V834 U845:V846 P835:T846 P856:V857 Q868:V868 P873:V874 P709:Q748 O98 O128 O207 O235 O285 P8:X11 W235 W241:X244 W246:X249 P251:X251 V253:X253 W726 P709:V741 P742:U748 P750:U753 V742:V753 P764:U767 P756:U762 V756:V767 P771:U777 V771:V783 P786:R816 T812:V816 T787 S787:S816 P235:V250 U840:U844 V839:V844 W923 P943:V945 P946:U950 P207:P209 P1107:V1115 P1117:X1118 W308:X308 W335:X335 W402:X402 W675:X675 P876:V941 P951:V965 P967:V981 P1067:V1070 P1072:V1105 W1115:X1115 P98:V126 P252:V283 P328:V355 P819:T819 V819 V829:V830 V821:V827 U819:U832 P983:V1007 P1008:W1008 P1009:V1031 P1033:V1065 P213:P233 Q207:V233 P285:V326 P128:V205 P24:V96 P357:V707 P1119:V65568">
    <cfRule type="cellIs" priority="4" operator="lessThan" aboveAverage="0" equalAverage="0" bottom="0" percent="0" rank="0" text="" dxfId="2">
      <formula>0</formula>
    </cfRule>
    <cfRule type="cellIs" priority="5" operator="equal" aboveAverage="0" equalAverage="0" bottom="0" percent="0" rank="0" text="" dxfId="3">
      <formula>0</formula>
    </cfRule>
  </conditionalFormatting>
  <conditionalFormatting sqref="S778:S781 S783 S786:S816">
    <cfRule type="cellIs" priority="6" operator="lessThan" aboveAverage="0" equalAverage="0" bottom="0" percent="0" rank="0" text="" dxfId="4">
      <formula>0</formula>
    </cfRule>
    <cfRule type="cellIs" priority="7" operator="equal" aboveAverage="0" equalAverage="0" bottom="0" percent="0" rank="0" text="" dxfId="5">
      <formula>0</formula>
    </cfRule>
  </conditionalFormatting>
  <conditionalFormatting sqref="U837">
    <cfRule type="cellIs" priority="8" operator="lessThan" aboveAverage="0" equalAverage="0" bottom="0" percent="0" rank="0" text="" dxfId="6">
      <formula>0</formula>
    </cfRule>
    <cfRule type="cellIs" priority="9" operator="equal" aboveAverage="0" equalAverage="0" bottom="0" percent="0" rank="0" text="" dxfId="7">
      <formula>0</formula>
    </cfRule>
  </conditionalFormatting>
  <conditionalFormatting sqref="U835:V835">
    <cfRule type="cellIs" priority="10" operator="lessThan" aboveAverage="0" equalAverage="0" bottom="0" percent="0" rank="0" text="" dxfId="8">
      <formula>0</formula>
    </cfRule>
    <cfRule type="cellIs" priority="11" operator="equal" aboveAverage="0" equalAverage="0" bottom="0" percent="0" rank="0" text="" dxfId="9">
      <formula>0</formula>
    </cfRule>
  </conditionalFormatting>
  <conditionalFormatting sqref="U749">
    <cfRule type="cellIs" priority="12" operator="lessThan" aboveAverage="0" equalAverage="0" bottom="0" percent="0" rank="0" text="" dxfId="10">
      <formula>0</formula>
    </cfRule>
    <cfRule type="cellIs" priority="13" operator="equal" aboveAverage="0" equalAverage="0" bottom="0" percent="0" rank="0" text="" dxfId="11">
      <formula>0</formula>
    </cfRule>
  </conditionalFormatting>
  <conditionalFormatting sqref="U763">
    <cfRule type="cellIs" priority="14" operator="lessThan" aboveAverage="0" equalAverage="0" bottom="0" percent="0" rank="0" text="" dxfId="12">
      <formula>0</formula>
    </cfRule>
    <cfRule type="cellIs" priority="15" operator="equal" aboveAverage="0" equalAverage="0" bottom="0" percent="0" rank="0" text="" dxfId="13">
      <formula>0</formula>
    </cfRule>
  </conditionalFormatting>
  <conditionalFormatting sqref="S820:T822 S829:T830 V829:V830 V820:V822">
    <cfRule type="cellIs" priority="16" operator="lessThan" aboveAverage="0" equalAverage="0" bottom="0" percent="0" rank="0" text="" dxfId="14">
      <formula>0</formula>
    </cfRule>
    <cfRule type="cellIs" priority="17" operator="equal" aboveAverage="0" equalAverage="0" bottom="0" percent="0" rank="0" text="" dxfId="15">
      <formula>0</formula>
    </cfRule>
  </conditionalFormatting>
  <conditionalFormatting sqref="S828:T830 V828:V830">
    <cfRule type="cellIs" priority="18" operator="lessThan" aboveAverage="0" equalAverage="0" bottom="0" percent="0" rank="0" text="" dxfId="16">
      <formula>0</formula>
    </cfRule>
    <cfRule type="cellIs" priority="19" operator="equal" aboveAverage="0" equalAverage="0" bottom="0" percent="0" rank="0" text="" dxfId="17">
      <formula>0</formula>
    </cfRule>
  </conditionalFormatting>
  <conditionalFormatting sqref="V831:V832">
    <cfRule type="cellIs" priority="20" operator="lessThan" aboveAverage="0" equalAverage="0" bottom="0" percent="0" rank="0" text="" dxfId="18">
      <formula>0</formula>
    </cfRule>
    <cfRule type="cellIs" priority="21" operator="equal" aboveAverage="0" equalAverage="0" bottom="0" percent="0" rank="0" text="" dxfId="19">
      <formula>0</formula>
    </cfRule>
  </conditionalFormatting>
  <conditionalFormatting sqref="V836">
    <cfRule type="cellIs" priority="22" operator="lessThan" aboveAverage="0" equalAverage="0" bottom="0" percent="0" rank="0" text="" dxfId="20">
      <formula>0</formula>
    </cfRule>
    <cfRule type="cellIs" priority="23" operator="equal" aboveAverage="0" equalAverage="0" bottom="0" percent="0" rank="0" text="" dxfId="21">
      <formula>0</formula>
    </cfRule>
  </conditionalFormatting>
  <conditionalFormatting sqref="V836">
    <cfRule type="cellIs" priority="24" operator="lessThan" aboveAverage="0" equalAverage="0" bottom="0" percent="0" rank="0" text="" dxfId="22">
      <formula>0</formula>
    </cfRule>
    <cfRule type="cellIs" priority="25" operator="equal" aboveAverage="0" equalAverage="0" bottom="0" percent="0" rank="0" text="" dxfId="23">
      <formula>0</formula>
    </cfRule>
  </conditionalFormatting>
  <conditionalFormatting sqref="U839">
    <cfRule type="cellIs" priority="26" operator="lessThan" aboveAverage="0" equalAverage="0" bottom="0" percent="0" rank="0" text="" dxfId="24">
      <formula>0</formula>
    </cfRule>
    <cfRule type="cellIs" priority="27" operator="equal" aboveAverage="0" equalAverage="0" bottom="0" percent="0" rank="0" text="" dxfId="25">
      <formula>0</formula>
    </cfRule>
  </conditionalFormatting>
  <conditionalFormatting sqref="T847">
    <cfRule type="cellIs" priority="28" operator="lessThan" aboveAverage="0" equalAverage="0" bottom="0" percent="0" rank="0" text="" dxfId="26">
      <formula>0</formula>
    </cfRule>
    <cfRule type="cellIs" priority="29" operator="equal" aboveAverage="0" equalAverage="0" bottom="0" percent="0" rank="0" text="" dxfId="27">
      <formula>0</formula>
    </cfRule>
  </conditionalFormatting>
  <conditionalFormatting sqref="V847">
    <cfRule type="cellIs" priority="30" operator="lessThan" aboveAverage="0" equalAverage="0" bottom="0" percent="0" rank="0" text="" dxfId="28">
      <formula>0</formula>
    </cfRule>
    <cfRule type="cellIs" priority="31" operator="equal" aboveAverage="0" equalAverage="0" bottom="0" percent="0" rank="0" text="" dxfId="29">
      <formula>0</formula>
    </cfRule>
  </conditionalFormatting>
  <conditionalFormatting sqref="T852">
    <cfRule type="cellIs" priority="32" operator="lessThan" aboveAverage="0" equalAverage="0" bottom="0" percent="0" rank="0" text="" dxfId="30">
      <formula>0</formula>
    </cfRule>
    <cfRule type="cellIs" priority="33" operator="equal" aboveAverage="0" equalAverage="0" bottom="0" percent="0" rank="0" text="" dxfId="31">
      <formula>0</formula>
    </cfRule>
  </conditionalFormatting>
  <conditionalFormatting sqref="T788:T806">
    <cfRule type="cellIs" priority="34" operator="lessThan" aboveAverage="0" equalAverage="0" bottom="0" percent="0" rank="0" text="" dxfId="32">
      <formula>0</formula>
    </cfRule>
    <cfRule type="cellIs" priority="35" operator="equal" aboveAverage="0" equalAverage="0" bottom="0" percent="0" rank="0" text="" dxfId="33">
      <formula>0</formula>
    </cfRule>
  </conditionalFormatting>
  <conditionalFormatting sqref="T788:T806">
    <cfRule type="cellIs" priority="36" operator="lessThan" aboveAverage="0" equalAverage="0" bottom="0" percent="0" rank="0" text="" dxfId="34">
      <formula>0</formula>
    </cfRule>
    <cfRule type="cellIs" priority="37" operator="equal" aboveAverage="0" equalAverage="0" bottom="0" percent="0" rank="0" text="" dxfId="35">
      <formula>0</formula>
    </cfRule>
  </conditionalFormatting>
  <conditionalFormatting sqref="V853:V855">
    <cfRule type="cellIs" priority="38" operator="lessThan" aboveAverage="0" equalAverage="0" bottom="0" percent="0" rank="0" text="" dxfId="36">
      <formula>0</formula>
    </cfRule>
    <cfRule type="cellIs" priority="39" operator="equal" aboveAverage="0" equalAverage="0" bottom="0" percent="0" rank="0" text="" dxfId="37">
      <formula>0</formula>
    </cfRule>
  </conditionalFormatting>
  <conditionalFormatting sqref="S853:T854">
    <cfRule type="cellIs" priority="40" operator="lessThan" aboveAverage="0" equalAverage="0" bottom="0" percent="0" rank="0" text="" dxfId="38">
      <formula>0</formula>
    </cfRule>
    <cfRule type="cellIs" priority="41" operator="equal" aboveAverage="0" equalAverage="0" bottom="0" percent="0" rank="0" text="" dxfId="39">
      <formula>0</formula>
    </cfRule>
  </conditionalFormatting>
  <conditionalFormatting sqref="U853:U855">
    <cfRule type="cellIs" priority="42" operator="lessThan" aboveAverage="0" equalAverage="0" bottom="0" percent="0" rank="0" text="" dxfId="40">
      <formula>0</formula>
    </cfRule>
    <cfRule type="cellIs" priority="43" operator="equal" aboveAverage="0" equalAverage="0" bottom="0" percent="0" rank="0" text="" dxfId="41">
      <formula>0</formula>
    </cfRule>
  </conditionalFormatting>
  <conditionalFormatting sqref="V858">
    <cfRule type="cellIs" priority="44" operator="lessThan" aboveAverage="0" equalAverage="0" bottom="0" percent="0" rank="0" text="" dxfId="42">
      <formula>0</formula>
    </cfRule>
    <cfRule type="cellIs" priority="45" operator="equal" aboveAverage="0" equalAverage="0" bottom="0" percent="0" rank="0" text="" dxfId="43">
      <formula>0</formula>
    </cfRule>
  </conditionalFormatting>
  <conditionalFormatting sqref="U858">
    <cfRule type="cellIs" priority="46" operator="lessThan" aboveAverage="0" equalAverage="0" bottom="0" percent="0" rank="0" text="" dxfId="44">
      <formula>0</formula>
    </cfRule>
    <cfRule type="cellIs" priority="47" operator="equal" aboveAverage="0" equalAverage="0" bottom="0" percent="0" rank="0" text="" dxfId="45">
      <formula>0</formula>
    </cfRule>
  </conditionalFormatting>
  <conditionalFormatting sqref="U860">
    <cfRule type="cellIs" priority="48" operator="lessThan" aboveAverage="0" equalAverage="0" bottom="0" percent="0" rank="0" text="" dxfId="46">
      <formula>0</formula>
    </cfRule>
    <cfRule type="cellIs" priority="49" operator="equal" aboveAverage="0" equalAverage="0" bottom="0" percent="0" rank="0" text="" dxfId="47">
      <formula>0</formula>
    </cfRule>
  </conditionalFormatting>
  <conditionalFormatting sqref="U861:U862">
    <cfRule type="cellIs" priority="50" operator="lessThan" aboveAverage="0" equalAverage="0" bottom="0" percent="0" rank="0" text="" dxfId="48">
      <formula>0</formula>
    </cfRule>
    <cfRule type="cellIs" priority="51" operator="equal" aboveAverage="0" equalAverage="0" bottom="0" percent="0" rank="0" text="" dxfId="49">
      <formula>0</formula>
    </cfRule>
  </conditionalFormatting>
  <conditionalFormatting sqref="T807:T810">
    <cfRule type="cellIs" priority="52" operator="lessThan" aboveAverage="0" equalAverage="0" bottom="0" percent="0" rank="0" text="" dxfId="50">
      <formula>0</formula>
    </cfRule>
    <cfRule type="cellIs" priority="53" operator="equal" aboveAverage="0" equalAverage="0" bottom="0" percent="0" rank="0" text="" dxfId="51">
      <formula>0</formula>
    </cfRule>
  </conditionalFormatting>
  <conditionalFormatting sqref="T807:T810">
    <cfRule type="cellIs" priority="54" operator="lessThan" aboveAverage="0" equalAverage="0" bottom="0" percent="0" rank="0" text="" dxfId="52">
      <formula>0</formula>
    </cfRule>
    <cfRule type="cellIs" priority="55" operator="equal" aboveAverage="0" equalAverage="0" bottom="0" percent="0" rank="0" text="" dxfId="53">
      <formula>0</formula>
    </cfRule>
  </conditionalFormatting>
  <conditionalFormatting sqref="S782:T782">
    <cfRule type="cellIs" priority="56" operator="lessThan" aboveAverage="0" equalAverage="0" bottom="0" percent="0" rank="0" text="" dxfId="54">
      <formula>0</formula>
    </cfRule>
    <cfRule type="cellIs" priority="57" operator="equal" aboveAverage="0" equalAverage="0" bottom="0" percent="0" rank="0" text="" dxfId="55">
      <formula>0</formula>
    </cfRule>
  </conditionalFormatting>
  <conditionalFormatting sqref="Q869">
    <cfRule type="cellIs" priority="58" operator="lessThan" aboveAverage="0" equalAverage="0" bottom="0" percent="0" rank="0" text="" dxfId="56">
      <formula>0</formula>
    </cfRule>
    <cfRule type="cellIs" priority="59" operator="equal" aboveAverage="0" equalAverage="0" bottom="0" percent="0" rank="0" text="" dxfId="57">
      <formula>0</formula>
    </cfRule>
  </conditionalFormatting>
  <conditionalFormatting sqref="V871">
    <cfRule type="cellIs" priority="60" operator="lessThan" aboveAverage="0" equalAverage="0" bottom="0" percent="0" rank="0" text="" dxfId="58">
      <formula>0</formula>
    </cfRule>
    <cfRule type="cellIs" priority="61" operator="equal" aboveAverage="0" equalAverage="0" bottom="0" percent="0" rank="0" text="" dxfId="59">
      <formula>0</formula>
    </cfRule>
  </conditionalFormatting>
  <conditionalFormatting sqref="U871">
    <cfRule type="cellIs" priority="62" operator="lessThan" aboveAverage="0" equalAverage="0" bottom="0" percent="0" rank="0" text="" dxfId="60">
      <formula>0</formula>
    </cfRule>
    <cfRule type="cellIs" priority="63" operator="equal" aboveAverage="0" equalAverage="0" bottom="0" percent="0" rank="0" text="" dxfId="61">
      <formula>0</formula>
    </cfRule>
  </conditionalFormatting>
  <conditionalFormatting sqref="S872">
    <cfRule type="cellIs" priority="64" operator="lessThan" aboveAverage="0" equalAverage="0" bottom="0" percent="0" rank="0" text="" dxfId="62">
      <formula>0</formula>
    </cfRule>
    <cfRule type="cellIs" priority="65" operator="equal" aboveAverage="0" equalAverage="0" bottom="0" percent="0" rank="0" text="" dxfId="63">
      <formula>0</formula>
    </cfRule>
  </conditionalFormatting>
  <conditionalFormatting sqref="V875">
    <cfRule type="cellIs" priority="66" operator="lessThan" aboveAverage="0" equalAverage="0" bottom="0" percent="0" rank="0" text="" dxfId="64">
      <formula>0</formula>
    </cfRule>
    <cfRule type="cellIs" priority="67" operator="equal" aboveAverage="0" equalAverage="0" bottom="0" percent="0" rank="0" text="" dxfId="65">
      <formula>0</formula>
    </cfRule>
  </conditionalFormatting>
  <conditionalFormatting sqref="T811">
    <cfRule type="cellIs" priority="68" operator="lessThan" aboveAverage="0" equalAverage="0" bottom="0" percent="0" rank="0" text="" dxfId="66">
      <formula>0</formula>
    </cfRule>
    <cfRule type="cellIs" priority="69" operator="equal" aboveAverage="0" equalAverage="0" bottom="0" percent="0" rank="0" text="" dxfId="67">
      <formula>0</formula>
    </cfRule>
  </conditionalFormatting>
  <conditionalFormatting sqref="T851">
    <cfRule type="cellIs" priority="70" operator="lessThan" aboveAverage="0" equalAverage="0" bottom="0" percent="0" rank="0" text="" dxfId="68">
      <formula>0</formula>
    </cfRule>
    <cfRule type="cellIs" priority="71" operator="equal" aboveAverage="0" equalAverage="0" bottom="0" percent="0" rank="0" text="" dxfId="69">
      <formula>0</formula>
    </cfRule>
  </conditionalFormatting>
  <conditionalFormatting sqref="U851">
    <cfRule type="cellIs" priority="72" operator="lessThan" aboveAverage="0" equalAverage="0" bottom="0" percent="0" rank="0" text="" dxfId="70">
      <formula>0</formula>
    </cfRule>
    <cfRule type="cellIs" priority="73" operator="equal" aboveAverage="0" equalAverage="0" bottom="0" percent="0" rank="0" text="" dxfId="71">
      <formula>0</formula>
    </cfRule>
  </conditionalFormatting>
  <conditionalFormatting sqref="N1:N1048576">
    <cfRule type="cellIs" priority="74" operator="notEqual" aboveAverage="0" equalAverage="0" bottom="0" percent="0" rank="0" text="" dxfId="72">
      <formula>0</formula>
    </cfRule>
    <cfRule type="cellIs" priority="75" operator="equal" aboveAverage="0" equalAverage="0" bottom="0" percent="0" rank="0" text="" dxfId="73">
      <formula>0</formula>
    </cfRule>
  </conditionalFormatting>
  <conditionalFormatting sqref="J9">
    <cfRule type="cellIs" priority="76" operator="equal" aboveAverage="0" equalAverage="0" bottom="0" percent="0" rank="0" text="" dxfId="74">
      <formula>0</formula>
    </cfRule>
  </conditionalFormatting>
  <conditionalFormatting sqref="T875">
    <cfRule type="cellIs" priority="77" operator="lessThan" aboveAverage="0" equalAverage="0" bottom="0" percent="0" rank="0" text="" dxfId="75">
      <formula>0</formula>
    </cfRule>
    <cfRule type="cellIs" priority="78" operator="equal" aboveAverage="0" equalAverage="0" bottom="0" percent="0" rank="0" text="" dxfId="76">
      <formula>0</formula>
    </cfRule>
  </conditionalFormatting>
  <conditionalFormatting sqref="W889:X895">
    <cfRule type="cellIs" priority="79" operator="lessThan" aboveAverage="0" equalAverage="0" bottom="0" percent="0" rank="0" text="" dxfId="77">
      <formula>0</formula>
    </cfRule>
    <cfRule type="cellIs" priority="80" operator="equal" aboveAverage="0" equalAverage="0" bottom="0" percent="0" rank="0" text="" dxfId="78">
      <formula>0</formula>
    </cfRule>
  </conditionalFormatting>
  <conditionalFormatting sqref="W901:W908">
    <cfRule type="cellIs" priority="81" operator="lessThan" aboveAverage="0" equalAverage="0" bottom="0" percent="0" rank="0" text="" dxfId="79">
      <formula>0</formula>
    </cfRule>
    <cfRule type="cellIs" priority="82" operator="equal" aboveAverage="0" equalAverage="0" bottom="0" percent="0" rank="0" text="" dxfId="80">
      <formula>0</formula>
    </cfRule>
  </conditionalFormatting>
  <conditionalFormatting sqref="W917:W922">
    <cfRule type="cellIs" priority="83" operator="lessThan" aboveAverage="0" equalAverage="0" bottom="0" percent="0" rank="0" text="" dxfId="81">
      <formula>0</formula>
    </cfRule>
    <cfRule type="cellIs" priority="84" operator="equal" aboveAverage="0" equalAverage="0" bottom="0" percent="0" rank="0" text="" dxfId="82">
      <formula>0</formula>
    </cfRule>
  </conditionalFormatting>
  <conditionalFormatting sqref="W951:X956">
    <cfRule type="cellIs" priority="85" operator="lessThan" aboveAverage="0" equalAverage="0" bottom="0" percent="0" rank="0" text="" dxfId="83">
      <formula>0</formula>
    </cfRule>
    <cfRule type="cellIs" priority="86" operator="equal" aboveAverage="0" equalAverage="0" bottom="0" percent="0" rank="0" text="" dxfId="84">
      <formula>0</formula>
    </cfRule>
  </conditionalFormatting>
  <conditionalFormatting sqref="V946:X950">
    <cfRule type="cellIs" priority="87" operator="lessThan" aboveAverage="0" equalAverage="0" bottom="0" percent="0" rank="0" text="" dxfId="85">
      <formula>0</formula>
    </cfRule>
    <cfRule type="cellIs" priority="88" operator="equal" aboveAverage="0" equalAverage="0" bottom="0" percent="0" rank="0" text="" dxfId="86">
      <formula>0</formula>
    </cfRule>
  </conditionalFormatting>
  <conditionalFormatting sqref="X960:X965">
    <cfRule type="cellIs" priority="89" operator="lessThan" aboveAverage="0" equalAverage="0" bottom="0" percent="0" rank="0" text="" dxfId="87">
      <formula>0</formula>
    </cfRule>
    <cfRule type="cellIs" priority="90" operator="equal" aboveAverage="0" equalAverage="0" bottom="0" percent="0" rank="0" text="" dxfId="88">
      <formula>0</formula>
    </cfRule>
  </conditionalFormatting>
  <conditionalFormatting sqref="X1036:X1037">
    <cfRule type="cellIs" priority="91" operator="lessThan" aboveAverage="0" equalAverage="0" bottom="0" percent="0" rank="0" text="" dxfId="89">
      <formula>0</formula>
    </cfRule>
    <cfRule type="cellIs" priority="92" operator="equal" aboveAverage="0" equalAverage="0" bottom="0" percent="0" rank="0" text="" dxfId="90">
      <formula>0</formula>
    </cfRule>
  </conditionalFormatting>
  <conditionalFormatting sqref="X1060:X1061">
    <cfRule type="cellIs" priority="93" operator="lessThan" aboveAverage="0" equalAverage="0" bottom="0" percent="0" rank="0" text="" dxfId="91">
      <formula>0</formula>
    </cfRule>
    <cfRule type="cellIs" priority="94" operator="equal" aboveAverage="0" equalAverage="0" bottom="0" percent="0" rank="0" text="" dxfId="92">
      <formula>0</formula>
    </cfRule>
  </conditionalFormatting>
  <conditionalFormatting sqref="X1039:X1040">
    <cfRule type="cellIs" priority="95" operator="lessThan" aboveAverage="0" equalAverage="0" bottom="0" percent="0" rank="0" text="" dxfId="93">
      <formula>0</formula>
    </cfRule>
    <cfRule type="cellIs" priority="96" operator="equal" aboveAverage="0" equalAverage="0" bottom="0" percent="0" rank="0" text="" dxfId="94">
      <formula>0</formula>
    </cfRule>
  </conditionalFormatting>
  <conditionalFormatting sqref="X1063">
    <cfRule type="cellIs" priority="97" operator="lessThan" aboveAverage="0" equalAverage="0" bottom="0" percent="0" rank="0" text="" dxfId="95">
      <formula>0</formula>
    </cfRule>
    <cfRule type="cellIs" priority="98" operator="equal" aboveAverage="0" equalAverage="0" bottom="0" percent="0" rank="0" text="" dxfId="96">
      <formula>0</formula>
    </cfRule>
  </conditionalFormatting>
  <conditionalFormatting sqref="W1051:W1054">
    <cfRule type="cellIs" priority="99" operator="lessThan" aboveAverage="0" equalAverage="0" bottom="0" percent="0" rank="0" text="" dxfId="97">
      <formula>0</formula>
    </cfRule>
    <cfRule type="cellIs" priority="100" operator="equal" aboveAverage="0" equalAverage="0" bottom="0" percent="0" rank="0" text="" dxfId="98">
      <formula>0</formula>
    </cfRule>
  </conditionalFormatting>
  <printOptions headings="false" gridLines="false" gridLinesSet="true" horizontalCentered="true" verticalCentered="false"/>
  <pageMargins left="0.39375" right="0.39375" top="0.659027777777778" bottom="0.659027777777778" header="0.39375" footer="0.3937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&amp;C&amp;"Arial,Normal"&amp;12CRONOGRAMA FÍSICO FINANCEIRO DETALHADO</oddHeader>
    <oddFooter>&amp;C&amp;"Arial,Normal"&amp;12Página &amp;P</oddFooter>
  </headerFooter>
  <colBreaks count="1" manualBreakCount="1">
    <brk id="22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IV1219"/>
  <sheetViews>
    <sheetView showFormulas="false" showGridLines="true" showRowColHeaders="true" showZeros="true" rightToLeft="false" tabSelected="false" showOutlineSymbols="true" defaultGridColor="true" view="pageBreakPreview" topLeftCell="A1" colorId="64" zoomScale="54" zoomScaleNormal="49" zoomScalePageLayoutView="54" workbookViewId="0">
      <pane xSplit="0" ySplit="7" topLeftCell="B206" activePane="bottomLeft" state="frozen"/>
      <selection pane="topLeft" activeCell="A1" activeCellId="0" sqref="A1"/>
      <selection pane="bottomLeft" activeCell="E335" activeCellId="0" sqref="E335"/>
    </sheetView>
  </sheetViews>
  <sheetFormatPr defaultColWidth="11.58984375" defaultRowHeight="12.8" zeroHeight="false" outlineLevelRow="1" outlineLevelCol="0"/>
  <cols>
    <col collapsed="false" customWidth="true" hidden="false" outlineLevel="0" max="1" min="1" style="1" width="10.99"/>
    <col collapsed="false" customWidth="true" hidden="false" outlineLevel="0" max="2" min="2" style="2" width="6.15"/>
    <col collapsed="false" customWidth="true" hidden="false" outlineLevel="0" max="3" min="3" style="2" width="12.57"/>
    <col collapsed="false" customWidth="true" hidden="false" outlineLevel="0" max="4" min="4" style="2" width="9.71"/>
    <col collapsed="false" customWidth="true" hidden="false" outlineLevel="0" max="5" min="5" style="3" width="75.29"/>
    <col collapsed="false" customWidth="true" hidden="false" outlineLevel="0" max="6" min="6" style="4" width="8.4"/>
    <col collapsed="false" customWidth="false" hidden="false" outlineLevel="0" max="7" min="7" style="5" width="11.57"/>
    <col collapsed="false" customWidth="false" hidden="false" outlineLevel="0" max="8" min="8" style="6" width="11.57"/>
    <col collapsed="false" customWidth="true" hidden="false" outlineLevel="0" max="9" min="9" style="4" width="14.15"/>
    <col collapsed="false" customWidth="false" hidden="false" outlineLevel="0" max="11" min="10" style="4" width="11.57"/>
    <col collapsed="false" customWidth="true" hidden="false" outlineLevel="0" max="12" min="12" style="2" width="16"/>
    <col collapsed="false" customWidth="true" hidden="false" outlineLevel="0" max="13" min="13" style="7" width="10.58"/>
    <col collapsed="false" customWidth="true" hidden="true" outlineLevel="0" max="14" min="14" style="7" width="10.85"/>
    <col collapsed="false" customWidth="true" hidden="false" outlineLevel="0" max="15" min="15" style="2" width="10.85"/>
    <col collapsed="false" customWidth="true" hidden="false" outlineLevel="0" max="22" min="16" style="2" width="11.42"/>
    <col collapsed="false" customWidth="true" hidden="false" outlineLevel="0" max="24" min="23" style="8" width="11.3"/>
    <col collapsed="false" customWidth="true" hidden="false" outlineLevel="0" max="243" min="25" style="9" width="11.3"/>
    <col collapsed="false" customWidth="true" hidden="false" outlineLevel="0" max="245" min="244" style="10" width="11.3"/>
    <col collapsed="false" customWidth="false" hidden="false" outlineLevel="0" max="1024" min="246" style="10" width="11.57"/>
  </cols>
  <sheetData>
    <row r="1" customFormat="false" ht="12.8" hidden="false" customHeight="true" outlineLevel="0" collapsed="false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2"/>
      <c r="X1" s="12"/>
      <c r="IJ1" s="9"/>
      <c r="IK1" s="9"/>
      <c r="IL1" s="9"/>
      <c r="IV1" s="9"/>
    </row>
    <row r="2" s="10" customFormat="true" ht="12.8" hidden="false" customHeight="true" outlineLevel="0" collapsed="false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3"/>
      <c r="X2" s="13"/>
    </row>
    <row r="3" s="10" customFormat="true" ht="12.8" hidden="false" customHeight="true" outlineLevel="0" collapsed="false">
      <c r="A3" s="11" t="s">
        <v>2159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3"/>
      <c r="X3" s="13"/>
    </row>
    <row r="4" s="10" customFormat="true" ht="12.8" hidden="false" customHeight="false" outlineLevel="0" collapsed="false">
      <c r="A4" s="11" t="s">
        <v>3</v>
      </c>
      <c r="B4" s="12"/>
      <c r="C4" s="12"/>
      <c r="D4" s="12"/>
      <c r="E4" s="11" t="s">
        <v>4</v>
      </c>
      <c r="F4" s="13"/>
      <c r="G4" s="14"/>
      <c r="H4" s="15"/>
      <c r="I4" s="15"/>
      <c r="J4" s="15"/>
      <c r="K4" s="15"/>
      <c r="L4" s="16"/>
      <c r="M4" s="16"/>
      <c r="N4" s="12"/>
      <c r="O4" s="12"/>
      <c r="P4" s="12"/>
      <c r="Q4" s="12"/>
      <c r="R4" s="12"/>
      <c r="S4" s="12"/>
      <c r="T4" s="12"/>
      <c r="U4" s="12"/>
      <c r="V4" s="12"/>
      <c r="W4" s="13"/>
      <c r="X4" s="13"/>
    </row>
    <row r="5" s="10" customFormat="true" ht="12.8" hidden="false" customHeight="false" outlineLevel="0" collapsed="false">
      <c r="A5" s="11" t="s">
        <v>5</v>
      </c>
      <c r="B5" s="12"/>
      <c r="C5" s="12"/>
      <c r="D5" s="12"/>
      <c r="E5" s="17" t="s">
        <v>6</v>
      </c>
      <c r="F5" s="11"/>
      <c r="G5" s="12"/>
      <c r="H5" s="18"/>
      <c r="I5" s="19"/>
      <c r="J5" s="19"/>
      <c r="K5" s="19"/>
      <c r="L5" s="20"/>
      <c r="M5" s="20"/>
      <c r="N5" s="12"/>
      <c r="O5" s="12"/>
      <c r="P5" s="12"/>
      <c r="Q5" s="12"/>
      <c r="R5" s="12"/>
      <c r="S5" s="12"/>
      <c r="T5" s="12"/>
      <c r="U5" s="12"/>
      <c r="V5" s="12"/>
      <c r="W5" s="13"/>
      <c r="X5" s="13"/>
    </row>
    <row r="6" s="10" customFormat="true" ht="12.8" hidden="false" customHeight="false" outlineLevel="0" collapsed="false">
      <c r="A6" s="11"/>
      <c r="B6" s="12"/>
      <c r="C6" s="12"/>
      <c r="D6" s="12"/>
      <c r="E6" s="11" t="s">
        <v>7</v>
      </c>
      <c r="F6" s="21"/>
      <c r="G6" s="12"/>
      <c r="H6" s="18"/>
      <c r="I6" s="11"/>
      <c r="J6" s="11"/>
      <c r="K6" s="11"/>
      <c r="L6" s="22" t="s">
        <v>8</v>
      </c>
      <c r="M6" s="16" t="n">
        <v>44260</v>
      </c>
      <c r="N6" s="12"/>
      <c r="O6" s="12"/>
      <c r="P6" s="12"/>
      <c r="Q6" s="12"/>
      <c r="R6" s="12"/>
      <c r="S6" s="12"/>
      <c r="T6" s="12"/>
      <c r="U6" s="12"/>
      <c r="V6" s="12"/>
      <c r="W6" s="13"/>
      <c r="X6" s="13"/>
    </row>
    <row r="7" s="10" customFormat="true" ht="12.8" hidden="false" customHeight="true" outlineLevel="0" collapsed="false">
      <c r="A7" s="11"/>
      <c r="B7" s="12"/>
      <c r="C7" s="12"/>
      <c r="D7" s="12"/>
      <c r="E7" s="11" t="s">
        <v>9</v>
      </c>
      <c r="F7" s="11"/>
      <c r="G7" s="12"/>
      <c r="H7" s="18"/>
      <c r="I7" s="12" t="s">
        <v>10</v>
      </c>
      <c r="J7" s="11"/>
      <c r="K7" s="11"/>
      <c r="L7" s="22" t="s">
        <v>11</v>
      </c>
      <c r="M7" s="16" t="n">
        <v>44248</v>
      </c>
      <c r="N7" s="12"/>
      <c r="O7" s="23" t="s">
        <v>12</v>
      </c>
      <c r="P7" s="23"/>
      <c r="Q7" s="23"/>
      <c r="R7" s="23"/>
      <c r="S7" s="23"/>
      <c r="T7" s="23"/>
      <c r="U7" s="23"/>
      <c r="V7" s="23"/>
      <c r="W7" s="23"/>
      <c r="X7" s="23"/>
    </row>
    <row r="8" s="10" customFormat="true" ht="13.8" hidden="false" customHeight="true" outlineLevel="0" collapsed="false">
      <c r="A8" s="24" t="s">
        <v>13</v>
      </c>
      <c r="B8" s="24" t="s">
        <v>14</v>
      </c>
      <c r="C8" s="25" t="s">
        <v>15</v>
      </c>
      <c r="D8" s="25" t="s">
        <v>16</v>
      </c>
      <c r="E8" s="26" t="s">
        <v>17</v>
      </c>
      <c r="F8" s="27" t="s">
        <v>18</v>
      </c>
      <c r="G8" s="28" t="s">
        <v>19</v>
      </c>
      <c r="H8" s="29" t="s">
        <v>20</v>
      </c>
      <c r="I8" s="29"/>
      <c r="J8" s="29"/>
      <c r="K8" s="29"/>
      <c r="L8" s="30" t="s">
        <v>21</v>
      </c>
      <c r="M8" s="30" t="s">
        <v>22</v>
      </c>
      <c r="N8" s="7"/>
      <c r="O8" s="24" t="s">
        <v>23</v>
      </c>
      <c r="P8" s="31" t="s">
        <v>24</v>
      </c>
      <c r="Q8" s="31" t="s">
        <v>25</v>
      </c>
      <c r="R8" s="31" t="s">
        <v>26</v>
      </c>
      <c r="S8" s="31" t="s">
        <v>27</v>
      </c>
      <c r="T8" s="31" t="s">
        <v>28</v>
      </c>
      <c r="U8" s="31" t="s">
        <v>29</v>
      </c>
      <c r="V8" s="31" t="s">
        <v>30</v>
      </c>
      <c r="W8" s="31" t="s">
        <v>31</v>
      </c>
      <c r="X8" s="31" t="s">
        <v>32</v>
      </c>
    </row>
    <row r="9" s="35" customFormat="true" ht="22.1" hidden="false" customHeight="false" outlineLevel="0" collapsed="false">
      <c r="A9" s="24"/>
      <c r="B9" s="24"/>
      <c r="C9" s="24"/>
      <c r="D9" s="25"/>
      <c r="E9" s="26"/>
      <c r="F9" s="27"/>
      <c r="G9" s="28"/>
      <c r="H9" s="32" t="s">
        <v>33</v>
      </c>
      <c r="I9" s="33" t="s">
        <v>34</v>
      </c>
      <c r="J9" s="34" t="s">
        <v>35</v>
      </c>
      <c r="K9" s="30" t="s">
        <v>36</v>
      </c>
      <c r="L9" s="30"/>
      <c r="M9" s="30"/>
      <c r="N9" s="24"/>
      <c r="O9" s="24" t="s">
        <v>37</v>
      </c>
      <c r="P9" s="24" t="s">
        <v>38</v>
      </c>
      <c r="Q9" s="24" t="s">
        <v>39</v>
      </c>
      <c r="R9" s="24" t="s">
        <v>40</v>
      </c>
      <c r="S9" s="24" t="s">
        <v>41</v>
      </c>
      <c r="T9" s="24" t="s">
        <v>42</v>
      </c>
      <c r="U9" s="24" t="s">
        <v>43</v>
      </c>
      <c r="V9" s="24" t="s">
        <v>44</v>
      </c>
      <c r="W9" s="24" t="s">
        <v>45</v>
      </c>
      <c r="X9" s="24" t="s">
        <v>46</v>
      </c>
    </row>
    <row r="10" s="43" customFormat="true" ht="12.8" hidden="false" customHeight="false" outlineLevel="0" collapsed="false">
      <c r="A10" s="36" t="n">
        <v>1</v>
      </c>
      <c r="B10" s="37"/>
      <c r="C10" s="37"/>
      <c r="D10" s="37"/>
      <c r="E10" s="36" t="s">
        <v>47</v>
      </c>
      <c r="F10" s="38"/>
      <c r="G10" s="38"/>
      <c r="H10" s="39"/>
      <c r="I10" s="39"/>
      <c r="J10" s="39"/>
      <c r="K10" s="40"/>
      <c r="L10" s="40" t="n">
        <f aca="false">SUM(K12:K14)</f>
        <v>0</v>
      </c>
      <c r="M10" s="41" t="e">
        <f aca="false">(L10)/$L$1115</f>
        <v>#DIV/0!</v>
      </c>
      <c r="N10" s="42" t="n">
        <f aca="false">SUM(O10:V10)-K10</f>
        <v>0</v>
      </c>
      <c r="O10" s="40" t="str">
        <f aca="false">IF(SUM(O12:O14)&gt;0,SUM(O12:O14),"-")</f>
        <v>-</v>
      </c>
      <c r="P10" s="40" t="str">
        <f aca="false">IF(SUM(P12:P14)&gt;0,SUM(P12:P14),"-")</f>
        <v>-</v>
      </c>
      <c r="Q10" s="40" t="str">
        <f aca="false">IF(SUM(Q12:Q14)&gt;0,SUM(Q12:Q14),"-")</f>
        <v>-</v>
      </c>
      <c r="R10" s="40" t="str">
        <f aca="false">IF(SUM(R12:R14)&gt;0,SUM(R12:R14),"-")</f>
        <v>-</v>
      </c>
      <c r="S10" s="40" t="str">
        <f aca="false">IF(SUM(S12:S14)&gt;0,SUM(S12:S14),"-")</f>
        <v>-</v>
      </c>
      <c r="T10" s="40" t="str">
        <f aca="false">IF(SUM(T12:T14)&gt;0,SUM(T12:T14),"-")</f>
        <v>-</v>
      </c>
      <c r="U10" s="40" t="str">
        <f aca="false">IF(SUM(U12:U14)&gt;0,SUM(U12:U14),"-")</f>
        <v>-</v>
      </c>
      <c r="V10" s="40" t="str">
        <f aca="false">IF(SUM(V12:V14)&gt;0,SUM(V12:V14),"-")</f>
        <v>-</v>
      </c>
      <c r="W10" s="40" t="str">
        <f aca="false">IF(SUM(W12:W14)&gt;0,SUM(W12:W14),"-")</f>
        <v>-</v>
      </c>
      <c r="X10" s="40" t="str">
        <f aca="false">IF(SUM(X12:X14)&gt;0,SUM(X12:X14),"-")</f>
        <v>-</v>
      </c>
      <c r="IM10" s="44"/>
      <c r="IN10" s="44"/>
      <c r="IO10" s="44"/>
      <c r="IP10" s="44"/>
      <c r="IQ10" s="44"/>
      <c r="IR10" s="44"/>
      <c r="IS10" s="44"/>
      <c r="IT10" s="44"/>
      <c r="IU10" s="44"/>
    </row>
    <row r="11" customFormat="false" ht="12.8" hidden="false" customHeight="false" outlineLevel="0" collapsed="false">
      <c r="A11" s="45"/>
      <c r="B11" s="46"/>
      <c r="C11" s="46"/>
      <c r="D11" s="46"/>
      <c r="E11" s="45"/>
      <c r="F11" s="46"/>
      <c r="G11" s="46"/>
      <c r="H11" s="47"/>
      <c r="I11" s="46"/>
      <c r="J11" s="48"/>
      <c r="K11" s="46"/>
      <c r="L11" s="46"/>
      <c r="M11" s="46"/>
      <c r="N11" s="46" t="n">
        <f aca="false">SUM(O11:V11)-K11</f>
        <v>0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  <c r="IJ11" s="9"/>
      <c r="IK11" s="9"/>
      <c r="IL11" s="9"/>
      <c r="IV11" s="9"/>
    </row>
    <row r="12" s="9" customFormat="true" ht="14.15" hidden="true" customHeight="false" outlineLevel="1" collapsed="false">
      <c r="A12" s="49" t="s">
        <v>48</v>
      </c>
      <c r="B12" s="50" t="s">
        <v>49</v>
      </c>
      <c r="C12" s="50" t="s">
        <v>50</v>
      </c>
      <c r="D12" s="50" t="s">
        <v>51</v>
      </c>
      <c r="E12" s="45" t="s">
        <v>52</v>
      </c>
      <c r="F12" s="7" t="s">
        <v>53</v>
      </c>
      <c r="G12" s="51" t="n">
        <v>1760</v>
      </c>
      <c r="H12" s="52"/>
      <c r="I12" s="46" t="n">
        <f aca="false">$D$1116</f>
        <v>0</v>
      </c>
      <c r="J12" s="53" t="n">
        <f aca="false">TRUNC(H12*(1+I12),2)</f>
        <v>0</v>
      </c>
      <c r="K12" s="54" t="n">
        <f aca="false">TRUNC(J12*G12,2)</f>
        <v>0</v>
      </c>
      <c r="L12" s="51"/>
      <c r="M12" s="46"/>
      <c r="N12" s="7" t="n">
        <f aca="false">SUM(O12:V12)-K12</f>
        <v>0</v>
      </c>
      <c r="O12" s="51" t="n">
        <f aca="false">$K$12/10</f>
        <v>0</v>
      </c>
      <c r="P12" s="51" t="n">
        <f aca="false">$K$12/10</f>
        <v>0</v>
      </c>
      <c r="Q12" s="51" t="n">
        <f aca="false">$K$12/10</f>
        <v>0</v>
      </c>
      <c r="R12" s="51" t="n">
        <f aca="false">$K$12/10</f>
        <v>0</v>
      </c>
      <c r="S12" s="51" t="n">
        <f aca="false">$K$12/10</f>
        <v>0</v>
      </c>
      <c r="T12" s="51" t="n">
        <f aca="false">$K$12/10</f>
        <v>0</v>
      </c>
      <c r="U12" s="51" t="n">
        <f aca="false">$K$12/10</f>
        <v>0</v>
      </c>
      <c r="V12" s="51" t="n">
        <f aca="false">$K$12/10</f>
        <v>0</v>
      </c>
      <c r="W12" s="51" t="n">
        <f aca="false">$K$12/10</f>
        <v>0</v>
      </c>
      <c r="X12" s="51" t="n">
        <f aca="false">$K$12/10</f>
        <v>0</v>
      </c>
      <c r="IM12" s="10"/>
      <c r="IN12" s="10"/>
    </row>
    <row r="13" s="9" customFormat="true" ht="23.85" hidden="true" customHeight="false" outlineLevel="1" collapsed="false">
      <c r="A13" s="49" t="s">
        <v>54</v>
      </c>
      <c r="B13" s="50" t="s">
        <v>49</v>
      </c>
      <c r="C13" s="50" t="s">
        <v>55</v>
      </c>
      <c r="D13" s="50" t="s">
        <v>51</v>
      </c>
      <c r="E13" s="45" t="s">
        <v>56</v>
      </c>
      <c r="F13" s="7" t="s">
        <v>53</v>
      </c>
      <c r="G13" s="51" t="n">
        <v>400</v>
      </c>
      <c r="H13" s="52"/>
      <c r="I13" s="46" t="n">
        <f aca="false">$D$1116</f>
        <v>0</v>
      </c>
      <c r="J13" s="53" t="n">
        <f aca="false">TRUNC(H13*(1+I13),2)</f>
        <v>0</v>
      </c>
      <c r="K13" s="54" t="n">
        <f aca="false">TRUNC(J13*G13,2)</f>
        <v>0</v>
      </c>
      <c r="L13" s="51"/>
      <c r="M13" s="46"/>
      <c r="N13" s="7" t="n">
        <f aca="false">SUM(O13:V13)-K13</f>
        <v>0</v>
      </c>
      <c r="O13" s="51" t="n">
        <f aca="false">$K$13/10</f>
        <v>0</v>
      </c>
      <c r="P13" s="51" t="n">
        <f aca="false">$K$13/10</f>
        <v>0</v>
      </c>
      <c r="Q13" s="51" t="n">
        <f aca="false">$K$13/10</f>
        <v>0</v>
      </c>
      <c r="R13" s="51" t="n">
        <f aca="false">$K$13/10</f>
        <v>0</v>
      </c>
      <c r="S13" s="51" t="n">
        <f aca="false">$K$13/10</f>
        <v>0</v>
      </c>
      <c r="T13" s="51" t="n">
        <f aca="false">$K$13/10</f>
        <v>0</v>
      </c>
      <c r="U13" s="51" t="n">
        <f aca="false">$K$13/10</f>
        <v>0</v>
      </c>
      <c r="V13" s="51" t="n">
        <f aca="false">$K$13/10</f>
        <v>0</v>
      </c>
      <c r="W13" s="51" t="n">
        <f aca="false">$K$13/10</f>
        <v>0</v>
      </c>
      <c r="X13" s="51" t="n">
        <f aca="false">$K$13/10</f>
        <v>0</v>
      </c>
      <c r="IM13" s="10"/>
      <c r="IN13" s="10"/>
    </row>
    <row r="14" s="9" customFormat="true" ht="23.85" hidden="true" customHeight="false" outlineLevel="1" collapsed="false">
      <c r="A14" s="49" t="s">
        <v>57</v>
      </c>
      <c r="B14" s="50" t="s">
        <v>49</v>
      </c>
      <c r="C14" s="50" t="s">
        <v>58</v>
      </c>
      <c r="D14" s="50" t="s">
        <v>51</v>
      </c>
      <c r="E14" s="45" t="s">
        <v>59</v>
      </c>
      <c r="F14" s="7" t="s">
        <v>53</v>
      </c>
      <c r="G14" s="51" t="n">
        <v>80</v>
      </c>
      <c r="H14" s="52"/>
      <c r="I14" s="46" t="n">
        <f aca="false">$D$1116</f>
        <v>0</v>
      </c>
      <c r="J14" s="53" t="n">
        <f aca="false">TRUNC(H14*(1+I14),2)</f>
        <v>0</v>
      </c>
      <c r="K14" s="54" t="n">
        <f aca="false">TRUNC(J14*G14,2)</f>
        <v>0</v>
      </c>
      <c r="L14" s="51"/>
      <c r="M14" s="46"/>
      <c r="N14" s="7" t="n">
        <f aca="false">SUM(O14:V14)-K14</f>
        <v>0</v>
      </c>
      <c r="O14" s="51" t="n">
        <f aca="false">$K$14/10</f>
        <v>0</v>
      </c>
      <c r="P14" s="51" t="n">
        <f aca="false">$K$14/10</f>
        <v>0</v>
      </c>
      <c r="Q14" s="51" t="n">
        <f aca="false">$K$14/10</f>
        <v>0</v>
      </c>
      <c r="R14" s="51" t="n">
        <f aca="false">$K$14/10</f>
        <v>0</v>
      </c>
      <c r="S14" s="51" t="n">
        <f aca="false">$K$14/10</f>
        <v>0</v>
      </c>
      <c r="T14" s="51" t="n">
        <f aca="false">$K$14/10</f>
        <v>0</v>
      </c>
      <c r="U14" s="51" t="n">
        <f aca="false">$K$14/10</f>
        <v>0</v>
      </c>
      <c r="V14" s="51" t="n">
        <f aca="false">$K$14/10</f>
        <v>0</v>
      </c>
      <c r="W14" s="51" t="n">
        <f aca="false">$K$14/10</f>
        <v>0</v>
      </c>
      <c r="X14" s="51" t="n">
        <f aca="false">$K$14/10</f>
        <v>0</v>
      </c>
      <c r="IM14" s="10"/>
      <c r="IN14" s="10"/>
    </row>
    <row r="15" s="57" customFormat="true" ht="14.15" hidden="false" customHeight="false" outlineLevel="0" collapsed="false">
      <c r="A15" s="36" t="n">
        <v>2</v>
      </c>
      <c r="B15" s="37"/>
      <c r="C15" s="37"/>
      <c r="D15" s="37"/>
      <c r="E15" s="36" t="s">
        <v>60</v>
      </c>
      <c r="F15" s="38"/>
      <c r="G15" s="38"/>
      <c r="H15" s="55"/>
      <c r="I15" s="38"/>
      <c r="J15" s="38"/>
      <c r="K15" s="40"/>
      <c r="L15" s="40" t="n">
        <f aca="false">SUM(K17:K22)</f>
        <v>0</v>
      </c>
      <c r="M15" s="41" t="e">
        <f aca="false">(L15)/$L$1115</f>
        <v>#DIV/0!</v>
      </c>
      <c r="N15" s="42" t="n">
        <f aca="false">SUM(O15:V15)-K15</f>
        <v>0</v>
      </c>
      <c r="O15" s="40" t="str">
        <f aca="false">IF(SUM(O17:O22)&gt;0,SUM(O17:O22),"-")</f>
        <v>-</v>
      </c>
      <c r="P15" s="40" t="str">
        <f aca="false">IF(SUM(P17:P22)&gt;0,SUM(P17:P22),"-")</f>
        <v>-</v>
      </c>
      <c r="Q15" s="40" t="str">
        <f aca="false">IF(SUM(Q17:Q22)&gt;0,SUM(Q17:Q22),"-")</f>
        <v>-</v>
      </c>
      <c r="R15" s="40" t="str">
        <f aca="false">IF(SUM(R17:R22)&gt;0,SUM(R17:R22),"-")</f>
        <v>-</v>
      </c>
      <c r="S15" s="40" t="str">
        <f aca="false">IF(SUM(S17:S22)&gt;0,SUM(S17:S22),"-")</f>
        <v>-</v>
      </c>
      <c r="T15" s="40" t="str">
        <f aca="false">IF(SUM(T17:T22)&gt;0,SUM(T17:T22),"-")</f>
        <v>-</v>
      </c>
      <c r="U15" s="40" t="str">
        <f aca="false">IF(SUM(U17:U22)&gt;0,SUM(U17:U22),"-")</f>
        <v>-</v>
      </c>
      <c r="V15" s="40" t="str">
        <f aca="false">IF(SUM(V17:V22)&gt;0,SUM(V17:V22),"-")</f>
        <v>-</v>
      </c>
      <c r="W15" s="40" t="str">
        <f aca="false">IF(SUM(W17:W22)&gt;0,SUM(W17:W22),"-")</f>
        <v>-</v>
      </c>
      <c r="X15" s="40" t="str">
        <f aca="false">IF(SUM(X17:X22)&gt;0,SUM(X17:X22),"-")</f>
        <v>-</v>
      </c>
      <c r="Y15" s="43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IM15" s="58"/>
      <c r="IN15" s="58"/>
    </row>
    <row r="16" s="59" customFormat="true" ht="14.15" hidden="false" customHeight="false" outlineLevel="0" collapsed="false">
      <c r="A16" s="45"/>
      <c r="B16" s="46"/>
      <c r="C16" s="46"/>
      <c r="D16" s="46"/>
      <c r="E16" s="45"/>
      <c r="F16" s="46"/>
      <c r="G16" s="46"/>
      <c r="H16" s="52"/>
      <c r="I16" s="46"/>
      <c r="J16" s="46"/>
      <c r="K16" s="46"/>
      <c r="L16" s="46"/>
      <c r="M16" s="46"/>
      <c r="N16" s="46" t="n">
        <f aca="false">SUM(O16:V16)-K16</f>
        <v>0</v>
      </c>
      <c r="O16" s="46"/>
      <c r="P16" s="46"/>
      <c r="Q16" s="46"/>
      <c r="R16" s="46"/>
      <c r="S16" s="46"/>
      <c r="T16" s="46"/>
      <c r="U16" s="46"/>
      <c r="V16" s="46"/>
      <c r="W16" s="7"/>
      <c r="X16" s="7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IM16" s="60"/>
      <c r="IN16" s="60"/>
    </row>
    <row r="17" s="10" customFormat="true" ht="14.15" hidden="true" customHeight="false" outlineLevel="1" collapsed="false">
      <c r="A17" s="49" t="s">
        <v>61</v>
      </c>
      <c r="B17" s="50" t="s">
        <v>49</v>
      </c>
      <c r="C17" s="50" t="s">
        <v>62</v>
      </c>
      <c r="D17" s="50" t="s">
        <v>51</v>
      </c>
      <c r="E17" s="45" t="s">
        <v>63</v>
      </c>
      <c r="F17" s="7" t="s">
        <v>64</v>
      </c>
      <c r="G17" s="51" t="n">
        <v>5.18</v>
      </c>
      <c r="H17" s="52"/>
      <c r="I17" s="46" t="n">
        <f aca="false">$D$1116</f>
        <v>0</v>
      </c>
      <c r="J17" s="53" t="n">
        <f aca="false">TRUNC(H17*(1+I17),2)</f>
        <v>0</v>
      </c>
      <c r="K17" s="54" t="n">
        <f aca="false">TRUNC(J17*G17,2)</f>
        <v>0</v>
      </c>
      <c r="L17" s="51"/>
      <c r="M17" s="46"/>
      <c r="N17" s="7" t="n">
        <f aca="false">SUM(O17:V17)-K17</f>
        <v>0</v>
      </c>
      <c r="O17" s="51" t="n">
        <f aca="false">K17</f>
        <v>0</v>
      </c>
      <c r="P17" s="51"/>
      <c r="Q17" s="51"/>
      <c r="R17" s="51"/>
      <c r="S17" s="51"/>
      <c r="T17" s="51"/>
      <c r="U17" s="51"/>
      <c r="V17" s="51"/>
      <c r="W17" s="50"/>
      <c r="X17" s="50"/>
    </row>
    <row r="18" s="10" customFormat="true" ht="12.8" hidden="true" customHeight="false" outlineLevel="1" collapsed="false">
      <c r="A18" s="49" t="s">
        <v>65</v>
      </c>
      <c r="B18" s="50" t="s">
        <v>49</v>
      </c>
      <c r="C18" s="50" t="s">
        <v>66</v>
      </c>
      <c r="D18" s="50" t="s">
        <v>51</v>
      </c>
      <c r="E18" s="45" t="s">
        <v>67</v>
      </c>
      <c r="F18" s="7" t="s">
        <v>64</v>
      </c>
      <c r="G18" s="51" t="n">
        <v>63</v>
      </c>
      <c r="H18" s="52"/>
      <c r="I18" s="46" t="n">
        <f aca="false">$D$1116</f>
        <v>0</v>
      </c>
      <c r="J18" s="53" t="n">
        <f aca="false">TRUNC(H18*(1+I18),2)</f>
        <v>0</v>
      </c>
      <c r="K18" s="54" t="n">
        <f aca="false">TRUNC(J18*G18,2)</f>
        <v>0</v>
      </c>
      <c r="L18" s="51"/>
      <c r="M18" s="46"/>
      <c r="N18" s="7"/>
      <c r="O18" s="51" t="n">
        <f aca="false">K18</f>
        <v>0</v>
      </c>
      <c r="P18" s="51"/>
      <c r="Q18" s="51"/>
      <c r="R18" s="51"/>
      <c r="S18" s="51"/>
      <c r="T18" s="51"/>
      <c r="U18" s="51"/>
      <c r="V18" s="51"/>
      <c r="W18" s="50"/>
      <c r="X18" s="50"/>
    </row>
    <row r="19" s="10" customFormat="true" ht="23.85" hidden="true" customHeight="false" outlineLevel="1" collapsed="false">
      <c r="A19" s="49" t="s">
        <v>68</v>
      </c>
      <c r="B19" s="50" t="s">
        <v>49</v>
      </c>
      <c r="C19" s="50" t="s">
        <v>69</v>
      </c>
      <c r="D19" s="50" t="s">
        <v>51</v>
      </c>
      <c r="E19" s="45" t="s">
        <v>70</v>
      </c>
      <c r="F19" s="7" t="s">
        <v>64</v>
      </c>
      <c r="G19" s="51" t="n">
        <v>63</v>
      </c>
      <c r="H19" s="52"/>
      <c r="I19" s="46" t="n">
        <f aca="false">$D$1116</f>
        <v>0</v>
      </c>
      <c r="J19" s="53" t="n">
        <f aca="false">TRUNC(H19*(1+I19),2)</f>
        <v>0</v>
      </c>
      <c r="K19" s="54" t="n">
        <f aca="false">TRUNC(J19*G19,2)</f>
        <v>0</v>
      </c>
      <c r="L19" s="51"/>
      <c r="M19" s="46"/>
      <c r="N19" s="7"/>
      <c r="O19" s="51"/>
      <c r="P19" s="51"/>
      <c r="Q19" s="51"/>
      <c r="R19" s="51"/>
      <c r="S19" s="51"/>
      <c r="T19" s="51"/>
      <c r="U19" s="51"/>
      <c r="V19" s="51" t="n">
        <f aca="false">K19</f>
        <v>0</v>
      </c>
      <c r="W19" s="50"/>
      <c r="X19" s="50"/>
    </row>
    <row r="20" s="10" customFormat="true" ht="35.05" hidden="true" customHeight="false" outlineLevel="1" collapsed="false">
      <c r="A20" s="49" t="s">
        <v>71</v>
      </c>
      <c r="B20" s="50" t="s">
        <v>72</v>
      </c>
      <c r="C20" s="50" t="s">
        <v>73</v>
      </c>
      <c r="D20" s="50" t="s">
        <v>74</v>
      </c>
      <c r="E20" s="45" t="s">
        <v>75</v>
      </c>
      <c r="F20" s="7" t="s">
        <v>64</v>
      </c>
      <c r="G20" s="51" t="n">
        <v>117.22</v>
      </c>
      <c r="H20" s="52"/>
      <c r="I20" s="46" t="n">
        <f aca="false">$D$1116</f>
        <v>0</v>
      </c>
      <c r="J20" s="53" t="n">
        <f aca="false">TRUNC(H20*(1+I20),2)</f>
        <v>0</v>
      </c>
      <c r="K20" s="54" t="n">
        <f aca="false">TRUNC(J20*G20,2)</f>
        <v>0</v>
      </c>
      <c r="L20" s="51"/>
      <c r="M20" s="46"/>
      <c r="N20" s="7"/>
      <c r="O20" s="51" t="n">
        <f aca="false">K20</f>
        <v>0</v>
      </c>
      <c r="P20" s="51"/>
      <c r="Q20" s="51"/>
      <c r="R20" s="51"/>
      <c r="S20" s="51"/>
      <c r="T20" s="51"/>
      <c r="U20" s="51"/>
      <c r="V20" s="51"/>
      <c r="W20" s="50"/>
      <c r="X20" s="50"/>
    </row>
    <row r="21" s="10" customFormat="true" ht="23.85" hidden="true" customHeight="false" outlineLevel="1" collapsed="false">
      <c r="A21" s="49" t="s">
        <v>76</v>
      </c>
      <c r="B21" s="50" t="s">
        <v>72</v>
      </c>
      <c r="C21" s="50" t="s">
        <v>73</v>
      </c>
      <c r="D21" s="50" t="s">
        <v>74</v>
      </c>
      <c r="E21" s="45" t="s">
        <v>77</v>
      </c>
      <c r="F21" s="7" t="s">
        <v>64</v>
      </c>
      <c r="G21" s="51" t="n">
        <v>25.4</v>
      </c>
      <c r="H21" s="52"/>
      <c r="I21" s="46" t="n">
        <f aca="false">$D$1116</f>
        <v>0</v>
      </c>
      <c r="J21" s="53" t="n">
        <f aca="false">TRUNC(H21*(1+I21),2)</f>
        <v>0</v>
      </c>
      <c r="K21" s="54" t="n">
        <f aca="false">TRUNC(J21*G21,2)</f>
        <v>0</v>
      </c>
      <c r="L21" s="51"/>
      <c r="M21" s="46"/>
      <c r="N21" s="7"/>
      <c r="O21" s="51" t="n">
        <f aca="false">K21</f>
        <v>0</v>
      </c>
      <c r="P21" s="51"/>
      <c r="Q21" s="51"/>
      <c r="R21" s="51"/>
      <c r="S21" s="51"/>
      <c r="T21" s="51"/>
      <c r="U21" s="51"/>
      <c r="V21" s="51"/>
      <c r="W21" s="50"/>
      <c r="X21" s="50"/>
    </row>
    <row r="22" s="10" customFormat="true" ht="12.8" hidden="true" customHeight="false" outlineLevel="1" collapsed="false">
      <c r="A22" s="49" t="s">
        <v>78</v>
      </c>
      <c r="B22" s="50" t="s">
        <v>49</v>
      </c>
      <c r="C22" s="50" t="s">
        <v>79</v>
      </c>
      <c r="D22" s="50" t="s">
        <v>80</v>
      </c>
      <c r="E22" s="45" t="s">
        <v>81</v>
      </c>
      <c r="F22" s="7" t="s">
        <v>64</v>
      </c>
      <c r="G22" s="51" t="n">
        <v>20.6</v>
      </c>
      <c r="H22" s="52"/>
      <c r="I22" s="46" t="n">
        <f aca="false">$D$1116</f>
        <v>0</v>
      </c>
      <c r="J22" s="53" t="n">
        <f aca="false">TRUNC(H22*(1+I22),2)</f>
        <v>0</v>
      </c>
      <c r="K22" s="54" t="n">
        <f aca="false">TRUNC(J22*G22,2)</f>
        <v>0</v>
      </c>
      <c r="L22" s="51"/>
      <c r="M22" s="46"/>
      <c r="N22" s="7"/>
      <c r="O22" s="51" t="n">
        <f aca="false">K22</f>
        <v>0</v>
      </c>
      <c r="P22" s="51"/>
      <c r="Q22" s="51"/>
      <c r="R22" s="51"/>
      <c r="S22" s="51"/>
      <c r="T22" s="51"/>
      <c r="U22" s="51"/>
      <c r="V22" s="51"/>
      <c r="W22" s="50"/>
      <c r="X22" s="50"/>
    </row>
    <row r="23" s="56" customFormat="true" ht="14.15" hidden="false" customHeight="false" outlineLevel="0" collapsed="false">
      <c r="A23" s="36" t="n">
        <v>3</v>
      </c>
      <c r="B23" s="37"/>
      <c r="C23" s="37"/>
      <c r="D23" s="37"/>
      <c r="E23" s="61" t="s">
        <v>82</v>
      </c>
      <c r="F23" s="39"/>
      <c r="G23" s="39"/>
      <c r="H23" s="55"/>
      <c r="I23" s="39"/>
      <c r="J23" s="39"/>
      <c r="K23" s="39"/>
      <c r="L23" s="40" t="n">
        <f aca="false">SUM(K27:K96)</f>
        <v>0</v>
      </c>
      <c r="M23" s="41" t="e">
        <f aca="false">(L23)/$L$1115</f>
        <v>#DIV/0!</v>
      </c>
      <c r="N23" s="42" t="n">
        <f aca="false">SUM(O23:V23)-K23</f>
        <v>0</v>
      </c>
      <c r="O23" s="40" t="str">
        <f aca="false">IF(SUM(O25:O96)&gt;0,SUM(O25:O96),"-")</f>
        <v>-</v>
      </c>
      <c r="P23" s="40" t="str">
        <f aca="false">IF(SUM(P25:P96)&gt;0,SUM(P25:P96),"-")</f>
        <v>-</v>
      </c>
      <c r="Q23" s="40" t="str">
        <f aca="false">IF(SUM(Q25:Q96)&gt;0,SUM(Q25:Q96),"-")</f>
        <v>-</v>
      </c>
      <c r="R23" s="40" t="str">
        <f aca="false">IF(SUM(R25:R96)&gt;0,SUM(R25:R96),"-")</f>
        <v>-</v>
      </c>
      <c r="S23" s="40" t="str">
        <f aca="false">IF(SUM(S25:S96)&gt;0,SUM(S25:S96),"-")</f>
        <v>-</v>
      </c>
      <c r="T23" s="40" t="str">
        <f aca="false">IF(SUM(T25:T96)&gt;0,SUM(T25:T96),"-")</f>
        <v>-</v>
      </c>
      <c r="U23" s="40" t="str">
        <f aca="false">IF(SUM(U25:U96)&gt;0,SUM(U25:U96),"-")</f>
        <v>-</v>
      </c>
      <c r="V23" s="40" t="str">
        <f aca="false">IF(SUM(V25:V96)&gt;0,SUM(V25:V96),"-")</f>
        <v>-</v>
      </c>
      <c r="W23" s="40" t="str">
        <f aca="false">IF(SUM(W25:W96)&gt;0,SUM(W25:W96),"-")</f>
        <v>-</v>
      </c>
      <c r="X23" s="40" t="str">
        <f aca="false">IF(SUM(X25:X96)&gt;0,SUM(X25:X96),"-")</f>
        <v>-</v>
      </c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IM23" s="62"/>
      <c r="IN23" s="62"/>
    </row>
    <row r="24" s="63" customFormat="true" ht="14.15" hidden="false" customHeight="false" outlineLevel="0" collapsed="false">
      <c r="A24" s="45"/>
      <c r="B24" s="46"/>
      <c r="C24" s="46"/>
      <c r="D24" s="46"/>
      <c r="E24" s="45"/>
      <c r="F24" s="46"/>
      <c r="G24" s="46"/>
      <c r="H24" s="52"/>
      <c r="I24" s="46"/>
      <c r="J24" s="46"/>
      <c r="K24" s="46"/>
      <c r="L24" s="46"/>
      <c r="M24" s="46"/>
      <c r="N24" s="46" t="n">
        <f aca="false">SUM(O24:V24)-K24</f>
        <v>0</v>
      </c>
      <c r="O24" s="46"/>
      <c r="P24" s="46"/>
      <c r="Q24" s="46"/>
      <c r="R24" s="46"/>
      <c r="S24" s="46"/>
      <c r="T24" s="46"/>
      <c r="U24" s="46"/>
      <c r="V24" s="46"/>
      <c r="W24" s="7"/>
      <c r="X24" s="7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IM24" s="64"/>
      <c r="IN24" s="64"/>
    </row>
    <row r="25" s="72" customFormat="true" ht="12.8" hidden="true" customHeight="false" outlineLevel="1" collapsed="false">
      <c r="A25" s="65" t="s">
        <v>83</v>
      </c>
      <c r="B25" s="66"/>
      <c r="C25" s="66"/>
      <c r="D25" s="67"/>
      <c r="E25" s="68" t="s">
        <v>84</v>
      </c>
      <c r="F25" s="66"/>
      <c r="G25" s="69"/>
      <c r="H25" s="55"/>
      <c r="I25" s="70"/>
      <c r="J25" s="70"/>
      <c r="K25" s="69"/>
      <c r="L25" s="69"/>
      <c r="M25" s="70"/>
      <c r="N25" s="71"/>
      <c r="O25" s="69"/>
      <c r="P25" s="69"/>
      <c r="Q25" s="69"/>
      <c r="R25" s="69"/>
      <c r="S25" s="69"/>
      <c r="T25" s="69"/>
      <c r="U25" s="69"/>
      <c r="V25" s="69"/>
      <c r="W25" s="71"/>
      <c r="X25" s="71"/>
    </row>
    <row r="26" s="80" customFormat="true" ht="12.8" hidden="true" customHeight="false" outlineLevel="1" collapsed="false">
      <c r="A26" s="73" t="s">
        <v>85</v>
      </c>
      <c r="B26" s="74"/>
      <c r="C26" s="74"/>
      <c r="D26" s="75"/>
      <c r="E26" s="76" t="s">
        <v>86</v>
      </c>
      <c r="F26" s="74"/>
      <c r="G26" s="77"/>
      <c r="H26" s="55"/>
      <c r="I26" s="78"/>
      <c r="J26" s="78"/>
      <c r="K26" s="77"/>
      <c r="L26" s="77"/>
      <c r="M26" s="78"/>
      <c r="N26" s="79"/>
      <c r="O26" s="77"/>
      <c r="P26" s="77"/>
      <c r="Q26" s="77"/>
      <c r="R26" s="77"/>
      <c r="S26" s="77"/>
      <c r="T26" s="77"/>
      <c r="U26" s="77"/>
      <c r="V26" s="77"/>
      <c r="W26" s="79"/>
      <c r="X26" s="79"/>
    </row>
    <row r="27" s="9" customFormat="true" ht="23.85" hidden="true" customHeight="false" outlineLevel="1" collapsed="false">
      <c r="A27" s="49" t="s">
        <v>87</v>
      </c>
      <c r="B27" s="50" t="s">
        <v>49</v>
      </c>
      <c r="C27" s="50" t="s">
        <v>88</v>
      </c>
      <c r="D27" s="50" t="s">
        <v>51</v>
      </c>
      <c r="E27" s="45" t="s">
        <v>89</v>
      </c>
      <c r="F27" s="7" t="s">
        <v>64</v>
      </c>
      <c r="G27" s="51" t="n">
        <v>171.24</v>
      </c>
      <c r="H27" s="52"/>
      <c r="I27" s="46" t="n">
        <f aca="false">$D$1116</f>
        <v>0</v>
      </c>
      <c r="J27" s="53" t="n">
        <f aca="false">TRUNC(H27*(1+I27),2)</f>
        <v>0</v>
      </c>
      <c r="K27" s="54" t="n">
        <f aca="false">TRUNC(J27*G27,2)</f>
        <v>0</v>
      </c>
      <c r="L27" s="51"/>
      <c r="M27" s="46"/>
      <c r="N27" s="7"/>
      <c r="O27" s="51" t="n">
        <f aca="false">K27</f>
        <v>0</v>
      </c>
      <c r="P27" s="51"/>
      <c r="Q27" s="51"/>
      <c r="R27" s="51"/>
      <c r="S27" s="51"/>
      <c r="T27" s="51"/>
      <c r="U27" s="51"/>
      <c r="V27" s="51"/>
      <c r="W27" s="7"/>
      <c r="X27" s="7"/>
    </row>
    <row r="28" s="9" customFormat="true" ht="12.8" hidden="true" customHeight="false" outlineLevel="1" collapsed="false">
      <c r="A28" s="49" t="s">
        <v>90</v>
      </c>
      <c r="B28" s="50" t="s">
        <v>49</v>
      </c>
      <c r="C28" s="50" t="s">
        <v>91</v>
      </c>
      <c r="D28" s="50" t="s">
        <v>51</v>
      </c>
      <c r="E28" s="45" t="s">
        <v>92</v>
      </c>
      <c r="F28" s="7" t="s">
        <v>64</v>
      </c>
      <c r="G28" s="51" t="n">
        <v>60.75</v>
      </c>
      <c r="H28" s="52"/>
      <c r="I28" s="46" t="n">
        <f aca="false">$D$1116</f>
        <v>0</v>
      </c>
      <c r="J28" s="53" t="n">
        <f aca="false">TRUNC(H28*(1+I28),2)</f>
        <v>0</v>
      </c>
      <c r="K28" s="54" t="n">
        <f aca="false">TRUNC(J28*G28,2)</f>
        <v>0</v>
      </c>
      <c r="L28" s="51"/>
      <c r="M28" s="46"/>
      <c r="N28" s="7"/>
      <c r="O28" s="51" t="n">
        <f aca="false">K28</f>
        <v>0</v>
      </c>
      <c r="P28" s="51"/>
      <c r="Q28" s="51"/>
      <c r="R28" s="51"/>
      <c r="S28" s="51"/>
      <c r="T28" s="51"/>
      <c r="U28" s="51"/>
      <c r="V28" s="51"/>
      <c r="W28" s="7"/>
      <c r="X28" s="7"/>
    </row>
    <row r="29" s="9" customFormat="true" ht="23.85" hidden="true" customHeight="false" outlineLevel="1" collapsed="false">
      <c r="A29" s="49" t="s">
        <v>93</v>
      </c>
      <c r="B29" s="50" t="s">
        <v>49</v>
      </c>
      <c r="C29" s="50" t="s">
        <v>94</v>
      </c>
      <c r="D29" s="50" t="s">
        <v>51</v>
      </c>
      <c r="E29" s="81" t="s">
        <v>95</v>
      </c>
      <c r="F29" s="7" t="s">
        <v>64</v>
      </c>
      <c r="G29" s="51" t="n">
        <v>16.42</v>
      </c>
      <c r="H29" s="52"/>
      <c r="I29" s="46" t="n">
        <f aca="false">$D$1116</f>
        <v>0</v>
      </c>
      <c r="J29" s="53" t="n">
        <f aca="false">TRUNC(H29*(1+I29),2)</f>
        <v>0</v>
      </c>
      <c r="K29" s="54" t="n">
        <f aca="false">TRUNC(J29*G29,2)</f>
        <v>0</v>
      </c>
      <c r="L29" s="51"/>
      <c r="M29" s="46"/>
      <c r="N29" s="7"/>
      <c r="O29" s="51"/>
      <c r="P29" s="51"/>
      <c r="Q29" s="51"/>
      <c r="R29" s="51"/>
      <c r="S29" s="51"/>
      <c r="T29" s="51"/>
      <c r="U29" s="51"/>
      <c r="V29" s="51" t="n">
        <f aca="false">K29</f>
        <v>0</v>
      </c>
      <c r="W29" s="7"/>
      <c r="X29" s="7"/>
    </row>
    <row r="30" s="9" customFormat="true" ht="23.85" hidden="true" customHeight="false" outlineLevel="1" collapsed="false">
      <c r="A30" s="49" t="s">
        <v>96</v>
      </c>
      <c r="B30" s="50" t="s">
        <v>49</v>
      </c>
      <c r="C30" s="50" t="s">
        <v>97</v>
      </c>
      <c r="D30" s="50" t="s">
        <v>51</v>
      </c>
      <c r="E30" s="45" t="s">
        <v>98</v>
      </c>
      <c r="F30" s="7" t="s">
        <v>64</v>
      </c>
      <c r="G30" s="51" t="n">
        <v>8.98</v>
      </c>
      <c r="H30" s="52"/>
      <c r="I30" s="46" t="n">
        <f aca="false">$D$1116</f>
        <v>0</v>
      </c>
      <c r="J30" s="53" t="n">
        <f aca="false">TRUNC(H30*(1+I30),2)</f>
        <v>0</v>
      </c>
      <c r="K30" s="54" t="n">
        <f aca="false">TRUNC(J30*G30,2)</f>
        <v>0</v>
      </c>
      <c r="L30" s="51"/>
      <c r="M30" s="46"/>
      <c r="N30" s="7"/>
      <c r="O30" s="51"/>
      <c r="P30" s="51"/>
      <c r="Q30" s="51"/>
      <c r="R30" s="51"/>
      <c r="S30" s="51"/>
      <c r="T30" s="51"/>
      <c r="U30" s="51"/>
      <c r="V30" s="51" t="n">
        <f aca="false">K30</f>
        <v>0</v>
      </c>
      <c r="W30" s="7"/>
      <c r="X30" s="7"/>
    </row>
    <row r="31" s="9" customFormat="true" ht="12.8" hidden="true" customHeight="false" outlineLevel="1" collapsed="false">
      <c r="A31" s="49" t="s">
        <v>99</v>
      </c>
      <c r="B31" s="50" t="s">
        <v>49</v>
      </c>
      <c r="C31" s="50" t="s">
        <v>100</v>
      </c>
      <c r="D31" s="50" t="s">
        <v>80</v>
      </c>
      <c r="E31" s="45" t="s">
        <v>101</v>
      </c>
      <c r="F31" s="7" t="s">
        <v>64</v>
      </c>
      <c r="G31" s="51" t="n">
        <v>10.5</v>
      </c>
      <c r="H31" s="52"/>
      <c r="I31" s="46" t="n">
        <f aca="false">$D$1116</f>
        <v>0</v>
      </c>
      <c r="J31" s="53" t="n">
        <f aca="false">TRUNC(H31*(1+I31),2)</f>
        <v>0</v>
      </c>
      <c r="K31" s="54" t="n">
        <f aca="false">TRUNC(J31*G31,2)</f>
        <v>0</v>
      </c>
      <c r="L31" s="51"/>
      <c r="M31" s="46"/>
      <c r="N31" s="7"/>
      <c r="O31" s="51" t="n">
        <f aca="false">K31</f>
        <v>0</v>
      </c>
      <c r="P31" s="51"/>
      <c r="Q31" s="51"/>
      <c r="R31" s="51"/>
      <c r="S31" s="51"/>
      <c r="T31" s="51"/>
      <c r="U31" s="51"/>
      <c r="V31" s="51"/>
      <c r="W31" s="7"/>
      <c r="X31" s="7"/>
    </row>
    <row r="32" s="9" customFormat="true" ht="23.85" hidden="true" customHeight="false" outlineLevel="1" collapsed="false">
      <c r="A32" s="49" t="s">
        <v>102</v>
      </c>
      <c r="B32" s="50" t="s">
        <v>49</v>
      </c>
      <c r="C32" s="50" t="s">
        <v>103</v>
      </c>
      <c r="D32" s="50" t="s">
        <v>80</v>
      </c>
      <c r="E32" s="45" t="s">
        <v>104</v>
      </c>
      <c r="F32" s="7" t="s">
        <v>64</v>
      </c>
      <c r="G32" s="51" t="n">
        <v>7.5</v>
      </c>
      <c r="H32" s="52"/>
      <c r="I32" s="46" t="n">
        <f aca="false">$D$1116</f>
        <v>0</v>
      </c>
      <c r="J32" s="53" t="n">
        <f aca="false">TRUNC(H32*(1+I32),2)</f>
        <v>0</v>
      </c>
      <c r="K32" s="54" t="n">
        <f aca="false">TRUNC(J32*G32,2)</f>
        <v>0</v>
      </c>
      <c r="L32" s="51"/>
      <c r="M32" s="46"/>
      <c r="N32" s="7"/>
      <c r="O32" s="51" t="n">
        <f aca="false">K32</f>
        <v>0</v>
      </c>
      <c r="P32" s="51"/>
      <c r="Q32" s="51"/>
      <c r="R32" s="51"/>
      <c r="S32" s="51"/>
      <c r="T32" s="51"/>
      <c r="U32" s="51"/>
      <c r="V32" s="51"/>
      <c r="W32" s="7"/>
      <c r="X32" s="7"/>
    </row>
    <row r="33" s="9" customFormat="true" ht="23.85" hidden="true" customHeight="false" outlineLevel="1" collapsed="false">
      <c r="A33" s="49" t="s">
        <v>105</v>
      </c>
      <c r="B33" s="50" t="s">
        <v>49</v>
      </c>
      <c r="C33" s="50" t="s">
        <v>106</v>
      </c>
      <c r="D33" s="50" t="s">
        <v>51</v>
      </c>
      <c r="E33" s="45" t="s">
        <v>107</v>
      </c>
      <c r="F33" s="7" t="s">
        <v>64</v>
      </c>
      <c r="G33" s="51" t="n">
        <v>465.68</v>
      </c>
      <c r="H33" s="52"/>
      <c r="I33" s="46" t="n">
        <f aca="false">$D$1116</f>
        <v>0</v>
      </c>
      <c r="J33" s="53" t="n">
        <f aca="false">TRUNC(H33*(1+I33),2)</f>
        <v>0</v>
      </c>
      <c r="K33" s="54" t="n">
        <f aca="false">TRUNC(J33*G33,2)</f>
        <v>0</v>
      </c>
      <c r="L33" s="51"/>
      <c r="M33" s="46"/>
      <c r="N33" s="7"/>
      <c r="O33" s="51" t="n">
        <f aca="false">K33/20</f>
        <v>0</v>
      </c>
      <c r="P33" s="51"/>
      <c r="Q33" s="51"/>
      <c r="R33" s="51"/>
      <c r="S33" s="51" t="n">
        <f aca="false">K33-O33</f>
        <v>0</v>
      </c>
      <c r="T33" s="51"/>
      <c r="U33" s="51"/>
      <c r="V33" s="51"/>
      <c r="W33" s="7"/>
      <c r="X33" s="7"/>
    </row>
    <row r="34" s="9" customFormat="true" ht="23.85" hidden="true" customHeight="false" outlineLevel="1" collapsed="false">
      <c r="A34" s="49" t="s">
        <v>108</v>
      </c>
      <c r="B34" s="50" t="s">
        <v>49</v>
      </c>
      <c r="C34" s="50" t="s">
        <v>109</v>
      </c>
      <c r="D34" s="50" t="s">
        <v>51</v>
      </c>
      <c r="E34" s="45" t="s">
        <v>110</v>
      </c>
      <c r="F34" s="7" t="s">
        <v>64</v>
      </c>
      <c r="G34" s="51" t="n">
        <v>18</v>
      </c>
      <c r="H34" s="52"/>
      <c r="I34" s="46" t="n">
        <f aca="false">$D$1116</f>
        <v>0</v>
      </c>
      <c r="J34" s="53" t="n">
        <f aca="false">TRUNC(H34*(1+I34),2)</f>
        <v>0</v>
      </c>
      <c r="K34" s="54" t="n">
        <f aca="false">TRUNC(J34*G34,2)</f>
        <v>0</v>
      </c>
      <c r="L34" s="51"/>
      <c r="M34" s="46"/>
      <c r="N34" s="7"/>
      <c r="O34" s="51" t="n">
        <f aca="false">K34</f>
        <v>0</v>
      </c>
      <c r="P34" s="51"/>
      <c r="Q34" s="51"/>
      <c r="R34" s="51"/>
      <c r="S34" s="51"/>
      <c r="T34" s="51"/>
      <c r="U34" s="51"/>
      <c r="V34" s="51"/>
      <c r="W34" s="7"/>
      <c r="X34" s="7"/>
    </row>
    <row r="35" s="9" customFormat="true" ht="12.8" hidden="true" customHeight="false" outlineLevel="1" collapsed="false">
      <c r="A35" s="49" t="s">
        <v>111</v>
      </c>
      <c r="B35" s="50" t="s">
        <v>49</v>
      </c>
      <c r="C35" s="50" t="s">
        <v>112</v>
      </c>
      <c r="D35" s="50" t="s">
        <v>80</v>
      </c>
      <c r="E35" s="45" t="s">
        <v>113</v>
      </c>
      <c r="F35" s="7" t="s">
        <v>64</v>
      </c>
      <c r="G35" s="51" t="n">
        <v>72.58</v>
      </c>
      <c r="H35" s="52"/>
      <c r="I35" s="46" t="n">
        <f aca="false">$D$1116</f>
        <v>0</v>
      </c>
      <c r="J35" s="53" t="n">
        <f aca="false">TRUNC(H35*(1+I35),2)</f>
        <v>0</v>
      </c>
      <c r="K35" s="54" t="n">
        <f aca="false">TRUNC(J35*G35,2)</f>
        <v>0</v>
      </c>
      <c r="L35" s="51"/>
      <c r="M35" s="46"/>
      <c r="N35" s="7"/>
      <c r="O35" s="51" t="n">
        <f aca="false">K35</f>
        <v>0</v>
      </c>
      <c r="P35" s="51"/>
      <c r="Q35" s="51"/>
      <c r="R35" s="51"/>
      <c r="S35" s="51"/>
      <c r="T35" s="51"/>
      <c r="U35" s="51"/>
      <c r="V35" s="51"/>
      <c r="W35" s="7"/>
      <c r="X35" s="7"/>
    </row>
    <row r="36" s="9" customFormat="true" ht="12.8" hidden="true" customHeight="false" outlineLevel="1" collapsed="false">
      <c r="A36" s="49" t="s">
        <v>114</v>
      </c>
      <c r="B36" s="50" t="s">
        <v>49</v>
      </c>
      <c r="C36" s="50" t="s">
        <v>115</v>
      </c>
      <c r="D36" s="50" t="s">
        <v>80</v>
      </c>
      <c r="E36" s="45" t="s">
        <v>116</v>
      </c>
      <c r="F36" s="7" t="s">
        <v>117</v>
      </c>
      <c r="G36" s="51" t="n">
        <v>4</v>
      </c>
      <c r="H36" s="52"/>
      <c r="I36" s="46" t="n">
        <f aca="false">$D$1116</f>
        <v>0</v>
      </c>
      <c r="J36" s="53" t="n">
        <f aca="false">TRUNC(H36*(1+I36),2)</f>
        <v>0</v>
      </c>
      <c r="K36" s="54" t="n">
        <f aca="false">TRUNC(J36*G36,2)</f>
        <v>0</v>
      </c>
      <c r="L36" s="51"/>
      <c r="M36" s="46"/>
      <c r="N36" s="7"/>
      <c r="O36" s="51" t="n">
        <f aca="false">K36</f>
        <v>0</v>
      </c>
      <c r="P36" s="51"/>
      <c r="Q36" s="51"/>
      <c r="R36" s="51"/>
      <c r="S36" s="51"/>
      <c r="T36" s="51"/>
      <c r="U36" s="51"/>
      <c r="V36" s="51"/>
      <c r="W36" s="7"/>
      <c r="X36" s="7"/>
    </row>
    <row r="37" s="9" customFormat="true" ht="23.85" hidden="true" customHeight="false" outlineLevel="1" collapsed="false">
      <c r="A37" s="49" t="s">
        <v>118</v>
      </c>
      <c r="B37" s="50" t="s">
        <v>49</v>
      </c>
      <c r="C37" s="50" t="s">
        <v>119</v>
      </c>
      <c r="D37" s="50" t="s">
        <v>51</v>
      </c>
      <c r="E37" s="45" t="s">
        <v>120</v>
      </c>
      <c r="F37" s="7" t="s">
        <v>121</v>
      </c>
      <c r="G37" s="51" t="n">
        <v>81.29</v>
      </c>
      <c r="H37" s="52"/>
      <c r="I37" s="46" t="n">
        <f aca="false">$D$1116</f>
        <v>0</v>
      </c>
      <c r="J37" s="53" t="n">
        <f aca="false">TRUNC(H37*(1+I37),2)</f>
        <v>0</v>
      </c>
      <c r="K37" s="54" t="n">
        <f aca="false">TRUNC(J37*G37,2)</f>
        <v>0</v>
      </c>
      <c r="L37" s="51"/>
      <c r="M37" s="46"/>
      <c r="N37" s="7"/>
      <c r="O37" s="51" t="n">
        <f aca="false">K37</f>
        <v>0</v>
      </c>
      <c r="P37" s="51"/>
      <c r="Q37" s="51"/>
      <c r="R37" s="51"/>
      <c r="S37" s="51"/>
      <c r="T37" s="51"/>
      <c r="U37" s="51"/>
      <c r="V37" s="51"/>
      <c r="W37" s="7"/>
      <c r="X37" s="7"/>
    </row>
    <row r="38" s="9" customFormat="true" ht="23.85" hidden="true" customHeight="false" outlineLevel="1" collapsed="false">
      <c r="A38" s="49" t="s">
        <v>122</v>
      </c>
      <c r="B38" s="50" t="s">
        <v>49</v>
      </c>
      <c r="C38" s="50" t="s">
        <v>123</v>
      </c>
      <c r="D38" s="50" t="s">
        <v>51</v>
      </c>
      <c r="E38" s="45" t="s">
        <v>124</v>
      </c>
      <c r="F38" s="7" t="s">
        <v>64</v>
      </c>
      <c r="G38" s="51" t="n">
        <v>96.27</v>
      </c>
      <c r="H38" s="52"/>
      <c r="I38" s="46" t="n">
        <f aca="false">$D$1116</f>
        <v>0</v>
      </c>
      <c r="J38" s="53" t="n">
        <f aca="false">TRUNC(H38*(1+I38),2)</f>
        <v>0</v>
      </c>
      <c r="K38" s="54" t="n">
        <f aca="false">TRUNC(J38*G38,2)</f>
        <v>0</v>
      </c>
      <c r="L38" s="51"/>
      <c r="M38" s="46"/>
      <c r="N38" s="7"/>
      <c r="O38" s="51" t="n">
        <f aca="false">K38</f>
        <v>0</v>
      </c>
      <c r="P38" s="51"/>
      <c r="Q38" s="51"/>
      <c r="R38" s="51"/>
      <c r="S38" s="51"/>
      <c r="T38" s="51"/>
      <c r="U38" s="51"/>
      <c r="V38" s="51"/>
      <c r="W38" s="7"/>
      <c r="X38" s="7"/>
    </row>
    <row r="39" s="9" customFormat="true" ht="23.85" hidden="true" customHeight="false" outlineLevel="1" collapsed="false">
      <c r="A39" s="49" t="s">
        <v>125</v>
      </c>
      <c r="B39" s="50" t="s">
        <v>49</v>
      </c>
      <c r="C39" s="50" t="s">
        <v>123</v>
      </c>
      <c r="D39" s="50" t="s">
        <v>51</v>
      </c>
      <c r="E39" s="45" t="s">
        <v>126</v>
      </c>
      <c r="F39" s="7" t="s">
        <v>64</v>
      </c>
      <c r="G39" s="51" t="n">
        <v>444.31</v>
      </c>
      <c r="H39" s="52"/>
      <c r="I39" s="46" t="n">
        <f aca="false">$D$1116</f>
        <v>0</v>
      </c>
      <c r="J39" s="53" t="n">
        <f aca="false">TRUNC(H39*(1+I39),2)</f>
        <v>0</v>
      </c>
      <c r="K39" s="54" t="n">
        <f aca="false">TRUNC(J39*G39,2)</f>
        <v>0</v>
      </c>
      <c r="L39" s="51"/>
      <c r="M39" s="46"/>
      <c r="N39" s="7"/>
      <c r="O39" s="51" t="n">
        <f aca="false">K39</f>
        <v>0</v>
      </c>
      <c r="P39" s="51"/>
      <c r="Q39" s="51"/>
      <c r="R39" s="51"/>
      <c r="S39" s="51"/>
      <c r="T39" s="51"/>
      <c r="U39" s="51"/>
      <c r="V39" s="51"/>
      <c r="W39" s="7"/>
      <c r="X39" s="7"/>
    </row>
    <row r="40" s="9" customFormat="true" ht="14.15" hidden="true" customHeight="false" outlineLevel="1" collapsed="false">
      <c r="A40" s="49" t="s">
        <v>127</v>
      </c>
      <c r="B40" s="50" t="s">
        <v>49</v>
      </c>
      <c r="C40" s="50" t="s">
        <v>128</v>
      </c>
      <c r="D40" s="50" t="s">
        <v>80</v>
      </c>
      <c r="E40" s="45" t="s">
        <v>129</v>
      </c>
      <c r="F40" s="7" t="s">
        <v>130</v>
      </c>
      <c r="G40" s="51" t="n">
        <v>80.47</v>
      </c>
      <c r="H40" s="52"/>
      <c r="I40" s="46" t="n">
        <f aca="false">$D$1116</f>
        <v>0</v>
      </c>
      <c r="J40" s="53" t="n">
        <f aca="false">TRUNC(H40*(1+I40),2)</f>
        <v>0</v>
      </c>
      <c r="K40" s="54" t="n">
        <f aca="false">TRUNC(J40*G40,2)</f>
        <v>0</v>
      </c>
      <c r="L40" s="51"/>
      <c r="M40" s="46"/>
      <c r="N40" s="7"/>
      <c r="O40" s="51"/>
      <c r="P40" s="51"/>
      <c r="Q40" s="51" t="n">
        <f aca="false">K40</f>
        <v>0</v>
      </c>
      <c r="R40" s="51"/>
      <c r="S40" s="51"/>
      <c r="T40" s="51"/>
      <c r="U40" s="51"/>
      <c r="V40" s="51"/>
      <c r="W40" s="7"/>
      <c r="X40" s="7"/>
    </row>
    <row r="41" s="9" customFormat="true" ht="23.85" hidden="true" customHeight="false" outlineLevel="1" collapsed="false">
      <c r="A41" s="49" t="s">
        <v>131</v>
      </c>
      <c r="B41" s="50" t="s">
        <v>49</v>
      </c>
      <c r="C41" s="50" t="s">
        <v>132</v>
      </c>
      <c r="D41" s="50" t="s">
        <v>51</v>
      </c>
      <c r="E41" s="45" t="s">
        <v>133</v>
      </c>
      <c r="F41" s="7" t="s">
        <v>64</v>
      </c>
      <c r="G41" s="51" t="n">
        <v>540.57</v>
      </c>
      <c r="H41" s="52"/>
      <c r="I41" s="46" t="n">
        <f aca="false">$D$1116</f>
        <v>0</v>
      </c>
      <c r="J41" s="53" t="n">
        <f aca="false">TRUNC(H41*(1+I41),2)</f>
        <v>0</v>
      </c>
      <c r="K41" s="54" t="n">
        <f aca="false">TRUNC(J41*G41,2)</f>
        <v>0</v>
      </c>
      <c r="L41" s="51"/>
      <c r="M41" s="46"/>
      <c r="N41" s="7"/>
      <c r="O41" s="51"/>
      <c r="P41" s="51"/>
      <c r="Q41" s="51" t="n">
        <f aca="false">K41</f>
        <v>0</v>
      </c>
      <c r="R41" s="51"/>
      <c r="S41" s="51"/>
      <c r="T41" s="51"/>
      <c r="U41" s="51"/>
      <c r="V41" s="51"/>
      <c r="W41" s="7"/>
      <c r="X41" s="7"/>
    </row>
    <row r="42" s="9" customFormat="true" ht="23.85" hidden="true" customHeight="false" outlineLevel="1" collapsed="false">
      <c r="A42" s="49" t="s">
        <v>134</v>
      </c>
      <c r="B42" s="50" t="s">
        <v>49</v>
      </c>
      <c r="C42" s="50" t="s">
        <v>109</v>
      </c>
      <c r="D42" s="50" t="s">
        <v>51</v>
      </c>
      <c r="E42" s="45" t="s">
        <v>135</v>
      </c>
      <c r="F42" s="7" t="s">
        <v>64</v>
      </c>
      <c r="G42" s="51" t="n">
        <v>23.5</v>
      </c>
      <c r="H42" s="52"/>
      <c r="I42" s="46" t="n">
        <f aca="false">$D$1116</f>
        <v>0</v>
      </c>
      <c r="J42" s="53" t="n">
        <f aca="false">TRUNC(H42*(1+I42),2)</f>
        <v>0</v>
      </c>
      <c r="K42" s="54" t="n">
        <f aca="false">TRUNC(J42*G42,2)</f>
        <v>0</v>
      </c>
      <c r="L42" s="51"/>
      <c r="M42" s="46"/>
      <c r="N42" s="7"/>
      <c r="O42" s="51"/>
      <c r="P42" s="51"/>
      <c r="Q42" s="51" t="n">
        <f aca="false">K42</f>
        <v>0</v>
      </c>
      <c r="R42" s="51"/>
      <c r="S42" s="51"/>
      <c r="T42" s="51"/>
      <c r="U42" s="51"/>
      <c r="V42" s="51"/>
      <c r="W42" s="7"/>
      <c r="X42" s="7"/>
    </row>
    <row r="43" s="9" customFormat="true" ht="23.85" hidden="true" customHeight="false" outlineLevel="1" collapsed="false">
      <c r="A43" s="49" t="s">
        <v>136</v>
      </c>
      <c r="B43" s="50" t="s">
        <v>49</v>
      </c>
      <c r="C43" s="50" t="s">
        <v>137</v>
      </c>
      <c r="D43" s="50" t="s">
        <v>80</v>
      </c>
      <c r="E43" s="45" t="s">
        <v>138</v>
      </c>
      <c r="F43" s="7" t="s">
        <v>64</v>
      </c>
      <c r="G43" s="51" t="n">
        <v>540.57</v>
      </c>
      <c r="H43" s="52"/>
      <c r="I43" s="46" t="n">
        <f aca="false">$D$1116</f>
        <v>0</v>
      </c>
      <c r="J43" s="53" t="n">
        <f aca="false">TRUNC(H43*(1+I43),2)</f>
        <v>0</v>
      </c>
      <c r="K43" s="54" t="n">
        <f aca="false">TRUNC(J43*G43,2)</f>
        <v>0</v>
      </c>
      <c r="L43" s="51"/>
      <c r="M43" s="46"/>
      <c r="N43" s="7"/>
      <c r="O43" s="51"/>
      <c r="P43" s="51"/>
      <c r="Q43" s="51" t="n">
        <f aca="false">K43</f>
        <v>0</v>
      </c>
      <c r="R43" s="51"/>
      <c r="S43" s="51"/>
      <c r="T43" s="51"/>
      <c r="U43" s="51"/>
      <c r="V43" s="51"/>
      <c r="W43" s="7"/>
      <c r="X43" s="7"/>
    </row>
    <row r="44" s="9" customFormat="true" ht="23.85" hidden="true" customHeight="false" outlineLevel="1" collapsed="false">
      <c r="A44" s="49" t="s">
        <v>139</v>
      </c>
      <c r="B44" s="50" t="s">
        <v>49</v>
      </c>
      <c r="C44" s="50" t="s">
        <v>140</v>
      </c>
      <c r="D44" s="50" t="s">
        <v>80</v>
      </c>
      <c r="E44" s="45" t="s">
        <v>141</v>
      </c>
      <c r="F44" s="7" t="s">
        <v>64</v>
      </c>
      <c r="G44" s="51" t="n">
        <v>6.98</v>
      </c>
      <c r="H44" s="52"/>
      <c r="I44" s="46" t="n">
        <f aca="false">$D$1116</f>
        <v>0</v>
      </c>
      <c r="J44" s="53" t="n">
        <f aca="false">TRUNC(H44*(1+I44),2)</f>
        <v>0</v>
      </c>
      <c r="K44" s="54" t="n">
        <f aca="false">TRUNC(J44*G44,2)</f>
        <v>0</v>
      </c>
      <c r="L44" s="51"/>
      <c r="M44" s="46"/>
      <c r="N44" s="7"/>
      <c r="O44" s="51"/>
      <c r="P44" s="51"/>
      <c r="Q44" s="51" t="n">
        <f aca="false">K44</f>
        <v>0</v>
      </c>
      <c r="R44" s="51"/>
      <c r="S44" s="51"/>
      <c r="T44" s="51"/>
      <c r="U44" s="51"/>
      <c r="V44" s="51"/>
      <c r="W44" s="7"/>
      <c r="X44" s="7"/>
    </row>
    <row r="45" s="9" customFormat="true" ht="23.85" hidden="true" customHeight="false" outlineLevel="1" collapsed="false">
      <c r="A45" s="49" t="s">
        <v>142</v>
      </c>
      <c r="B45" s="50" t="s">
        <v>49</v>
      </c>
      <c r="C45" s="50" t="s">
        <v>143</v>
      </c>
      <c r="D45" s="50" t="s">
        <v>80</v>
      </c>
      <c r="E45" s="45" t="s">
        <v>144</v>
      </c>
      <c r="F45" s="7" t="s">
        <v>130</v>
      </c>
      <c r="G45" s="51" t="n">
        <v>22</v>
      </c>
      <c r="H45" s="52"/>
      <c r="I45" s="46" t="n">
        <f aca="false">$D$1116</f>
        <v>0</v>
      </c>
      <c r="J45" s="53" t="n">
        <f aca="false">TRUNC(H45*(1+I45),2)</f>
        <v>0</v>
      </c>
      <c r="K45" s="54" t="n">
        <f aca="false">TRUNC(J45*G45,2)</f>
        <v>0</v>
      </c>
      <c r="L45" s="51"/>
      <c r="M45" s="46"/>
      <c r="N45" s="7"/>
      <c r="O45" s="51"/>
      <c r="P45" s="51"/>
      <c r="Q45" s="51" t="n">
        <f aca="false">K45</f>
        <v>0</v>
      </c>
      <c r="R45" s="51"/>
      <c r="S45" s="51"/>
      <c r="T45" s="51"/>
      <c r="U45" s="51"/>
      <c r="V45" s="51"/>
      <c r="W45" s="7"/>
      <c r="X45" s="7"/>
    </row>
    <row r="46" s="9" customFormat="true" ht="23.85" hidden="true" customHeight="false" outlineLevel="1" collapsed="false">
      <c r="A46" s="49" t="s">
        <v>145</v>
      </c>
      <c r="B46" s="50" t="s">
        <v>49</v>
      </c>
      <c r="C46" s="50" t="s">
        <v>146</v>
      </c>
      <c r="D46" s="50" t="s">
        <v>51</v>
      </c>
      <c r="E46" s="45" t="s">
        <v>147</v>
      </c>
      <c r="F46" s="7" t="s">
        <v>117</v>
      </c>
      <c r="G46" s="51" t="n">
        <v>3</v>
      </c>
      <c r="H46" s="52"/>
      <c r="I46" s="46" t="n">
        <f aca="false">$D$1116</f>
        <v>0</v>
      </c>
      <c r="J46" s="53" t="n">
        <f aca="false">TRUNC(H46*(1+I46),2)</f>
        <v>0</v>
      </c>
      <c r="K46" s="54" t="n">
        <f aca="false">TRUNC(J46*G46,2)</f>
        <v>0</v>
      </c>
      <c r="L46" s="51"/>
      <c r="M46" s="46"/>
      <c r="N46" s="7"/>
      <c r="O46" s="51" t="n">
        <f aca="false">K46</f>
        <v>0</v>
      </c>
      <c r="P46" s="51"/>
      <c r="Q46" s="51"/>
      <c r="R46" s="51"/>
      <c r="S46" s="51"/>
      <c r="T46" s="51"/>
      <c r="U46" s="51"/>
      <c r="V46" s="51"/>
      <c r="W46" s="7"/>
      <c r="X46" s="7"/>
    </row>
    <row r="47" s="9" customFormat="true" ht="23.85" hidden="true" customHeight="false" outlineLevel="1" collapsed="false">
      <c r="A47" s="49" t="s">
        <v>148</v>
      </c>
      <c r="B47" s="50" t="s">
        <v>49</v>
      </c>
      <c r="C47" s="50" t="s">
        <v>149</v>
      </c>
      <c r="D47" s="50" t="s">
        <v>51</v>
      </c>
      <c r="E47" s="45" t="s">
        <v>150</v>
      </c>
      <c r="F47" s="7" t="s">
        <v>117</v>
      </c>
      <c r="G47" s="51" t="n">
        <v>5</v>
      </c>
      <c r="H47" s="52"/>
      <c r="I47" s="46" t="n">
        <f aca="false">$D$1116</f>
        <v>0</v>
      </c>
      <c r="J47" s="53" t="n">
        <f aca="false">TRUNC(H47*(1+I47),2)</f>
        <v>0</v>
      </c>
      <c r="K47" s="54" t="n">
        <f aca="false">TRUNC(J47*G47,2)</f>
        <v>0</v>
      </c>
      <c r="L47" s="51"/>
      <c r="M47" s="46"/>
      <c r="N47" s="7"/>
      <c r="O47" s="51" t="n">
        <f aca="false">K47</f>
        <v>0</v>
      </c>
      <c r="P47" s="51"/>
      <c r="Q47" s="51"/>
      <c r="R47" s="51"/>
      <c r="S47" s="51"/>
      <c r="T47" s="51"/>
      <c r="U47" s="51"/>
      <c r="V47" s="51"/>
      <c r="W47" s="7"/>
      <c r="X47" s="7"/>
    </row>
    <row r="48" s="9" customFormat="true" ht="23.85" hidden="true" customHeight="false" outlineLevel="1" collapsed="false">
      <c r="A48" s="49" t="s">
        <v>151</v>
      </c>
      <c r="B48" s="50" t="s">
        <v>49</v>
      </c>
      <c r="C48" s="50" t="s">
        <v>146</v>
      </c>
      <c r="D48" s="50" t="s">
        <v>51</v>
      </c>
      <c r="E48" s="45" t="s">
        <v>152</v>
      </c>
      <c r="F48" s="7" t="s">
        <v>117</v>
      </c>
      <c r="G48" s="51" t="n">
        <v>5</v>
      </c>
      <c r="H48" s="52"/>
      <c r="I48" s="46" t="n">
        <f aca="false">$D$1116</f>
        <v>0</v>
      </c>
      <c r="J48" s="53" t="n">
        <f aca="false">TRUNC(H48*(1+I48),2)</f>
        <v>0</v>
      </c>
      <c r="K48" s="54" t="n">
        <f aca="false">TRUNC(J48*G48,2)</f>
        <v>0</v>
      </c>
      <c r="L48" s="51"/>
      <c r="M48" s="46"/>
      <c r="N48" s="7"/>
      <c r="O48" s="51" t="n">
        <f aca="false">K48</f>
        <v>0</v>
      </c>
      <c r="P48" s="51"/>
      <c r="Q48" s="51"/>
      <c r="R48" s="51"/>
      <c r="S48" s="51"/>
      <c r="T48" s="51"/>
      <c r="U48" s="51"/>
      <c r="V48" s="51"/>
      <c r="W48" s="7"/>
      <c r="X48" s="7"/>
    </row>
    <row r="49" s="9" customFormat="true" ht="12.8" hidden="true" customHeight="false" outlineLevel="1" collapsed="false">
      <c r="A49" s="49" t="s">
        <v>153</v>
      </c>
      <c r="B49" s="50" t="s">
        <v>49</v>
      </c>
      <c r="C49" s="50" t="s">
        <v>154</v>
      </c>
      <c r="D49" s="50" t="s">
        <v>80</v>
      </c>
      <c r="E49" s="45" t="s">
        <v>155</v>
      </c>
      <c r="F49" s="7" t="s">
        <v>117</v>
      </c>
      <c r="G49" s="51" t="n">
        <v>8</v>
      </c>
      <c r="H49" s="52"/>
      <c r="I49" s="46" t="n">
        <f aca="false">$D$1116</f>
        <v>0</v>
      </c>
      <c r="J49" s="53" t="n">
        <f aca="false">TRUNC(H49*(1+I49),2)</f>
        <v>0</v>
      </c>
      <c r="K49" s="54" t="n">
        <f aca="false">TRUNC(J49*G49,2)</f>
        <v>0</v>
      </c>
      <c r="L49" s="51"/>
      <c r="M49" s="46"/>
      <c r="N49" s="7"/>
      <c r="O49" s="51" t="n">
        <f aca="false">K49</f>
        <v>0</v>
      </c>
      <c r="P49" s="51"/>
      <c r="Q49" s="51"/>
      <c r="R49" s="51"/>
      <c r="S49" s="51"/>
      <c r="T49" s="51"/>
      <c r="U49" s="51"/>
      <c r="V49" s="51"/>
      <c r="W49" s="7"/>
      <c r="X49" s="7"/>
    </row>
    <row r="50" s="9" customFormat="true" ht="12.8" hidden="true" customHeight="false" outlineLevel="1" collapsed="false">
      <c r="A50" s="49" t="s">
        <v>156</v>
      </c>
      <c r="B50" s="50" t="s">
        <v>49</v>
      </c>
      <c r="C50" s="50" t="s">
        <v>112</v>
      </c>
      <c r="D50" s="50" t="s">
        <v>80</v>
      </c>
      <c r="E50" s="45" t="s">
        <v>157</v>
      </c>
      <c r="F50" s="7" t="s">
        <v>64</v>
      </c>
      <c r="G50" s="51" t="n">
        <v>1.44</v>
      </c>
      <c r="H50" s="52"/>
      <c r="I50" s="46" t="n">
        <f aca="false">$D$1116</f>
        <v>0</v>
      </c>
      <c r="J50" s="53" t="n">
        <f aca="false">TRUNC(H50*(1+I50),2)</f>
        <v>0</v>
      </c>
      <c r="K50" s="54" t="n">
        <f aca="false">TRUNC(J50*G50,2)</f>
        <v>0</v>
      </c>
      <c r="L50" s="51"/>
      <c r="M50" s="46"/>
      <c r="N50" s="7"/>
      <c r="O50" s="51" t="n">
        <f aca="false">K50</f>
        <v>0</v>
      </c>
      <c r="P50" s="51"/>
      <c r="Q50" s="51"/>
      <c r="R50" s="51"/>
      <c r="S50" s="51"/>
      <c r="T50" s="51"/>
      <c r="U50" s="51"/>
      <c r="V50" s="51"/>
      <c r="W50" s="7"/>
      <c r="X50" s="7"/>
    </row>
    <row r="51" s="9" customFormat="true" ht="23.85" hidden="true" customHeight="false" outlineLevel="1" collapsed="false">
      <c r="A51" s="49" t="s">
        <v>158</v>
      </c>
      <c r="B51" s="50" t="s">
        <v>49</v>
      </c>
      <c r="C51" s="50" t="n">
        <v>97633</v>
      </c>
      <c r="D51" s="50" t="s">
        <v>51</v>
      </c>
      <c r="E51" s="45" t="s">
        <v>159</v>
      </c>
      <c r="F51" s="7" t="s">
        <v>64</v>
      </c>
      <c r="G51" s="51" t="n">
        <v>122.63</v>
      </c>
      <c r="H51" s="52"/>
      <c r="I51" s="46" t="n">
        <f aca="false">$D$1116</f>
        <v>0</v>
      </c>
      <c r="J51" s="53" t="n">
        <f aca="false">TRUNC(H51*(1+I51),2)</f>
        <v>0</v>
      </c>
      <c r="K51" s="54" t="n">
        <f aca="false">TRUNC(J51*G51,2)</f>
        <v>0</v>
      </c>
      <c r="L51" s="51"/>
      <c r="M51" s="46"/>
      <c r="N51" s="7"/>
      <c r="O51" s="51" t="n">
        <f aca="false">K51</f>
        <v>0</v>
      </c>
      <c r="P51" s="51"/>
      <c r="Q51" s="51"/>
      <c r="R51" s="51"/>
      <c r="S51" s="51"/>
      <c r="T51" s="51"/>
      <c r="U51" s="51"/>
      <c r="V51" s="51"/>
      <c r="W51" s="7"/>
      <c r="X51" s="7"/>
    </row>
    <row r="52" s="9" customFormat="true" ht="12.8" hidden="true" customHeight="false" outlineLevel="1" collapsed="false">
      <c r="A52" s="49" t="s">
        <v>156</v>
      </c>
      <c r="B52" s="50" t="s">
        <v>49</v>
      </c>
      <c r="C52" s="50" t="s">
        <v>160</v>
      </c>
      <c r="D52" s="50" t="s">
        <v>80</v>
      </c>
      <c r="E52" s="45" t="s">
        <v>161</v>
      </c>
      <c r="F52" s="7" t="s">
        <v>117</v>
      </c>
      <c r="G52" s="51" t="n">
        <v>7</v>
      </c>
      <c r="H52" s="52"/>
      <c r="I52" s="46" t="n">
        <f aca="false">$D$1116</f>
        <v>0</v>
      </c>
      <c r="J52" s="53" t="n">
        <f aca="false">TRUNC(H52*(1+I52),2)</f>
        <v>0</v>
      </c>
      <c r="K52" s="54" t="n">
        <f aca="false">TRUNC(J52*G52,2)</f>
        <v>0</v>
      </c>
      <c r="L52" s="51"/>
      <c r="M52" s="46"/>
      <c r="N52" s="7"/>
      <c r="O52" s="51" t="n">
        <f aca="false">K52</f>
        <v>0</v>
      </c>
      <c r="P52" s="51"/>
      <c r="Q52" s="51"/>
      <c r="R52" s="51"/>
      <c r="S52" s="51"/>
      <c r="T52" s="51"/>
      <c r="U52" s="51"/>
      <c r="V52" s="51"/>
      <c r="W52" s="7"/>
      <c r="X52" s="7"/>
    </row>
    <row r="53" s="9" customFormat="true" ht="23.85" hidden="true" customHeight="false" outlineLevel="1" collapsed="false">
      <c r="A53" s="49" t="s">
        <v>162</v>
      </c>
      <c r="B53" s="50" t="s">
        <v>49</v>
      </c>
      <c r="C53" s="50" t="s">
        <v>163</v>
      </c>
      <c r="D53" s="50" t="s">
        <v>51</v>
      </c>
      <c r="E53" s="45" t="s">
        <v>164</v>
      </c>
      <c r="F53" s="7" t="s">
        <v>121</v>
      </c>
      <c r="G53" s="51" t="n">
        <v>132</v>
      </c>
      <c r="H53" s="52"/>
      <c r="I53" s="46" t="n">
        <f aca="false">$D$1116</f>
        <v>0</v>
      </c>
      <c r="J53" s="53" t="n">
        <f aca="false">TRUNC(H53*(1+I53),2)</f>
        <v>0</v>
      </c>
      <c r="K53" s="54" t="n">
        <f aca="false">TRUNC(J53*G53,2)</f>
        <v>0</v>
      </c>
      <c r="L53" s="51"/>
      <c r="M53" s="46"/>
      <c r="N53" s="7"/>
      <c r="O53" s="54" t="n">
        <f aca="false">50*J53</f>
        <v>0</v>
      </c>
      <c r="P53" s="51" t="n">
        <f aca="false">J53*30</f>
        <v>0</v>
      </c>
      <c r="Q53" s="51" t="n">
        <f aca="false">30*J53</f>
        <v>0</v>
      </c>
      <c r="R53" s="51" t="n">
        <f aca="false">K53-O53-P53-Q53</f>
        <v>0</v>
      </c>
      <c r="S53" s="51"/>
      <c r="T53" s="51"/>
      <c r="U53" s="51"/>
      <c r="V53" s="51"/>
      <c r="W53" s="7"/>
      <c r="X53" s="7"/>
    </row>
    <row r="54" s="80" customFormat="true" ht="12.8" hidden="true" customHeight="false" outlineLevel="1" collapsed="false">
      <c r="A54" s="73" t="s">
        <v>165</v>
      </c>
      <c r="B54" s="74"/>
      <c r="C54" s="74"/>
      <c r="D54" s="75"/>
      <c r="E54" s="76" t="s">
        <v>166</v>
      </c>
      <c r="F54" s="74"/>
      <c r="G54" s="77"/>
      <c r="H54" s="55"/>
      <c r="I54" s="78"/>
      <c r="J54" s="78"/>
      <c r="K54" s="77"/>
      <c r="L54" s="77"/>
      <c r="M54" s="78"/>
      <c r="N54" s="79"/>
      <c r="O54" s="77"/>
      <c r="P54" s="77"/>
      <c r="Q54" s="77"/>
      <c r="R54" s="77"/>
      <c r="S54" s="77"/>
      <c r="T54" s="77"/>
      <c r="U54" s="77"/>
      <c r="V54" s="77"/>
      <c r="W54" s="79"/>
      <c r="X54" s="79"/>
      <c r="Y54" s="43"/>
    </row>
    <row r="55" s="9" customFormat="true" ht="23.85" hidden="true" customHeight="false" outlineLevel="1" collapsed="false">
      <c r="A55" s="49" t="s">
        <v>167</v>
      </c>
      <c r="B55" s="50" t="s">
        <v>49</v>
      </c>
      <c r="C55" s="50" t="s">
        <v>88</v>
      </c>
      <c r="D55" s="50" t="s">
        <v>51</v>
      </c>
      <c r="E55" s="45" t="s">
        <v>89</v>
      </c>
      <c r="F55" s="7" t="s">
        <v>64</v>
      </c>
      <c r="G55" s="51" t="n">
        <v>46.9</v>
      </c>
      <c r="H55" s="52"/>
      <c r="I55" s="46" t="n">
        <f aca="false">$D$1116</f>
        <v>0</v>
      </c>
      <c r="J55" s="53" t="n">
        <f aca="false">TRUNC(H55*(1+I55),2)</f>
        <v>0</v>
      </c>
      <c r="K55" s="54" t="n">
        <f aca="false">TRUNC(J55*G55,2)</f>
        <v>0</v>
      </c>
      <c r="L55" s="51"/>
      <c r="M55" s="46"/>
      <c r="N55" s="7"/>
      <c r="O55" s="51" t="n">
        <f aca="false">K55</f>
        <v>0</v>
      </c>
      <c r="P55" s="51"/>
      <c r="Q55" s="51"/>
      <c r="R55" s="51"/>
      <c r="S55" s="51"/>
      <c r="T55" s="51"/>
      <c r="U55" s="51"/>
      <c r="V55" s="51"/>
      <c r="W55" s="7"/>
      <c r="X55" s="7"/>
    </row>
    <row r="56" s="9" customFormat="true" ht="12.8" hidden="true" customHeight="false" outlineLevel="1" collapsed="false">
      <c r="A56" s="49" t="s">
        <v>168</v>
      </c>
      <c r="B56" s="50" t="s">
        <v>49</v>
      </c>
      <c r="C56" s="50" t="s">
        <v>91</v>
      </c>
      <c r="D56" s="50" t="s">
        <v>51</v>
      </c>
      <c r="E56" s="45" t="s">
        <v>169</v>
      </c>
      <c r="F56" s="7" t="s">
        <v>64</v>
      </c>
      <c r="G56" s="51" t="n">
        <v>7.78</v>
      </c>
      <c r="H56" s="52"/>
      <c r="I56" s="46" t="n">
        <f aca="false">$D$1116</f>
        <v>0</v>
      </c>
      <c r="J56" s="53" t="n">
        <f aca="false">TRUNC(H56*(1+I56),2)</f>
        <v>0</v>
      </c>
      <c r="K56" s="54" t="n">
        <f aca="false">TRUNC(J56*G56,2)</f>
        <v>0</v>
      </c>
      <c r="L56" s="51"/>
      <c r="M56" s="46"/>
      <c r="N56" s="7"/>
      <c r="O56" s="51" t="n">
        <f aca="false">K56</f>
        <v>0</v>
      </c>
      <c r="P56" s="51"/>
      <c r="Q56" s="51"/>
      <c r="R56" s="51"/>
      <c r="S56" s="51"/>
      <c r="T56" s="51"/>
      <c r="U56" s="51"/>
      <c r="V56" s="51"/>
      <c r="W56" s="7"/>
      <c r="X56" s="7"/>
    </row>
    <row r="57" s="9" customFormat="true" ht="23.85" hidden="true" customHeight="false" outlineLevel="1" collapsed="false">
      <c r="A57" s="49" t="s">
        <v>170</v>
      </c>
      <c r="B57" s="50" t="s">
        <v>49</v>
      </c>
      <c r="C57" s="50" t="s">
        <v>171</v>
      </c>
      <c r="D57" s="50" t="s">
        <v>80</v>
      </c>
      <c r="E57" s="45" t="s">
        <v>172</v>
      </c>
      <c r="F57" s="7" t="s">
        <v>64</v>
      </c>
      <c r="G57" s="51" t="n">
        <v>166.83</v>
      </c>
      <c r="H57" s="52"/>
      <c r="I57" s="46" t="n">
        <f aca="false">$D$1116</f>
        <v>0</v>
      </c>
      <c r="J57" s="53" t="n">
        <f aca="false">TRUNC(H57*(1+I57),2)</f>
        <v>0</v>
      </c>
      <c r="K57" s="54" t="n">
        <f aca="false">TRUNC(J57*G57,2)</f>
        <v>0</v>
      </c>
      <c r="L57" s="51"/>
      <c r="M57" s="46"/>
      <c r="N57" s="7"/>
      <c r="O57" s="51" t="n">
        <f aca="false">K57</f>
        <v>0</v>
      </c>
      <c r="P57" s="51"/>
      <c r="Q57" s="51"/>
      <c r="R57" s="51"/>
      <c r="S57" s="51"/>
      <c r="T57" s="51"/>
      <c r="U57" s="51"/>
      <c r="V57" s="51"/>
      <c r="W57" s="7"/>
      <c r="X57" s="7"/>
    </row>
    <row r="58" s="9" customFormat="true" ht="23.85" hidden="true" customHeight="false" outlineLevel="1" collapsed="false">
      <c r="A58" s="49" t="s">
        <v>173</v>
      </c>
      <c r="B58" s="50" t="s">
        <v>49</v>
      </c>
      <c r="C58" s="50" t="s">
        <v>109</v>
      </c>
      <c r="D58" s="50" t="s">
        <v>51</v>
      </c>
      <c r="E58" s="45" t="s">
        <v>174</v>
      </c>
      <c r="F58" s="7" t="s">
        <v>64</v>
      </c>
      <c r="G58" s="51" t="n">
        <v>15</v>
      </c>
      <c r="H58" s="52"/>
      <c r="I58" s="46" t="n">
        <f aca="false">$D$1116</f>
        <v>0</v>
      </c>
      <c r="J58" s="53" t="n">
        <f aca="false">TRUNC(H58*(1+I58),2)</f>
        <v>0</v>
      </c>
      <c r="K58" s="54" t="n">
        <f aca="false">TRUNC(J58*G58,2)</f>
        <v>0</v>
      </c>
      <c r="L58" s="51"/>
      <c r="M58" s="46"/>
      <c r="N58" s="7"/>
      <c r="O58" s="51"/>
      <c r="P58" s="51" t="n">
        <f aca="false">K58</f>
        <v>0</v>
      </c>
      <c r="Q58" s="51"/>
      <c r="R58" s="51"/>
      <c r="S58" s="51"/>
      <c r="T58" s="51"/>
      <c r="U58" s="51"/>
      <c r="V58" s="51"/>
      <c r="W58" s="7"/>
      <c r="X58" s="7"/>
    </row>
    <row r="59" s="9" customFormat="true" ht="14.15" hidden="true" customHeight="false" outlineLevel="1" collapsed="false">
      <c r="A59" s="49" t="s">
        <v>175</v>
      </c>
      <c r="B59" s="50" t="s">
        <v>49</v>
      </c>
      <c r="C59" s="50" t="s">
        <v>112</v>
      </c>
      <c r="D59" s="50" t="s">
        <v>80</v>
      </c>
      <c r="E59" s="45" t="s">
        <v>113</v>
      </c>
      <c r="F59" s="7" t="s">
        <v>64</v>
      </c>
      <c r="G59" s="51" t="n">
        <v>47.6</v>
      </c>
      <c r="H59" s="52"/>
      <c r="I59" s="46" t="n">
        <f aca="false">$D$1116</f>
        <v>0</v>
      </c>
      <c r="J59" s="53" t="n">
        <f aca="false">TRUNC(H59*(1+I59),2)</f>
        <v>0</v>
      </c>
      <c r="K59" s="54" t="n">
        <f aca="false">TRUNC(J59*G59,2)</f>
        <v>0</v>
      </c>
      <c r="L59" s="51"/>
      <c r="M59" s="46"/>
      <c r="N59" s="7"/>
      <c r="O59" s="51"/>
      <c r="P59" s="51" t="n">
        <f aca="false">K59</f>
        <v>0</v>
      </c>
      <c r="Q59" s="51"/>
      <c r="R59" s="51"/>
      <c r="S59" s="51"/>
      <c r="T59" s="51"/>
      <c r="U59" s="51"/>
      <c r="V59" s="51"/>
      <c r="W59" s="7"/>
      <c r="X59" s="7"/>
    </row>
    <row r="60" s="9" customFormat="true" ht="14.15" hidden="true" customHeight="false" outlineLevel="1" collapsed="false">
      <c r="A60" s="49" t="s">
        <v>176</v>
      </c>
      <c r="B60" s="50" t="s">
        <v>49</v>
      </c>
      <c r="C60" s="50" t="s">
        <v>115</v>
      </c>
      <c r="D60" s="50" t="s">
        <v>80</v>
      </c>
      <c r="E60" s="45" t="s">
        <v>116</v>
      </c>
      <c r="F60" s="7" t="s">
        <v>117</v>
      </c>
      <c r="G60" s="51" t="n">
        <v>1</v>
      </c>
      <c r="H60" s="52"/>
      <c r="I60" s="46" t="n">
        <f aca="false">$D$1116</f>
        <v>0</v>
      </c>
      <c r="J60" s="53" t="n">
        <f aca="false">TRUNC(H60*(1+I60),2)</f>
        <v>0</v>
      </c>
      <c r="K60" s="54" t="n">
        <f aca="false">TRUNC(J60*G60,2)</f>
        <v>0</v>
      </c>
      <c r="L60" s="51"/>
      <c r="M60" s="46"/>
      <c r="N60" s="7"/>
      <c r="O60" s="51"/>
      <c r="P60" s="51" t="n">
        <f aca="false">K60</f>
        <v>0</v>
      </c>
      <c r="Q60" s="51"/>
      <c r="R60" s="51"/>
      <c r="S60" s="51"/>
      <c r="T60" s="51"/>
      <c r="U60" s="51"/>
      <c r="V60" s="51"/>
      <c r="W60" s="7"/>
      <c r="X60" s="7"/>
    </row>
    <row r="61" s="9" customFormat="true" ht="14.15" hidden="true" customHeight="false" outlineLevel="1" collapsed="false">
      <c r="A61" s="49" t="s">
        <v>177</v>
      </c>
      <c r="B61" s="50" t="s">
        <v>49</v>
      </c>
      <c r="C61" s="50" t="s">
        <v>112</v>
      </c>
      <c r="D61" s="50" t="s">
        <v>80</v>
      </c>
      <c r="E61" s="45" t="s">
        <v>178</v>
      </c>
      <c r="F61" s="7" t="s">
        <v>64</v>
      </c>
      <c r="G61" s="51" t="n">
        <v>1.68</v>
      </c>
      <c r="H61" s="52"/>
      <c r="I61" s="46" t="n">
        <f aca="false">$D$1116</f>
        <v>0</v>
      </c>
      <c r="J61" s="53" t="n">
        <f aca="false">TRUNC(H61*(1+I61),2)</f>
        <v>0</v>
      </c>
      <c r="K61" s="54" t="n">
        <f aca="false">TRUNC(J61*G61,2)</f>
        <v>0</v>
      </c>
      <c r="L61" s="51"/>
      <c r="M61" s="46"/>
      <c r="N61" s="7"/>
      <c r="O61" s="51"/>
      <c r="P61" s="51" t="n">
        <f aca="false">K61</f>
        <v>0</v>
      </c>
      <c r="Q61" s="51"/>
      <c r="R61" s="51"/>
      <c r="S61" s="51"/>
      <c r="T61" s="51"/>
      <c r="U61" s="51"/>
      <c r="V61" s="51"/>
      <c r="W61" s="7"/>
      <c r="X61" s="7"/>
    </row>
    <row r="62" s="9" customFormat="true" ht="23.85" hidden="true" customHeight="false" outlineLevel="1" collapsed="false">
      <c r="A62" s="49" t="s">
        <v>179</v>
      </c>
      <c r="B62" s="50" t="s">
        <v>49</v>
      </c>
      <c r="C62" s="50" t="s">
        <v>119</v>
      </c>
      <c r="D62" s="50" t="s">
        <v>51</v>
      </c>
      <c r="E62" s="45" t="s">
        <v>180</v>
      </c>
      <c r="F62" s="7" t="s">
        <v>121</v>
      </c>
      <c r="G62" s="51" t="n">
        <v>16.73</v>
      </c>
      <c r="H62" s="52"/>
      <c r="I62" s="46" t="n">
        <f aca="false">$D$1116</f>
        <v>0</v>
      </c>
      <c r="J62" s="53" t="n">
        <f aca="false">TRUNC(H62*(1+I62),2)</f>
        <v>0</v>
      </c>
      <c r="K62" s="54" t="n">
        <f aca="false">TRUNC(J62*G62,2)</f>
        <v>0</v>
      </c>
      <c r="L62" s="51"/>
      <c r="M62" s="46"/>
      <c r="N62" s="7"/>
      <c r="O62" s="51"/>
      <c r="P62" s="51" t="n">
        <f aca="false">K62</f>
        <v>0</v>
      </c>
      <c r="Q62" s="51"/>
      <c r="R62" s="51"/>
      <c r="S62" s="51"/>
      <c r="T62" s="51"/>
      <c r="U62" s="51"/>
      <c r="V62" s="51"/>
      <c r="W62" s="7"/>
      <c r="X62" s="7"/>
    </row>
    <row r="63" s="9" customFormat="true" ht="23.85" hidden="true" customHeight="false" outlineLevel="1" collapsed="false">
      <c r="A63" s="49" t="s">
        <v>181</v>
      </c>
      <c r="B63" s="50" t="s">
        <v>49</v>
      </c>
      <c r="C63" s="50" t="s">
        <v>123</v>
      </c>
      <c r="D63" s="50" t="s">
        <v>51</v>
      </c>
      <c r="E63" s="45" t="s">
        <v>182</v>
      </c>
      <c r="F63" s="7" t="s">
        <v>64</v>
      </c>
      <c r="G63" s="51" t="n">
        <v>56.46</v>
      </c>
      <c r="H63" s="52"/>
      <c r="I63" s="46" t="n">
        <f aca="false">$D$1116</f>
        <v>0</v>
      </c>
      <c r="J63" s="53" t="n">
        <f aca="false">TRUNC(H63*(1+I63),2)</f>
        <v>0</v>
      </c>
      <c r="K63" s="54" t="n">
        <f aca="false">TRUNC(J63*G63,2)</f>
        <v>0</v>
      </c>
      <c r="L63" s="51"/>
      <c r="M63" s="46"/>
      <c r="N63" s="7"/>
      <c r="O63" s="51"/>
      <c r="P63" s="51" t="n">
        <f aca="false">K63</f>
        <v>0</v>
      </c>
      <c r="Q63" s="51"/>
      <c r="R63" s="51"/>
      <c r="S63" s="51"/>
      <c r="T63" s="51"/>
      <c r="U63" s="51"/>
      <c r="V63" s="51"/>
      <c r="W63" s="7"/>
      <c r="X63" s="7"/>
    </row>
    <row r="64" s="9" customFormat="true" ht="35.05" hidden="true" customHeight="false" outlineLevel="1" collapsed="false">
      <c r="A64" s="49" t="s">
        <v>183</v>
      </c>
      <c r="B64" s="50" t="s">
        <v>49</v>
      </c>
      <c r="C64" s="50" t="s">
        <v>149</v>
      </c>
      <c r="D64" s="50" t="s">
        <v>51</v>
      </c>
      <c r="E64" s="45" t="s">
        <v>184</v>
      </c>
      <c r="F64" s="7" t="s">
        <v>117</v>
      </c>
      <c r="G64" s="51" t="n">
        <v>8</v>
      </c>
      <c r="H64" s="52"/>
      <c r="I64" s="46" t="n">
        <f aca="false">$D$1116</f>
        <v>0</v>
      </c>
      <c r="J64" s="53" t="n">
        <f aca="false">TRUNC(H64*(1+I64),2)</f>
        <v>0</v>
      </c>
      <c r="K64" s="54" t="n">
        <f aca="false">TRUNC(J64*G64,2)</f>
        <v>0</v>
      </c>
      <c r="L64" s="51"/>
      <c r="M64" s="46"/>
      <c r="N64" s="7"/>
      <c r="O64" s="51"/>
      <c r="P64" s="51"/>
      <c r="Q64" s="51"/>
      <c r="R64" s="51"/>
      <c r="S64" s="51"/>
      <c r="T64" s="51"/>
      <c r="U64" s="51" t="n">
        <f aca="false">K64</f>
        <v>0</v>
      </c>
      <c r="V64" s="51"/>
      <c r="W64" s="7"/>
      <c r="X64" s="7"/>
    </row>
    <row r="65" s="9" customFormat="true" ht="23.85" hidden="true" customHeight="false" outlineLevel="1" collapsed="false">
      <c r="A65" s="49" t="s">
        <v>185</v>
      </c>
      <c r="B65" s="50" t="s">
        <v>49</v>
      </c>
      <c r="C65" s="50" t="s">
        <v>146</v>
      </c>
      <c r="D65" s="50" t="s">
        <v>51</v>
      </c>
      <c r="E65" s="45" t="s">
        <v>186</v>
      </c>
      <c r="F65" s="7" t="s">
        <v>117</v>
      </c>
      <c r="G65" s="51" t="n">
        <v>4</v>
      </c>
      <c r="H65" s="52"/>
      <c r="I65" s="46" t="n">
        <f aca="false">$D$1116</f>
        <v>0</v>
      </c>
      <c r="J65" s="53" t="n">
        <f aca="false">TRUNC(H65*(1+I65),2)</f>
        <v>0</v>
      </c>
      <c r="K65" s="54" t="n">
        <f aca="false">TRUNC(J65*G65,2)</f>
        <v>0</v>
      </c>
      <c r="L65" s="51"/>
      <c r="M65" s="46"/>
      <c r="N65" s="7"/>
      <c r="O65" s="51"/>
      <c r="P65" s="51"/>
      <c r="Q65" s="51"/>
      <c r="R65" s="51"/>
      <c r="S65" s="51"/>
      <c r="T65" s="51"/>
      <c r="U65" s="51" t="n">
        <f aca="false">K65</f>
        <v>0</v>
      </c>
      <c r="V65" s="51"/>
      <c r="W65" s="7"/>
      <c r="X65" s="7"/>
    </row>
    <row r="66" s="9" customFormat="true" ht="14.15" hidden="true" customHeight="false" outlineLevel="1" collapsed="false">
      <c r="A66" s="49" t="s">
        <v>187</v>
      </c>
      <c r="B66" s="50" t="s">
        <v>49</v>
      </c>
      <c r="C66" s="50" t="s">
        <v>154</v>
      </c>
      <c r="D66" s="50" t="s">
        <v>80</v>
      </c>
      <c r="E66" s="45" t="s">
        <v>155</v>
      </c>
      <c r="F66" s="7" t="s">
        <v>117</v>
      </c>
      <c r="G66" s="51" t="n">
        <v>8</v>
      </c>
      <c r="H66" s="52"/>
      <c r="I66" s="46" t="n">
        <f aca="false">$D$1116</f>
        <v>0</v>
      </c>
      <c r="J66" s="53" t="n">
        <f aca="false">TRUNC(H66*(1+I66),2)</f>
        <v>0</v>
      </c>
      <c r="K66" s="54" t="n">
        <f aca="false">TRUNC(J66*G66,2)</f>
        <v>0</v>
      </c>
      <c r="L66" s="51"/>
      <c r="M66" s="46"/>
      <c r="N66" s="7"/>
      <c r="O66" s="51"/>
      <c r="P66" s="51"/>
      <c r="Q66" s="51"/>
      <c r="R66" s="51"/>
      <c r="S66" s="51"/>
      <c r="T66" s="51"/>
      <c r="U66" s="51" t="n">
        <f aca="false">K66</f>
        <v>0</v>
      </c>
      <c r="V66" s="51"/>
      <c r="W66" s="7"/>
      <c r="X66" s="7"/>
    </row>
    <row r="67" s="9" customFormat="true" ht="14.15" hidden="true" customHeight="false" outlineLevel="1" collapsed="false">
      <c r="A67" s="49" t="s">
        <v>188</v>
      </c>
      <c r="B67" s="50" t="s">
        <v>49</v>
      </c>
      <c r="C67" s="50" t="s">
        <v>112</v>
      </c>
      <c r="D67" s="50" t="s">
        <v>80</v>
      </c>
      <c r="E67" s="45" t="s">
        <v>189</v>
      </c>
      <c r="F67" s="7" t="s">
        <v>64</v>
      </c>
      <c r="G67" s="51" t="n">
        <v>5.12</v>
      </c>
      <c r="H67" s="52"/>
      <c r="I67" s="46" t="n">
        <f aca="false">$D$1116</f>
        <v>0</v>
      </c>
      <c r="J67" s="53" t="n">
        <f aca="false">TRUNC(H67*(1+I67),2)</f>
        <v>0</v>
      </c>
      <c r="K67" s="54" t="n">
        <f aca="false">TRUNC(J67*G67,2)</f>
        <v>0</v>
      </c>
      <c r="L67" s="51"/>
      <c r="M67" s="46"/>
      <c r="N67" s="7"/>
      <c r="O67" s="51"/>
      <c r="P67" s="51"/>
      <c r="Q67" s="51"/>
      <c r="R67" s="51"/>
      <c r="S67" s="51"/>
      <c r="T67" s="51"/>
      <c r="U67" s="51" t="n">
        <f aca="false">K67</f>
        <v>0</v>
      </c>
      <c r="V67" s="51"/>
      <c r="W67" s="7"/>
      <c r="X67" s="7"/>
    </row>
    <row r="68" s="9" customFormat="true" ht="14.15" hidden="true" customHeight="false" outlineLevel="1" collapsed="false">
      <c r="A68" s="49" t="s">
        <v>190</v>
      </c>
      <c r="B68" s="50" t="s">
        <v>49</v>
      </c>
      <c r="C68" s="50" t="s">
        <v>191</v>
      </c>
      <c r="D68" s="50" t="s">
        <v>80</v>
      </c>
      <c r="E68" s="45" t="s">
        <v>192</v>
      </c>
      <c r="F68" s="7" t="s">
        <v>64</v>
      </c>
      <c r="G68" s="51" t="n">
        <v>2.4</v>
      </c>
      <c r="H68" s="52"/>
      <c r="I68" s="46" t="n">
        <f aca="false">$D$1116</f>
        <v>0</v>
      </c>
      <c r="J68" s="53" t="n">
        <f aca="false">TRUNC(H68*(1+I68),2)</f>
        <v>0</v>
      </c>
      <c r="K68" s="54" t="n">
        <f aca="false">TRUNC(J68*G68,2)</f>
        <v>0</v>
      </c>
      <c r="L68" s="51"/>
      <c r="M68" s="46"/>
      <c r="N68" s="7"/>
      <c r="O68" s="51"/>
      <c r="P68" s="51"/>
      <c r="Q68" s="51"/>
      <c r="R68" s="51"/>
      <c r="S68" s="51"/>
      <c r="T68" s="51"/>
      <c r="U68" s="51" t="n">
        <f aca="false">K68</f>
        <v>0</v>
      </c>
      <c r="V68" s="51"/>
      <c r="W68" s="7"/>
      <c r="X68" s="7"/>
    </row>
    <row r="69" s="9" customFormat="true" ht="23.85" hidden="true" customHeight="false" outlineLevel="1" collapsed="false">
      <c r="A69" s="49" t="s">
        <v>193</v>
      </c>
      <c r="B69" s="50" t="s">
        <v>49</v>
      </c>
      <c r="C69" s="50" t="n">
        <v>97633</v>
      </c>
      <c r="D69" s="50" t="s">
        <v>51</v>
      </c>
      <c r="E69" s="45" t="s">
        <v>159</v>
      </c>
      <c r="F69" s="7" t="s">
        <v>64</v>
      </c>
      <c r="G69" s="51" t="n">
        <v>47.09</v>
      </c>
      <c r="H69" s="52"/>
      <c r="I69" s="46" t="n">
        <f aca="false">$D$1116</f>
        <v>0</v>
      </c>
      <c r="J69" s="53" t="n">
        <f aca="false">TRUNC(H69*(1+I69),2)</f>
        <v>0</v>
      </c>
      <c r="K69" s="54" t="n">
        <f aca="false">TRUNC(J69*G69,2)</f>
        <v>0</v>
      </c>
      <c r="L69" s="51"/>
      <c r="M69" s="46"/>
      <c r="N69" s="7"/>
      <c r="O69" s="51" t="n">
        <f aca="false">K69</f>
        <v>0</v>
      </c>
      <c r="P69" s="51"/>
      <c r="Q69" s="51"/>
      <c r="R69" s="51"/>
      <c r="S69" s="51"/>
      <c r="T69" s="51"/>
      <c r="U69" s="51"/>
      <c r="V69" s="51"/>
      <c r="W69" s="7"/>
      <c r="X69" s="7"/>
    </row>
    <row r="70" s="9" customFormat="true" ht="23.85" hidden="true" customHeight="false" outlineLevel="1" collapsed="false">
      <c r="A70" s="49" t="s">
        <v>193</v>
      </c>
      <c r="B70" s="50" t="s">
        <v>49</v>
      </c>
      <c r="C70" s="50" t="s">
        <v>163</v>
      </c>
      <c r="D70" s="50" t="s">
        <v>51</v>
      </c>
      <c r="E70" s="45" t="s">
        <v>164</v>
      </c>
      <c r="F70" s="7" t="s">
        <v>121</v>
      </c>
      <c r="G70" s="51" t="n">
        <v>24.7</v>
      </c>
      <c r="H70" s="52"/>
      <c r="I70" s="46" t="n">
        <f aca="false">$D$1116</f>
        <v>0</v>
      </c>
      <c r="J70" s="53" t="n">
        <f aca="false">TRUNC(H70*(1+I70),2)</f>
        <v>0</v>
      </c>
      <c r="K70" s="54" t="n">
        <f aca="false">TRUNC(J70*G70,2)</f>
        <v>0</v>
      </c>
      <c r="L70" s="51"/>
      <c r="M70" s="46"/>
      <c r="N70" s="7"/>
      <c r="O70" s="51"/>
      <c r="P70" s="51"/>
      <c r="Q70" s="51"/>
      <c r="R70" s="51"/>
      <c r="S70" s="51"/>
      <c r="T70" s="51"/>
      <c r="U70" s="51" t="n">
        <f aca="false">K70</f>
        <v>0</v>
      </c>
      <c r="V70" s="51"/>
      <c r="W70" s="7"/>
      <c r="X70" s="7"/>
    </row>
    <row r="71" s="80" customFormat="true" ht="12.8" hidden="true" customHeight="false" outlineLevel="1" collapsed="false">
      <c r="A71" s="73" t="s">
        <v>194</v>
      </c>
      <c r="B71" s="74"/>
      <c r="C71" s="74"/>
      <c r="D71" s="75"/>
      <c r="E71" s="76" t="s">
        <v>195</v>
      </c>
      <c r="F71" s="74"/>
      <c r="G71" s="77"/>
      <c r="H71" s="55"/>
      <c r="I71" s="78"/>
      <c r="J71" s="78"/>
      <c r="K71" s="77"/>
      <c r="L71" s="77"/>
      <c r="M71" s="78"/>
      <c r="N71" s="79"/>
      <c r="O71" s="77"/>
      <c r="P71" s="77"/>
      <c r="Q71" s="77"/>
      <c r="R71" s="77"/>
      <c r="S71" s="77"/>
      <c r="T71" s="77"/>
      <c r="U71" s="77"/>
      <c r="V71" s="77"/>
      <c r="W71" s="79"/>
      <c r="X71" s="79"/>
    </row>
    <row r="72" s="9" customFormat="true" ht="23.85" hidden="true" customHeight="false" outlineLevel="1" collapsed="false">
      <c r="A72" s="49" t="s">
        <v>196</v>
      </c>
      <c r="B72" s="50" t="s">
        <v>49</v>
      </c>
      <c r="C72" s="50" t="s">
        <v>197</v>
      </c>
      <c r="D72" s="50" t="s">
        <v>80</v>
      </c>
      <c r="E72" s="45" t="s">
        <v>198</v>
      </c>
      <c r="F72" s="7" t="s">
        <v>130</v>
      </c>
      <c r="G72" s="51" t="n">
        <v>4.1</v>
      </c>
      <c r="H72" s="52"/>
      <c r="I72" s="46" t="n">
        <f aca="false">$D$1116</f>
        <v>0</v>
      </c>
      <c r="J72" s="53" t="n">
        <f aca="false">TRUNC(H72*(1+I72),2)</f>
        <v>0</v>
      </c>
      <c r="K72" s="54" t="n">
        <f aca="false">TRUNC(J72*G72,2)</f>
        <v>0</v>
      </c>
      <c r="L72" s="51"/>
      <c r="M72" s="46"/>
      <c r="N72" s="7"/>
      <c r="O72" s="51"/>
      <c r="P72" s="51"/>
      <c r="Q72" s="51"/>
      <c r="R72" s="51"/>
      <c r="S72" s="51" t="n">
        <f aca="false">K72</f>
        <v>0</v>
      </c>
      <c r="T72" s="51"/>
      <c r="U72" s="51"/>
      <c r="V72" s="51"/>
      <c r="W72" s="7"/>
      <c r="X72" s="7"/>
    </row>
    <row r="73" s="9" customFormat="true" ht="23.85" hidden="true" customHeight="false" outlineLevel="1" collapsed="false">
      <c r="A73" s="49" t="s">
        <v>199</v>
      </c>
      <c r="B73" s="50" t="s">
        <v>49</v>
      </c>
      <c r="C73" s="50" t="s">
        <v>109</v>
      </c>
      <c r="D73" s="50" t="s">
        <v>51</v>
      </c>
      <c r="E73" s="45" t="s">
        <v>200</v>
      </c>
      <c r="F73" s="7" t="s">
        <v>64</v>
      </c>
      <c r="G73" s="51" t="n">
        <v>156.34</v>
      </c>
      <c r="H73" s="52"/>
      <c r="I73" s="46" t="n">
        <f aca="false">$D$1116</f>
        <v>0</v>
      </c>
      <c r="J73" s="53" t="n">
        <f aca="false">TRUNC(H73*(1+I73),2)</f>
        <v>0</v>
      </c>
      <c r="K73" s="54" t="n">
        <f aca="false">TRUNC(J73*G73,2)</f>
        <v>0</v>
      </c>
      <c r="L73" s="51"/>
      <c r="M73" s="46"/>
      <c r="N73" s="7"/>
      <c r="O73" s="51"/>
      <c r="P73" s="51"/>
      <c r="Q73" s="51"/>
      <c r="R73" s="51"/>
      <c r="S73" s="51" t="n">
        <f aca="false">K73</f>
        <v>0</v>
      </c>
      <c r="T73" s="51"/>
      <c r="U73" s="51"/>
      <c r="V73" s="51"/>
      <c r="W73" s="7"/>
      <c r="X73" s="7"/>
    </row>
    <row r="74" s="9" customFormat="true" ht="14.15" hidden="true" customHeight="false" outlineLevel="1" collapsed="false">
      <c r="A74" s="49" t="s">
        <v>201</v>
      </c>
      <c r="B74" s="50" t="s">
        <v>49</v>
      </c>
      <c r="C74" s="50" t="s">
        <v>202</v>
      </c>
      <c r="D74" s="50" t="s">
        <v>80</v>
      </c>
      <c r="E74" s="45" t="s">
        <v>203</v>
      </c>
      <c r="F74" s="7" t="s">
        <v>64</v>
      </c>
      <c r="G74" s="51" t="n">
        <v>183.58</v>
      </c>
      <c r="H74" s="52"/>
      <c r="I74" s="46" t="n">
        <f aca="false">$D$1116</f>
        <v>0</v>
      </c>
      <c r="J74" s="53" t="n">
        <f aca="false">TRUNC(H74*(1+I74),2)</f>
        <v>0</v>
      </c>
      <c r="K74" s="54" t="n">
        <f aca="false">TRUNC(J74*G74,2)</f>
        <v>0</v>
      </c>
      <c r="L74" s="51"/>
      <c r="M74" s="46"/>
      <c r="N74" s="7"/>
      <c r="O74" s="51"/>
      <c r="P74" s="51"/>
      <c r="Q74" s="51"/>
      <c r="R74" s="51"/>
      <c r="S74" s="51" t="n">
        <f aca="false">K74</f>
        <v>0</v>
      </c>
      <c r="T74" s="51"/>
      <c r="U74" s="51"/>
      <c r="V74" s="51"/>
      <c r="W74" s="7"/>
      <c r="X74" s="7"/>
    </row>
    <row r="75" s="9" customFormat="true" ht="14.15" hidden="true" customHeight="false" outlineLevel="1" collapsed="false">
      <c r="A75" s="49" t="s">
        <v>204</v>
      </c>
      <c r="B75" s="50" t="s">
        <v>49</v>
      </c>
      <c r="C75" s="50" t="s">
        <v>205</v>
      </c>
      <c r="D75" s="50" t="s">
        <v>80</v>
      </c>
      <c r="E75" s="45" t="s">
        <v>206</v>
      </c>
      <c r="F75" s="7" t="s">
        <v>130</v>
      </c>
      <c r="G75" s="51" t="n">
        <v>30</v>
      </c>
      <c r="H75" s="52"/>
      <c r="I75" s="46" t="n">
        <f aca="false">$D$1116</f>
        <v>0</v>
      </c>
      <c r="J75" s="53" t="n">
        <f aca="false">TRUNC(H75*(1+I75),2)</f>
        <v>0</v>
      </c>
      <c r="K75" s="54" t="n">
        <f aca="false">TRUNC(J75*G75,2)</f>
        <v>0</v>
      </c>
      <c r="L75" s="51"/>
      <c r="M75" s="46"/>
      <c r="N75" s="7"/>
      <c r="O75" s="51"/>
      <c r="P75" s="51"/>
      <c r="Q75" s="51"/>
      <c r="R75" s="51"/>
      <c r="S75" s="51" t="n">
        <f aca="false">K75</f>
        <v>0</v>
      </c>
      <c r="T75" s="51"/>
      <c r="U75" s="51"/>
      <c r="V75" s="51"/>
      <c r="W75" s="7"/>
      <c r="X75" s="7"/>
    </row>
    <row r="76" s="9" customFormat="true" ht="23.85" hidden="true" customHeight="false" outlineLevel="1" collapsed="false">
      <c r="A76" s="49" t="s">
        <v>207</v>
      </c>
      <c r="B76" s="50" t="s">
        <v>49</v>
      </c>
      <c r="C76" s="50" t="s">
        <v>208</v>
      </c>
      <c r="D76" s="50" t="s">
        <v>51</v>
      </c>
      <c r="E76" s="45" t="s">
        <v>209</v>
      </c>
      <c r="F76" s="7" t="s">
        <v>121</v>
      </c>
      <c r="G76" s="51" t="n">
        <v>4.14</v>
      </c>
      <c r="H76" s="52"/>
      <c r="I76" s="46" t="n">
        <f aca="false">$D$1116</f>
        <v>0</v>
      </c>
      <c r="J76" s="53" t="n">
        <f aca="false">TRUNC(H76*(1+I76),2)</f>
        <v>0</v>
      </c>
      <c r="K76" s="54" t="n">
        <f aca="false">TRUNC(J76*G76,2)</f>
        <v>0</v>
      </c>
      <c r="L76" s="51"/>
      <c r="M76" s="46"/>
      <c r="N76" s="7"/>
      <c r="O76" s="51"/>
      <c r="P76" s="51"/>
      <c r="Q76" s="51"/>
      <c r="R76" s="51"/>
      <c r="S76" s="51" t="n">
        <f aca="false">K76</f>
        <v>0</v>
      </c>
      <c r="T76" s="51"/>
      <c r="U76" s="51"/>
      <c r="V76" s="51"/>
      <c r="W76" s="7"/>
      <c r="X76" s="7"/>
    </row>
    <row r="77" s="9" customFormat="true" ht="14.15" hidden="true" customHeight="false" outlineLevel="1" collapsed="false">
      <c r="A77" s="49" t="s">
        <v>210</v>
      </c>
      <c r="B77" s="50" t="s">
        <v>49</v>
      </c>
      <c r="C77" s="50" t="s">
        <v>211</v>
      </c>
      <c r="D77" s="50" t="s">
        <v>80</v>
      </c>
      <c r="E77" s="45" t="s">
        <v>212</v>
      </c>
      <c r="F77" s="7" t="s">
        <v>117</v>
      </c>
      <c r="G77" s="51" t="n">
        <v>3</v>
      </c>
      <c r="H77" s="52"/>
      <c r="I77" s="46" t="n">
        <f aca="false">$D$1116</f>
        <v>0</v>
      </c>
      <c r="J77" s="53" t="n">
        <f aca="false">TRUNC(H77*(1+I77),2)</f>
        <v>0</v>
      </c>
      <c r="K77" s="54" t="n">
        <f aca="false">TRUNC(J77*G77,2)</f>
        <v>0</v>
      </c>
      <c r="L77" s="51"/>
      <c r="M77" s="46"/>
      <c r="N77" s="7"/>
      <c r="O77" s="51"/>
      <c r="P77" s="51"/>
      <c r="Q77" s="51"/>
      <c r="R77" s="51"/>
      <c r="S77" s="51" t="n">
        <f aca="false">K77</f>
        <v>0</v>
      </c>
      <c r="T77" s="51"/>
      <c r="U77" s="51"/>
      <c r="V77" s="51"/>
      <c r="W77" s="7"/>
      <c r="X77" s="7"/>
    </row>
    <row r="78" s="9" customFormat="true" ht="23.85" hidden="true" customHeight="false" outlineLevel="1" collapsed="false">
      <c r="A78" s="49" t="s">
        <v>213</v>
      </c>
      <c r="B78" s="50" t="s">
        <v>49</v>
      </c>
      <c r="C78" s="50" t="s">
        <v>214</v>
      </c>
      <c r="D78" s="50" t="s">
        <v>51</v>
      </c>
      <c r="E78" s="45" t="s">
        <v>215</v>
      </c>
      <c r="F78" s="7" t="s">
        <v>121</v>
      </c>
      <c r="G78" s="51" t="n">
        <v>1.23</v>
      </c>
      <c r="H78" s="52"/>
      <c r="I78" s="46" t="n">
        <f aca="false">$D$1116</f>
        <v>0</v>
      </c>
      <c r="J78" s="53" t="n">
        <f aca="false">TRUNC(H78*(1+I78),2)</f>
        <v>0</v>
      </c>
      <c r="K78" s="54" t="n">
        <f aca="false">TRUNC(J78*G78,2)</f>
        <v>0</v>
      </c>
      <c r="L78" s="51"/>
      <c r="M78" s="46"/>
      <c r="N78" s="7"/>
      <c r="O78" s="51"/>
      <c r="P78" s="51"/>
      <c r="Q78" s="51"/>
      <c r="R78" s="51"/>
      <c r="S78" s="51" t="n">
        <f aca="false">K78</f>
        <v>0</v>
      </c>
      <c r="T78" s="51"/>
      <c r="U78" s="51"/>
      <c r="V78" s="51"/>
      <c r="W78" s="7"/>
      <c r="X78" s="7"/>
    </row>
    <row r="79" s="9" customFormat="true" ht="14.15" hidden="true" customHeight="false" outlineLevel="1" collapsed="false">
      <c r="A79" s="49" t="s">
        <v>216</v>
      </c>
      <c r="B79" s="50" t="s">
        <v>49</v>
      </c>
      <c r="C79" s="50" t="s">
        <v>217</v>
      </c>
      <c r="D79" s="50" t="s">
        <v>80</v>
      </c>
      <c r="E79" s="45" t="s">
        <v>218</v>
      </c>
      <c r="F79" s="7" t="s">
        <v>64</v>
      </c>
      <c r="G79" s="51" t="n">
        <v>1.71</v>
      </c>
      <c r="H79" s="52"/>
      <c r="I79" s="46" t="n">
        <f aca="false">$D$1116</f>
        <v>0</v>
      </c>
      <c r="J79" s="53" t="n">
        <f aca="false">TRUNC(H79*(1+I79),2)</f>
        <v>0</v>
      </c>
      <c r="K79" s="54" t="n">
        <f aca="false">TRUNC(J79*G79,2)</f>
        <v>0</v>
      </c>
      <c r="L79" s="51"/>
      <c r="M79" s="46"/>
      <c r="N79" s="7"/>
      <c r="O79" s="51"/>
      <c r="P79" s="51"/>
      <c r="Q79" s="51"/>
      <c r="R79" s="51"/>
      <c r="S79" s="51" t="n">
        <f aca="false">K79</f>
        <v>0</v>
      </c>
      <c r="T79" s="51"/>
      <c r="U79" s="51"/>
      <c r="V79" s="51"/>
      <c r="W79" s="7"/>
      <c r="X79" s="7"/>
    </row>
    <row r="80" s="9" customFormat="true" ht="23.85" hidden="true" customHeight="false" outlineLevel="1" collapsed="false">
      <c r="A80" s="49" t="s">
        <v>219</v>
      </c>
      <c r="B80" s="50" t="s">
        <v>49</v>
      </c>
      <c r="C80" s="50" t="n">
        <v>97622</v>
      </c>
      <c r="D80" s="50" t="s">
        <v>51</v>
      </c>
      <c r="E80" s="45" t="s">
        <v>220</v>
      </c>
      <c r="F80" s="7" t="s">
        <v>64</v>
      </c>
      <c r="G80" s="51" t="n">
        <v>4.8</v>
      </c>
      <c r="H80" s="52"/>
      <c r="I80" s="46" t="n">
        <f aca="false">$D$1116</f>
        <v>0</v>
      </c>
      <c r="J80" s="53" t="n">
        <f aca="false">TRUNC(H80*(1+I80),2)</f>
        <v>0</v>
      </c>
      <c r="K80" s="54" t="n">
        <f aca="false">TRUNC(J80*G80,2)</f>
        <v>0</v>
      </c>
      <c r="L80" s="51"/>
      <c r="M80" s="46"/>
      <c r="N80" s="7"/>
      <c r="O80" s="51"/>
      <c r="P80" s="51"/>
      <c r="Q80" s="51"/>
      <c r="R80" s="51"/>
      <c r="S80" s="51" t="n">
        <f aca="false">K80</f>
        <v>0</v>
      </c>
      <c r="T80" s="51"/>
      <c r="U80" s="51"/>
      <c r="V80" s="51"/>
      <c r="W80" s="7"/>
      <c r="X80" s="7"/>
    </row>
    <row r="81" s="9" customFormat="true" ht="23.85" hidden="true" customHeight="false" outlineLevel="1" collapsed="false">
      <c r="A81" s="49" t="s">
        <v>221</v>
      </c>
      <c r="B81" s="50" t="s">
        <v>49</v>
      </c>
      <c r="C81" s="50" t="s">
        <v>109</v>
      </c>
      <c r="D81" s="50" t="s">
        <v>51</v>
      </c>
      <c r="E81" s="45" t="s">
        <v>222</v>
      </c>
      <c r="F81" s="7" t="s">
        <v>64</v>
      </c>
      <c r="G81" s="51" t="n">
        <v>5.98</v>
      </c>
      <c r="H81" s="52"/>
      <c r="I81" s="46" t="n">
        <f aca="false">$D$1116</f>
        <v>0</v>
      </c>
      <c r="J81" s="53" t="n">
        <f aca="false">TRUNC(H81*(1+I81),2)</f>
        <v>0</v>
      </c>
      <c r="K81" s="54" t="n">
        <f aca="false">TRUNC(J81*G81,2)</f>
        <v>0</v>
      </c>
      <c r="L81" s="51"/>
      <c r="M81" s="46"/>
      <c r="N81" s="7"/>
      <c r="O81" s="51"/>
      <c r="P81" s="51"/>
      <c r="Q81" s="51"/>
      <c r="R81" s="51"/>
      <c r="S81" s="51" t="n">
        <f aca="false">K81</f>
        <v>0</v>
      </c>
      <c r="T81" s="51"/>
      <c r="U81" s="51"/>
      <c r="V81" s="51"/>
      <c r="W81" s="7"/>
      <c r="X81" s="7"/>
    </row>
    <row r="82" s="9" customFormat="true" ht="23.85" hidden="true" customHeight="false" outlineLevel="1" collapsed="false">
      <c r="A82" s="49" t="s">
        <v>223</v>
      </c>
      <c r="B82" s="50" t="s">
        <v>49</v>
      </c>
      <c r="C82" s="50" t="s">
        <v>94</v>
      </c>
      <c r="D82" s="50" t="s">
        <v>51</v>
      </c>
      <c r="E82" s="81" t="s">
        <v>224</v>
      </c>
      <c r="F82" s="7" t="s">
        <v>64</v>
      </c>
      <c r="G82" s="51" t="n">
        <v>7.5</v>
      </c>
      <c r="H82" s="52"/>
      <c r="I82" s="46" t="n">
        <f aca="false">$D$1116</f>
        <v>0</v>
      </c>
      <c r="J82" s="53" t="n">
        <f aca="false">TRUNC(H82*(1+I82),2)</f>
        <v>0</v>
      </c>
      <c r="K82" s="54" t="n">
        <f aca="false">TRUNC(J82*G82,2)</f>
        <v>0</v>
      </c>
      <c r="L82" s="51"/>
      <c r="M82" s="46"/>
      <c r="N82" s="7"/>
      <c r="O82" s="51"/>
      <c r="P82" s="51"/>
      <c r="Q82" s="51"/>
      <c r="R82" s="51"/>
      <c r="S82" s="51" t="n">
        <f aca="false">K82</f>
        <v>0</v>
      </c>
      <c r="T82" s="51"/>
      <c r="U82" s="51"/>
      <c r="V82" s="51"/>
      <c r="W82" s="7"/>
      <c r="X82" s="7"/>
    </row>
    <row r="83" s="9" customFormat="true" ht="23.85" hidden="true" customHeight="false" outlineLevel="1" collapsed="false">
      <c r="A83" s="49" t="s">
        <v>225</v>
      </c>
      <c r="B83" s="50" t="s">
        <v>49</v>
      </c>
      <c r="C83" s="50" t="n">
        <v>97655</v>
      </c>
      <c r="D83" s="50" t="s">
        <v>51</v>
      </c>
      <c r="E83" s="81" t="s">
        <v>226</v>
      </c>
      <c r="F83" s="7" t="s">
        <v>64</v>
      </c>
      <c r="G83" s="51" t="n">
        <v>5.98</v>
      </c>
      <c r="H83" s="52"/>
      <c r="I83" s="46" t="n">
        <f aca="false">$D$1116</f>
        <v>0</v>
      </c>
      <c r="J83" s="53" t="n">
        <f aca="false">TRUNC(H83*(1+I83),2)</f>
        <v>0</v>
      </c>
      <c r="K83" s="54" t="n">
        <f aca="false">TRUNC(J83*G83,2)</f>
        <v>0</v>
      </c>
      <c r="L83" s="51"/>
      <c r="M83" s="46"/>
      <c r="N83" s="7"/>
      <c r="O83" s="51"/>
      <c r="P83" s="51"/>
      <c r="Q83" s="51"/>
      <c r="R83" s="51"/>
      <c r="S83" s="51" t="n">
        <f aca="false">K83</f>
        <v>0</v>
      </c>
      <c r="T83" s="51"/>
      <c r="U83" s="51"/>
      <c r="V83" s="51"/>
      <c r="W83" s="7"/>
      <c r="X83" s="7"/>
    </row>
    <row r="84" s="9" customFormat="true" ht="23.85" hidden="true" customHeight="false" outlineLevel="1" collapsed="false">
      <c r="A84" s="49" t="s">
        <v>227</v>
      </c>
      <c r="B84" s="50" t="s">
        <v>49</v>
      </c>
      <c r="C84" s="50" t="s">
        <v>163</v>
      </c>
      <c r="D84" s="50" t="s">
        <v>51</v>
      </c>
      <c r="E84" s="45" t="s">
        <v>164</v>
      </c>
      <c r="F84" s="7" t="s">
        <v>121</v>
      </c>
      <c r="G84" s="51" t="n">
        <v>17.4</v>
      </c>
      <c r="H84" s="52"/>
      <c r="I84" s="46" t="n">
        <f aca="false">$D$1116</f>
        <v>0</v>
      </c>
      <c r="J84" s="53" t="n">
        <f aca="false">TRUNC(H84*(1+I84),2)</f>
        <v>0</v>
      </c>
      <c r="K84" s="54" t="n">
        <f aca="false">TRUNC(J84*G84,2)</f>
        <v>0</v>
      </c>
      <c r="L84" s="51"/>
      <c r="M84" s="46"/>
      <c r="N84" s="7"/>
      <c r="O84" s="51"/>
      <c r="P84" s="51"/>
      <c r="Q84" s="51"/>
      <c r="R84" s="51"/>
      <c r="S84" s="51" t="n">
        <f aca="false">K84</f>
        <v>0</v>
      </c>
      <c r="T84" s="51"/>
      <c r="U84" s="51"/>
      <c r="V84" s="51"/>
      <c r="W84" s="7"/>
      <c r="X84" s="7"/>
    </row>
    <row r="85" s="72" customFormat="true" ht="12.8" hidden="true" customHeight="false" outlineLevel="1" collapsed="false">
      <c r="A85" s="65" t="s">
        <v>228</v>
      </c>
      <c r="B85" s="66"/>
      <c r="C85" s="66"/>
      <c r="D85" s="67"/>
      <c r="E85" s="68" t="s">
        <v>229</v>
      </c>
      <c r="F85" s="66"/>
      <c r="G85" s="69"/>
      <c r="H85" s="55"/>
      <c r="I85" s="70"/>
      <c r="J85" s="70"/>
      <c r="K85" s="69"/>
      <c r="L85" s="69"/>
      <c r="M85" s="70"/>
      <c r="N85" s="71"/>
      <c r="O85" s="69"/>
      <c r="P85" s="69"/>
      <c r="Q85" s="69"/>
      <c r="R85" s="69"/>
      <c r="S85" s="69"/>
      <c r="T85" s="69"/>
      <c r="U85" s="69"/>
      <c r="V85" s="69"/>
      <c r="W85" s="71"/>
      <c r="X85" s="71"/>
    </row>
    <row r="86" s="80" customFormat="true" ht="12.8" hidden="true" customHeight="false" outlineLevel="1" collapsed="false">
      <c r="A86" s="73" t="s">
        <v>230</v>
      </c>
      <c r="B86" s="74"/>
      <c r="C86" s="74"/>
      <c r="D86" s="75"/>
      <c r="E86" s="76" t="s">
        <v>86</v>
      </c>
      <c r="F86" s="74"/>
      <c r="G86" s="77"/>
      <c r="H86" s="55"/>
      <c r="I86" s="78"/>
      <c r="J86" s="78"/>
      <c r="K86" s="77"/>
      <c r="L86" s="77"/>
      <c r="M86" s="78"/>
      <c r="N86" s="79"/>
      <c r="O86" s="77"/>
      <c r="P86" s="77"/>
      <c r="Q86" s="77"/>
      <c r="R86" s="77"/>
      <c r="S86" s="77"/>
      <c r="T86" s="77"/>
      <c r="U86" s="77"/>
      <c r="V86" s="77"/>
      <c r="W86" s="79"/>
      <c r="X86" s="79"/>
    </row>
    <row r="87" s="9" customFormat="true" ht="23.85" hidden="true" customHeight="false" outlineLevel="1" collapsed="false">
      <c r="A87" s="49" t="s">
        <v>231</v>
      </c>
      <c r="B87" s="50" t="s">
        <v>49</v>
      </c>
      <c r="C87" s="50" t="s">
        <v>232</v>
      </c>
      <c r="D87" s="50" t="s">
        <v>51</v>
      </c>
      <c r="E87" s="45" t="s">
        <v>233</v>
      </c>
      <c r="F87" s="7" t="s">
        <v>117</v>
      </c>
      <c r="G87" s="51" t="n">
        <v>30</v>
      </c>
      <c r="H87" s="52"/>
      <c r="I87" s="46" t="n">
        <f aca="false">$D$1116</f>
        <v>0</v>
      </c>
      <c r="J87" s="53" t="n">
        <f aca="false">TRUNC(H87*(1+I87),2)</f>
        <v>0</v>
      </c>
      <c r="K87" s="54" t="n">
        <f aca="false">TRUNC(J87*G87,2)</f>
        <v>0</v>
      </c>
      <c r="L87" s="51"/>
      <c r="M87" s="46"/>
      <c r="N87" s="7"/>
      <c r="O87" s="51" t="n">
        <f aca="false">K87</f>
        <v>0</v>
      </c>
      <c r="P87" s="51"/>
      <c r="Q87" s="51"/>
      <c r="R87" s="51"/>
      <c r="S87" s="51"/>
      <c r="T87" s="51"/>
      <c r="U87" s="51"/>
      <c r="V87" s="51"/>
      <c r="W87" s="7"/>
      <c r="X87" s="7"/>
    </row>
    <row r="88" s="9" customFormat="true" ht="23.85" hidden="true" customHeight="false" outlineLevel="1" collapsed="false">
      <c r="A88" s="49" t="s">
        <v>234</v>
      </c>
      <c r="B88" s="50" t="s">
        <v>49</v>
      </c>
      <c r="C88" s="50" t="s">
        <v>235</v>
      </c>
      <c r="D88" s="50" t="s">
        <v>51</v>
      </c>
      <c r="E88" s="45" t="s">
        <v>236</v>
      </c>
      <c r="F88" s="7" t="s">
        <v>130</v>
      </c>
      <c r="G88" s="51" t="n">
        <v>720</v>
      </c>
      <c r="H88" s="52"/>
      <c r="I88" s="46" t="n">
        <f aca="false">$D$1116</f>
        <v>0</v>
      </c>
      <c r="J88" s="53" t="n">
        <f aca="false">TRUNC(H88*(1+I88),2)</f>
        <v>0</v>
      </c>
      <c r="K88" s="54" t="n">
        <f aca="false">TRUNC(J88*G88,2)</f>
        <v>0</v>
      </c>
      <c r="L88" s="51"/>
      <c r="M88" s="46"/>
      <c r="N88" s="7"/>
      <c r="O88" s="51" t="n">
        <f aca="false">K88</f>
        <v>0</v>
      </c>
      <c r="P88" s="51"/>
      <c r="Q88" s="51"/>
      <c r="R88" s="51"/>
      <c r="S88" s="51"/>
      <c r="T88" s="51"/>
      <c r="U88" s="51"/>
      <c r="V88" s="51"/>
      <c r="W88" s="7"/>
      <c r="X88" s="7"/>
    </row>
    <row r="89" s="9" customFormat="true" ht="23.85" hidden="true" customHeight="false" outlineLevel="1" collapsed="false">
      <c r="A89" s="49" t="s">
        <v>237</v>
      </c>
      <c r="B89" s="50" t="s">
        <v>49</v>
      </c>
      <c r="C89" s="50" t="s">
        <v>238</v>
      </c>
      <c r="D89" s="50" t="s">
        <v>51</v>
      </c>
      <c r="E89" s="45" t="s">
        <v>239</v>
      </c>
      <c r="F89" s="7" t="s">
        <v>117</v>
      </c>
      <c r="G89" s="51" t="n">
        <v>76</v>
      </c>
      <c r="H89" s="52"/>
      <c r="I89" s="46" t="n">
        <f aca="false">$D$1116</f>
        <v>0</v>
      </c>
      <c r="J89" s="53" t="n">
        <f aca="false">TRUNC(H89*(1+I89),2)</f>
        <v>0</v>
      </c>
      <c r="K89" s="54" t="n">
        <f aca="false">TRUNC(J89*G89,2)</f>
        <v>0</v>
      </c>
      <c r="L89" s="51"/>
      <c r="M89" s="46"/>
      <c r="N89" s="7"/>
      <c r="O89" s="51" t="n">
        <f aca="false">K89</f>
        <v>0</v>
      </c>
      <c r="P89" s="51"/>
      <c r="Q89" s="51"/>
      <c r="R89" s="51"/>
      <c r="S89" s="51"/>
      <c r="T89" s="51"/>
      <c r="U89" s="51"/>
      <c r="V89" s="51"/>
      <c r="W89" s="7"/>
      <c r="X89" s="7"/>
    </row>
    <row r="90" s="9" customFormat="true" ht="14.15" hidden="true" customHeight="false" outlineLevel="1" collapsed="false">
      <c r="A90" s="49" t="s">
        <v>240</v>
      </c>
      <c r="B90" s="50" t="s">
        <v>49</v>
      </c>
      <c r="C90" s="50" t="s">
        <v>241</v>
      </c>
      <c r="D90" s="50" t="s">
        <v>80</v>
      </c>
      <c r="E90" s="45" t="s">
        <v>242</v>
      </c>
      <c r="F90" s="7" t="s">
        <v>117</v>
      </c>
      <c r="G90" s="51" t="n">
        <v>3</v>
      </c>
      <c r="H90" s="52"/>
      <c r="I90" s="46" t="n">
        <f aca="false">$D$1116</f>
        <v>0</v>
      </c>
      <c r="J90" s="53" t="n">
        <f aca="false">TRUNC(H90*(1+I90),2)</f>
        <v>0</v>
      </c>
      <c r="K90" s="54" t="n">
        <f aca="false">TRUNC(J90*G90,2)</f>
        <v>0</v>
      </c>
      <c r="L90" s="51"/>
      <c r="M90" s="46"/>
      <c r="N90" s="7"/>
      <c r="O90" s="51" t="n">
        <f aca="false">2*K90/3</f>
        <v>0</v>
      </c>
      <c r="P90" s="51"/>
      <c r="Q90" s="51"/>
      <c r="R90" s="51"/>
      <c r="S90" s="51"/>
      <c r="T90" s="51"/>
      <c r="U90" s="51" t="n">
        <f aca="false">K90-O90</f>
        <v>0</v>
      </c>
      <c r="V90" s="51"/>
      <c r="W90" s="7"/>
      <c r="X90" s="7"/>
    </row>
    <row r="91" s="9" customFormat="true" ht="12.8" hidden="true" customHeight="false" outlineLevel="1" collapsed="false">
      <c r="A91" s="49" t="s">
        <v>243</v>
      </c>
      <c r="B91" s="50" t="s">
        <v>49</v>
      </c>
      <c r="C91" s="50" t="s">
        <v>244</v>
      </c>
      <c r="D91" s="50" t="s">
        <v>80</v>
      </c>
      <c r="E91" s="45" t="s">
        <v>245</v>
      </c>
      <c r="F91" s="7" t="s">
        <v>130</v>
      </c>
      <c r="G91" s="51" t="n">
        <v>80</v>
      </c>
      <c r="H91" s="52"/>
      <c r="I91" s="46" t="n">
        <f aca="false">$D$1116</f>
        <v>0</v>
      </c>
      <c r="J91" s="53" t="n">
        <f aca="false">TRUNC(H91*(1+I91),2)</f>
        <v>0</v>
      </c>
      <c r="K91" s="54" t="n">
        <f aca="false">TRUNC(J91*G91,2)</f>
        <v>0</v>
      </c>
      <c r="L91" s="51"/>
      <c r="M91" s="46"/>
      <c r="N91" s="7"/>
      <c r="O91" s="51" t="n">
        <f aca="false">K91</f>
        <v>0</v>
      </c>
      <c r="P91" s="51"/>
      <c r="Q91" s="51"/>
      <c r="R91" s="51"/>
      <c r="S91" s="51"/>
      <c r="T91" s="51"/>
      <c r="U91" s="51"/>
      <c r="V91" s="51"/>
      <c r="W91" s="7"/>
      <c r="X91" s="7"/>
    </row>
    <row r="92" s="80" customFormat="true" ht="12.8" hidden="true" customHeight="false" outlineLevel="1" collapsed="false">
      <c r="A92" s="73" t="s">
        <v>246</v>
      </c>
      <c r="B92" s="74"/>
      <c r="C92" s="74"/>
      <c r="D92" s="75"/>
      <c r="E92" s="76" t="s">
        <v>166</v>
      </c>
      <c r="F92" s="74"/>
      <c r="G92" s="77"/>
      <c r="H92" s="55"/>
      <c r="I92" s="78"/>
      <c r="J92" s="78"/>
      <c r="K92" s="77"/>
      <c r="L92" s="77"/>
      <c r="M92" s="78"/>
      <c r="N92" s="79"/>
      <c r="O92" s="77"/>
      <c r="P92" s="77"/>
      <c r="Q92" s="77"/>
      <c r="R92" s="77"/>
      <c r="S92" s="77"/>
      <c r="T92" s="77"/>
      <c r="U92" s="77"/>
      <c r="V92" s="77"/>
      <c r="W92" s="79"/>
      <c r="X92" s="79"/>
    </row>
    <row r="93" s="9" customFormat="true" ht="23.85" hidden="true" customHeight="false" outlineLevel="1" collapsed="false">
      <c r="A93" s="49" t="s">
        <v>247</v>
      </c>
      <c r="B93" s="50" t="s">
        <v>49</v>
      </c>
      <c r="C93" s="50" t="s">
        <v>232</v>
      </c>
      <c r="D93" s="50" t="s">
        <v>51</v>
      </c>
      <c r="E93" s="45" t="s">
        <v>233</v>
      </c>
      <c r="F93" s="7" t="s">
        <v>117</v>
      </c>
      <c r="G93" s="51" t="n">
        <v>6</v>
      </c>
      <c r="H93" s="52"/>
      <c r="I93" s="46" t="n">
        <f aca="false">$D$1116</f>
        <v>0</v>
      </c>
      <c r="J93" s="53" t="n">
        <f aca="false">TRUNC(H93*(1+I93),2)</f>
        <v>0</v>
      </c>
      <c r="K93" s="54" t="n">
        <f aca="false">TRUNC(J93*G93,2)</f>
        <v>0</v>
      </c>
      <c r="L93" s="51"/>
      <c r="M93" s="46"/>
      <c r="N93" s="7"/>
      <c r="O93" s="51"/>
      <c r="P93" s="51" t="n">
        <f aca="false">K93</f>
        <v>0</v>
      </c>
      <c r="Q93" s="51"/>
      <c r="R93" s="51"/>
      <c r="S93" s="51"/>
      <c r="T93" s="51"/>
      <c r="U93" s="51"/>
      <c r="V93" s="51"/>
      <c r="W93" s="7"/>
      <c r="X93" s="7"/>
    </row>
    <row r="94" s="9" customFormat="true" ht="23.85" hidden="true" customHeight="false" outlineLevel="1" collapsed="false">
      <c r="A94" s="49" t="s">
        <v>248</v>
      </c>
      <c r="B94" s="50" t="s">
        <v>49</v>
      </c>
      <c r="C94" s="50" t="s">
        <v>235</v>
      </c>
      <c r="D94" s="50" t="s">
        <v>51</v>
      </c>
      <c r="E94" s="45" t="s">
        <v>236</v>
      </c>
      <c r="F94" s="7" t="s">
        <v>130</v>
      </c>
      <c r="G94" s="51" t="n">
        <v>180</v>
      </c>
      <c r="H94" s="52"/>
      <c r="I94" s="46" t="n">
        <f aca="false">$D$1116</f>
        <v>0</v>
      </c>
      <c r="J94" s="53" t="n">
        <f aca="false">TRUNC(H94*(1+I94),2)</f>
        <v>0</v>
      </c>
      <c r="K94" s="54" t="n">
        <f aca="false">TRUNC(J94*G94,2)</f>
        <v>0</v>
      </c>
      <c r="L94" s="51"/>
      <c r="M94" s="46"/>
      <c r="N94" s="7"/>
      <c r="O94" s="51"/>
      <c r="P94" s="51" t="n">
        <f aca="false">K94</f>
        <v>0</v>
      </c>
      <c r="Q94" s="51"/>
      <c r="R94" s="51"/>
      <c r="S94" s="51"/>
      <c r="T94" s="51"/>
      <c r="U94" s="51"/>
      <c r="V94" s="51"/>
      <c r="W94" s="7"/>
      <c r="X94" s="7"/>
    </row>
    <row r="95" s="9" customFormat="true" ht="23.85" hidden="true" customHeight="false" outlineLevel="1" collapsed="false">
      <c r="A95" s="49" t="s">
        <v>249</v>
      </c>
      <c r="B95" s="50" t="s">
        <v>49</v>
      </c>
      <c r="C95" s="50" t="s">
        <v>238</v>
      </c>
      <c r="D95" s="50" t="s">
        <v>51</v>
      </c>
      <c r="E95" s="45" t="s">
        <v>239</v>
      </c>
      <c r="F95" s="7" t="s">
        <v>117</v>
      </c>
      <c r="G95" s="51" t="n">
        <v>20</v>
      </c>
      <c r="H95" s="52"/>
      <c r="I95" s="46" t="n">
        <f aca="false">$D$1116</f>
        <v>0</v>
      </c>
      <c r="J95" s="53" t="n">
        <f aca="false">TRUNC(H95*(1+I95),2)</f>
        <v>0</v>
      </c>
      <c r="K95" s="54" t="n">
        <f aca="false">TRUNC(J95*G95,2)</f>
        <v>0</v>
      </c>
      <c r="L95" s="51"/>
      <c r="M95" s="46"/>
      <c r="N95" s="7"/>
      <c r="O95" s="51"/>
      <c r="P95" s="51" t="n">
        <f aca="false">K95</f>
        <v>0</v>
      </c>
      <c r="Q95" s="51"/>
      <c r="R95" s="51"/>
      <c r="S95" s="51"/>
      <c r="T95" s="51"/>
      <c r="U95" s="51"/>
      <c r="V95" s="51"/>
      <c r="W95" s="7"/>
      <c r="X95" s="7"/>
    </row>
    <row r="96" s="9" customFormat="true" ht="14.15" hidden="true" customHeight="false" outlineLevel="1" collapsed="false">
      <c r="A96" s="49" t="s">
        <v>250</v>
      </c>
      <c r="B96" s="50" t="s">
        <v>49</v>
      </c>
      <c r="C96" s="50" t="s">
        <v>241</v>
      </c>
      <c r="D96" s="50" t="s">
        <v>80</v>
      </c>
      <c r="E96" s="45" t="s">
        <v>242</v>
      </c>
      <c r="F96" s="7" t="s">
        <v>117</v>
      </c>
      <c r="G96" s="51" t="n">
        <v>1</v>
      </c>
      <c r="H96" s="52"/>
      <c r="I96" s="46" t="n">
        <f aca="false">$D$1116</f>
        <v>0</v>
      </c>
      <c r="J96" s="53" t="n">
        <f aca="false">TRUNC(H96*(1+I96),2)</f>
        <v>0</v>
      </c>
      <c r="K96" s="54" t="n">
        <f aca="false">TRUNC(J96*G96,2)</f>
        <v>0</v>
      </c>
      <c r="L96" s="51"/>
      <c r="M96" s="46"/>
      <c r="N96" s="7"/>
      <c r="O96" s="51"/>
      <c r="P96" s="51"/>
      <c r="Q96" s="51"/>
      <c r="R96" s="51"/>
      <c r="S96" s="51"/>
      <c r="T96" s="51"/>
      <c r="U96" s="51" t="n">
        <f aca="false">K96</f>
        <v>0</v>
      </c>
      <c r="V96" s="51"/>
      <c r="W96" s="7"/>
      <c r="X96" s="7"/>
    </row>
    <row r="97" s="43" customFormat="true" ht="14.15" hidden="false" customHeight="false" outlineLevel="0" collapsed="false">
      <c r="A97" s="36" t="n">
        <v>4</v>
      </c>
      <c r="B97" s="37"/>
      <c r="C97" s="37"/>
      <c r="D97" s="82"/>
      <c r="E97" s="36" t="s">
        <v>251</v>
      </c>
      <c r="F97" s="38"/>
      <c r="G97" s="38"/>
      <c r="H97" s="55"/>
      <c r="I97" s="38"/>
      <c r="J97" s="38"/>
      <c r="K97" s="39"/>
      <c r="L97" s="40" t="n">
        <f aca="false">SUM(K100:K126)</f>
        <v>0</v>
      </c>
      <c r="M97" s="41" t="e">
        <f aca="false">(L97)/$L$1115</f>
        <v>#DIV/0!</v>
      </c>
      <c r="N97" s="42" t="n">
        <f aca="false">SUM(O97:V97)-K97</f>
        <v>0</v>
      </c>
      <c r="O97" s="40" t="str">
        <f aca="false">IF(SUM(O100:O126)&gt;0,SUM(O100:O126),"-")</f>
        <v>-</v>
      </c>
      <c r="P97" s="40" t="str">
        <f aca="false">IF(SUM(P100:P126)&gt;0,SUM(P100:P126),"-")</f>
        <v>-</v>
      </c>
      <c r="Q97" s="40" t="str">
        <f aca="false">IF(SUM(Q100:Q126)&gt;0,SUM(Q100:Q126),"-")</f>
        <v>-</v>
      </c>
      <c r="R97" s="40" t="str">
        <f aca="false">IF(SUM(R100:R126)&gt;0,SUM(R100:R126),"-")</f>
        <v>-</v>
      </c>
      <c r="S97" s="40" t="str">
        <f aca="false">IF(SUM(S100:S126)&gt;0,SUM(S100:S126),"-")</f>
        <v>-</v>
      </c>
      <c r="T97" s="40" t="str">
        <f aca="false">IF(SUM(T100:T126)&gt;0,SUM(T100:T126),"-")</f>
        <v>-</v>
      </c>
      <c r="U97" s="40" t="str">
        <f aca="false">IF(SUM(U100:U126)&gt;0,SUM(U100:U126),"-")</f>
        <v>-</v>
      </c>
      <c r="V97" s="40" t="str">
        <f aca="false">IF(SUM(V100:V126)&gt;0,SUM(V100:V126),"-")</f>
        <v>-</v>
      </c>
      <c r="W97" s="40" t="str">
        <f aca="false">IF(SUM(W100:W126)&gt;0,SUM(W100:W126),"-")</f>
        <v>-</v>
      </c>
      <c r="X97" s="40" t="str">
        <f aca="false">IF(SUM(X100:X126)&gt;0,SUM(X100:X126),"-")</f>
        <v>-</v>
      </c>
      <c r="IM97" s="44"/>
      <c r="IN97" s="44"/>
    </row>
    <row r="98" s="9" customFormat="true" ht="14.15" hidden="false" customHeight="false" outlineLevel="0" collapsed="false">
      <c r="A98" s="45"/>
      <c r="B98" s="46"/>
      <c r="C98" s="46"/>
      <c r="D98" s="83"/>
      <c r="E98" s="45"/>
      <c r="F98" s="46"/>
      <c r="G98" s="46"/>
      <c r="H98" s="52"/>
      <c r="I98" s="46"/>
      <c r="J98" s="46"/>
      <c r="K98" s="46"/>
      <c r="L98" s="46"/>
      <c r="M98" s="46"/>
      <c r="N98" s="46" t="n">
        <f aca="false">SUM(O98:V98)-K98</f>
        <v>0</v>
      </c>
      <c r="O98" s="46"/>
      <c r="P98" s="46"/>
      <c r="Q98" s="46"/>
      <c r="R98" s="46"/>
      <c r="S98" s="46"/>
      <c r="T98" s="46"/>
      <c r="U98" s="46"/>
      <c r="V98" s="46"/>
      <c r="W98" s="7"/>
      <c r="X98" s="7"/>
      <c r="IM98" s="10"/>
      <c r="IN98" s="10"/>
    </row>
    <row r="99" s="72" customFormat="true" ht="12.8" hidden="true" customHeight="false" outlineLevel="1" collapsed="false">
      <c r="A99" s="65" t="s">
        <v>252</v>
      </c>
      <c r="B99" s="66"/>
      <c r="C99" s="66"/>
      <c r="D99" s="67"/>
      <c r="E99" s="68" t="s">
        <v>86</v>
      </c>
      <c r="F99" s="66"/>
      <c r="G99" s="69"/>
      <c r="H99" s="55"/>
      <c r="I99" s="70"/>
      <c r="J99" s="70"/>
      <c r="K99" s="69"/>
      <c r="L99" s="69"/>
      <c r="M99" s="70"/>
      <c r="N99" s="71"/>
      <c r="O99" s="69"/>
      <c r="P99" s="69"/>
      <c r="Q99" s="69"/>
      <c r="R99" s="69"/>
      <c r="S99" s="69"/>
      <c r="T99" s="69"/>
      <c r="U99" s="69"/>
      <c r="V99" s="69"/>
      <c r="W99" s="71"/>
      <c r="X99" s="71"/>
    </row>
    <row r="100" s="80" customFormat="true" ht="12.8" hidden="true" customHeight="false" outlineLevel="1" collapsed="false">
      <c r="A100" s="73" t="s">
        <v>253</v>
      </c>
      <c r="B100" s="74"/>
      <c r="C100" s="74"/>
      <c r="D100" s="75"/>
      <c r="E100" s="76" t="s">
        <v>254</v>
      </c>
      <c r="F100" s="74"/>
      <c r="G100" s="77"/>
      <c r="H100" s="55"/>
      <c r="I100" s="78"/>
      <c r="J100" s="78"/>
      <c r="K100" s="77"/>
      <c r="L100" s="77"/>
      <c r="M100" s="78"/>
      <c r="N100" s="79"/>
      <c r="O100" s="77"/>
      <c r="P100" s="77"/>
      <c r="Q100" s="77"/>
      <c r="R100" s="77"/>
      <c r="S100" s="77"/>
      <c r="T100" s="77"/>
      <c r="U100" s="77"/>
      <c r="V100" s="77"/>
      <c r="W100" s="79"/>
      <c r="X100" s="79"/>
    </row>
    <row r="101" s="9" customFormat="true" ht="14.15" hidden="true" customHeight="false" outlineLevel="1" collapsed="false">
      <c r="A101" s="49" t="s">
        <v>255</v>
      </c>
      <c r="B101" s="50" t="s">
        <v>49</v>
      </c>
      <c r="C101" s="50" t="s">
        <v>256</v>
      </c>
      <c r="D101" s="50" t="s">
        <v>51</v>
      </c>
      <c r="E101" s="45" t="s">
        <v>257</v>
      </c>
      <c r="F101" s="7" t="s">
        <v>121</v>
      </c>
      <c r="G101" s="51" t="n">
        <v>2.17</v>
      </c>
      <c r="H101" s="52"/>
      <c r="I101" s="46" t="n">
        <f aca="false">$D$1116</f>
        <v>0</v>
      </c>
      <c r="J101" s="53" t="n">
        <f aca="false">TRUNC(H101*(1+I101),2)</f>
        <v>0</v>
      </c>
      <c r="K101" s="54" t="n">
        <f aca="false">TRUNC(J101*G101,2)</f>
        <v>0</v>
      </c>
      <c r="L101" s="60"/>
      <c r="M101" s="60"/>
      <c r="N101" s="7" t="n">
        <f aca="false">SUM(O101:V101)-K101</f>
        <v>0</v>
      </c>
      <c r="O101" s="51"/>
      <c r="P101" s="51" t="n">
        <f aca="false">K101</f>
        <v>0</v>
      </c>
      <c r="Q101" s="51"/>
      <c r="R101" s="51"/>
      <c r="S101" s="51"/>
      <c r="T101" s="51"/>
      <c r="U101" s="51"/>
      <c r="V101" s="51"/>
      <c r="W101" s="7"/>
      <c r="X101" s="7"/>
      <c r="IM101" s="10"/>
      <c r="IN101" s="10"/>
    </row>
    <row r="102" s="10" customFormat="true" ht="23.85" hidden="true" customHeight="false" outlineLevel="1" collapsed="false">
      <c r="A102" s="49" t="s">
        <v>258</v>
      </c>
      <c r="B102" s="50" t="s">
        <v>49</v>
      </c>
      <c r="C102" s="50" t="s">
        <v>259</v>
      </c>
      <c r="D102" s="50" t="s">
        <v>51</v>
      </c>
      <c r="E102" s="45" t="s">
        <v>260</v>
      </c>
      <c r="F102" s="7" t="s">
        <v>130</v>
      </c>
      <c r="G102" s="51" t="n">
        <v>12</v>
      </c>
      <c r="H102" s="52"/>
      <c r="I102" s="46" t="n">
        <f aca="false">$D$1116</f>
        <v>0</v>
      </c>
      <c r="J102" s="53" t="n">
        <f aca="false">TRUNC(H102*(1+I102),2)</f>
        <v>0</v>
      </c>
      <c r="K102" s="54" t="n">
        <f aca="false">TRUNC(J102*G102,2)</f>
        <v>0</v>
      </c>
      <c r="L102" s="60"/>
      <c r="M102" s="46"/>
      <c r="N102" s="7" t="n">
        <f aca="false">SUM(O102:V102)-K102</f>
        <v>0</v>
      </c>
      <c r="O102" s="51"/>
      <c r="P102" s="51" t="n">
        <f aca="false">K102</f>
        <v>0</v>
      </c>
      <c r="Q102" s="51"/>
      <c r="R102" s="51"/>
      <c r="S102" s="51"/>
      <c r="T102" s="51"/>
      <c r="U102" s="51"/>
      <c r="V102" s="51"/>
      <c r="W102" s="50"/>
      <c r="X102" s="50"/>
    </row>
    <row r="103" s="72" customFormat="true" ht="12.8" hidden="true" customHeight="false" outlineLevel="1" collapsed="false">
      <c r="A103" s="65" t="s">
        <v>261</v>
      </c>
      <c r="B103" s="66"/>
      <c r="C103" s="66"/>
      <c r="D103" s="67"/>
      <c r="E103" s="68" t="s">
        <v>166</v>
      </c>
      <c r="F103" s="66"/>
      <c r="G103" s="69"/>
      <c r="H103" s="55"/>
      <c r="I103" s="70"/>
      <c r="J103" s="70"/>
      <c r="K103" s="69"/>
      <c r="L103" s="69"/>
      <c r="M103" s="70"/>
      <c r="N103" s="71"/>
      <c r="O103" s="69"/>
      <c r="P103" s="69"/>
      <c r="Q103" s="69"/>
      <c r="R103" s="69"/>
      <c r="S103" s="69"/>
      <c r="T103" s="69"/>
      <c r="U103" s="69"/>
      <c r="V103" s="69"/>
      <c r="W103" s="71"/>
      <c r="X103" s="71"/>
    </row>
    <row r="104" s="80" customFormat="true" ht="12.8" hidden="true" customHeight="false" outlineLevel="1" collapsed="false">
      <c r="A104" s="73" t="s">
        <v>262</v>
      </c>
      <c r="B104" s="74"/>
      <c r="C104" s="74"/>
      <c r="D104" s="75"/>
      <c r="E104" s="76" t="s">
        <v>254</v>
      </c>
      <c r="F104" s="74"/>
      <c r="G104" s="77"/>
      <c r="H104" s="55"/>
      <c r="I104" s="78"/>
      <c r="J104" s="78"/>
      <c r="K104" s="77"/>
      <c r="L104" s="77"/>
      <c r="M104" s="78"/>
      <c r="N104" s="79"/>
      <c r="O104" s="77"/>
      <c r="P104" s="77"/>
      <c r="Q104" s="77"/>
      <c r="R104" s="77"/>
      <c r="S104" s="77"/>
      <c r="T104" s="77"/>
      <c r="U104" s="77"/>
      <c r="V104" s="77"/>
      <c r="W104" s="79"/>
      <c r="X104" s="79"/>
    </row>
    <row r="105" s="9" customFormat="true" ht="14.15" hidden="true" customHeight="false" outlineLevel="1" collapsed="false">
      <c r="A105" s="49" t="s">
        <v>263</v>
      </c>
      <c r="B105" s="50" t="s">
        <v>49</v>
      </c>
      <c r="C105" s="50" t="s">
        <v>256</v>
      </c>
      <c r="D105" s="50" t="s">
        <v>51</v>
      </c>
      <c r="E105" s="45" t="s">
        <v>257</v>
      </c>
      <c r="F105" s="7" t="s">
        <v>121</v>
      </c>
      <c r="G105" s="51" t="n">
        <v>2.17</v>
      </c>
      <c r="H105" s="52"/>
      <c r="I105" s="46" t="n">
        <f aca="false">$D$1116</f>
        <v>0</v>
      </c>
      <c r="J105" s="53" t="n">
        <f aca="false">TRUNC(H105*(1+I105),2)</f>
        <v>0</v>
      </c>
      <c r="K105" s="54" t="n">
        <f aca="false">TRUNC(J105*G105,2)</f>
        <v>0</v>
      </c>
      <c r="L105" s="60"/>
      <c r="M105" s="60"/>
      <c r="N105" s="7" t="n">
        <f aca="false">SUM(O105:V105)-K105</f>
        <v>0</v>
      </c>
      <c r="O105" s="51"/>
      <c r="P105" s="51"/>
      <c r="Q105" s="51"/>
      <c r="R105" s="51"/>
      <c r="S105" s="51" t="n">
        <f aca="false">K105</f>
        <v>0</v>
      </c>
      <c r="T105" s="51"/>
      <c r="U105" s="51"/>
      <c r="V105" s="51"/>
      <c r="W105" s="7"/>
      <c r="X105" s="7"/>
      <c r="IM105" s="10"/>
      <c r="IN105" s="10"/>
    </row>
    <row r="106" s="10" customFormat="true" ht="23.85" hidden="true" customHeight="false" outlineLevel="1" collapsed="false">
      <c r="A106" s="49" t="s">
        <v>264</v>
      </c>
      <c r="B106" s="50" t="s">
        <v>49</v>
      </c>
      <c r="C106" s="50" t="s">
        <v>259</v>
      </c>
      <c r="D106" s="50" t="s">
        <v>51</v>
      </c>
      <c r="E106" s="45" t="s">
        <v>260</v>
      </c>
      <c r="F106" s="7" t="s">
        <v>130</v>
      </c>
      <c r="G106" s="51" t="n">
        <v>12</v>
      </c>
      <c r="H106" s="52"/>
      <c r="I106" s="46" t="n">
        <f aca="false">$D$1116</f>
        <v>0</v>
      </c>
      <c r="J106" s="53" t="n">
        <f aca="false">TRUNC(H106*(1+I106),2)</f>
        <v>0</v>
      </c>
      <c r="K106" s="54" t="n">
        <f aca="false">TRUNC(J106*G106,2)</f>
        <v>0</v>
      </c>
      <c r="L106" s="60"/>
      <c r="M106" s="46"/>
      <c r="N106" s="7" t="n">
        <f aca="false">SUM(O106:V106)-K106</f>
        <v>0</v>
      </c>
      <c r="O106" s="51"/>
      <c r="P106" s="51"/>
      <c r="Q106" s="51"/>
      <c r="R106" s="51"/>
      <c r="S106" s="51" t="n">
        <f aca="false">K106</f>
        <v>0</v>
      </c>
      <c r="T106" s="51"/>
      <c r="U106" s="51"/>
      <c r="V106" s="51"/>
      <c r="W106" s="50"/>
      <c r="X106" s="50"/>
    </row>
    <row r="107" s="85" customFormat="true" ht="12.8" hidden="true" customHeight="false" outlineLevel="1" collapsed="false">
      <c r="A107" s="65" t="s">
        <v>265</v>
      </c>
      <c r="B107" s="66"/>
      <c r="C107" s="66"/>
      <c r="D107" s="67"/>
      <c r="E107" s="68" t="s">
        <v>195</v>
      </c>
      <c r="F107" s="66"/>
      <c r="G107" s="84"/>
      <c r="H107" s="55"/>
      <c r="I107" s="70"/>
      <c r="J107" s="70"/>
      <c r="K107" s="69"/>
      <c r="L107" s="69"/>
      <c r="M107" s="70"/>
      <c r="N107" s="71"/>
      <c r="O107" s="69"/>
      <c r="P107" s="69"/>
      <c r="Q107" s="69"/>
      <c r="R107" s="69"/>
      <c r="S107" s="69"/>
      <c r="T107" s="69"/>
      <c r="U107" s="69"/>
      <c r="V107" s="69"/>
      <c r="W107" s="66"/>
      <c r="X107" s="66"/>
    </row>
    <row r="108" s="80" customFormat="true" ht="14.15" hidden="true" customHeight="false" outlineLevel="1" collapsed="false">
      <c r="A108" s="73" t="s">
        <v>262</v>
      </c>
      <c r="B108" s="74"/>
      <c r="C108" s="74"/>
      <c r="D108" s="75"/>
      <c r="E108" s="76" t="s">
        <v>266</v>
      </c>
      <c r="F108" s="74"/>
      <c r="G108" s="77"/>
      <c r="H108" s="55"/>
      <c r="I108" s="78"/>
      <c r="J108" s="78"/>
      <c r="K108" s="77"/>
      <c r="L108" s="77"/>
      <c r="M108" s="78"/>
      <c r="N108" s="79" t="n">
        <f aca="false">SUM(O108:V108)-K108</f>
        <v>0</v>
      </c>
      <c r="O108" s="77"/>
      <c r="P108" s="77"/>
      <c r="Q108" s="77"/>
      <c r="R108" s="77"/>
      <c r="S108" s="77"/>
      <c r="T108" s="77"/>
      <c r="U108" s="77"/>
      <c r="V108" s="77"/>
      <c r="W108" s="79"/>
      <c r="X108" s="79"/>
    </row>
    <row r="109" s="9" customFormat="true" ht="14.15" hidden="true" customHeight="false" outlineLevel="1" collapsed="false">
      <c r="A109" s="49" t="s">
        <v>267</v>
      </c>
      <c r="B109" s="50" t="s">
        <v>49</v>
      </c>
      <c r="C109" s="50" t="s">
        <v>256</v>
      </c>
      <c r="D109" s="50" t="s">
        <v>51</v>
      </c>
      <c r="E109" s="45" t="s">
        <v>268</v>
      </c>
      <c r="F109" s="7" t="s">
        <v>121</v>
      </c>
      <c r="G109" s="51" t="n">
        <v>6.48</v>
      </c>
      <c r="H109" s="52"/>
      <c r="I109" s="46" t="n">
        <f aca="false">$D$1116</f>
        <v>0</v>
      </c>
      <c r="J109" s="53" t="n">
        <f aca="false">TRUNC(H109*(1+I109),2)</f>
        <v>0</v>
      </c>
      <c r="K109" s="54" t="n">
        <f aca="false">TRUNC(J109*G109,2)</f>
        <v>0</v>
      </c>
      <c r="L109" s="60"/>
      <c r="M109" s="60"/>
      <c r="N109" s="7" t="n">
        <f aca="false">SUM(O109:V109)-K109</f>
        <v>0</v>
      </c>
      <c r="O109" s="51"/>
      <c r="P109" s="51"/>
      <c r="Q109" s="51"/>
      <c r="R109" s="51"/>
      <c r="S109" s="51" t="n">
        <f aca="false">K109</f>
        <v>0</v>
      </c>
      <c r="T109" s="51"/>
      <c r="U109" s="51"/>
      <c r="V109" s="51"/>
      <c r="W109" s="7"/>
      <c r="X109" s="7"/>
      <c r="IM109" s="10"/>
      <c r="IN109" s="10"/>
    </row>
    <row r="110" s="10" customFormat="true" ht="23.85" hidden="true" customHeight="false" outlineLevel="1" collapsed="false">
      <c r="A110" s="49" t="s">
        <v>263</v>
      </c>
      <c r="B110" s="50" t="s">
        <v>49</v>
      </c>
      <c r="C110" s="50" t="s">
        <v>259</v>
      </c>
      <c r="D110" s="50" t="s">
        <v>51</v>
      </c>
      <c r="E110" s="45" t="s">
        <v>260</v>
      </c>
      <c r="F110" s="7" t="s">
        <v>130</v>
      </c>
      <c r="G110" s="51" t="n">
        <v>36</v>
      </c>
      <c r="H110" s="52"/>
      <c r="I110" s="46" t="n">
        <f aca="false">$D$1116</f>
        <v>0</v>
      </c>
      <c r="J110" s="53" t="n">
        <f aca="false">TRUNC(H110*(1+I110),2)</f>
        <v>0</v>
      </c>
      <c r="K110" s="54" t="n">
        <f aca="false">TRUNC(J110*G110,2)</f>
        <v>0</v>
      </c>
      <c r="L110" s="60"/>
      <c r="M110" s="46"/>
      <c r="N110" s="7" t="n">
        <f aca="false">SUM(O110:V110)-K110</f>
        <v>0</v>
      </c>
      <c r="O110" s="51"/>
      <c r="P110" s="51"/>
      <c r="Q110" s="51"/>
      <c r="R110" s="51"/>
      <c r="S110" s="51" t="n">
        <f aca="false">K110</f>
        <v>0</v>
      </c>
      <c r="T110" s="51"/>
      <c r="U110" s="51"/>
      <c r="V110" s="51"/>
      <c r="W110" s="50"/>
      <c r="X110" s="50"/>
    </row>
    <row r="111" s="80" customFormat="true" ht="14.15" hidden="true" customHeight="false" outlineLevel="1" collapsed="false">
      <c r="A111" s="73" t="s">
        <v>269</v>
      </c>
      <c r="B111" s="74"/>
      <c r="C111" s="74"/>
      <c r="D111" s="75"/>
      <c r="E111" s="76" t="s">
        <v>270</v>
      </c>
      <c r="F111" s="74"/>
      <c r="G111" s="77"/>
      <c r="H111" s="55"/>
      <c r="I111" s="78"/>
      <c r="J111" s="78"/>
      <c r="K111" s="77"/>
      <c r="L111" s="77"/>
      <c r="M111" s="78"/>
      <c r="N111" s="79" t="n">
        <f aca="false">SUM(O111:V111)-K111</f>
        <v>0</v>
      </c>
      <c r="O111" s="77"/>
      <c r="P111" s="77"/>
      <c r="Q111" s="77"/>
      <c r="R111" s="77"/>
      <c r="S111" s="77"/>
      <c r="T111" s="77"/>
      <c r="U111" s="77"/>
      <c r="V111" s="77"/>
      <c r="W111" s="79"/>
      <c r="X111" s="79"/>
    </row>
    <row r="112" s="9" customFormat="true" ht="14.15" hidden="true" customHeight="false" outlineLevel="1" collapsed="false">
      <c r="A112" s="49" t="s">
        <v>271</v>
      </c>
      <c r="B112" s="50" t="s">
        <v>49</v>
      </c>
      <c r="C112" s="50" t="s">
        <v>256</v>
      </c>
      <c r="D112" s="50" t="s">
        <v>51</v>
      </c>
      <c r="E112" s="45" t="s">
        <v>268</v>
      </c>
      <c r="F112" s="7" t="s">
        <v>121</v>
      </c>
      <c r="G112" s="51" t="n">
        <v>2.17</v>
      </c>
      <c r="H112" s="52"/>
      <c r="I112" s="46" t="n">
        <f aca="false">$D$1116</f>
        <v>0</v>
      </c>
      <c r="J112" s="53" t="n">
        <f aca="false">TRUNC(H112*(1+I112),2)</f>
        <v>0</v>
      </c>
      <c r="K112" s="54" t="n">
        <f aca="false">TRUNC(J112*G112,2)</f>
        <v>0</v>
      </c>
      <c r="L112" s="60"/>
      <c r="M112" s="60"/>
      <c r="N112" s="7" t="n">
        <f aca="false">SUM(O112:V112)-K112</f>
        <v>0</v>
      </c>
      <c r="O112" s="51"/>
      <c r="P112" s="51"/>
      <c r="Q112" s="51"/>
      <c r="R112" s="51"/>
      <c r="S112" s="51" t="n">
        <f aca="false">K112</f>
        <v>0</v>
      </c>
      <c r="T112" s="51"/>
      <c r="U112" s="51"/>
      <c r="V112" s="51"/>
      <c r="W112" s="7"/>
      <c r="X112" s="7"/>
      <c r="IM112" s="10"/>
      <c r="IN112" s="10"/>
    </row>
    <row r="113" s="10" customFormat="true" ht="23.85" hidden="true" customHeight="false" outlineLevel="1" collapsed="false">
      <c r="A113" s="49" t="s">
        <v>272</v>
      </c>
      <c r="B113" s="50" t="s">
        <v>49</v>
      </c>
      <c r="C113" s="50" t="s">
        <v>259</v>
      </c>
      <c r="D113" s="50" t="s">
        <v>51</v>
      </c>
      <c r="E113" s="45" t="s">
        <v>260</v>
      </c>
      <c r="F113" s="7" t="s">
        <v>130</v>
      </c>
      <c r="G113" s="51" t="n">
        <v>12</v>
      </c>
      <c r="H113" s="52"/>
      <c r="I113" s="46" t="n">
        <f aca="false">$D$1116</f>
        <v>0</v>
      </c>
      <c r="J113" s="53" t="n">
        <f aca="false">TRUNC(H113*(1+I113),2)</f>
        <v>0</v>
      </c>
      <c r="K113" s="54" t="n">
        <f aca="false">TRUNC(J113*G113,2)</f>
        <v>0</v>
      </c>
      <c r="L113" s="60"/>
      <c r="M113" s="46"/>
      <c r="N113" s="7" t="n">
        <f aca="false">SUM(O113:V113)-K113</f>
        <v>0</v>
      </c>
      <c r="O113" s="51"/>
      <c r="P113" s="51"/>
      <c r="Q113" s="51"/>
      <c r="R113" s="51"/>
      <c r="S113" s="51" t="n">
        <f aca="false">K113</f>
        <v>0</v>
      </c>
      <c r="T113" s="51"/>
      <c r="U113" s="51"/>
      <c r="V113" s="51"/>
      <c r="W113" s="50"/>
      <c r="X113" s="50"/>
    </row>
    <row r="114" s="80" customFormat="true" ht="14.15" hidden="true" customHeight="false" outlineLevel="1" collapsed="false">
      <c r="A114" s="73" t="s">
        <v>273</v>
      </c>
      <c r="B114" s="74"/>
      <c r="C114" s="74"/>
      <c r="D114" s="75"/>
      <c r="E114" s="76" t="s">
        <v>274</v>
      </c>
      <c r="F114" s="74"/>
      <c r="G114" s="77"/>
      <c r="H114" s="55"/>
      <c r="I114" s="78"/>
      <c r="J114" s="78"/>
      <c r="K114" s="77"/>
      <c r="L114" s="77"/>
      <c r="M114" s="78"/>
      <c r="N114" s="79" t="n">
        <f aca="false">SUM(O114:V114)-K114</f>
        <v>0</v>
      </c>
      <c r="O114" s="77"/>
      <c r="P114" s="77"/>
      <c r="Q114" s="77"/>
      <c r="R114" s="77"/>
      <c r="S114" s="77"/>
      <c r="T114" s="77"/>
      <c r="U114" s="77"/>
      <c r="V114" s="77"/>
      <c r="W114" s="79"/>
      <c r="X114" s="79"/>
    </row>
    <row r="115" s="9" customFormat="true" ht="14.15" hidden="true" customHeight="false" outlineLevel="1" collapsed="false">
      <c r="A115" s="49" t="s">
        <v>267</v>
      </c>
      <c r="B115" s="50" t="s">
        <v>49</v>
      </c>
      <c r="C115" s="50" t="s">
        <v>256</v>
      </c>
      <c r="D115" s="50" t="s">
        <v>51</v>
      </c>
      <c r="E115" s="45" t="s">
        <v>268</v>
      </c>
      <c r="F115" s="7" t="s">
        <v>121</v>
      </c>
      <c r="G115" s="51" t="n">
        <v>0.72</v>
      </c>
      <c r="H115" s="52"/>
      <c r="I115" s="46" t="n">
        <f aca="false">$D$1116</f>
        <v>0</v>
      </c>
      <c r="J115" s="53" t="n">
        <f aca="false">TRUNC(H115*(1+I115),2)</f>
        <v>0</v>
      </c>
      <c r="K115" s="54" t="n">
        <f aca="false">TRUNC(J115*G115,2)</f>
        <v>0</v>
      </c>
      <c r="L115" s="60"/>
      <c r="M115" s="60"/>
      <c r="N115" s="7" t="n">
        <f aca="false">SUM(O115:V115)-K115</f>
        <v>0</v>
      </c>
      <c r="O115" s="51"/>
      <c r="P115" s="51"/>
      <c r="Q115" s="51"/>
      <c r="R115" s="51"/>
      <c r="S115" s="51" t="n">
        <f aca="false">K115</f>
        <v>0</v>
      </c>
      <c r="T115" s="51"/>
      <c r="U115" s="51"/>
      <c r="V115" s="51"/>
      <c r="W115" s="7"/>
      <c r="X115" s="7"/>
      <c r="IM115" s="10"/>
      <c r="IN115" s="10"/>
    </row>
    <row r="116" s="10" customFormat="true" ht="23.85" hidden="true" customHeight="false" outlineLevel="1" collapsed="false">
      <c r="A116" s="49" t="s">
        <v>263</v>
      </c>
      <c r="B116" s="50" t="s">
        <v>49</v>
      </c>
      <c r="C116" s="50" t="s">
        <v>259</v>
      </c>
      <c r="D116" s="50" t="s">
        <v>51</v>
      </c>
      <c r="E116" s="45" t="s">
        <v>260</v>
      </c>
      <c r="F116" s="7" t="s">
        <v>130</v>
      </c>
      <c r="G116" s="51" t="n">
        <v>4</v>
      </c>
      <c r="H116" s="52"/>
      <c r="I116" s="46" t="n">
        <f aca="false">$D$1116</f>
        <v>0</v>
      </c>
      <c r="J116" s="53" t="n">
        <f aca="false">TRUNC(H116*(1+I116),2)</f>
        <v>0</v>
      </c>
      <c r="K116" s="54" t="n">
        <f aca="false">TRUNC(J116*G116,2)</f>
        <v>0</v>
      </c>
      <c r="L116" s="60"/>
      <c r="M116" s="46"/>
      <c r="N116" s="7" t="n">
        <f aca="false">SUM(O116:V116)-K116</f>
        <v>0</v>
      </c>
      <c r="O116" s="51"/>
      <c r="P116" s="51"/>
      <c r="Q116" s="51"/>
      <c r="R116" s="51"/>
      <c r="S116" s="51" t="n">
        <f aca="false">K116</f>
        <v>0</v>
      </c>
      <c r="T116" s="51"/>
      <c r="U116" s="51"/>
      <c r="V116" s="51"/>
      <c r="W116" s="50"/>
      <c r="X116" s="50"/>
    </row>
    <row r="117" s="80" customFormat="true" ht="14.15" hidden="true" customHeight="false" outlineLevel="1" collapsed="false">
      <c r="A117" s="73" t="s">
        <v>273</v>
      </c>
      <c r="B117" s="74"/>
      <c r="C117" s="74"/>
      <c r="D117" s="75"/>
      <c r="E117" s="76" t="s">
        <v>275</v>
      </c>
      <c r="F117" s="74"/>
      <c r="G117" s="77"/>
      <c r="H117" s="55"/>
      <c r="I117" s="78"/>
      <c r="J117" s="78"/>
      <c r="K117" s="77"/>
      <c r="L117" s="77"/>
      <c r="M117" s="78"/>
      <c r="N117" s="79" t="n">
        <f aca="false">SUM(O117:V117)-K117</f>
        <v>0</v>
      </c>
      <c r="O117" s="77"/>
      <c r="P117" s="77"/>
      <c r="Q117" s="77"/>
      <c r="R117" s="77"/>
      <c r="S117" s="77"/>
      <c r="T117" s="77"/>
      <c r="U117" s="77"/>
      <c r="V117" s="77"/>
      <c r="W117" s="79"/>
      <c r="X117" s="79"/>
    </row>
    <row r="118" s="9" customFormat="true" ht="14.15" hidden="true" customHeight="false" outlineLevel="1" collapsed="false">
      <c r="A118" s="49" t="s">
        <v>276</v>
      </c>
      <c r="B118" s="50" t="s">
        <v>49</v>
      </c>
      <c r="C118" s="50" t="s">
        <v>256</v>
      </c>
      <c r="D118" s="50" t="s">
        <v>51</v>
      </c>
      <c r="E118" s="45" t="s">
        <v>268</v>
      </c>
      <c r="F118" s="7" t="s">
        <v>121</v>
      </c>
      <c r="G118" s="51" t="n">
        <v>1.5</v>
      </c>
      <c r="H118" s="52"/>
      <c r="I118" s="46" t="n">
        <f aca="false">$D$1116</f>
        <v>0</v>
      </c>
      <c r="J118" s="53" t="n">
        <f aca="false">TRUNC(H118*(1+I118),2)</f>
        <v>0</v>
      </c>
      <c r="K118" s="54" t="n">
        <f aca="false">TRUNC(J118*G118,2)</f>
        <v>0</v>
      </c>
      <c r="L118" s="60"/>
      <c r="M118" s="60"/>
      <c r="N118" s="7" t="n">
        <f aca="false">SUM(O118:V118)-K118</f>
        <v>0</v>
      </c>
      <c r="O118" s="51"/>
      <c r="P118" s="51"/>
      <c r="Q118" s="51"/>
      <c r="R118" s="51"/>
      <c r="S118" s="51" t="n">
        <f aca="false">K118</f>
        <v>0</v>
      </c>
      <c r="T118" s="51"/>
      <c r="U118" s="51"/>
      <c r="V118" s="51"/>
      <c r="W118" s="7"/>
      <c r="X118" s="7"/>
      <c r="IM118" s="10"/>
      <c r="IN118" s="10"/>
    </row>
    <row r="119" s="10" customFormat="true" ht="23.85" hidden="true" customHeight="false" outlineLevel="1" collapsed="false">
      <c r="A119" s="49" t="s">
        <v>277</v>
      </c>
      <c r="B119" s="50" t="s">
        <v>49</v>
      </c>
      <c r="C119" s="50" t="s">
        <v>278</v>
      </c>
      <c r="D119" s="50" t="s">
        <v>51</v>
      </c>
      <c r="E119" s="45" t="s">
        <v>279</v>
      </c>
      <c r="F119" s="7" t="s">
        <v>121</v>
      </c>
      <c r="G119" s="51" t="n">
        <v>0.06</v>
      </c>
      <c r="H119" s="52"/>
      <c r="I119" s="46" t="n">
        <f aca="false">$D$1116</f>
        <v>0</v>
      </c>
      <c r="J119" s="53" t="n">
        <f aca="false">TRUNC(H119*(1+I119),2)</f>
        <v>0</v>
      </c>
      <c r="K119" s="54" t="n">
        <f aca="false">TRUNC(J119*G119,2)</f>
        <v>0</v>
      </c>
      <c r="L119" s="60"/>
      <c r="M119" s="60"/>
      <c r="N119" s="7" t="n">
        <f aca="false">SUM(O119:V119)-K119</f>
        <v>0</v>
      </c>
      <c r="O119" s="51"/>
      <c r="P119" s="51"/>
      <c r="Q119" s="51"/>
      <c r="R119" s="51"/>
      <c r="S119" s="51" t="n">
        <f aca="false">K119</f>
        <v>0</v>
      </c>
      <c r="T119" s="51"/>
      <c r="U119" s="51"/>
      <c r="V119" s="51"/>
      <c r="W119" s="50"/>
      <c r="X119" s="50"/>
    </row>
    <row r="120" s="10" customFormat="true" ht="46.25" hidden="true" customHeight="false" outlineLevel="1" collapsed="false">
      <c r="A120" s="49" t="s">
        <v>280</v>
      </c>
      <c r="B120" s="50" t="s">
        <v>49</v>
      </c>
      <c r="C120" s="50" t="s">
        <v>281</v>
      </c>
      <c r="D120" s="50" t="s">
        <v>51</v>
      </c>
      <c r="E120" s="45" t="s">
        <v>282</v>
      </c>
      <c r="F120" s="7" t="s">
        <v>121</v>
      </c>
      <c r="G120" s="51" t="n">
        <v>0.75</v>
      </c>
      <c r="H120" s="52"/>
      <c r="I120" s="46" t="n">
        <f aca="false">$D$1116</f>
        <v>0</v>
      </c>
      <c r="J120" s="53" t="n">
        <f aca="false">TRUNC(H120*(1+I120),2)</f>
        <v>0</v>
      </c>
      <c r="K120" s="54" t="n">
        <f aca="false">TRUNC(J120*G120,2)</f>
        <v>0</v>
      </c>
      <c r="L120" s="60"/>
      <c r="M120" s="46"/>
      <c r="N120" s="7" t="n">
        <f aca="false">SUM(O120:V120)-K120</f>
        <v>0</v>
      </c>
      <c r="O120" s="51"/>
      <c r="P120" s="51"/>
      <c r="Q120" s="51"/>
      <c r="R120" s="51"/>
      <c r="S120" s="51" t="n">
        <f aca="false">K120</f>
        <v>0</v>
      </c>
      <c r="T120" s="51"/>
      <c r="U120" s="51"/>
      <c r="V120" s="51"/>
      <c r="W120" s="50"/>
      <c r="X120" s="50"/>
    </row>
    <row r="121" s="10" customFormat="true" ht="23.85" hidden="true" customHeight="false" outlineLevel="1" collapsed="false">
      <c r="A121" s="49" t="s">
        <v>283</v>
      </c>
      <c r="B121" s="50" t="s">
        <v>49</v>
      </c>
      <c r="C121" s="50" t="s">
        <v>259</v>
      </c>
      <c r="D121" s="50" t="s">
        <v>51</v>
      </c>
      <c r="E121" s="45" t="s">
        <v>260</v>
      </c>
      <c r="F121" s="7" t="s">
        <v>130</v>
      </c>
      <c r="G121" s="51" t="n">
        <v>3</v>
      </c>
      <c r="H121" s="52"/>
      <c r="I121" s="46" t="n">
        <f aca="false">$D$1116</f>
        <v>0</v>
      </c>
      <c r="J121" s="53" t="n">
        <f aca="false">TRUNC(H121*(1+I121),2)</f>
        <v>0</v>
      </c>
      <c r="K121" s="54" t="n">
        <f aca="false">TRUNC(J121*G121,2)</f>
        <v>0</v>
      </c>
      <c r="L121" s="60"/>
      <c r="M121" s="46"/>
      <c r="N121" s="7" t="n">
        <f aca="false">SUM(O121:V121)-K121</f>
        <v>0</v>
      </c>
      <c r="O121" s="51"/>
      <c r="P121" s="51"/>
      <c r="Q121" s="51"/>
      <c r="R121" s="51"/>
      <c r="S121" s="51" t="n">
        <f aca="false">K121</f>
        <v>0</v>
      </c>
      <c r="T121" s="51"/>
      <c r="U121" s="51"/>
      <c r="V121" s="51"/>
      <c r="W121" s="50"/>
      <c r="X121" s="50"/>
    </row>
    <row r="122" s="80" customFormat="true" ht="14.15" hidden="true" customHeight="false" outlineLevel="1" collapsed="false">
      <c r="A122" s="73" t="s">
        <v>284</v>
      </c>
      <c r="B122" s="74"/>
      <c r="C122" s="74"/>
      <c r="D122" s="75"/>
      <c r="E122" s="76" t="s">
        <v>275</v>
      </c>
      <c r="F122" s="74"/>
      <c r="G122" s="77"/>
      <c r="H122" s="55"/>
      <c r="I122" s="78"/>
      <c r="J122" s="78"/>
      <c r="K122" s="77"/>
      <c r="L122" s="77"/>
      <c r="M122" s="78"/>
      <c r="N122" s="79" t="n">
        <f aca="false">SUM(O122:V122)-K122</f>
        <v>0</v>
      </c>
      <c r="O122" s="77"/>
      <c r="P122" s="77"/>
      <c r="Q122" s="77"/>
      <c r="R122" s="77"/>
      <c r="S122" s="77"/>
      <c r="T122" s="77"/>
      <c r="U122" s="77"/>
      <c r="V122" s="77"/>
      <c r="W122" s="79"/>
      <c r="X122" s="79"/>
    </row>
    <row r="123" s="9" customFormat="true" ht="14.15" hidden="true" customHeight="false" outlineLevel="1" collapsed="false">
      <c r="A123" s="49" t="s">
        <v>285</v>
      </c>
      <c r="B123" s="50" t="s">
        <v>49</v>
      </c>
      <c r="C123" s="50" t="s">
        <v>256</v>
      </c>
      <c r="D123" s="50" t="s">
        <v>51</v>
      </c>
      <c r="E123" s="45" t="s">
        <v>268</v>
      </c>
      <c r="F123" s="7" t="s">
        <v>121</v>
      </c>
      <c r="G123" s="51" t="n">
        <v>1.01</v>
      </c>
      <c r="H123" s="52"/>
      <c r="I123" s="46" t="n">
        <f aca="false">$D$1116</f>
        <v>0</v>
      </c>
      <c r="J123" s="53" t="n">
        <f aca="false">TRUNC(H123*(1+I123),2)</f>
        <v>0</v>
      </c>
      <c r="K123" s="54" t="n">
        <f aca="false">TRUNC(J123*G123,2)</f>
        <v>0</v>
      </c>
      <c r="L123" s="60"/>
      <c r="M123" s="46"/>
      <c r="N123" s="7" t="n">
        <f aca="false">SUM(O123:V123)-K123</f>
        <v>0</v>
      </c>
      <c r="O123" s="51"/>
      <c r="P123" s="51"/>
      <c r="Q123" s="51"/>
      <c r="R123" s="51"/>
      <c r="S123" s="51" t="n">
        <f aca="false">K123</f>
        <v>0</v>
      </c>
      <c r="T123" s="51"/>
      <c r="U123" s="51"/>
      <c r="V123" s="51"/>
      <c r="W123" s="7"/>
      <c r="X123" s="7"/>
      <c r="IM123" s="10"/>
      <c r="IN123" s="10"/>
    </row>
    <row r="124" s="10" customFormat="true" ht="23.85" hidden="true" customHeight="false" outlineLevel="1" collapsed="false">
      <c r="A124" s="49" t="s">
        <v>286</v>
      </c>
      <c r="B124" s="50" t="s">
        <v>49</v>
      </c>
      <c r="C124" s="50" t="s">
        <v>278</v>
      </c>
      <c r="D124" s="50" t="s">
        <v>51</v>
      </c>
      <c r="E124" s="45" t="s">
        <v>279</v>
      </c>
      <c r="F124" s="7" t="s">
        <v>121</v>
      </c>
      <c r="G124" s="51" t="n">
        <v>0.03</v>
      </c>
      <c r="H124" s="52"/>
      <c r="I124" s="46" t="n">
        <f aca="false">$D$1116</f>
        <v>0</v>
      </c>
      <c r="J124" s="53" t="n">
        <f aca="false">TRUNC(H124*(1+I124),2)</f>
        <v>0</v>
      </c>
      <c r="K124" s="54" t="n">
        <f aca="false">TRUNC(J124*G124,2)</f>
        <v>0</v>
      </c>
      <c r="L124" s="51"/>
      <c r="M124" s="46"/>
      <c r="N124" s="7" t="n">
        <f aca="false">SUM(O124:V124)-K124</f>
        <v>0</v>
      </c>
      <c r="O124" s="51"/>
      <c r="P124" s="51"/>
      <c r="Q124" s="51"/>
      <c r="R124" s="51"/>
      <c r="S124" s="51" t="n">
        <f aca="false">K124</f>
        <v>0</v>
      </c>
      <c r="T124" s="51"/>
      <c r="U124" s="51"/>
      <c r="V124" s="51"/>
      <c r="W124" s="50"/>
      <c r="X124" s="50"/>
    </row>
    <row r="125" s="10" customFormat="true" ht="46.25" hidden="true" customHeight="false" outlineLevel="1" collapsed="false">
      <c r="A125" s="49" t="s">
        <v>287</v>
      </c>
      <c r="B125" s="50" t="s">
        <v>49</v>
      </c>
      <c r="C125" s="50" t="s">
        <v>281</v>
      </c>
      <c r="D125" s="50" t="s">
        <v>51</v>
      </c>
      <c r="E125" s="45" t="s">
        <v>282</v>
      </c>
      <c r="F125" s="7" t="s">
        <v>121</v>
      </c>
      <c r="G125" s="51" t="n">
        <v>0.25</v>
      </c>
      <c r="H125" s="52"/>
      <c r="I125" s="46" t="n">
        <f aca="false">$D$1116</f>
        <v>0</v>
      </c>
      <c r="J125" s="53" t="n">
        <f aca="false">TRUNC(H125*(1+I125),2)</f>
        <v>0</v>
      </c>
      <c r="K125" s="54" t="n">
        <f aca="false">TRUNC(J125*G125,2)</f>
        <v>0</v>
      </c>
      <c r="L125" s="51"/>
      <c r="M125" s="46"/>
      <c r="N125" s="7" t="n">
        <f aca="false">SUM(O125:V125)-K125</f>
        <v>0</v>
      </c>
      <c r="O125" s="51"/>
      <c r="P125" s="51"/>
      <c r="Q125" s="51"/>
      <c r="R125" s="51"/>
      <c r="S125" s="51" t="n">
        <f aca="false">K125</f>
        <v>0</v>
      </c>
      <c r="T125" s="51"/>
      <c r="U125" s="51"/>
      <c r="V125" s="51"/>
      <c r="W125" s="50"/>
      <c r="X125" s="50"/>
    </row>
    <row r="126" s="10" customFormat="true" ht="23.85" hidden="true" customHeight="false" outlineLevel="1" collapsed="false">
      <c r="A126" s="49" t="s">
        <v>288</v>
      </c>
      <c r="B126" s="50" t="s">
        <v>49</v>
      </c>
      <c r="C126" s="50" t="s">
        <v>259</v>
      </c>
      <c r="D126" s="50" t="s">
        <v>51</v>
      </c>
      <c r="E126" s="45" t="s">
        <v>260</v>
      </c>
      <c r="F126" s="7" t="s">
        <v>130</v>
      </c>
      <c r="G126" s="51" t="n">
        <v>3</v>
      </c>
      <c r="H126" s="52"/>
      <c r="I126" s="46" t="n">
        <f aca="false">$D$1116</f>
        <v>0</v>
      </c>
      <c r="J126" s="53" t="n">
        <f aca="false">TRUNC(H126*(1+I126),2)</f>
        <v>0</v>
      </c>
      <c r="K126" s="54" t="n">
        <f aca="false">TRUNC(J126*G126,2)</f>
        <v>0</v>
      </c>
      <c r="L126" s="51"/>
      <c r="M126" s="46"/>
      <c r="N126" s="7" t="n">
        <f aca="false">SUM(O126:V126)-K126</f>
        <v>0</v>
      </c>
      <c r="O126" s="51"/>
      <c r="P126" s="51"/>
      <c r="Q126" s="51"/>
      <c r="R126" s="51"/>
      <c r="S126" s="51" t="n">
        <f aca="false">K126</f>
        <v>0</v>
      </c>
      <c r="T126" s="51"/>
      <c r="U126" s="51"/>
      <c r="V126" s="51"/>
      <c r="W126" s="50"/>
      <c r="X126" s="50"/>
    </row>
    <row r="127" s="43" customFormat="true" ht="14.15" hidden="false" customHeight="false" outlineLevel="0" collapsed="false">
      <c r="A127" s="36" t="n">
        <v>5</v>
      </c>
      <c r="B127" s="37"/>
      <c r="C127" s="37"/>
      <c r="D127" s="82"/>
      <c r="E127" s="36" t="s">
        <v>289</v>
      </c>
      <c r="F127" s="38"/>
      <c r="G127" s="38"/>
      <c r="H127" s="55"/>
      <c r="I127" s="38"/>
      <c r="J127" s="38"/>
      <c r="K127" s="40"/>
      <c r="L127" s="40" t="n">
        <f aca="false">SUM(K131:K205)</f>
        <v>0</v>
      </c>
      <c r="M127" s="41" t="e">
        <f aca="false">(L127)/$L$1115</f>
        <v>#DIV/0!</v>
      </c>
      <c r="N127" s="42" t="n">
        <f aca="false">SUM(O127:V127)-K127</f>
        <v>0</v>
      </c>
      <c r="O127" s="40" t="str">
        <f aca="false">IF(SUM(O129:O205)&gt;0,SUM(O129:O205),"-")</f>
        <v>-</v>
      </c>
      <c r="P127" s="40" t="str">
        <f aca="false">IF(SUM(P129:P205)&gt;0,SUM(P129:P205),"-")</f>
        <v>-</v>
      </c>
      <c r="Q127" s="40" t="str">
        <f aca="false">IF(SUM(Q129:Q205)&gt;0,SUM(Q129:Q205),"-")</f>
        <v>-</v>
      </c>
      <c r="R127" s="40" t="str">
        <f aca="false">IF(SUM(R129:R205)&gt;0,SUM(R129:R205),"-")</f>
        <v>-</v>
      </c>
      <c r="S127" s="40" t="str">
        <f aca="false">IF(SUM(S129:S205)&gt;0,SUM(S129:S205),"-")</f>
        <v>-</v>
      </c>
      <c r="T127" s="40" t="str">
        <f aca="false">IF(SUM(T129:T205)&gt;0,SUM(T129:T205),"-")</f>
        <v>-</v>
      </c>
      <c r="U127" s="40" t="str">
        <f aca="false">IF(SUM(U129:U205)&gt;0,SUM(U129:U205),"-")</f>
        <v>-</v>
      </c>
      <c r="V127" s="40" t="str">
        <f aca="false">IF(SUM(V129:V205)&gt;0,SUM(V129:V205),"-")</f>
        <v>-</v>
      </c>
      <c r="W127" s="40" t="str">
        <f aca="false">IF(SUM(W129:W205)&gt;0,SUM(W129:W205),"-")</f>
        <v>-</v>
      </c>
      <c r="X127" s="40" t="str">
        <f aca="false">IF(SUM(X129:X205)&gt;0,SUM(X129:X205),"-")</f>
        <v>-</v>
      </c>
      <c r="IM127" s="44"/>
      <c r="IN127" s="44"/>
    </row>
    <row r="128" s="9" customFormat="true" ht="14.15" hidden="false" customHeight="false" outlineLevel="0" collapsed="false">
      <c r="A128" s="45"/>
      <c r="B128" s="46"/>
      <c r="C128" s="46"/>
      <c r="D128" s="83"/>
      <c r="E128" s="45"/>
      <c r="F128" s="46"/>
      <c r="G128" s="46"/>
      <c r="H128" s="52"/>
      <c r="I128" s="46"/>
      <c r="J128" s="46"/>
      <c r="K128" s="46"/>
      <c r="L128" s="46"/>
      <c r="M128" s="46"/>
      <c r="N128" s="46" t="n">
        <f aca="false">SUM(O128:V128)-K128</f>
        <v>0</v>
      </c>
      <c r="O128" s="46"/>
      <c r="P128" s="46"/>
      <c r="Q128" s="46"/>
      <c r="R128" s="46"/>
      <c r="S128" s="46"/>
      <c r="T128" s="46"/>
      <c r="U128" s="46"/>
      <c r="V128" s="46"/>
      <c r="W128" s="7"/>
      <c r="X128" s="7"/>
      <c r="IM128" s="10"/>
      <c r="IN128" s="10"/>
    </row>
    <row r="129" s="85" customFormat="true" ht="14.15" hidden="true" customHeight="false" outlineLevel="1" collapsed="false">
      <c r="A129" s="65" t="s">
        <v>290</v>
      </c>
      <c r="B129" s="67"/>
      <c r="C129" s="67"/>
      <c r="D129" s="67"/>
      <c r="E129" s="68" t="s">
        <v>86</v>
      </c>
      <c r="F129" s="71"/>
      <c r="G129" s="71"/>
      <c r="H129" s="52"/>
      <c r="I129" s="71"/>
      <c r="J129" s="71"/>
      <c r="K129" s="86"/>
      <c r="L129" s="69"/>
      <c r="M129" s="70"/>
      <c r="N129" s="71" t="n">
        <f aca="false">SUM(O129:V129)-K129</f>
        <v>0</v>
      </c>
      <c r="O129" s="71"/>
      <c r="P129" s="71"/>
      <c r="Q129" s="71"/>
      <c r="R129" s="71"/>
      <c r="S129" s="71"/>
      <c r="T129" s="71"/>
      <c r="U129" s="71"/>
      <c r="V129" s="71"/>
      <c r="W129" s="66"/>
      <c r="X129" s="66"/>
    </row>
    <row r="130" s="80" customFormat="true" ht="14.15" hidden="true" customHeight="false" outlineLevel="1" collapsed="false">
      <c r="A130" s="73" t="s">
        <v>291</v>
      </c>
      <c r="B130" s="75"/>
      <c r="C130" s="75"/>
      <c r="D130" s="75"/>
      <c r="E130" s="76" t="s">
        <v>292</v>
      </c>
      <c r="F130" s="79"/>
      <c r="G130" s="77"/>
      <c r="H130" s="52"/>
      <c r="I130" s="78"/>
      <c r="J130" s="87"/>
      <c r="K130" s="88"/>
      <c r="L130" s="77"/>
      <c r="M130" s="78"/>
      <c r="N130" s="79" t="n">
        <f aca="false">SUM(O130:V130)-K130</f>
        <v>0</v>
      </c>
      <c r="O130" s="77"/>
      <c r="P130" s="77"/>
      <c r="Q130" s="77"/>
      <c r="R130" s="77"/>
      <c r="S130" s="77"/>
      <c r="T130" s="77"/>
      <c r="U130" s="77"/>
      <c r="V130" s="77"/>
      <c r="W130" s="79"/>
      <c r="X130" s="79"/>
      <c r="IM130" s="89"/>
      <c r="IN130" s="89"/>
    </row>
    <row r="131" s="9" customFormat="true" ht="35.05" hidden="true" customHeight="false" outlineLevel="1" collapsed="false">
      <c r="A131" s="49" t="s">
        <v>293</v>
      </c>
      <c r="B131" s="50" t="s">
        <v>49</v>
      </c>
      <c r="C131" s="90" t="s">
        <v>294</v>
      </c>
      <c r="D131" s="50" t="s">
        <v>51</v>
      </c>
      <c r="E131" s="91" t="s">
        <v>295</v>
      </c>
      <c r="F131" s="7" t="s">
        <v>64</v>
      </c>
      <c r="G131" s="51" t="n">
        <v>13.95</v>
      </c>
      <c r="H131" s="52"/>
      <c r="I131" s="46" t="n">
        <f aca="false">$D$1116</f>
        <v>0</v>
      </c>
      <c r="J131" s="53" t="n">
        <f aca="false">TRUNC(H131*(1+I131),2)</f>
        <v>0</v>
      </c>
      <c r="K131" s="54" t="n">
        <f aca="false">TRUNC(J131*G131,2)</f>
        <v>0</v>
      </c>
      <c r="L131" s="51"/>
      <c r="M131" s="46"/>
      <c r="N131" s="7" t="n">
        <f aca="false">SUM(O131:V131)-K131</f>
        <v>0</v>
      </c>
      <c r="O131" s="51"/>
      <c r="P131" s="51" t="n">
        <f aca="false">K131</f>
        <v>0</v>
      </c>
      <c r="Q131" s="51"/>
      <c r="R131" s="51"/>
      <c r="S131" s="51"/>
      <c r="T131" s="51"/>
      <c r="U131" s="51"/>
      <c r="V131" s="51"/>
      <c r="W131" s="7"/>
      <c r="X131" s="7"/>
      <c r="IM131" s="10"/>
      <c r="IN131" s="10"/>
    </row>
    <row r="132" s="9" customFormat="true" ht="23.85" hidden="true" customHeight="false" outlineLevel="1" collapsed="false">
      <c r="A132" s="49" t="s">
        <v>296</v>
      </c>
      <c r="B132" s="50" t="s">
        <v>49</v>
      </c>
      <c r="C132" s="50" t="s">
        <v>297</v>
      </c>
      <c r="D132" s="50" t="s">
        <v>51</v>
      </c>
      <c r="E132" s="45" t="s">
        <v>298</v>
      </c>
      <c r="F132" s="7" t="s">
        <v>299</v>
      </c>
      <c r="G132" s="51" t="n">
        <v>13.48</v>
      </c>
      <c r="H132" s="52"/>
      <c r="I132" s="46" t="n">
        <f aca="false">$D$1116</f>
        <v>0</v>
      </c>
      <c r="J132" s="53" t="n">
        <f aca="false">TRUNC(H132*(1+I132),2)</f>
        <v>0</v>
      </c>
      <c r="K132" s="54" t="n">
        <f aca="false">TRUNC(J132*G132,2)</f>
        <v>0</v>
      </c>
      <c r="L132" s="51"/>
      <c r="M132" s="46"/>
      <c r="N132" s="7" t="n">
        <f aca="false">SUM(O132:V132)-K132</f>
        <v>0</v>
      </c>
      <c r="O132" s="51"/>
      <c r="P132" s="51" t="n">
        <f aca="false">K132</f>
        <v>0</v>
      </c>
      <c r="Q132" s="51"/>
      <c r="R132" s="51"/>
      <c r="S132" s="51"/>
      <c r="T132" s="51"/>
      <c r="U132" s="51"/>
      <c r="V132" s="51"/>
      <c r="W132" s="7"/>
      <c r="X132" s="7"/>
      <c r="IM132" s="10"/>
      <c r="IN132" s="10"/>
    </row>
    <row r="133" s="9" customFormat="true" ht="23.85" hidden="true" customHeight="false" outlineLevel="1" collapsed="false">
      <c r="A133" s="49" t="s">
        <v>300</v>
      </c>
      <c r="B133" s="50" t="s">
        <v>49</v>
      </c>
      <c r="C133" s="50" t="s">
        <v>301</v>
      </c>
      <c r="D133" s="50" t="s">
        <v>51</v>
      </c>
      <c r="E133" s="45" t="s">
        <v>302</v>
      </c>
      <c r="F133" s="7" t="s">
        <v>299</v>
      </c>
      <c r="G133" s="51" t="n">
        <v>21.15</v>
      </c>
      <c r="H133" s="52"/>
      <c r="I133" s="46" t="n">
        <f aca="false">$D$1116</f>
        <v>0</v>
      </c>
      <c r="J133" s="53" t="n">
        <f aca="false">TRUNC(H133*(1+I133),2)</f>
        <v>0</v>
      </c>
      <c r="K133" s="54" t="n">
        <f aca="false">TRUNC(J133*G133,2)</f>
        <v>0</v>
      </c>
      <c r="L133" s="51"/>
      <c r="M133" s="46"/>
      <c r="N133" s="7" t="n">
        <f aca="false">SUM(O133:V133)-K133</f>
        <v>0</v>
      </c>
      <c r="O133" s="51"/>
      <c r="P133" s="51" t="n">
        <f aca="false">K133</f>
        <v>0</v>
      </c>
      <c r="Q133" s="51"/>
      <c r="R133" s="51"/>
      <c r="S133" s="51"/>
      <c r="T133" s="51"/>
      <c r="U133" s="51"/>
      <c r="V133" s="51"/>
      <c r="W133" s="7"/>
      <c r="X133" s="7"/>
      <c r="IM133" s="10"/>
      <c r="IN133" s="10"/>
    </row>
    <row r="134" s="9" customFormat="true" ht="23.85" hidden="true" customHeight="false" outlineLevel="1" collapsed="false">
      <c r="A134" s="49" t="s">
        <v>303</v>
      </c>
      <c r="B134" s="50" t="s">
        <v>49</v>
      </c>
      <c r="C134" s="50" t="s">
        <v>304</v>
      </c>
      <c r="D134" s="50" t="s">
        <v>51</v>
      </c>
      <c r="E134" s="45" t="s">
        <v>305</v>
      </c>
      <c r="F134" s="7" t="s">
        <v>121</v>
      </c>
      <c r="G134" s="51" t="n">
        <v>1</v>
      </c>
      <c r="H134" s="52"/>
      <c r="I134" s="46" t="n">
        <f aca="false">$D$1116</f>
        <v>0</v>
      </c>
      <c r="J134" s="53" t="n">
        <f aca="false">TRUNC(H134*(1+I134),2)</f>
        <v>0</v>
      </c>
      <c r="K134" s="54" t="n">
        <f aca="false">TRUNC(J134*G134,2)</f>
        <v>0</v>
      </c>
      <c r="L134" s="51"/>
      <c r="M134" s="46"/>
      <c r="N134" s="7" t="n">
        <f aca="false">SUM(O134:V134)-K134</f>
        <v>0</v>
      </c>
      <c r="O134" s="51"/>
      <c r="P134" s="51" t="n">
        <f aca="false">K134</f>
        <v>0</v>
      </c>
      <c r="Q134" s="51"/>
      <c r="R134" s="51"/>
      <c r="S134" s="51"/>
      <c r="T134" s="51"/>
      <c r="U134" s="51"/>
      <c r="V134" s="51"/>
      <c r="W134" s="7"/>
      <c r="X134" s="7"/>
      <c r="IM134" s="10"/>
      <c r="IN134" s="10"/>
    </row>
    <row r="135" s="80" customFormat="true" ht="14.15" hidden="true" customHeight="false" outlineLevel="1" collapsed="false">
      <c r="A135" s="73" t="s">
        <v>306</v>
      </c>
      <c r="B135" s="74" t="s">
        <v>49</v>
      </c>
      <c r="C135" s="75"/>
      <c r="D135" s="75"/>
      <c r="E135" s="76" t="s">
        <v>307</v>
      </c>
      <c r="F135" s="79"/>
      <c r="G135" s="77"/>
      <c r="H135" s="52"/>
      <c r="I135" s="78"/>
      <c r="J135" s="87"/>
      <c r="K135" s="88"/>
      <c r="L135" s="77"/>
      <c r="M135" s="78"/>
      <c r="N135" s="79" t="n">
        <f aca="false">SUM(O135:V135)-K135</f>
        <v>0</v>
      </c>
      <c r="O135" s="77"/>
      <c r="P135" s="77"/>
      <c r="Q135" s="77"/>
      <c r="R135" s="77"/>
      <c r="S135" s="77"/>
      <c r="T135" s="77"/>
      <c r="U135" s="77"/>
      <c r="V135" s="77"/>
      <c r="W135" s="79"/>
      <c r="X135" s="79"/>
      <c r="IM135" s="89"/>
      <c r="IN135" s="89"/>
    </row>
    <row r="136" s="9" customFormat="true" ht="23.85" hidden="true" customHeight="false" outlineLevel="1" collapsed="false">
      <c r="A136" s="49" t="s">
        <v>308</v>
      </c>
      <c r="B136" s="50" t="s">
        <v>49</v>
      </c>
      <c r="C136" s="50" t="s">
        <v>309</v>
      </c>
      <c r="D136" s="50" t="s">
        <v>51</v>
      </c>
      <c r="E136" s="45" t="s">
        <v>310</v>
      </c>
      <c r="F136" s="7" t="s">
        <v>64</v>
      </c>
      <c r="G136" s="51" t="n">
        <v>5.83</v>
      </c>
      <c r="H136" s="52"/>
      <c r="I136" s="46" t="n">
        <f aca="false">$D$1116</f>
        <v>0</v>
      </c>
      <c r="J136" s="53" t="n">
        <f aca="false">TRUNC(H136*(1+I136),2)</f>
        <v>0</v>
      </c>
      <c r="K136" s="54" t="n">
        <f aca="false">TRUNC(J136*G136,2)</f>
        <v>0</v>
      </c>
      <c r="L136" s="51"/>
      <c r="M136" s="46"/>
      <c r="N136" s="7" t="n">
        <f aca="false">SUM(O136:V136)-K136</f>
        <v>0</v>
      </c>
      <c r="O136" s="51"/>
      <c r="P136" s="51"/>
      <c r="Q136" s="51" t="n">
        <f aca="false">K136</f>
        <v>0</v>
      </c>
      <c r="R136" s="51"/>
      <c r="S136" s="51"/>
      <c r="T136" s="51"/>
      <c r="U136" s="51"/>
      <c r="V136" s="51"/>
      <c r="W136" s="7"/>
      <c r="X136" s="7"/>
      <c r="IM136" s="10"/>
      <c r="IN136" s="10"/>
    </row>
    <row r="137" s="9" customFormat="true" ht="23.85" hidden="true" customHeight="false" outlineLevel="1" collapsed="false">
      <c r="A137" s="49" t="s">
        <v>311</v>
      </c>
      <c r="B137" s="50" t="s">
        <v>49</v>
      </c>
      <c r="C137" s="50" t="s">
        <v>301</v>
      </c>
      <c r="D137" s="50" t="s">
        <v>51</v>
      </c>
      <c r="E137" s="45" t="s">
        <v>302</v>
      </c>
      <c r="F137" s="7" t="s">
        <v>299</v>
      </c>
      <c r="G137" s="51" t="n">
        <v>15.78</v>
      </c>
      <c r="H137" s="52"/>
      <c r="I137" s="46" t="n">
        <f aca="false">$D$1116</f>
        <v>0</v>
      </c>
      <c r="J137" s="53" t="n">
        <f aca="false">TRUNC(H137*(1+I137),2)</f>
        <v>0</v>
      </c>
      <c r="K137" s="54" t="n">
        <f aca="false">TRUNC(J137*G137,2)</f>
        <v>0</v>
      </c>
      <c r="L137" s="51"/>
      <c r="M137" s="46"/>
      <c r="N137" s="7" t="n">
        <f aca="false">SUM(O137:V137)-K137</f>
        <v>0</v>
      </c>
      <c r="O137" s="51"/>
      <c r="P137" s="51"/>
      <c r="Q137" s="51" t="n">
        <f aca="false">K137</f>
        <v>0</v>
      </c>
      <c r="R137" s="51"/>
      <c r="S137" s="51"/>
      <c r="T137" s="51"/>
      <c r="U137" s="51"/>
      <c r="V137" s="51"/>
      <c r="W137" s="7"/>
      <c r="X137" s="7"/>
      <c r="IM137" s="10"/>
      <c r="IN137" s="10"/>
    </row>
    <row r="138" s="9" customFormat="true" ht="23.85" hidden="true" customHeight="false" outlineLevel="1" collapsed="false">
      <c r="A138" s="49" t="s">
        <v>312</v>
      </c>
      <c r="B138" s="50" t="s">
        <v>49</v>
      </c>
      <c r="C138" s="50" t="s">
        <v>304</v>
      </c>
      <c r="D138" s="50" t="s">
        <v>51</v>
      </c>
      <c r="E138" s="45" t="s">
        <v>305</v>
      </c>
      <c r="F138" s="7" t="s">
        <v>121</v>
      </c>
      <c r="G138" s="51" t="n">
        <v>0.27</v>
      </c>
      <c r="H138" s="52"/>
      <c r="I138" s="46" t="n">
        <f aca="false">$D$1116</f>
        <v>0</v>
      </c>
      <c r="J138" s="53" t="n">
        <f aca="false">TRUNC(H138*(1+I138),2)</f>
        <v>0</v>
      </c>
      <c r="K138" s="54" t="n">
        <f aca="false">TRUNC(J138*G138,2)</f>
        <v>0</v>
      </c>
      <c r="L138" s="51"/>
      <c r="M138" s="46"/>
      <c r="N138" s="7" t="n">
        <f aca="false">SUM(O138:V138)-K138</f>
        <v>0</v>
      </c>
      <c r="O138" s="51"/>
      <c r="P138" s="51"/>
      <c r="Q138" s="51" t="n">
        <f aca="false">K138</f>
        <v>0</v>
      </c>
      <c r="R138" s="51"/>
      <c r="S138" s="51"/>
      <c r="T138" s="51"/>
      <c r="U138" s="51"/>
      <c r="V138" s="51"/>
      <c r="W138" s="7"/>
      <c r="X138" s="7"/>
      <c r="IM138" s="10"/>
      <c r="IN138" s="10"/>
    </row>
    <row r="139" s="80" customFormat="true" ht="14.15" hidden="true" customHeight="false" outlineLevel="1" collapsed="false">
      <c r="A139" s="73" t="s">
        <v>313</v>
      </c>
      <c r="B139" s="75"/>
      <c r="C139" s="75"/>
      <c r="D139" s="75"/>
      <c r="E139" s="76" t="s">
        <v>314</v>
      </c>
      <c r="F139" s="74"/>
      <c r="G139" s="74"/>
      <c r="H139" s="55"/>
      <c r="I139" s="78"/>
      <c r="J139" s="87"/>
      <c r="K139" s="88"/>
      <c r="L139" s="77"/>
      <c r="M139" s="78"/>
      <c r="N139" s="79" t="n">
        <f aca="false">SUM(O139:V139)-K139</f>
        <v>0</v>
      </c>
      <c r="O139" s="77"/>
      <c r="P139" s="77"/>
      <c r="Q139" s="77"/>
      <c r="R139" s="77"/>
      <c r="S139" s="77"/>
      <c r="T139" s="77"/>
      <c r="U139" s="77"/>
      <c r="V139" s="77"/>
      <c r="W139" s="79"/>
      <c r="X139" s="79"/>
      <c r="IM139" s="89"/>
      <c r="IN139" s="89"/>
    </row>
    <row r="140" s="10" customFormat="true" ht="35.05" hidden="true" customHeight="false" outlineLevel="1" collapsed="false">
      <c r="A140" s="49" t="s">
        <v>315</v>
      </c>
      <c r="B140" s="50" t="s">
        <v>49</v>
      </c>
      <c r="C140" s="50" t="s">
        <v>316</v>
      </c>
      <c r="D140" s="50" t="s">
        <v>51</v>
      </c>
      <c r="E140" s="45" t="s">
        <v>317</v>
      </c>
      <c r="F140" s="7" t="s">
        <v>64</v>
      </c>
      <c r="G140" s="51" t="n">
        <v>12</v>
      </c>
      <c r="H140" s="52"/>
      <c r="I140" s="46" t="n">
        <f aca="false">$D$1116</f>
        <v>0</v>
      </c>
      <c r="J140" s="53" t="n">
        <f aca="false">TRUNC(H140*(1+I140),2)</f>
        <v>0</v>
      </c>
      <c r="K140" s="54" t="n">
        <f aca="false">TRUNC(J140*G140,2)</f>
        <v>0</v>
      </c>
      <c r="L140" s="51"/>
      <c r="M140" s="46"/>
      <c r="N140" s="7" t="n">
        <f aca="false">SUM(O140:V140)-K140</f>
        <v>0</v>
      </c>
      <c r="O140" s="51"/>
      <c r="P140" s="51"/>
      <c r="Q140" s="51" t="n">
        <f aca="false">K140</f>
        <v>0</v>
      </c>
      <c r="R140" s="51"/>
      <c r="S140" s="51"/>
      <c r="T140" s="51"/>
      <c r="U140" s="51"/>
      <c r="V140" s="51"/>
      <c r="W140" s="50"/>
      <c r="X140" s="50"/>
      <c r="Y140" s="9"/>
    </row>
    <row r="141" s="80" customFormat="true" ht="14.15" hidden="true" customHeight="false" outlineLevel="1" collapsed="false">
      <c r="A141" s="73" t="s">
        <v>318</v>
      </c>
      <c r="B141" s="75"/>
      <c r="C141" s="75"/>
      <c r="D141" s="75"/>
      <c r="E141" s="76" t="s">
        <v>319</v>
      </c>
      <c r="F141" s="79"/>
      <c r="G141" s="77"/>
      <c r="H141" s="52"/>
      <c r="I141" s="78"/>
      <c r="J141" s="87"/>
      <c r="K141" s="88"/>
      <c r="L141" s="77"/>
      <c r="M141" s="78"/>
      <c r="N141" s="79" t="n">
        <f aca="false">SUM(O141:V141)-K141</f>
        <v>0</v>
      </c>
      <c r="O141" s="77"/>
      <c r="P141" s="77"/>
      <c r="Q141" s="77"/>
      <c r="R141" s="77"/>
      <c r="S141" s="77"/>
      <c r="T141" s="77"/>
      <c r="U141" s="77"/>
      <c r="V141" s="77"/>
      <c r="W141" s="79"/>
      <c r="X141" s="79"/>
      <c r="IM141" s="89"/>
      <c r="IN141" s="89"/>
    </row>
    <row r="142" s="9" customFormat="true" ht="23.85" hidden="true" customHeight="false" outlineLevel="1" collapsed="false">
      <c r="A142" s="49" t="s">
        <v>320</v>
      </c>
      <c r="B142" s="50" t="s">
        <v>49</v>
      </c>
      <c r="C142" s="50" t="s">
        <v>321</v>
      </c>
      <c r="D142" s="50" t="s">
        <v>51</v>
      </c>
      <c r="E142" s="45" t="s">
        <v>322</v>
      </c>
      <c r="F142" s="7" t="s">
        <v>64</v>
      </c>
      <c r="G142" s="51" t="n">
        <v>8</v>
      </c>
      <c r="H142" s="52"/>
      <c r="I142" s="46" t="n">
        <f aca="false">$D$1116</f>
        <v>0</v>
      </c>
      <c r="J142" s="53" t="n">
        <f aca="false">TRUNC(H142*(1+I142),2)</f>
        <v>0</v>
      </c>
      <c r="K142" s="54" t="n">
        <f aca="false">TRUNC(J142*G142,2)</f>
        <v>0</v>
      </c>
      <c r="L142" s="51"/>
      <c r="M142" s="46"/>
      <c r="N142" s="7" t="n">
        <f aca="false">SUM(O142:V142)-K142</f>
        <v>0</v>
      </c>
      <c r="O142" s="51"/>
      <c r="P142" s="51"/>
      <c r="Q142" s="51" t="n">
        <f aca="false">K142</f>
        <v>0</v>
      </c>
      <c r="R142" s="51"/>
      <c r="S142" s="51"/>
      <c r="T142" s="51"/>
      <c r="U142" s="51"/>
      <c r="V142" s="51"/>
      <c r="W142" s="7"/>
      <c r="X142" s="7"/>
      <c r="IM142" s="10"/>
      <c r="IN142" s="10"/>
    </row>
    <row r="143" s="10" customFormat="true" ht="23.85" hidden="true" customHeight="false" outlineLevel="1" collapsed="false">
      <c r="A143" s="49" t="s">
        <v>323</v>
      </c>
      <c r="B143" s="50" t="s">
        <v>49</v>
      </c>
      <c r="C143" s="50" t="s">
        <v>301</v>
      </c>
      <c r="D143" s="50" t="s">
        <v>51</v>
      </c>
      <c r="E143" s="45" t="s">
        <v>302</v>
      </c>
      <c r="F143" s="7" t="s">
        <v>299</v>
      </c>
      <c r="G143" s="51" t="n">
        <v>20</v>
      </c>
      <c r="H143" s="52"/>
      <c r="I143" s="46" t="n">
        <f aca="false">$D$1116</f>
        <v>0</v>
      </c>
      <c r="J143" s="53" t="n">
        <f aca="false">TRUNC(H143*(1+I143),2)</f>
        <v>0</v>
      </c>
      <c r="K143" s="54" t="n">
        <f aca="false">TRUNC(J143*G143,2)</f>
        <v>0</v>
      </c>
      <c r="L143" s="51"/>
      <c r="M143" s="46"/>
      <c r="N143" s="7" t="n">
        <f aca="false">SUM(O143:V143)-K143</f>
        <v>0</v>
      </c>
      <c r="O143" s="51"/>
      <c r="P143" s="51"/>
      <c r="Q143" s="51" t="n">
        <f aca="false">K143</f>
        <v>0</v>
      </c>
      <c r="R143" s="51"/>
      <c r="S143" s="51"/>
      <c r="T143" s="51"/>
      <c r="U143" s="51"/>
      <c r="V143" s="51"/>
      <c r="W143" s="50"/>
      <c r="X143" s="50"/>
    </row>
    <row r="144" s="10" customFormat="true" ht="23.85" hidden="true" customHeight="false" outlineLevel="1" collapsed="false">
      <c r="A144" s="49" t="s">
        <v>324</v>
      </c>
      <c r="B144" s="50" t="s">
        <v>49</v>
      </c>
      <c r="C144" s="50" t="s">
        <v>325</v>
      </c>
      <c r="D144" s="50" t="s">
        <v>51</v>
      </c>
      <c r="E144" s="45" t="s">
        <v>326</v>
      </c>
      <c r="F144" s="7" t="s">
        <v>121</v>
      </c>
      <c r="G144" s="51" t="n">
        <v>1</v>
      </c>
      <c r="H144" s="52"/>
      <c r="I144" s="46" t="n">
        <f aca="false">$D$1116</f>
        <v>0</v>
      </c>
      <c r="J144" s="53" t="n">
        <f aca="false">TRUNC(H144*(1+I144),2)</f>
        <v>0</v>
      </c>
      <c r="K144" s="54" t="n">
        <f aca="false">TRUNC(J144*G144,2)</f>
        <v>0</v>
      </c>
      <c r="L144" s="51"/>
      <c r="M144" s="46"/>
      <c r="N144" s="7" t="n">
        <f aca="false">SUM(O144:V144)-K144</f>
        <v>0</v>
      </c>
      <c r="O144" s="51"/>
      <c r="P144" s="51"/>
      <c r="Q144" s="51" t="n">
        <f aca="false">K144</f>
        <v>0</v>
      </c>
      <c r="R144" s="51"/>
      <c r="S144" s="51"/>
      <c r="T144" s="51"/>
      <c r="U144" s="51"/>
      <c r="V144" s="51"/>
      <c r="W144" s="50"/>
      <c r="X144" s="50"/>
    </row>
    <row r="145" s="80" customFormat="true" ht="14.15" hidden="true" customHeight="false" outlineLevel="1" collapsed="false">
      <c r="A145" s="73" t="s">
        <v>327</v>
      </c>
      <c r="B145" s="75"/>
      <c r="C145" s="75"/>
      <c r="D145" s="75"/>
      <c r="E145" s="76" t="s">
        <v>328</v>
      </c>
      <c r="F145" s="74"/>
      <c r="G145" s="92"/>
      <c r="H145" s="55"/>
      <c r="I145" s="78"/>
      <c r="J145" s="87"/>
      <c r="K145" s="88"/>
      <c r="L145" s="77"/>
      <c r="M145" s="78"/>
      <c r="N145" s="79" t="n">
        <f aca="false">SUM(O145:V145)-K145</f>
        <v>0</v>
      </c>
      <c r="O145" s="77"/>
      <c r="P145" s="77"/>
      <c r="Q145" s="77"/>
      <c r="R145" s="77"/>
      <c r="S145" s="77"/>
      <c r="T145" s="77"/>
      <c r="U145" s="77"/>
      <c r="V145" s="77"/>
      <c r="W145" s="79"/>
      <c r="X145" s="79"/>
      <c r="IM145" s="89"/>
      <c r="IN145" s="89"/>
    </row>
    <row r="146" s="9" customFormat="true" ht="23.85" hidden="true" customHeight="false" outlineLevel="1" collapsed="false">
      <c r="A146" s="49" t="s">
        <v>329</v>
      </c>
      <c r="B146" s="50" t="s">
        <v>49</v>
      </c>
      <c r="C146" s="50" t="s">
        <v>330</v>
      </c>
      <c r="D146" s="50" t="s">
        <v>51</v>
      </c>
      <c r="E146" s="45" t="s">
        <v>331</v>
      </c>
      <c r="F146" s="7" t="s">
        <v>130</v>
      </c>
      <c r="G146" s="51" t="n">
        <v>122.64</v>
      </c>
      <c r="H146" s="52"/>
      <c r="I146" s="46" t="n">
        <f aca="false">$D$1116</f>
        <v>0</v>
      </c>
      <c r="J146" s="53" t="n">
        <f aca="false">TRUNC(H146*(1+I146),2)</f>
        <v>0</v>
      </c>
      <c r="K146" s="54" t="n">
        <f aca="false">TRUNC(J146*G146,2)</f>
        <v>0</v>
      </c>
      <c r="L146" s="51"/>
      <c r="M146" s="46"/>
      <c r="N146" s="7" t="n">
        <f aca="false">SUM(O146:V146)-K146</f>
        <v>0</v>
      </c>
      <c r="O146" s="51"/>
      <c r="P146" s="51" t="n">
        <f aca="false">K146</f>
        <v>0</v>
      </c>
      <c r="Q146" s="51"/>
      <c r="R146" s="51"/>
      <c r="S146" s="51"/>
      <c r="T146" s="51"/>
      <c r="U146" s="51"/>
      <c r="V146" s="51"/>
      <c r="W146" s="7"/>
      <c r="X146" s="7"/>
      <c r="IM146" s="10"/>
      <c r="IN146" s="10"/>
    </row>
    <row r="147" s="80" customFormat="true" ht="14.15" hidden="true" customHeight="false" outlineLevel="1" collapsed="false">
      <c r="A147" s="73" t="s">
        <v>332</v>
      </c>
      <c r="B147" s="75"/>
      <c r="C147" s="75"/>
      <c r="D147" s="75"/>
      <c r="E147" s="76" t="s">
        <v>333</v>
      </c>
      <c r="F147" s="79"/>
      <c r="G147" s="77"/>
      <c r="H147" s="52"/>
      <c r="I147" s="78"/>
      <c r="J147" s="87"/>
      <c r="K147" s="88"/>
      <c r="L147" s="77"/>
      <c r="M147" s="78"/>
      <c r="N147" s="79" t="n">
        <f aca="false">SUM(O147:V147)-K147</f>
        <v>0</v>
      </c>
      <c r="O147" s="77"/>
      <c r="P147" s="77"/>
      <c r="Q147" s="77"/>
      <c r="R147" s="77"/>
      <c r="S147" s="77"/>
      <c r="T147" s="77"/>
      <c r="U147" s="77"/>
      <c r="V147" s="77"/>
      <c r="W147" s="79"/>
      <c r="X147" s="79"/>
      <c r="IM147" s="89"/>
      <c r="IN147" s="89"/>
    </row>
    <row r="148" s="9" customFormat="true" ht="23.85" hidden="true" customHeight="false" outlineLevel="1" collapsed="false">
      <c r="A148" s="49" t="s">
        <v>334</v>
      </c>
      <c r="B148" s="50" t="s">
        <v>49</v>
      </c>
      <c r="C148" s="50" t="s">
        <v>309</v>
      </c>
      <c r="D148" s="50" t="s">
        <v>51</v>
      </c>
      <c r="E148" s="45" t="s">
        <v>310</v>
      </c>
      <c r="F148" s="7" t="s">
        <v>64</v>
      </c>
      <c r="G148" s="51" t="n">
        <v>46.7</v>
      </c>
      <c r="H148" s="52"/>
      <c r="I148" s="46" t="n">
        <f aca="false">$D$1116</f>
        <v>0</v>
      </c>
      <c r="J148" s="53" t="n">
        <f aca="false">TRUNC(H148*(1+I148),2)</f>
        <v>0</v>
      </c>
      <c r="K148" s="54" t="n">
        <f aca="false">TRUNC(J148*G148,2)</f>
        <v>0</v>
      </c>
      <c r="L148" s="51"/>
      <c r="M148" s="46"/>
      <c r="N148" s="7" t="n">
        <f aca="false">SUM(O148:V148)-K148</f>
        <v>0</v>
      </c>
      <c r="O148" s="51"/>
      <c r="P148" s="51"/>
      <c r="Q148" s="51" t="n">
        <f aca="false">K148</f>
        <v>0</v>
      </c>
      <c r="R148" s="51"/>
      <c r="S148" s="51"/>
      <c r="T148" s="51"/>
      <c r="U148" s="51"/>
      <c r="V148" s="51"/>
      <c r="W148" s="7"/>
      <c r="X148" s="7"/>
      <c r="IM148" s="10"/>
      <c r="IN148" s="10"/>
    </row>
    <row r="149" s="9" customFormat="true" ht="23.85" hidden="true" customHeight="false" outlineLevel="1" collapsed="false">
      <c r="A149" s="49" t="s">
        <v>335</v>
      </c>
      <c r="B149" s="50" t="s">
        <v>49</v>
      </c>
      <c r="C149" s="50" t="s">
        <v>301</v>
      </c>
      <c r="D149" s="50" t="s">
        <v>51</v>
      </c>
      <c r="E149" s="45" t="s">
        <v>302</v>
      </c>
      <c r="F149" s="7" t="s">
        <v>299</v>
      </c>
      <c r="G149" s="51" t="n">
        <v>124.65</v>
      </c>
      <c r="H149" s="52"/>
      <c r="I149" s="46" t="n">
        <f aca="false">$D$1116</f>
        <v>0</v>
      </c>
      <c r="J149" s="53" t="n">
        <f aca="false">TRUNC(H149*(1+I149),2)</f>
        <v>0</v>
      </c>
      <c r="K149" s="54" t="n">
        <f aca="false">TRUNC(J149*G149,2)</f>
        <v>0</v>
      </c>
      <c r="L149" s="51"/>
      <c r="M149" s="46"/>
      <c r="N149" s="7"/>
      <c r="O149" s="51"/>
      <c r="P149" s="51"/>
      <c r="Q149" s="51" t="n">
        <f aca="false">K149</f>
        <v>0</v>
      </c>
      <c r="R149" s="51"/>
      <c r="S149" s="51"/>
      <c r="T149" s="51"/>
      <c r="U149" s="51"/>
      <c r="V149" s="51"/>
      <c r="W149" s="7"/>
      <c r="X149" s="7"/>
      <c r="IM149" s="10"/>
      <c r="IN149" s="10"/>
    </row>
    <row r="150" s="9" customFormat="true" ht="23.85" hidden="true" customHeight="false" outlineLevel="1" collapsed="false">
      <c r="A150" s="49" t="s">
        <v>336</v>
      </c>
      <c r="B150" s="50" t="s">
        <v>49</v>
      </c>
      <c r="C150" s="50" t="s">
        <v>304</v>
      </c>
      <c r="D150" s="50" t="s">
        <v>51</v>
      </c>
      <c r="E150" s="45" t="s">
        <v>305</v>
      </c>
      <c r="F150" s="7" t="s">
        <v>121</v>
      </c>
      <c r="G150" s="51" t="n">
        <v>2.1</v>
      </c>
      <c r="H150" s="52"/>
      <c r="I150" s="46" t="n">
        <f aca="false">$D$1116</f>
        <v>0</v>
      </c>
      <c r="J150" s="53" t="n">
        <f aca="false">TRUNC(H150*(1+I150),2)</f>
        <v>0</v>
      </c>
      <c r="K150" s="54" t="n">
        <f aca="false">TRUNC(J150*G150,2)</f>
        <v>0</v>
      </c>
      <c r="L150" s="51"/>
      <c r="M150" s="46"/>
      <c r="N150" s="7"/>
      <c r="O150" s="51"/>
      <c r="P150" s="51"/>
      <c r="Q150" s="51" t="n">
        <f aca="false">K150</f>
        <v>0</v>
      </c>
      <c r="R150" s="51"/>
      <c r="S150" s="51"/>
      <c r="T150" s="51"/>
      <c r="U150" s="51"/>
      <c r="V150" s="51"/>
      <c r="W150" s="7"/>
      <c r="X150" s="7"/>
      <c r="IM150" s="10"/>
      <c r="IN150" s="10"/>
    </row>
    <row r="151" s="9" customFormat="true" ht="14.15" hidden="true" customHeight="false" outlineLevel="1" collapsed="false">
      <c r="A151" s="49" t="s">
        <v>337</v>
      </c>
      <c r="B151" s="50" t="s">
        <v>49</v>
      </c>
      <c r="C151" s="50" t="s">
        <v>338</v>
      </c>
      <c r="D151" s="50" t="s">
        <v>51</v>
      </c>
      <c r="E151" s="45" t="s">
        <v>339</v>
      </c>
      <c r="F151" s="7" t="s">
        <v>64</v>
      </c>
      <c r="G151" s="51" t="n">
        <v>23.5</v>
      </c>
      <c r="H151" s="52"/>
      <c r="I151" s="46" t="n">
        <f aca="false">$D$1116</f>
        <v>0</v>
      </c>
      <c r="J151" s="53" t="n">
        <f aca="false">TRUNC(H151*(1+I151),2)</f>
        <v>0</v>
      </c>
      <c r="K151" s="54" t="n">
        <f aca="false">TRUNC(J151*G151,2)</f>
        <v>0</v>
      </c>
      <c r="L151" s="51"/>
      <c r="M151" s="46"/>
      <c r="N151" s="7" t="n">
        <f aca="false">SUM(O151:V151)-K151</f>
        <v>0</v>
      </c>
      <c r="O151" s="51"/>
      <c r="P151" s="51"/>
      <c r="Q151" s="51" t="n">
        <f aca="false">K151</f>
        <v>0</v>
      </c>
      <c r="R151" s="51"/>
      <c r="S151" s="51"/>
      <c r="T151" s="51"/>
      <c r="U151" s="51"/>
      <c r="V151" s="51"/>
      <c r="W151" s="7"/>
      <c r="X151" s="7"/>
      <c r="IM151" s="10"/>
      <c r="IN151" s="10"/>
    </row>
    <row r="152" s="80" customFormat="true" ht="14.15" hidden="true" customHeight="false" outlineLevel="1" collapsed="false">
      <c r="A152" s="73" t="s">
        <v>340</v>
      </c>
      <c r="B152" s="75"/>
      <c r="C152" s="75"/>
      <c r="D152" s="75"/>
      <c r="E152" s="76" t="s">
        <v>341</v>
      </c>
      <c r="F152" s="79"/>
      <c r="G152" s="77"/>
      <c r="H152" s="52"/>
      <c r="I152" s="78"/>
      <c r="J152" s="87"/>
      <c r="K152" s="88"/>
      <c r="L152" s="77"/>
      <c r="M152" s="78"/>
      <c r="N152" s="79" t="n">
        <f aca="false">SUM(O152:V152)-K152</f>
        <v>0</v>
      </c>
      <c r="O152" s="77"/>
      <c r="P152" s="77"/>
      <c r="Q152" s="77"/>
      <c r="R152" s="77"/>
      <c r="S152" s="77"/>
      <c r="T152" s="77"/>
      <c r="U152" s="77"/>
      <c r="V152" s="77"/>
      <c r="W152" s="79"/>
      <c r="X152" s="79"/>
      <c r="IM152" s="89"/>
      <c r="IN152" s="89"/>
    </row>
    <row r="153" s="9" customFormat="true" ht="23.85" hidden="true" customHeight="false" outlineLevel="1" collapsed="false">
      <c r="A153" s="49" t="s">
        <v>342</v>
      </c>
      <c r="B153" s="50" t="s">
        <v>49</v>
      </c>
      <c r="C153" s="50" t="s">
        <v>309</v>
      </c>
      <c r="D153" s="50" t="s">
        <v>51</v>
      </c>
      <c r="E153" s="45" t="s">
        <v>310</v>
      </c>
      <c r="F153" s="7" t="s">
        <v>64</v>
      </c>
      <c r="G153" s="51" t="n">
        <v>24.28</v>
      </c>
      <c r="H153" s="52"/>
      <c r="I153" s="46" t="n">
        <f aca="false">$D$1116</f>
        <v>0</v>
      </c>
      <c r="J153" s="53" t="n">
        <f aca="false">TRUNC(H153*(1+I153),2)</f>
        <v>0</v>
      </c>
      <c r="K153" s="54" t="n">
        <f aca="false">TRUNC(J153*G153,2)</f>
        <v>0</v>
      </c>
      <c r="L153" s="51"/>
      <c r="M153" s="46"/>
      <c r="N153" s="7" t="n">
        <f aca="false">SUM(O153:V153)-K153</f>
        <v>0</v>
      </c>
      <c r="O153" s="51"/>
      <c r="P153" s="51"/>
      <c r="Q153" s="51" t="n">
        <f aca="false">K153</f>
        <v>0</v>
      </c>
      <c r="R153" s="51"/>
      <c r="S153" s="51"/>
      <c r="T153" s="51"/>
      <c r="U153" s="51"/>
      <c r="V153" s="51"/>
      <c r="W153" s="7"/>
      <c r="X153" s="7"/>
      <c r="IM153" s="10"/>
      <c r="IN153" s="10"/>
    </row>
    <row r="154" s="9" customFormat="true" ht="23.85" hidden="true" customHeight="false" outlineLevel="1" collapsed="false">
      <c r="A154" s="49" t="s">
        <v>343</v>
      </c>
      <c r="B154" s="50" t="s">
        <v>49</v>
      </c>
      <c r="C154" s="50" t="s">
        <v>297</v>
      </c>
      <c r="D154" s="50" t="s">
        <v>51</v>
      </c>
      <c r="E154" s="45" t="s">
        <v>298</v>
      </c>
      <c r="F154" s="7" t="s">
        <v>299</v>
      </c>
      <c r="G154" s="51" t="n">
        <v>19.49</v>
      </c>
      <c r="H154" s="52"/>
      <c r="I154" s="46" t="n">
        <f aca="false">$D$1116</f>
        <v>0</v>
      </c>
      <c r="J154" s="53" t="n">
        <f aca="false">TRUNC(H154*(1+I154),2)</f>
        <v>0</v>
      </c>
      <c r="K154" s="54" t="n">
        <f aca="false">TRUNC(J154*G154,2)</f>
        <v>0</v>
      </c>
      <c r="L154" s="51"/>
      <c r="M154" s="46"/>
      <c r="N154" s="7" t="n">
        <f aca="false">SUM(O154:V154)-K154</f>
        <v>0</v>
      </c>
      <c r="O154" s="51"/>
      <c r="P154" s="51"/>
      <c r="Q154" s="51" t="n">
        <f aca="false">K154</f>
        <v>0</v>
      </c>
      <c r="R154" s="51"/>
      <c r="S154" s="51"/>
      <c r="T154" s="51"/>
      <c r="U154" s="51"/>
      <c r="V154" s="51"/>
      <c r="W154" s="7"/>
      <c r="X154" s="7"/>
      <c r="IM154" s="10"/>
      <c r="IN154" s="10"/>
    </row>
    <row r="155" s="9" customFormat="true" ht="23.85" hidden="true" customHeight="false" outlineLevel="1" collapsed="false">
      <c r="A155" s="49" t="s">
        <v>344</v>
      </c>
      <c r="B155" s="50" t="s">
        <v>49</v>
      </c>
      <c r="C155" s="50" t="s">
        <v>301</v>
      </c>
      <c r="D155" s="50" t="s">
        <v>51</v>
      </c>
      <c r="E155" s="45" t="s">
        <v>302</v>
      </c>
      <c r="F155" s="7" t="s">
        <v>299</v>
      </c>
      <c r="G155" s="51" t="n">
        <v>106.83</v>
      </c>
      <c r="H155" s="52"/>
      <c r="I155" s="46" t="n">
        <f aca="false">$D$1116</f>
        <v>0</v>
      </c>
      <c r="J155" s="53" t="n">
        <f aca="false">TRUNC(H155*(1+I155),2)</f>
        <v>0</v>
      </c>
      <c r="K155" s="54" t="n">
        <f aca="false">TRUNC(J155*G155,2)</f>
        <v>0</v>
      </c>
      <c r="L155" s="51"/>
      <c r="M155" s="46"/>
      <c r="N155" s="7"/>
      <c r="O155" s="51"/>
      <c r="P155" s="51"/>
      <c r="Q155" s="51" t="n">
        <f aca="false">K155</f>
        <v>0</v>
      </c>
      <c r="R155" s="51"/>
      <c r="S155" s="51"/>
      <c r="T155" s="51"/>
      <c r="U155" s="51"/>
      <c r="V155" s="51"/>
      <c r="W155" s="7"/>
      <c r="X155" s="7"/>
      <c r="IM155" s="10"/>
      <c r="IN155" s="10"/>
    </row>
    <row r="156" s="9" customFormat="true" ht="23.85" hidden="true" customHeight="false" outlineLevel="1" collapsed="false">
      <c r="A156" s="49" t="s">
        <v>345</v>
      </c>
      <c r="B156" s="50" t="s">
        <v>49</v>
      </c>
      <c r="C156" s="50" t="s">
        <v>346</v>
      </c>
      <c r="D156" s="50" t="s">
        <v>51</v>
      </c>
      <c r="E156" s="45" t="s">
        <v>347</v>
      </c>
      <c r="F156" s="7" t="s">
        <v>121</v>
      </c>
      <c r="G156" s="51" t="n">
        <v>1.46</v>
      </c>
      <c r="H156" s="52"/>
      <c r="I156" s="46" t="n">
        <f aca="false">$D$1116</f>
        <v>0</v>
      </c>
      <c r="J156" s="53" t="n">
        <f aca="false">TRUNC(H156*(1+I156),2)</f>
        <v>0</v>
      </c>
      <c r="K156" s="54" t="n">
        <f aca="false">TRUNC(J156*G156,2)</f>
        <v>0</v>
      </c>
      <c r="L156" s="51"/>
      <c r="M156" s="46"/>
      <c r="N156" s="7"/>
      <c r="O156" s="51"/>
      <c r="P156" s="51"/>
      <c r="Q156" s="51" t="n">
        <f aca="false">K156</f>
        <v>0</v>
      </c>
      <c r="R156" s="51"/>
      <c r="S156" s="51"/>
      <c r="T156" s="51"/>
      <c r="U156" s="51"/>
      <c r="V156" s="51"/>
      <c r="W156" s="7"/>
      <c r="X156" s="7"/>
      <c r="IM156" s="10"/>
      <c r="IN156" s="10"/>
    </row>
    <row r="157" s="80" customFormat="true" ht="14.15" hidden="true" customHeight="false" outlineLevel="1" collapsed="false">
      <c r="A157" s="73" t="s">
        <v>348</v>
      </c>
      <c r="B157" s="75"/>
      <c r="C157" s="75"/>
      <c r="D157" s="75"/>
      <c r="E157" s="76" t="s">
        <v>349</v>
      </c>
      <c r="F157" s="79"/>
      <c r="G157" s="77"/>
      <c r="H157" s="52"/>
      <c r="I157" s="78"/>
      <c r="J157" s="87"/>
      <c r="K157" s="88"/>
      <c r="L157" s="77"/>
      <c r="M157" s="78"/>
      <c r="N157" s="79" t="n">
        <f aca="false">SUM(O157:V157)-K157</f>
        <v>0</v>
      </c>
      <c r="O157" s="77"/>
      <c r="P157" s="77"/>
      <c r="Q157" s="77"/>
      <c r="R157" s="77"/>
      <c r="S157" s="77"/>
      <c r="T157" s="77"/>
      <c r="U157" s="77"/>
      <c r="V157" s="77"/>
      <c r="W157" s="79"/>
      <c r="X157" s="79"/>
      <c r="IM157" s="89"/>
      <c r="IN157" s="89"/>
    </row>
    <row r="158" s="9" customFormat="true" ht="23.85" hidden="true" customHeight="false" outlineLevel="1" collapsed="false">
      <c r="A158" s="49" t="s">
        <v>350</v>
      </c>
      <c r="B158" s="50" t="s">
        <v>49</v>
      </c>
      <c r="C158" s="50" t="s">
        <v>309</v>
      </c>
      <c r="D158" s="50" t="s">
        <v>51</v>
      </c>
      <c r="E158" s="45" t="s">
        <v>310</v>
      </c>
      <c r="F158" s="7" t="s">
        <v>64</v>
      </c>
      <c r="G158" s="51" t="n">
        <v>17.4</v>
      </c>
      <c r="H158" s="52"/>
      <c r="I158" s="46" t="n">
        <f aca="false">$D$1116</f>
        <v>0</v>
      </c>
      <c r="J158" s="53" t="n">
        <f aca="false">TRUNC(H158*(1+I158),2)</f>
        <v>0</v>
      </c>
      <c r="K158" s="54" t="n">
        <f aca="false">TRUNC(J158*G158,2)</f>
        <v>0</v>
      </c>
      <c r="L158" s="51"/>
      <c r="M158" s="46"/>
      <c r="N158" s="7" t="n">
        <f aca="false">SUM(O158:V158)-K158</f>
        <v>0</v>
      </c>
      <c r="O158" s="51"/>
      <c r="P158" s="51"/>
      <c r="Q158" s="51" t="n">
        <f aca="false">K158</f>
        <v>0</v>
      </c>
      <c r="R158" s="51"/>
      <c r="S158" s="51"/>
      <c r="T158" s="51"/>
      <c r="U158" s="51"/>
      <c r="V158" s="51"/>
      <c r="W158" s="7"/>
      <c r="X158" s="7"/>
      <c r="IM158" s="10"/>
      <c r="IN158" s="10"/>
    </row>
    <row r="159" s="9" customFormat="true" ht="23.85" hidden="true" customHeight="false" outlineLevel="1" collapsed="false">
      <c r="A159" s="49" t="s">
        <v>351</v>
      </c>
      <c r="B159" s="50" t="s">
        <v>49</v>
      </c>
      <c r="C159" s="50" t="s">
        <v>297</v>
      </c>
      <c r="D159" s="50" t="s">
        <v>51</v>
      </c>
      <c r="E159" s="45" t="s">
        <v>298</v>
      </c>
      <c r="F159" s="7" t="s">
        <v>299</v>
      </c>
      <c r="G159" s="51" t="n">
        <v>15.84</v>
      </c>
      <c r="H159" s="52"/>
      <c r="I159" s="46" t="n">
        <f aca="false">$D$1116</f>
        <v>0</v>
      </c>
      <c r="J159" s="53" t="n">
        <f aca="false">TRUNC(H159*(1+I159),2)</f>
        <v>0</v>
      </c>
      <c r="K159" s="54" t="n">
        <f aca="false">TRUNC(J159*G159,2)</f>
        <v>0</v>
      </c>
      <c r="L159" s="51"/>
      <c r="M159" s="46"/>
      <c r="N159" s="7" t="n">
        <f aca="false">SUM(O159:V159)-K159</f>
        <v>0</v>
      </c>
      <c r="O159" s="51"/>
      <c r="P159" s="51"/>
      <c r="Q159" s="51" t="n">
        <f aca="false">K159</f>
        <v>0</v>
      </c>
      <c r="R159" s="51"/>
      <c r="S159" s="51"/>
      <c r="T159" s="51"/>
      <c r="U159" s="51"/>
      <c r="V159" s="51"/>
      <c r="W159" s="7"/>
      <c r="X159" s="7"/>
      <c r="IM159" s="10"/>
      <c r="IN159" s="10"/>
    </row>
    <row r="160" s="9" customFormat="true" ht="23.85" hidden="true" customHeight="false" outlineLevel="1" collapsed="false">
      <c r="A160" s="49" t="s">
        <v>352</v>
      </c>
      <c r="B160" s="50" t="s">
        <v>49</v>
      </c>
      <c r="C160" s="50" t="s">
        <v>301</v>
      </c>
      <c r="D160" s="50" t="s">
        <v>51</v>
      </c>
      <c r="E160" s="45" t="s">
        <v>302</v>
      </c>
      <c r="F160" s="7" t="s">
        <v>299</v>
      </c>
      <c r="G160" s="51" t="n">
        <v>76.56</v>
      </c>
      <c r="H160" s="52"/>
      <c r="I160" s="46" t="n">
        <f aca="false">$D$1116</f>
        <v>0</v>
      </c>
      <c r="J160" s="53" t="n">
        <f aca="false">TRUNC(H160*(1+I160),2)</f>
        <v>0</v>
      </c>
      <c r="K160" s="54" t="n">
        <f aca="false">TRUNC(J160*G160,2)</f>
        <v>0</v>
      </c>
      <c r="L160" s="51"/>
      <c r="M160" s="46"/>
      <c r="N160" s="7"/>
      <c r="O160" s="51"/>
      <c r="P160" s="51"/>
      <c r="Q160" s="51" t="n">
        <f aca="false">K160</f>
        <v>0</v>
      </c>
      <c r="R160" s="51"/>
      <c r="S160" s="51"/>
      <c r="T160" s="51"/>
      <c r="U160" s="51"/>
      <c r="V160" s="51"/>
      <c r="W160" s="7"/>
      <c r="X160" s="7"/>
      <c r="IM160" s="10"/>
      <c r="IN160" s="10"/>
    </row>
    <row r="161" s="9" customFormat="true" ht="23.85" hidden="true" customHeight="false" outlineLevel="1" collapsed="false">
      <c r="A161" s="49" t="s">
        <v>353</v>
      </c>
      <c r="B161" s="50" t="s">
        <v>49</v>
      </c>
      <c r="C161" s="50" t="s">
        <v>346</v>
      </c>
      <c r="D161" s="50" t="s">
        <v>51</v>
      </c>
      <c r="E161" s="45" t="s">
        <v>347</v>
      </c>
      <c r="F161" s="7" t="s">
        <v>121</v>
      </c>
      <c r="G161" s="51" t="n">
        <v>1.05</v>
      </c>
      <c r="H161" s="52"/>
      <c r="I161" s="46" t="n">
        <f aca="false">$D$1116</f>
        <v>0</v>
      </c>
      <c r="J161" s="53" t="n">
        <f aca="false">TRUNC(H161*(1+I161),2)</f>
        <v>0</v>
      </c>
      <c r="K161" s="54" t="n">
        <f aca="false">TRUNC(J161*G161,2)</f>
        <v>0</v>
      </c>
      <c r="L161" s="51"/>
      <c r="M161" s="46"/>
      <c r="N161" s="7"/>
      <c r="O161" s="51"/>
      <c r="P161" s="51"/>
      <c r="Q161" s="51" t="n">
        <f aca="false">K161</f>
        <v>0</v>
      </c>
      <c r="R161" s="51"/>
      <c r="S161" s="51"/>
      <c r="T161" s="51"/>
      <c r="U161" s="51"/>
      <c r="V161" s="51"/>
      <c r="W161" s="7"/>
      <c r="X161" s="7"/>
      <c r="IM161" s="10"/>
      <c r="IN161" s="10"/>
    </row>
    <row r="162" s="80" customFormat="true" ht="14.15" hidden="true" customHeight="false" outlineLevel="1" collapsed="false">
      <c r="A162" s="73" t="s">
        <v>354</v>
      </c>
      <c r="B162" s="75"/>
      <c r="C162" s="75"/>
      <c r="D162" s="75"/>
      <c r="E162" s="76" t="s">
        <v>355</v>
      </c>
      <c r="F162" s="79"/>
      <c r="G162" s="77"/>
      <c r="H162" s="52"/>
      <c r="I162" s="78"/>
      <c r="J162" s="87"/>
      <c r="K162" s="88"/>
      <c r="L162" s="77"/>
      <c r="M162" s="78"/>
      <c r="N162" s="79" t="n">
        <f aca="false">SUM(O162:V162)-K162</f>
        <v>0</v>
      </c>
      <c r="O162" s="77"/>
      <c r="P162" s="77"/>
      <c r="Q162" s="77"/>
      <c r="R162" s="77"/>
      <c r="S162" s="77"/>
      <c r="T162" s="77"/>
      <c r="U162" s="77"/>
      <c r="V162" s="77"/>
      <c r="W162" s="79"/>
      <c r="X162" s="79"/>
      <c r="IM162" s="89"/>
      <c r="IN162" s="89"/>
    </row>
    <row r="163" s="9" customFormat="true" ht="23.85" hidden="true" customHeight="false" outlineLevel="1" collapsed="false">
      <c r="A163" s="49" t="s">
        <v>356</v>
      </c>
      <c r="B163" s="50" t="s">
        <v>49</v>
      </c>
      <c r="C163" s="50" t="s">
        <v>309</v>
      </c>
      <c r="D163" s="50" t="s">
        <v>51</v>
      </c>
      <c r="E163" s="45" t="s">
        <v>310</v>
      </c>
      <c r="F163" s="7" t="s">
        <v>64</v>
      </c>
      <c r="G163" s="51" t="n">
        <v>10.01</v>
      </c>
      <c r="H163" s="52"/>
      <c r="I163" s="46" t="n">
        <f aca="false">$D$1116</f>
        <v>0</v>
      </c>
      <c r="J163" s="53" t="n">
        <f aca="false">TRUNC(H163*(1+I163),2)</f>
        <v>0</v>
      </c>
      <c r="K163" s="54" t="n">
        <f aca="false">TRUNC(J163*G163,2)</f>
        <v>0</v>
      </c>
      <c r="L163" s="51"/>
      <c r="M163" s="46"/>
      <c r="N163" s="7" t="n">
        <f aca="false">SUM(O163:V163)-K163</f>
        <v>0</v>
      </c>
      <c r="O163" s="51"/>
      <c r="P163" s="51"/>
      <c r="Q163" s="51" t="n">
        <f aca="false">K163</f>
        <v>0</v>
      </c>
      <c r="R163" s="51"/>
      <c r="S163" s="51"/>
      <c r="T163" s="51"/>
      <c r="U163" s="51"/>
      <c r="V163" s="51"/>
      <c r="W163" s="7"/>
      <c r="X163" s="7"/>
      <c r="IM163" s="10"/>
      <c r="IN163" s="10"/>
    </row>
    <row r="164" s="9" customFormat="true" ht="23.85" hidden="true" customHeight="false" outlineLevel="1" collapsed="false">
      <c r="A164" s="49" t="s">
        <v>357</v>
      </c>
      <c r="B164" s="50" t="s">
        <v>49</v>
      </c>
      <c r="C164" s="50" t="s">
        <v>297</v>
      </c>
      <c r="D164" s="50" t="s">
        <v>51</v>
      </c>
      <c r="E164" s="45" t="s">
        <v>298</v>
      </c>
      <c r="F164" s="7" t="s">
        <v>299</v>
      </c>
      <c r="G164" s="51" t="n">
        <v>8.12</v>
      </c>
      <c r="H164" s="52"/>
      <c r="I164" s="46" t="n">
        <f aca="false">$D$1116</f>
        <v>0</v>
      </c>
      <c r="J164" s="53" t="n">
        <f aca="false">TRUNC(H164*(1+I164),2)</f>
        <v>0</v>
      </c>
      <c r="K164" s="54" t="n">
        <f aca="false">TRUNC(J164*G164,2)</f>
        <v>0</v>
      </c>
      <c r="L164" s="51"/>
      <c r="M164" s="46"/>
      <c r="N164" s="7" t="n">
        <f aca="false">SUM(O164:V164)-K164</f>
        <v>0</v>
      </c>
      <c r="O164" s="51"/>
      <c r="P164" s="51"/>
      <c r="Q164" s="51" t="n">
        <f aca="false">K164</f>
        <v>0</v>
      </c>
      <c r="R164" s="51"/>
      <c r="S164" s="51"/>
      <c r="T164" s="51"/>
      <c r="U164" s="51"/>
      <c r="V164" s="51"/>
      <c r="W164" s="7"/>
      <c r="X164" s="7"/>
      <c r="IM164" s="10"/>
      <c r="IN164" s="10"/>
    </row>
    <row r="165" s="9" customFormat="true" ht="23.85" hidden="true" customHeight="false" outlineLevel="1" collapsed="false">
      <c r="A165" s="49" t="s">
        <v>358</v>
      </c>
      <c r="B165" s="50" t="s">
        <v>49</v>
      </c>
      <c r="C165" s="50" t="s">
        <v>301</v>
      </c>
      <c r="D165" s="50" t="s">
        <v>51</v>
      </c>
      <c r="E165" s="45" t="s">
        <v>302</v>
      </c>
      <c r="F165" s="7" t="s">
        <v>299</v>
      </c>
      <c r="G165" s="51" t="n">
        <v>25.17</v>
      </c>
      <c r="H165" s="52"/>
      <c r="I165" s="46" t="n">
        <f aca="false">$D$1116</f>
        <v>0</v>
      </c>
      <c r="J165" s="53" t="n">
        <f aca="false">TRUNC(H165*(1+I165),2)</f>
        <v>0</v>
      </c>
      <c r="K165" s="54" t="n">
        <f aca="false">TRUNC(J165*G165,2)</f>
        <v>0</v>
      </c>
      <c r="L165" s="51"/>
      <c r="M165" s="46"/>
      <c r="N165" s="7"/>
      <c r="O165" s="51"/>
      <c r="P165" s="51"/>
      <c r="Q165" s="51" t="n">
        <f aca="false">K165</f>
        <v>0</v>
      </c>
      <c r="R165" s="51"/>
      <c r="S165" s="51"/>
      <c r="T165" s="51"/>
      <c r="U165" s="51"/>
      <c r="V165" s="51"/>
      <c r="W165" s="7"/>
      <c r="X165" s="7"/>
      <c r="IM165" s="10"/>
      <c r="IN165" s="10"/>
    </row>
    <row r="166" s="9" customFormat="true" ht="23.85" hidden="true" customHeight="false" outlineLevel="1" collapsed="false">
      <c r="A166" s="49" t="s">
        <v>359</v>
      </c>
      <c r="B166" s="50" t="s">
        <v>49</v>
      </c>
      <c r="C166" s="50" t="s">
        <v>346</v>
      </c>
      <c r="D166" s="50" t="s">
        <v>51</v>
      </c>
      <c r="E166" s="45" t="s">
        <v>347</v>
      </c>
      <c r="F166" s="7" t="s">
        <v>121</v>
      </c>
      <c r="G166" s="51" t="n">
        <v>0.6</v>
      </c>
      <c r="H166" s="52"/>
      <c r="I166" s="46" t="n">
        <f aca="false">$D$1116</f>
        <v>0</v>
      </c>
      <c r="J166" s="53" t="n">
        <f aca="false">TRUNC(H166*(1+I166),2)</f>
        <v>0</v>
      </c>
      <c r="K166" s="54" t="n">
        <f aca="false">TRUNC(J166*G166,2)</f>
        <v>0</v>
      </c>
      <c r="L166" s="51"/>
      <c r="M166" s="46"/>
      <c r="N166" s="7"/>
      <c r="O166" s="51"/>
      <c r="P166" s="51"/>
      <c r="Q166" s="51" t="n">
        <f aca="false">K166</f>
        <v>0</v>
      </c>
      <c r="R166" s="51"/>
      <c r="S166" s="51"/>
      <c r="T166" s="51"/>
      <c r="U166" s="51"/>
      <c r="V166" s="51"/>
      <c r="W166" s="7"/>
      <c r="X166" s="7"/>
      <c r="IM166" s="10"/>
      <c r="IN166" s="10"/>
    </row>
    <row r="167" s="80" customFormat="true" ht="14.15" hidden="true" customHeight="false" outlineLevel="1" collapsed="false">
      <c r="A167" s="73" t="s">
        <v>360</v>
      </c>
      <c r="B167" s="75"/>
      <c r="C167" s="75"/>
      <c r="D167" s="75"/>
      <c r="E167" s="76" t="s">
        <v>361</v>
      </c>
      <c r="F167" s="79"/>
      <c r="G167" s="77"/>
      <c r="H167" s="52"/>
      <c r="I167" s="78"/>
      <c r="J167" s="87"/>
      <c r="K167" s="88"/>
      <c r="L167" s="77"/>
      <c r="M167" s="78"/>
      <c r="N167" s="79" t="n">
        <f aca="false">SUM(O167:V167)-K167</f>
        <v>0</v>
      </c>
      <c r="O167" s="77"/>
      <c r="P167" s="77"/>
      <c r="Q167" s="77"/>
      <c r="R167" s="77"/>
      <c r="S167" s="77"/>
      <c r="T167" s="77"/>
      <c r="U167" s="77"/>
      <c r="V167" s="77"/>
      <c r="W167" s="79"/>
      <c r="X167" s="79"/>
      <c r="IM167" s="89"/>
      <c r="IN167" s="89"/>
    </row>
    <row r="168" s="9" customFormat="true" ht="23.85" hidden="true" customHeight="false" outlineLevel="1" collapsed="false">
      <c r="A168" s="49" t="s">
        <v>362</v>
      </c>
      <c r="B168" s="50" t="s">
        <v>49</v>
      </c>
      <c r="C168" s="50" t="s">
        <v>309</v>
      </c>
      <c r="D168" s="50" t="s">
        <v>51</v>
      </c>
      <c r="E168" s="45" t="s">
        <v>310</v>
      </c>
      <c r="F168" s="7" t="s">
        <v>64</v>
      </c>
      <c r="G168" s="51" t="n">
        <v>5.4</v>
      </c>
      <c r="H168" s="52"/>
      <c r="I168" s="46" t="n">
        <f aca="false">$D$1116</f>
        <v>0</v>
      </c>
      <c r="J168" s="53" t="n">
        <f aca="false">TRUNC(H168*(1+I168),2)</f>
        <v>0</v>
      </c>
      <c r="K168" s="54" t="n">
        <f aca="false">TRUNC(J168*G168,2)</f>
        <v>0</v>
      </c>
      <c r="L168" s="51"/>
      <c r="M168" s="46"/>
      <c r="N168" s="7" t="n">
        <f aca="false">SUM(O168:V168)-K168</f>
        <v>0</v>
      </c>
      <c r="O168" s="51"/>
      <c r="P168" s="51"/>
      <c r="Q168" s="51" t="n">
        <f aca="false">K168</f>
        <v>0</v>
      </c>
      <c r="R168" s="51"/>
      <c r="S168" s="51"/>
      <c r="T168" s="51"/>
      <c r="U168" s="51"/>
      <c r="V168" s="51"/>
      <c r="W168" s="7"/>
      <c r="X168" s="7"/>
      <c r="IM168" s="10"/>
      <c r="IN168" s="10"/>
    </row>
    <row r="169" s="9" customFormat="true" ht="23.85" hidden="true" customHeight="false" outlineLevel="1" collapsed="false">
      <c r="A169" s="49" t="s">
        <v>363</v>
      </c>
      <c r="B169" s="50" t="s">
        <v>49</v>
      </c>
      <c r="C169" s="50" t="s">
        <v>297</v>
      </c>
      <c r="D169" s="50" t="s">
        <v>51</v>
      </c>
      <c r="E169" s="45" t="s">
        <v>298</v>
      </c>
      <c r="F169" s="7" t="s">
        <v>299</v>
      </c>
      <c r="G169" s="51" t="n">
        <v>5.2</v>
      </c>
      <c r="H169" s="52"/>
      <c r="I169" s="46" t="n">
        <f aca="false">$D$1116</f>
        <v>0</v>
      </c>
      <c r="J169" s="53" t="n">
        <f aca="false">TRUNC(H169*(1+I169),2)</f>
        <v>0</v>
      </c>
      <c r="K169" s="54" t="n">
        <f aca="false">TRUNC(J169*G169,2)</f>
        <v>0</v>
      </c>
      <c r="L169" s="51"/>
      <c r="M169" s="46"/>
      <c r="N169" s="7" t="n">
        <f aca="false">SUM(O169:V169)-K169</f>
        <v>0</v>
      </c>
      <c r="O169" s="51"/>
      <c r="P169" s="51"/>
      <c r="Q169" s="51" t="n">
        <f aca="false">K169</f>
        <v>0</v>
      </c>
      <c r="R169" s="51"/>
      <c r="S169" s="51"/>
      <c r="T169" s="51"/>
      <c r="U169" s="51"/>
      <c r="V169" s="51"/>
      <c r="W169" s="7"/>
      <c r="X169" s="7"/>
      <c r="IM169" s="10"/>
      <c r="IN169" s="10"/>
    </row>
    <row r="170" s="9" customFormat="true" ht="23.85" hidden="true" customHeight="false" outlineLevel="1" collapsed="false">
      <c r="A170" s="49" t="s">
        <v>364</v>
      </c>
      <c r="B170" s="50" t="s">
        <v>49</v>
      </c>
      <c r="C170" s="50" t="s">
        <v>301</v>
      </c>
      <c r="D170" s="50" t="s">
        <v>51</v>
      </c>
      <c r="E170" s="45" t="s">
        <v>302</v>
      </c>
      <c r="F170" s="7" t="s">
        <v>299</v>
      </c>
      <c r="G170" s="51" t="n">
        <v>19.08</v>
      </c>
      <c r="H170" s="52"/>
      <c r="I170" s="46" t="n">
        <f aca="false">$D$1116</f>
        <v>0</v>
      </c>
      <c r="J170" s="53" t="n">
        <f aca="false">TRUNC(H170*(1+I170),2)</f>
        <v>0</v>
      </c>
      <c r="K170" s="54" t="n">
        <f aca="false">TRUNC(J170*G170,2)</f>
        <v>0</v>
      </c>
      <c r="L170" s="51"/>
      <c r="M170" s="46"/>
      <c r="N170" s="7"/>
      <c r="O170" s="51"/>
      <c r="P170" s="51"/>
      <c r="Q170" s="51" t="n">
        <f aca="false">K170</f>
        <v>0</v>
      </c>
      <c r="R170" s="51"/>
      <c r="S170" s="51"/>
      <c r="T170" s="51"/>
      <c r="U170" s="51"/>
      <c r="V170" s="51"/>
      <c r="W170" s="7"/>
      <c r="X170" s="7"/>
      <c r="IM170" s="10"/>
      <c r="IN170" s="10"/>
    </row>
    <row r="171" s="9" customFormat="true" ht="23.85" hidden="true" customHeight="false" outlineLevel="1" collapsed="false">
      <c r="A171" s="49" t="s">
        <v>365</v>
      </c>
      <c r="B171" s="50" t="s">
        <v>49</v>
      </c>
      <c r="C171" s="50" t="s">
        <v>346</v>
      </c>
      <c r="D171" s="50" t="s">
        <v>51</v>
      </c>
      <c r="E171" s="45" t="s">
        <v>347</v>
      </c>
      <c r="F171" s="7" t="s">
        <v>121</v>
      </c>
      <c r="G171" s="51" t="n">
        <v>0.41</v>
      </c>
      <c r="H171" s="52"/>
      <c r="I171" s="46" t="n">
        <f aca="false">$D$1116</f>
        <v>0</v>
      </c>
      <c r="J171" s="53" t="n">
        <f aca="false">TRUNC(H171*(1+I171),2)</f>
        <v>0</v>
      </c>
      <c r="K171" s="54" t="n">
        <f aca="false">TRUNC(J171*G171,2)</f>
        <v>0</v>
      </c>
      <c r="L171" s="51"/>
      <c r="M171" s="46"/>
      <c r="N171" s="7"/>
      <c r="O171" s="51"/>
      <c r="P171" s="51"/>
      <c r="Q171" s="51" t="n">
        <f aca="false">K171</f>
        <v>0</v>
      </c>
      <c r="R171" s="51"/>
      <c r="S171" s="51"/>
      <c r="T171" s="51"/>
      <c r="U171" s="51"/>
      <c r="V171" s="51"/>
      <c r="W171" s="7"/>
      <c r="X171" s="7"/>
      <c r="IM171" s="10"/>
      <c r="IN171" s="10"/>
    </row>
    <row r="172" s="85" customFormat="true" ht="14.15" hidden="true" customHeight="false" outlineLevel="1" collapsed="false">
      <c r="A172" s="65" t="s">
        <v>366</v>
      </c>
      <c r="B172" s="67"/>
      <c r="C172" s="67"/>
      <c r="D172" s="67"/>
      <c r="E172" s="68" t="s">
        <v>166</v>
      </c>
      <c r="F172" s="71"/>
      <c r="G172" s="71"/>
      <c r="H172" s="52"/>
      <c r="I172" s="71"/>
      <c r="J172" s="71"/>
      <c r="K172" s="86"/>
      <c r="L172" s="69"/>
      <c r="M172" s="70"/>
      <c r="N172" s="71" t="n">
        <f aca="false">SUM(O172:V172)-K172</f>
        <v>0</v>
      </c>
      <c r="O172" s="71"/>
      <c r="P172" s="71"/>
      <c r="Q172" s="71"/>
      <c r="R172" s="71"/>
      <c r="S172" s="71"/>
      <c r="T172" s="71"/>
      <c r="U172" s="71"/>
      <c r="V172" s="71"/>
      <c r="W172" s="66"/>
      <c r="X172" s="66"/>
    </row>
    <row r="173" s="80" customFormat="true" ht="14.15" hidden="true" customHeight="false" outlineLevel="1" collapsed="false">
      <c r="A173" s="73" t="s">
        <v>367</v>
      </c>
      <c r="B173" s="75"/>
      <c r="C173" s="75"/>
      <c r="D173" s="75"/>
      <c r="E173" s="76" t="s">
        <v>292</v>
      </c>
      <c r="F173" s="79"/>
      <c r="G173" s="77"/>
      <c r="H173" s="52"/>
      <c r="I173" s="78"/>
      <c r="J173" s="78"/>
      <c r="K173" s="93"/>
      <c r="L173" s="77"/>
      <c r="M173" s="78"/>
      <c r="N173" s="79" t="n">
        <f aca="false">SUM(O173:V173)-K173</f>
        <v>0</v>
      </c>
      <c r="O173" s="77"/>
      <c r="P173" s="77"/>
      <c r="Q173" s="77"/>
      <c r="R173" s="77"/>
      <c r="S173" s="77"/>
      <c r="T173" s="77"/>
      <c r="U173" s="77"/>
      <c r="V173" s="77"/>
      <c r="W173" s="79"/>
      <c r="X173" s="79"/>
      <c r="IM173" s="89"/>
      <c r="IN173" s="89"/>
    </row>
    <row r="174" s="9" customFormat="true" ht="35.05" hidden="true" customHeight="false" outlineLevel="1" collapsed="false">
      <c r="A174" s="49" t="s">
        <v>368</v>
      </c>
      <c r="B174" s="50" t="s">
        <v>49</v>
      </c>
      <c r="C174" s="50" t="s">
        <v>294</v>
      </c>
      <c r="D174" s="50" t="s">
        <v>51</v>
      </c>
      <c r="E174" s="45" t="s">
        <v>295</v>
      </c>
      <c r="F174" s="7" t="s">
        <v>64</v>
      </c>
      <c r="G174" s="51" t="n">
        <v>5.13</v>
      </c>
      <c r="H174" s="52"/>
      <c r="I174" s="46" t="n">
        <f aca="false">$D$1116</f>
        <v>0</v>
      </c>
      <c r="J174" s="53" t="n">
        <f aca="false">TRUNC(H174*(1+I174),2)</f>
        <v>0</v>
      </c>
      <c r="K174" s="54" t="n">
        <f aca="false">TRUNC(J174*G174,2)</f>
        <v>0</v>
      </c>
      <c r="L174" s="51"/>
      <c r="M174" s="46"/>
      <c r="N174" s="7" t="n">
        <f aca="false">SUM(O174:V174)-K174</f>
        <v>0</v>
      </c>
      <c r="O174" s="51"/>
      <c r="P174" s="51"/>
      <c r="Q174" s="51"/>
      <c r="R174" s="51"/>
      <c r="S174" s="51" t="n">
        <f aca="false">K174</f>
        <v>0</v>
      </c>
      <c r="T174" s="51"/>
      <c r="U174" s="51"/>
      <c r="V174" s="51"/>
      <c r="W174" s="7"/>
      <c r="X174" s="7"/>
      <c r="IM174" s="10"/>
      <c r="IN174" s="10"/>
    </row>
    <row r="175" s="9" customFormat="true" ht="23.85" hidden="true" customHeight="false" outlineLevel="1" collapsed="false">
      <c r="A175" s="49" t="s">
        <v>311</v>
      </c>
      <c r="B175" s="50" t="s">
        <v>49</v>
      </c>
      <c r="C175" s="50" t="s">
        <v>297</v>
      </c>
      <c r="D175" s="50" t="s">
        <v>51</v>
      </c>
      <c r="E175" s="45" t="s">
        <v>298</v>
      </c>
      <c r="F175" s="7" t="s">
        <v>299</v>
      </c>
      <c r="G175" s="51" t="n">
        <v>8.42</v>
      </c>
      <c r="H175" s="52"/>
      <c r="I175" s="46" t="n">
        <f aca="false">$D$1116</f>
        <v>0</v>
      </c>
      <c r="J175" s="53" t="n">
        <f aca="false">TRUNC(H175*(1+I175),2)</f>
        <v>0</v>
      </c>
      <c r="K175" s="54" t="n">
        <f aca="false">TRUNC(J175*G175,2)</f>
        <v>0</v>
      </c>
      <c r="L175" s="51"/>
      <c r="M175" s="46"/>
      <c r="N175" s="7" t="n">
        <f aca="false">SUM(O175:V175)-K175</f>
        <v>0</v>
      </c>
      <c r="O175" s="51"/>
      <c r="P175" s="51"/>
      <c r="Q175" s="51"/>
      <c r="R175" s="51"/>
      <c r="S175" s="51" t="n">
        <f aca="false">K175</f>
        <v>0</v>
      </c>
      <c r="T175" s="51"/>
      <c r="U175" s="51"/>
      <c r="V175" s="51"/>
      <c r="W175" s="7"/>
      <c r="X175" s="7"/>
      <c r="IM175" s="10"/>
      <c r="IN175" s="10"/>
    </row>
    <row r="176" s="9" customFormat="true" ht="23.85" hidden="true" customHeight="false" outlineLevel="1" collapsed="false">
      <c r="A176" s="49" t="s">
        <v>312</v>
      </c>
      <c r="B176" s="50" t="s">
        <v>49</v>
      </c>
      <c r="C176" s="50" t="s">
        <v>301</v>
      </c>
      <c r="D176" s="50" t="s">
        <v>51</v>
      </c>
      <c r="E176" s="45" t="s">
        <v>302</v>
      </c>
      <c r="F176" s="7" t="s">
        <v>299</v>
      </c>
      <c r="G176" s="51" t="n">
        <v>8.65</v>
      </c>
      <c r="H176" s="52"/>
      <c r="I176" s="46" t="n">
        <f aca="false">$D$1116</f>
        <v>0</v>
      </c>
      <c r="J176" s="53" t="n">
        <f aca="false">TRUNC(H176*(1+I176),2)</f>
        <v>0</v>
      </c>
      <c r="K176" s="54" t="n">
        <f aca="false">TRUNC(J176*G176,2)</f>
        <v>0</v>
      </c>
      <c r="L176" s="51"/>
      <c r="M176" s="46"/>
      <c r="N176" s="7" t="n">
        <f aca="false">SUM(O176:V176)-K176</f>
        <v>0</v>
      </c>
      <c r="O176" s="51"/>
      <c r="P176" s="51"/>
      <c r="Q176" s="51"/>
      <c r="R176" s="51"/>
      <c r="S176" s="51" t="n">
        <f aca="false">K176</f>
        <v>0</v>
      </c>
      <c r="T176" s="51"/>
      <c r="U176" s="51"/>
      <c r="V176" s="51"/>
      <c r="W176" s="7"/>
      <c r="X176" s="7"/>
      <c r="IM176" s="10"/>
      <c r="IN176" s="10"/>
    </row>
    <row r="177" s="9" customFormat="true" ht="23.85" hidden="true" customHeight="false" outlineLevel="1" collapsed="false">
      <c r="A177" s="49" t="s">
        <v>369</v>
      </c>
      <c r="B177" s="50" t="s">
        <v>49</v>
      </c>
      <c r="C177" s="50" t="s">
        <v>304</v>
      </c>
      <c r="D177" s="50" t="s">
        <v>51</v>
      </c>
      <c r="E177" s="45" t="s">
        <v>305</v>
      </c>
      <c r="F177" s="7" t="s">
        <v>121</v>
      </c>
      <c r="G177" s="51" t="n">
        <v>0.39</v>
      </c>
      <c r="H177" s="52"/>
      <c r="I177" s="46" t="n">
        <f aca="false">$D$1116</f>
        <v>0</v>
      </c>
      <c r="J177" s="53" t="n">
        <f aca="false">TRUNC(H177*(1+I177),2)</f>
        <v>0</v>
      </c>
      <c r="K177" s="54" t="n">
        <f aca="false">TRUNC(J177*G177,2)</f>
        <v>0</v>
      </c>
      <c r="L177" s="51"/>
      <c r="M177" s="46"/>
      <c r="N177" s="7" t="n">
        <f aca="false">SUM(O177:V177)-K177</f>
        <v>0</v>
      </c>
      <c r="O177" s="51"/>
      <c r="P177" s="51"/>
      <c r="Q177" s="51"/>
      <c r="R177" s="51"/>
      <c r="S177" s="51" t="n">
        <f aca="false">K177</f>
        <v>0</v>
      </c>
      <c r="T177" s="51"/>
      <c r="U177" s="51"/>
      <c r="V177" s="51"/>
      <c r="W177" s="7"/>
      <c r="X177" s="7"/>
      <c r="IM177" s="10"/>
      <c r="IN177" s="10"/>
    </row>
    <row r="178" s="80" customFormat="true" ht="14.15" hidden="true" customHeight="false" outlineLevel="1" collapsed="false">
      <c r="A178" s="73" t="s">
        <v>370</v>
      </c>
      <c r="B178" s="75"/>
      <c r="C178" s="75"/>
      <c r="D178" s="75"/>
      <c r="E178" s="76" t="s">
        <v>307</v>
      </c>
      <c r="F178" s="79"/>
      <c r="G178" s="77"/>
      <c r="H178" s="52"/>
      <c r="I178" s="78"/>
      <c r="J178" s="78"/>
      <c r="K178" s="93"/>
      <c r="L178" s="77"/>
      <c r="M178" s="78"/>
      <c r="N178" s="79" t="n">
        <f aca="false">SUM(O178:V178)-K178</f>
        <v>0</v>
      </c>
      <c r="O178" s="77"/>
      <c r="P178" s="77"/>
      <c r="Q178" s="77"/>
      <c r="R178" s="77"/>
      <c r="S178" s="77"/>
      <c r="T178" s="77"/>
      <c r="U178" s="77"/>
      <c r="V178" s="77"/>
      <c r="W178" s="79"/>
      <c r="X178" s="79"/>
      <c r="IM178" s="89"/>
      <c r="IN178" s="89"/>
    </row>
    <row r="179" s="9" customFormat="true" ht="23.85" hidden="true" customHeight="false" outlineLevel="1" collapsed="false">
      <c r="A179" s="49" t="s">
        <v>371</v>
      </c>
      <c r="B179" s="50" t="s">
        <v>49</v>
      </c>
      <c r="C179" s="50" t="s">
        <v>309</v>
      </c>
      <c r="D179" s="50" t="s">
        <v>51</v>
      </c>
      <c r="E179" s="45" t="s">
        <v>310</v>
      </c>
      <c r="F179" s="7" t="s">
        <v>64</v>
      </c>
      <c r="G179" s="51" t="n">
        <v>3.1</v>
      </c>
      <c r="H179" s="52"/>
      <c r="I179" s="46" t="n">
        <f aca="false">$D$1116</f>
        <v>0</v>
      </c>
      <c r="J179" s="53" t="n">
        <f aca="false">TRUNC(H179*(1+I179),2)</f>
        <v>0</v>
      </c>
      <c r="K179" s="54" t="n">
        <f aca="false">TRUNC(J179*G179,2)</f>
        <v>0</v>
      </c>
      <c r="L179" s="51"/>
      <c r="M179" s="46"/>
      <c r="N179" s="7" t="n">
        <f aca="false">SUM(O179:V179)-K179</f>
        <v>0</v>
      </c>
      <c r="O179" s="51"/>
      <c r="P179" s="51"/>
      <c r="Q179" s="51"/>
      <c r="R179" s="51"/>
      <c r="S179" s="51"/>
      <c r="T179" s="51"/>
      <c r="U179" s="51"/>
      <c r="V179" s="51" t="n">
        <f aca="false">K179</f>
        <v>0</v>
      </c>
      <c r="W179" s="7"/>
      <c r="X179" s="7"/>
      <c r="IM179" s="10"/>
      <c r="IN179" s="10"/>
    </row>
    <row r="180" s="9" customFormat="true" ht="23.85" hidden="true" customHeight="false" outlineLevel="1" collapsed="false">
      <c r="A180" s="49" t="s">
        <v>372</v>
      </c>
      <c r="B180" s="50" t="s">
        <v>49</v>
      </c>
      <c r="C180" s="50" t="s">
        <v>301</v>
      </c>
      <c r="D180" s="50" t="s">
        <v>51</v>
      </c>
      <c r="E180" s="45" t="s">
        <v>302</v>
      </c>
      <c r="F180" s="7" t="s">
        <v>299</v>
      </c>
      <c r="G180" s="51" t="n">
        <v>8.72</v>
      </c>
      <c r="H180" s="52"/>
      <c r="I180" s="46" t="n">
        <f aca="false">$D$1116</f>
        <v>0</v>
      </c>
      <c r="J180" s="53" t="n">
        <f aca="false">TRUNC(H180*(1+I180),2)</f>
        <v>0</v>
      </c>
      <c r="K180" s="54" t="n">
        <f aca="false">TRUNC(J180*G180,2)</f>
        <v>0</v>
      </c>
      <c r="L180" s="51"/>
      <c r="M180" s="46"/>
      <c r="N180" s="7" t="n">
        <f aca="false">SUM(O180:V180)-K180</f>
        <v>0</v>
      </c>
      <c r="O180" s="51"/>
      <c r="P180" s="51"/>
      <c r="Q180" s="51"/>
      <c r="R180" s="51"/>
      <c r="S180" s="51"/>
      <c r="T180" s="51"/>
      <c r="U180" s="51"/>
      <c r="V180" s="51" t="n">
        <f aca="false">K180</f>
        <v>0</v>
      </c>
      <c r="W180" s="7"/>
      <c r="X180" s="7"/>
      <c r="IM180" s="10"/>
      <c r="IN180" s="10"/>
    </row>
    <row r="181" s="9" customFormat="true" ht="23.85" hidden="true" customHeight="false" outlineLevel="1" collapsed="false">
      <c r="A181" s="49" t="s">
        <v>373</v>
      </c>
      <c r="B181" s="50" t="s">
        <v>49</v>
      </c>
      <c r="C181" s="50" t="s">
        <v>304</v>
      </c>
      <c r="D181" s="50" t="s">
        <v>51</v>
      </c>
      <c r="E181" s="45" t="s">
        <v>305</v>
      </c>
      <c r="F181" s="7" t="s">
        <v>121</v>
      </c>
      <c r="G181" s="51" t="n">
        <v>0.14</v>
      </c>
      <c r="H181" s="52"/>
      <c r="I181" s="46" t="n">
        <f aca="false">$D$1116</f>
        <v>0</v>
      </c>
      <c r="J181" s="53" t="n">
        <f aca="false">TRUNC(H181*(1+I181),2)</f>
        <v>0</v>
      </c>
      <c r="K181" s="54" t="n">
        <f aca="false">TRUNC(J181*G181,2)</f>
        <v>0</v>
      </c>
      <c r="L181" s="51"/>
      <c r="M181" s="46"/>
      <c r="N181" s="7" t="n">
        <f aca="false">SUM(O181:V181)-K181</f>
        <v>0</v>
      </c>
      <c r="O181" s="51"/>
      <c r="P181" s="51"/>
      <c r="Q181" s="51"/>
      <c r="R181" s="51"/>
      <c r="S181" s="51"/>
      <c r="T181" s="51"/>
      <c r="U181" s="51"/>
      <c r="V181" s="51" t="n">
        <f aca="false">K181</f>
        <v>0</v>
      </c>
      <c r="W181" s="7"/>
      <c r="X181" s="7"/>
      <c r="IM181" s="10"/>
      <c r="IN181" s="10"/>
    </row>
    <row r="182" s="80" customFormat="true" ht="14.15" hidden="true" customHeight="false" outlineLevel="1" collapsed="false">
      <c r="A182" s="73" t="s">
        <v>374</v>
      </c>
      <c r="B182" s="75"/>
      <c r="C182" s="75"/>
      <c r="D182" s="75"/>
      <c r="E182" s="76" t="s">
        <v>328</v>
      </c>
      <c r="F182" s="74"/>
      <c r="G182" s="92"/>
      <c r="H182" s="55"/>
      <c r="I182" s="78"/>
      <c r="J182" s="78"/>
      <c r="K182" s="77"/>
      <c r="L182" s="77"/>
      <c r="M182" s="78"/>
      <c r="N182" s="79" t="n">
        <f aca="false">SUM(O182:V182)-K182</f>
        <v>0</v>
      </c>
      <c r="O182" s="77"/>
      <c r="P182" s="77"/>
      <c r="Q182" s="77"/>
      <c r="R182" s="77"/>
      <c r="S182" s="77"/>
      <c r="T182" s="77"/>
      <c r="U182" s="77"/>
      <c r="V182" s="77"/>
      <c r="W182" s="79"/>
      <c r="X182" s="79"/>
      <c r="IM182" s="89"/>
      <c r="IN182" s="89"/>
    </row>
    <row r="183" s="9" customFormat="true" ht="23.85" hidden="true" customHeight="false" outlineLevel="1" collapsed="false">
      <c r="A183" s="49" t="s">
        <v>375</v>
      </c>
      <c r="B183" s="50" t="s">
        <v>49</v>
      </c>
      <c r="C183" s="50" t="s">
        <v>330</v>
      </c>
      <c r="D183" s="50" t="s">
        <v>51</v>
      </c>
      <c r="E183" s="45" t="s">
        <v>331</v>
      </c>
      <c r="F183" s="7" t="s">
        <v>130</v>
      </c>
      <c r="G183" s="51" t="n">
        <v>49.64</v>
      </c>
      <c r="H183" s="52"/>
      <c r="I183" s="46" t="n">
        <f aca="false">$D$1116</f>
        <v>0</v>
      </c>
      <c r="J183" s="53" t="n">
        <f aca="false">TRUNC(H183*(1+I183),2)</f>
        <v>0</v>
      </c>
      <c r="K183" s="54" t="n">
        <f aca="false">TRUNC(J183*G183,2)</f>
        <v>0</v>
      </c>
      <c r="L183" s="51"/>
      <c r="M183" s="46"/>
      <c r="N183" s="7" t="n">
        <f aca="false">SUM(O183:V183)-K183</f>
        <v>0</v>
      </c>
      <c r="O183" s="51"/>
      <c r="P183" s="51"/>
      <c r="Q183" s="51"/>
      <c r="R183" s="51"/>
      <c r="S183" s="51"/>
      <c r="T183" s="51"/>
      <c r="U183" s="51"/>
      <c r="V183" s="51" t="n">
        <f aca="false">K183</f>
        <v>0</v>
      </c>
      <c r="W183" s="7"/>
      <c r="X183" s="7"/>
      <c r="IM183" s="10"/>
      <c r="IN183" s="10"/>
    </row>
    <row r="184" s="85" customFormat="true" ht="12.8" hidden="true" customHeight="false" outlineLevel="1" collapsed="false">
      <c r="A184" s="65" t="s">
        <v>376</v>
      </c>
      <c r="B184" s="66"/>
      <c r="C184" s="66"/>
      <c r="D184" s="67"/>
      <c r="E184" s="68" t="s">
        <v>195</v>
      </c>
      <c r="F184" s="66"/>
      <c r="G184" s="69"/>
      <c r="H184" s="55"/>
      <c r="I184" s="70"/>
      <c r="J184" s="70"/>
      <c r="K184" s="69"/>
      <c r="L184" s="69"/>
      <c r="M184" s="70"/>
      <c r="N184" s="71"/>
      <c r="O184" s="69"/>
      <c r="P184" s="69"/>
      <c r="Q184" s="69"/>
      <c r="R184" s="69"/>
      <c r="S184" s="69"/>
      <c r="T184" s="69"/>
      <c r="U184" s="69"/>
      <c r="V184" s="69"/>
      <c r="W184" s="66"/>
      <c r="X184" s="66"/>
    </row>
    <row r="185" s="89" customFormat="true" ht="12.8" hidden="true" customHeight="false" outlineLevel="1" collapsed="false">
      <c r="A185" s="73" t="s">
        <v>377</v>
      </c>
      <c r="B185" s="74"/>
      <c r="C185" s="74"/>
      <c r="D185" s="75"/>
      <c r="E185" s="76" t="s">
        <v>378</v>
      </c>
      <c r="F185" s="74"/>
      <c r="G185" s="77"/>
      <c r="H185" s="55"/>
      <c r="I185" s="78"/>
      <c r="J185" s="78"/>
      <c r="K185" s="77"/>
      <c r="L185" s="77"/>
      <c r="M185" s="78"/>
      <c r="N185" s="79"/>
      <c r="O185" s="77"/>
      <c r="P185" s="77"/>
      <c r="Q185" s="77"/>
      <c r="R185" s="77"/>
      <c r="S185" s="77"/>
      <c r="T185" s="77"/>
      <c r="U185" s="77"/>
      <c r="V185" s="77"/>
      <c r="W185" s="74"/>
      <c r="X185" s="74"/>
    </row>
    <row r="186" s="10" customFormat="true" ht="35.05" hidden="true" customHeight="false" outlineLevel="1" collapsed="false">
      <c r="A186" s="49" t="s">
        <v>379</v>
      </c>
      <c r="B186" s="50" t="s">
        <v>49</v>
      </c>
      <c r="C186" s="50" t="s">
        <v>294</v>
      </c>
      <c r="D186" s="50" t="s">
        <v>51</v>
      </c>
      <c r="E186" s="45" t="s">
        <v>295</v>
      </c>
      <c r="F186" s="7" t="s">
        <v>64</v>
      </c>
      <c r="G186" s="51" t="n">
        <v>3.52</v>
      </c>
      <c r="H186" s="52"/>
      <c r="I186" s="46" t="n">
        <f aca="false">$D$1116</f>
        <v>0</v>
      </c>
      <c r="J186" s="53" t="n">
        <f aca="false">TRUNC(H186*(1+I186),2)</f>
        <v>0</v>
      </c>
      <c r="K186" s="54" t="n">
        <f aca="false">TRUNC(J186*G186,2)</f>
        <v>0</v>
      </c>
      <c r="L186" s="51"/>
      <c r="M186" s="46"/>
      <c r="N186" s="7"/>
      <c r="O186" s="51"/>
      <c r="P186" s="51"/>
      <c r="Q186" s="51"/>
      <c r="R186" s="51" t="n">
        <f aca="false">K186</f>
        <v>0</v>
      </c>
      <c r="S186" s="51"/>
      <c r="T186" s="51"/>
      <c r="U186" s="51"/>
      <c r="V186" s="51"/>
      <c r="W186" s="50"/>
      <c r="X186" s="50"/>
    </row>
    <row r="187" s="10" customFormat="true" ht="23.85" hidden="true" customHeight="false" outlineLevel="1" collapsed="false">
      <c r="A187" s="49" t="s">
        <v>380</v>
      </c>
      <c r="B187" s="50" t="s">
        <v>49</v>
      </c>
      <c r="C187" s="50" t="s">
        <v>297</v>
      </c>
      <c r="D187" s="50" t="s">
        <v>51</v>
      </c>
      <c r="E187" s="45" t="s">
        <v>298</v>
      </c>
      <c r="F187" s="7" t="s">
        <v>299</v>
      </c>
      <c r="G187" s="51" t="n">
        <v>5.34</v>
      </c>
      <c r="H187" s="52"/>
      <c r="I187" s="46" t="n">
        <f aca="false">$D$1116</f>
        <v>0</v>
      </c>
      <c r="J187" s="53" t="n">
        <f aca="false">TRUNC(H187*(1+I187),2)</f>
        <v>0</v>
      </c>
      <c r="K187" s="54" t="n">
        <f aca="false">TRUNC(J187*G187,2)</f>
        <v>0</v>
      </c>
      <c r="L187" s="51"/>
      <c r="M187" s="46"/>
      <c r="N187" s="7"/>
      <c r="O187" s="51"/>
      <c r="P187" s="51"/>
      <c r="Q187" s="51"/>
      <c r="R187" s="51" t="n">
        <f aca="false">K187</f>
        <v>0</v>
      </c>
      <c r="S187" s="51"/>
      <c r="T187" s="51"/>
      <c r="U187" s="51"/>
      <c r="V187" s="51"/>
      <c r="W187" s="50"/>
      <c r="X187" s="50"/>
    </row>
    <row r="188" s="10" customFormat="true" ht="23.85" hidden="true" customHeight="false" outlineLevel="1" collapsed="false">
      <c r="A188" s="49" t="s">
        <v>381</v>
      </c>
      <c r="B188" s="50" t="s">
        <v>49</v>
      </c>
      <c r="C188" s="50" t="s">
        <v>301</v>
      </c>
      <c r="D188" s="50" t="s">
        <v>51</v>
      </c>
      <c r="E188" s="45" t="s">
        <v>302</v>
      </c>
      <c r="F188" s="7" t="s">
        <v>299</v>
      </c>
      <c r="G188" s="51" t="n">
        <v>15.66</v>
      </c>
      <c r="H188" s="52"/>
      <c r="I188" s="46" t="n">
        <f aca="false">$D$1116</f>
        <v>0</v>
      </c>
      <c r="J188" s="53" t="n">
        <f aca="false">TRUNC(H188*(1+I188),2)</f>
        <v>0</v>
      </c>
      <c r="K188" s="54" t="n">
        <f aca="false">TRUNC(J188*G188,2)</f>
        <v>0</v>
      </c>
      <c r="L188" s="51"/>
      <c r="M188" s="46"/>
      <c r="N188" s="7"/>
      <c r="O188" s="51"/>
      <c r="P188" s="51"/>
      <c r="Q188" s="51"/>
      <c r="R188" s="51" t="n">
        <f aca="false">K188</f>
        <v>0</v>
      </c>
      <c r="S188" s="51"/>
      <c r="T188" s="51"/>
      <c r="U188" s="51"/>
      <c r="V188" s="51"/>
      <c r="W188" s="50"/>
      <c r="X188" s="50"/>
    </row>
    <row r="189" s="10" customFormat="true" ht="23.85" hidden="true" customHeight="false" outlineLevel="1" collapsed="false">
      <c r="A189" s="49" t="s">
        <v>382</v>
      </c>
      <c r="B189" s="50" t="s">
        <v>49</v>
      </c>
      <c r="C189" s="50" t="s">
        <v>304</v>
      </c>
      <c r="D189" s="50" t="s">
        <v>51</v>
      </c>
      <c r="E189" s="45" t="s">
        <v>305</v>
      </c>
      <c r="F189" s="7" t="s">
        <v>121</v>
      </c>
      <c r="G189" s="51" t="n">
        <v>0.27</v>
      </c>
      <c r="H189" s="52"/>
      <c r="I189" s="46" t="n">
        <f aca="false">$D$1116</f>
        <v>0</v>
      </c>
      <c r="J189" s="53" t="n">
        <f aca="false">TRUNC(H189*(1+I189),2)</f>
        <v>0</v>
      </c>
      <c r="K189" s="54" t="n">
        <f aca="false">TRUNC(J189*G189,2)</f>
        <v>0</v>
      </c>
      <c r="L189" s="51"/>
      <c r="M189" s="46"/>
      <c r="N189" s="7"/>
      <c r="O189" s="51"/>
      <c r="P189" s="51"/>
      <c r="Q189" s="51"/>
      <c r="R189" s="51" t="n">
        <f aca="false">K189</f>
        <v>0</v>
      </c>
      <c r="S189" s="51"/>
      <c r="T189" s="51"/>
      <c r="U189" s="51"/>
      <c r="V189" s="51"/>
      <c r="W189" s="50"/>
      <c r="X189" s="50"/>
    </row>
    <row r="190" s="89" customFormat="true" ht="14.15" hidden="true" customHeight="false" outlineLevel="1" collapsed="false">
      <c r="A190" s="73" t="s">
        <v>383</v>
      </c>
      <c r="B190" s="74" t="s">
        <v>49</v>
      </c>
      <c r="C190" s="75"/>
      <c r="D190" s="75"/>
      <c r="E190" s="76" t="s">
        <v>384</v>
      </c>
      <c r="F190" s="74"/>
      <c r="G190" s="92"/>
      <c r="H190" s="55"/>
      <c r="I190" s="78"/>
      <c r="J190" s="78"/>
      <c r="K190" s="94"/>
      <c r="L190" s="77"/>
      <c r="M190" s="95"/>
      <c r="N190" s="79" t="n">
        <f aca="false">SUM(O190:V190)-K190</f>
        <v>0</v>
      </c>
      <c r="O190" s="77"/>
      <c r="P190" s="77"/>
      <c r="Q190" s="77"/>
      <c r="R190" s="77"/>
      <c r="S190" s="77"/>
      <c r="T190" s="77"/>
      <c r="U190" s="77"/>
      <c r="V190" s="77"/>
      <c r="W190" s="74"/>
      <c r="X190" s="74"/>
      <c r="Y190" s="80"/>
    </row>
    <row r="191" s="10" customFormat="true" ht="35.05" hidden="true" customHeight="false" outlineLevel="1" collapsed="false">
      <c r="A191" s="49" t="s">
        <v>385</v>
      </c>
      <c r="B191" s="50" t="s">
        <v>49</v>
      </c>
      <c r="C191" s="50" t="s">
        <v>386</v>
      </c>
      <c r="D191" s="50" t="s">
        <v>51</v>
      </c>
      <c r="E191" s="45" t="s">
        <v>387</v>
      </c>
      <c r="F191" s="7" t="s">
        <v>64</v>
      </c>
      <c r="G191" s="51" t="n">
        <v>3.85</v>
      </c>
      <c r="H191" s="52"/>
      <c r="I191" s="46" t="n">
        <f aca="false">$D$1116</f>
        <v>0</v>
      </c>
      <c r="J191" s="53" t="n">
        <f aca="false">TRUNC(H191*(1+I191),2)</f>
        <v>0</v>
      </c>
      <c r="K191" s="54" t="n">
        <f aca="false">TRUNC(J191*G191,2)</f>
        <v>0</v>
      </c>
      <c r="L191" s="51"/>
      <c r="M191" s="60"/>
      <c r="N191" s="7" t="n">
        <f aca="false">SUM(O191:V191)-K191</f>
        <v>0</v>
      </c>
      <c r="O191" s="51"/>
      <c r="P191" s="51"/>
      <c r="Q191" s="51"/>
      <c r="R191" s="51" t="n">
        <f aca="false">K191</f>
        <v>0</v>
      </c>
      <c r="S191" s="51"/>
      <c r="T191" s="51"/>
      <c r="U191" s="51"/>
      <c r="V191" s="51"/>
      <c r="W191" s="50"/>
      <c r="X191" s="50"/>
      <c r="Y191" s="9"/>
    </row>
    <row r="192" s="10" customFormat="true" ht="23.85" hidden="true" customHeight="false" outlineLevel="1" collapsed="false">
      <c r="A192" s="49" t="s">
        <v>388</v>
      </c>
      <c r="B192" s="50" t="s">
        <v>49</v>
      </c>
      <c r="C192" s="50" t="s">
        <v>297</v>
      </c>
      <c r="D192" s="50" t="s">
        <v>51</v>
      </c>
      <c r="E192" s="45" t="s">
        <v>298</v>
      </c>
      <c r="F192" s="7" t="s">
        <v>299</v>
      </c>
      <c r="G192" s="51" t="n">
        <v>12.32</v>
      </c>
      <c r="H192" s="52"/>
      <c r="I192" s="46" t="n">
        <f aca="false">$D$1116</f>
        <v>0</v>
      </c>
      <c r="J192" s="53" t="n">
        <f aca="false">TRUNC(H192*(1+I192),2)</f>
        <v>0</v>
      </c>
      <c r="K192" s="54" t="n">
        <f aca="false">TRUNC(J192*G192,2)</f>
        <v>0</v>
      </c>
      <c r="L192" s="51"/>
      <c r="M192" s="60"/>
      <c r="N192" s="7" t="n">
        <f aca="false">SUM(O192:V192)-K192</f>
        <v>0</v>
      </c>
      <c r="O192" s="51"/>
      <c r="P192" s="51"/>
      <c r="Q192" s="51"/>
      <c r="R192" s="51" t="n">
        <f aca="false">K192</f>
        <v>0</v>
      </c>
      <c r="S192" s="51"/>
      <c r="T192" s="51"/>
      <c r="U192" s="51"/>
      <c r="V192" s="51"/>
      <c r="W192" s="50"/>
      <c r="X192" s="50"/>
    </row>
    <row r="193" s="10" customFormat="true" ht="23.85" hidden="true" customHeight="false" outlineLevel="1" collapsed="false">
      <c r="A193" s="49" t="s">
        <v>389</v>
      </c>
      <c r="B193" s="50" t="s">
        <v>49</v>
      </c>
      <c r="C193" s="50" t="s">
        <v>301</v>
      </c>
      <c r="D193" s="50" t="s">
        <v>51</v>
      </c>
      <c r="E193" s="45" t="s">
        <v>302</v>
      </c>
      <c r="F193" s="7" t="s">
        <v>299</v>
      </c>
      <c r="G193" s="51" t="n">
        <v>68.01</v>
      </c>
      <c r="H193" s="52"/>
      <c r="I193" s="46" t="n">
        <f aca="false">$D$1116</f>
        <v>0</v>
      </c>
      <c r="J193" s="53" t="n">
        <f aca="false">TRUNC(H193*(1+I193),2)</f>
        <v>0</v>
      </c>
      <c r="K193" s="54" t="n">
        <f aca="false">TRUNC(J193*G193,2)</f>
        <v>0</v>
      </c>
      <c r="L193" s="51"/>
      <c r="M193" s="60"/>
      <c r="N193" s="7" t="n">
        <f aca="false">SUM(O193:V193)-K193</f>
        <v>0</v>
      </c>
      <c r="O193" s="51"/>
      <c r="P193" s="51"/>
      <c r="Q193" s="51"/>
      <c r="R193" s="51" t="n">
        <f aca="false">K193</f>
        <v>0</v>
      </c>
      <c r="S193" s="51"/>
      <c r="T193" s="51"/>
      <c r="U193" s="51"/>
      <c r="V193" s="51"/>
      <c r="W193" s="50"/>
      <c r="X193" s="50"/>
    </row>
    <row r="194" s="10" customFormat="true" ht="35.05" hidden="true" customHeight="false" outlineLevel="1" collapsed="false">
      <c r="A194" s="49" t="s">
        <v>390</v>
      </c>
      <c r="B194" s="50" t="s">
        <v>49</v>
      </c>
      <c r="C194" s="50" t="s">
        <v>391</v>
      </c>
      <c r="D194" s="50" t="s">
        <v>51</v>
      </c>
      <c r="E194" s="45" t="s">
        <v>392</v>
      </c>
      <c r="F194" s="7" t="s">
        <v>64</v>
      </c>
      <c r="G194" s="51" t="n">
        <v>8.92</v>
      </c>
      <c r="H194" s="52"/>
      <c r="I194" s="46" t="n">
        <f aca="false">$D$1116</f>
        <v>0</v>
      </c>
      <c r="J194" s="53" t="n">
        <f aca="false">TRUNC(H194*(1+I194),2)</f>
        <v>0</v>
      </c>
      <c r="K194" s="54" t="n">
        <f aca="false">TRUNC(J194*G194,2)</f>
        <v>0</v>
      </c>
      <c r="L194" s="51"/>
      <c r="M194" s="60"/>
      <c r="N194" s="7" t="n">
        <f aca="false">SUM(O194:V194)-K194</f>
        <v>0</v>
      </c>
      <c r="O194" s="51"/>
      <c r="P194" s="51"/>
      <c r="Q194" s="51"/>
      <c r="R194" s="51" t="n">
        <f aca="false">K194</f>
        <v>0</v>
      </c>
      <c r="S194" s="51"/>
      <c r="T194" s="51"/>
      <c r="U194" s="51"/>
      <c r="V194" s="51"/>
      <c r="W194" s="50"/>
      <c r="X194" s="50"/>
    </row>
    <row r="195" s="10" customFormat="true" ht="23.85" hidden="true" customHeight="false" outlineLevel="1" collapsed="false">
      <c r="A195" s="49" t="s">
        <v>393</v>
      </c>
      <c r="B195" s="50" t="s">
        <v>49</v>
      </c>
      <c r="C195" s="50" t="s">
        <v>304</v>
      </c>
      <c r="D195" s="50" t="s">
        <v>51</v>
      </c>
      <c r="E195" s="45" t="s">
        <v>305</v>
      </c>
      <c r="F195" s="7" t="s">
        <v>121</v>
      </c>
      <c r="G195" s="51" t="n">
        <v>0.54</v>
      </c>
      <c r="H195" s="52"/>
      <c r="I195" s="46" t="n">
        <f aca="false">$D$1116</f>
        <v>0</v>
      </c>
      <c r="J195" s="53" t="n">
        <f aca="false">TRUNC(H195*(1+I195),2)</f>
        <v>0</v>
      </c>
      <c r="K195" s="54" t="n">
        <f aca="false">TRUNC(J195*G195,2)</f>
        <v>0</v>
      </c>
      <c r="L195" s="51"/>
      <c r="M195" s="60"/>
      <c r="N195" s="7" t="n">
        <f aca="false">SUM(O195:V195)-K195</f>
        <v>0</v>
      </c>
      <c r="O195" s="51"/>
      <c r="P195" s="51"/>
      <c r="Q195" s="51"/>
      <c r="R195" s="51" t="n">
        <f aca="false">K195</f>
        <v>0</v>
      </c>
      <c r="S195" s="51"/>
      <c r="T195" s="51"/>
      <c r="U195" s="51"/>
      <c r="V195" s="51"/>
      <c r="W195" s="50"/>
      <c r="X195" s="50"/>
    </row>
    <row r="196" s="89" customFormat="true" ht="14.15" hidden="true" customHeight="false" outlineLevel="1" collapsed="false">
      <c r="A196" s="73" t="s">
        <v>394</v>
      </c>
      <c r="B196" s="75"/>
      <c r="C196" s="75"/>
      <c r="D196" s="75"/>
      <c r="E196" s="76" t="s">
        <v>395</v>
      </c>
      <c r="F196" s="74"/>
      <c r="G196" s="92"/>
      <c r="H196" s="55"/>
      <c r="I196" s="78"/>
      <c r="J196" s="78"/>
      <c r="K196" s="94"/>
      <c r="L196" s="77"/>
      <c r="M196" s="95"/>
      <c r="N196" s="79" t="n">
        <f aca="false">SUM(O196:V196)-K196</f>
        <v>0</v>
      </c>
      <c r="O196" s="77"/>
      <c r="P196" s="77"/>
      <c r="Q196" s="77"/>
      <c r="R196" s="77"/>
      <c r="S196" s="77"/>
      <c r="T196" s="77"/>
      <c r="U196" s="77"/>
      <c r="V196" s="77"/>
      <c r="W196" s="74"/>
      <c r="X196" s="74"/>
      <c r="Y196" s="80"/>
    </row>
    <row r="197" s="10" customFormat="true" ht="23.85" hidden="true" customHeight="false" outlineLevel="1" collapsed="false">
      <c r="A197" s="49" t="s">
        <v>396</v>
      </c>
      <c r="B197" s="50" t="s">
        <v>49</v>
      </c>
      <c r="C197" s="50" t="s">
        <v>304</v>
      </c>
      <c r="D197" s="50" t="s">
        <v>51</v>
      </c>
      <c r="E197" s="45" t="s">
        <v>305</v>
      </c>
      <c r="F197" s="7" t="s">
        <v>121</v>
      </c>
      <c r="G197" s="51" t="n">
        <v>1.08</v>
      </c>
      <c r="H197" s="52"/>
      <c r="I197" s="46" t="n">
        <f aca="false">$D$1116</f>
        <v>0</v>
      </c>
      <c r="J197" s="53" t="n">
        <f aca="false">TRUNC(H197*(1+I197),2)</f>
        <v>0</v>
      </c>
      <c r="K197" s="54" t="n">
        <f aca="false">TRUNC(J197*G197,2)</f>
        <v>0</v>
      </c>
      <c r="L197" s="51"/>
      <c r="M197" s="60"/>
      <c r="N197" s="7" t="n">
        <f aca="false">SUM(O197:V197)-K197</f>
        <v>0</v>
      </c>
      <c r="O197" s="51"/>
      <c r="P197" s="51"/>
      <c r="Q197" s="51"/>
      <c r="R197" s="51" t="n">
        <f aca="false">K197</f>
        <v>0</v>
      </c>
      <c r="S197" s="51"/>
      <c r="T197" s="51"/>
      <c r="U197" s="51"/>
      <c r="V197" s="51"/>
      <c r="W197" s="50"/>
      <c r="X197" s="50"/>
      <c r="Y197" s="9"/>
    </row>
    <row r="198" s="10" customFormat="true" ht="23.85" hidden="true" customHeight="false" outlineLevel="1" collapsed="false">
      <c r="A198" s="49" t="s">
        <v>397</v>
      </c>
      <c r="B198" s="50" t="s">
        <v>49</v>
      </c>
      <c r="C198" s="50" t="s">
        <v>297</v>
      </c>
      <c r="D198" s="50" t="s">
        <v>51</v>
      </c>
      <c r="E198" s="45" t="s">
        <v>298</v>
      </c>
      <c r="F198" s="7" t="s">
        <v>299</v>
      </c>
      <c r="G198" s="51" t="n">
        <v>11.47</v>
      </c>
      <c r="H198" s="52"/>
      <c r="I198" s="46" t="n">
        <f aca="false">$D$1116</f>
        <v>0</v>
      </c>
      <c r="J198" s="53" t="n">
        <f aca="false">TRUNC(H198*(1+I198),2)</f>
        <v>0</v>
      </c>
      <c r="K198" s="54" t="n">
        <f aca="false">TRUNC(J198*G198,2)</f>
        <v>0</v>
      </c>
      <c r="L198" s="51"/>
      <c r="M198" s="60"/>
      <c r="N198" s="7" t="n">
        <f aca="false">SUM(O198:V198)-K198</f>
        <v>0</v>
      </c>
      <c r="O198" s="51"/>
      <c r="P198" s="51"/>
      <c r="Q198" s="51"/>
      <c r="R198" s="51" t="n">
        <f aca="false">K198</f>
        <v>0</v>
      </c>
      <c r="S198" s="51"/>
      <c r="T198" s="51"/>
      <c r="U198" s="51"/>
      <c r="V198" s="51"/>
      <c r="W198" s="50"/>
      <c r="X198" s="50"/>
    </row>
    <row r="199" s="10" customFormat="true" ht="23.85" hidden="true" customHeight="false" outlineLevel="1" collapsed="false">
      <c r="A199" s="49" t="s">
        <v>398</v>
      </c>
      <c r="B199" s="50" t="s">
        <v>49</v>
      </c>
      <c r="C199" s="50" t="s">
        <v>301</v>
      </c>
      <c r="D199" s="50" t="s">
        <v>51</v>
      </c>
      <c r="E199" s="45" t="s">
        <v>302</v>
      </c>
      <c r="F199" s="7" t="s">
        <v>299</v>
      </c>
      <c r="G199" s="51" t="n">
        <v>39.46</v>
      </c>
      <c r="H199" s="52"/>
      <c r="I199" s="46" t="n">
        <f aca="false">$D$1116</f>
        <v>0</v>
      </c>
      <c r="J199" s="53" t="n">
        <f aca="false">TRUNC(H199*(1+I199),2)</f>
        <v>0</v>
      </c>
      <c r="K199" s="54" t="n">
        <f aca="false">TRUNC(J199*G199,2)</f>
        <v>0</v>
      </c>
      <c r="L199" s="51"/>
      <c r="M199" s="60"/>
      <c r="N199" s="7" t="n">
        <f aca="false">SUM(O199:V199)-K199</f>
        <v>0</v>
      </c>
      <c r="O199" s="51"/>
      <c r="P199" s="51"/>
      <c r="Q199" s="51"/>
      <c r="R199" s="51" t="n">
        <f aca="false">K199</f>
        <v>0</v>
      </c>
      <c r="S199" s="51"/>
      <c r="T199" s="51"/>
      <c r="U199" s="51"/>
      <c r="V199" s="51"/>
      <c r="W199" s="50"/>
      <c r="X199" s="50"/>
    </row>
    <row r="200" s="10" customFormat="true" ht="35.05" hidden="true" customHeight="false" outlineLevel="1" collapsed="false">
      <c r="A200" s="49" t="s">
        <v>399</v>
      </c>
      <c r="B200" s="50" t="s">
        <v>49</v>
      </c>
      <c r="C200" s="50" t="s">
        <v>294</v>
      </c>
      <c r="D200" s="50" t="s">
        <v>51</v>
      </c>
      <c r="E200" s="45" t="s">
        <v>295</v>
      </c>
      <c r="F200" s="7" t="s">
        <v>64</v>
      </c>
      <c r="G200" s="51" t="n">
        <v>14.34</v>
      </c>
      <c r="H200" s="52"/>
      <c r="I200" s="46" t="n">
        <f aca="false">$D$1116</f>
        <v>0</v>
      </c>
      <c r="J200" s="53" t="n">
        <f aca="false">TRUNC(H200*(1+I200),2)</f>
        <v>0</v>
      </c>
      <c r="K200" s="54" t="n">
        <f aca="false">TRUNC(J200*G200,2)</f>
        <v>0</v>
      </c>
      <c r="L200" s="51"/>
      <c r="M200" s="60"/>
      <c r="N200" s="7" t="n">
        <f aca="false">SUM(O200:V200)-K200</f>
        <v>0</v>
      </c>
      <c r="O200" s="51"/>
      <c r="P200" s="51"/>
      <c r="Q200" s="51"/>
      <c r="R200" s="51" t="n">
        <f aca="false">K200</f>
        <v>0</v>
      </c>
      <c r="S200" s="51"/>
      <c r="T200" s="51"/>
      <c r="U200" s="51"/>
      <c r="V200" s="51"/>
      <c r="W200" s="50"/>
      <c r="X200" s="50"/>
    </row>
    <row r="201" s="80" customFormat="true" ht="14.15" hidden="true" customHeight="false" outlineLevel="1" collapsed="false">
      <c r="A201" s="73" t="s">
        <v>400</v>
      </c>
      <c r="B201" s="75"/>
      <c r="C201" s="75"/>
      <c r="D201" s="75"/>
      <c r="E201" s="76" t="s">
        <v>401</v>
      </c>
      <c r="F201" s="74"/>
      <c r="G201" s="92"/>
      <c r="H201" s="55"/>
      <c r="I201" s="78"/>
      <c r="J201" s="78"/>
      <c r="K201" s="94"/>
      <c r="L201" s="77"/>
      <c r="M201" s="78"/>
      <c r="N201" s="79" t="n">
        <f aca="false">SUM(O201:V201)-K201</f>
        <v>0</v>
      </c>
      <c r="O201" s="77"/>
      <c r="P201" s="77"/>
      <c r="Q201" s="77"/>
      <c r="R201" s="77"/>
      <c r="S201" s="77"/>
      <c r="T201" s="77"/>
      <c r="U201" s="77"/>
      <c r="V201" s="77"/>
      <c r="W201" s="79"/>
      <c r="X201" s="79"/>
      <c r="IM201" s="89"/>
      <c r="IN201" s="89"/>
    </row>
    <row r="202" s="10" customFormat="true" ht="35.05" hidden="true" customHeight="false" outlineLevel="1" collapsed="false">
      <c r="A202" s="49" t="s">
        <v>402</v>
      </c>
      <c r="B202" s="50" t="s">
        <v>49</v>
      </c>
      <c r="C202" s="50" t="s">
        <v>294</v>
      </c>
      <c r="D202" s="50" t="s">
        <v>51</v>
      </c>
      <c r="E202" s="45" t="s">
        <v>295</v>
      </c>
      <c r="F202" s="7" t="s">
        <v>64</v>
      </c>
      <c r="G202" s="51" t="n">
        <v>1.36</v>
      </c>
      <c r="H202" s="52"/>
      <c r="I202" s="46" t="n">
        <f aca="false">$D$1116</f>
        <v>0</v>
      </c>
      <c r="J202" s="53" t="n">
        <f aca="false">TRUNC(H202*(1+I202),2)</f>
        <v>0</v>
      </c>
      <c r="K202" s="54" t="n">
        <f aca="false">TRUNC(J202*G202,2)</f>
        <v>0</v>
      </c>
      <c r="L202" s="51"/>
      <c r="M202" s="59"/>
      <c r="N202" s="7" t="n">
        <f aca="false">SUM(O202:V202)-K202</f>
        <v>0</v>
      </c>
      <c r="O202" s="51"/>
      <c r="P202" s="51"/>
      <c r="Q202" s="51"/>
      <c r="R202" s="51" t="n">
        <f aca="false">K202</f>
        <v>0</v>
      </c>
      <c r="S202" s="51"/>
      <c r="T202" s="51"/>
      <c r="U202" s="51"/>
      <c r="V202" s="51"/>
      <c r="W202" s="50"/>
      <c r="X202" s="50"/>
      <c r="Y202" s="9"/>
    </row>
    <row r="203" s="10" customFormat="true" ht="23.85" hidden="true" customHeight="false" outlineLevel="1" collapsed="false">
      <c r="A203" s="49" t="s">
        <v>403</v>
      </c>
      <c r="B203" s="50" t="s">
        <v>49</v>
      </c>
      <c r="C203" s="50" t="s">
        <v>297</v>
      </c>
      <c r="D203" s="50" t="s">
        <v>51</v>
      </c>
      <c r="E203" s="45" t="s">
        <v>298</v>
      </c>
      <c r="F203" s="7" t="s">
        <v>299</v>
      </c>
      <c r="G203" s="51" t="n">
        <v>2.75</v>
      </c>
      <c r="H203" s="52"/>
      <c r="I203" s="46" t="n">
        <f aca="false">$D$1116</f>
        <v>0</v>
      </c>
      <c r="J203" s="53" t="n">
        <f aca="false">TRUNC(H203*(1+I203),2)</f>
        <v>0</v>
      </c>
      <c r="K203" s="54" t="n">
        <f aca="false">TRUNC(J203*G203,2)</f>
        <v>0</v>
      </c>
      <c r="L203" s="51"/>
      <c r="M203" s="59"/>
      <c r="N203" s="7" t="n">
        <f aca="false">SUM(O203:V203)-K203</f>
        <v>0</v>
      </c>
      <c r="O203" s="51"/>
      <c r="P203" s="51"/>
      <c r="Q203" s="51"/>
      <c r="R203" s="51" t="n">
        <f aca="false">K203</f>
        <v>0</v>
      </c>
      <c r="S203" s="51"/>
      <c r="T203" s="51"/>
      <c r="U203" s="51"/>
      <c r="V203" s="51"/>
      <c r="W203" s="50"/>
      <c r="X203" s="50"/>
      <c r="Y203" s="9"/>
    </row>
    <row r="204" s="10" customFormat="true" ht="23.85" hidden="true" customHeight="false" outlineLevel="1" collapsed="false">
      <c r="A204" s="49" t="s">
        <v>404</v>
      </c>
      <c r="B204" s="50" t="s">
        <v>49</v>
      </c>
      <c r="C204" s="50" t="s">
        <v>301</v>
      </c>
      <c r="D204" s="50" t="s">
        <v>51</v>
      </c>
      <c r="E204" s="45" t="s">
        <v>302</v>
      </c>
      <c r="F204" s="7" t="s">
        <v>299</v>
      </c>
      <c r="G204" s="51" t="n">
        <v>3.8</v>
      </c>
      <c r="H204" s="52"/>
      <c r="I204" s="46" t="n">
        <f aca="false">$D$1116</f>
        <v>0</v>
      </c>
      <c r="J204" s="53" t="n">
        <f aca="false">TRUNC(H204*(1+I204),2)</f>
        <v>0</v>
      </c>
      <c r="K204" s="54" t="n">
        <f aca="false">TRUNC(J204*G204,2)</f>
        <v>0</v>
      </c>
      <c r="L204" s="51"/>
      <c r="M204" s="59"/>
      <c r="N204" s="7" t="n">
        <f aca="false">SUM(O204:V204)-K204</f>
        <v>0</v>
      </c>
      <c r="O204" s="51"/>
      <c r="P204" s="51"/>
      <c r="Q204" s="51"/>
      <c r="R204" s="51" t="n">
        <f aca="false">K204</f>
        <v>0</v>
      </c>
      <c r="S204" s="51"/>
      <c r="T204" s="51"/>
      <c r="U204" s="51"/>
      <c r="V204" s="51"/>
      <c r="W204" s="50"/>
      <c r="X204" s="50"/>
      <c r="Y204" s="9"/>
    </row>
    <row r="205" s="10" customFormat="true" ht="23.85" hidden="true" customHeight="false" outlineLevel="1" collapsed="false">
      <c r="A205" s="49" t="s">
        <v>405</v>
      </c>
      <c r="B205" s="50" t="s">
        <v>49</v>
      </c>
      <c r="C205" s="50" t="s">
        <v>304</v>
      </c>
      <c r="D205" s="50" t="s">
        <v>51</v>
      </c>
      <c r="E205" s="45" t="s">
        <v>305</v>
      </c>
      <c r="F205" s="7" t="s">
        <v>121</v>
      </c>
      <c r="G205" s="51" t="n">
        <v>0.1</v>
      </c>
      <c r="H205" s="52"/>
      <c r="I205" s="46" t="n">
        <f aca="false">$D$1116</f>
        <v>0</v>
      </c>
      <c r="J205" s="53" t="n">
        <f aca="false">TRUNC(H205*(1+I205),2)</f>
        <v>0</v>
      </c>
      <c r="K205" s="54" t="n">
        <f aca="false">TRUNC(J205*G205,2)</f>
        <v>0</v>
      </c>
      <c r="L205" s="51"/>
      <c r="M205" s="46"/>
      <c r="N205" s="7" t="n">
        <f aca="false">SUM(O205:V205)-K205</f>
        <v>0</v>
      </c>
      <c r="O205" s="51"/>
      <c r="P205" s="51"/>
      <c r="Q205" s="51"/>
      <c r="R205" s="51" t="n">
        <f aca="false">K205</f>
        <v>0</v>
      </c>
      <c r="S205" s="51"/>
      <c r="T205" s="51"/>
      <c r="U205" s="51"/>
      <c r="V205" s="51"/>
      <c r="W205" s="50"/>
      <c r="X205" s="50"/>
    </row>
    <row r="206" s="43" customFormat="true" ht="14.15" hidden="false" customHeight="false" outlineLevel="0" collapsed="false">
      <c r="A206" s="36" t="n">
        <v>6</v>
      </c>
      <c r="B206" s="37"/>
      <c r="C206" s="37"/>
      <c r="D206" s="37"/>
      <c r="E206" s="36" t="s">
        <v>406</v>
      </c>
      <c r="F206" s="38"/>
      <c r="G206" s="38"/>
      <c r="H206" s="55"/>
      <c r="I206" s="38"/>
      <c r="J206" s="38"/>
      <c r="K206" s="39"/>
      <c r="L206" s="40" t="n">
        <f aca="false">SUM(K210:K233)</f>
        <v>0</v>
      </c>
      <c r="M206" s="41" t="e">
        <f aca="false">(L206)/$L$1115</f>
        <v>#DIV/0!</v>
      </c>
      <c r="N206" s="42" t="n">
        <f aca="false">SUM(O206:V206)-K206</f>
        <v>0</v>
      </c>
      <c r="O206" s="40" t="str">
        <f aca="false">IF(SUM(O210:O233)&gt;0,SUM(O210:O233),"-")</f>
        <v>-</v>
      </c>
      <c r="P206" s="40" t="str">
        <f aca="false">IF(SUM(P210:P233)&gt;0,SUM(P210:P233),"-")</f>
        <v>-</v>
      </c>
      <c r="Q206" s="40" t="str">
        <f aca="false">IF(SUM(Q210:Q233)&gt;0,SUM(Q210:Q233),"-")</f>
        <v>-</v>
      </c>
      <c r="R206" s="40" t="str">
        <f aca="false">IF(SUM(R210:R233)&gt;0,SUM(R210:R233),"-")</f>
        <v>-</v>
      </c>
      <c r="S206" s="40" t="str">
        <f aca="false">IF(SUM(S210:S233)&gt;0,SUM(S210:S233),"-")</f>
        <v>-</v>
      </c>
      <c r="T206" s="40" t="str">
        <f aca="false">IF(SUM(T210:T233)&gt;0,SUM(T210:T233),"-")</f>
        <v>-</v>
      </c>
      <c r="U206" s="40" t="str">
        <f aca="false">IF(SUM(U210:U233)&gt;0,SUM(U210:U233),"-")</f>
        <v>-</v>
      </c>
      <c r="V206" s="40" t="str">
        <f aca="false">IF(SUM(V210:V233)&gt;0,SUM(V210:V233),"-")</f>
        <v>-</v>
      </c>
      <c r="W206" s="40" t="str">
        <f aca="false">IF(SUM(W210:W233)&gt;0,SUM(W210:W233),"-")</f>
        <v>-</v>
      </c>
      <c r="X206" s="40" t="str">
        <f aca="false">IF(SUM(X210:X233)&gt;0,SUM(X210:X233),"-")</f>
        <v>-</v>
      </c>
      <c r="IM206" s="44"/>
      <c r="IN206" s="44"/>
    </row>
    <row r="207" s="9" customFormat="true" ht="12.8" hidden="false" customHeight="false" outlineLevel="0" collapsed="false">
      <c r="A207" s="3"/>
      <c r="B207" s="7"/>
      <c r="C207" s="7"/>
      <c r="D207" s="7"/>
      <c r="E207" s="3"/>
      <c r="F207" s="50"/>
      <c r="G207" s="50"/>
      <c r="H207" s="55"/>
      <c r="I207" s="50"/>
      <c r="J207" s="50"/>
      <c r="K207" s="96"/>
      <c r="L207" s="51"/>
      <c r="M207" s="46"/>
      <c r="N207" s="7"/>
      <c r="O207" s="46"/>
      <c r="P207" s="46"/>
      <c r="Q207" s="46"/>
      <c r="R207" s="46"/>
      <c r="S207" s="46"/>
      <c r="T207" s="46"/>
      <c r="U207" s="46"/>
      <c r="V207" s="46"/>
      <c r="W207" s="7"/>
      <c r="X207" s="7"/>
      <c r="IM207" s="10"/>
      <c r="IN207" s="10"/>
    </row>
    <row r="208" s="85" customFormat="true" ht="14.15" hidden="true" customHeight="false" outlineLevel="1" collapsed="false">
      <c r="A208" s="65" t="s">
        <v>407</v>
      </c>
      <c r="B208" s="67"/>
      <c r="C208" s="67"/>
      <c r="D208" s="67"/>
      <c r="E208" s="68" t="s">
        <v>86</v>
      </c>
      <c r="F208" s="71"/>
      <c r="G208" s="71"/>
      <c r="H208" s="52"/>
      <c r="I208" s="71"/>
      <c r="J208" s="71"/>
      <c r="K208" s="86"/>
      <c r="L208" s="69"/>
      <c r="M208" s="70"/>
      <c r="N208" s="71" t="n">
        <f aca="false">SUM(O208:V208)-K208</f>
        <v>0</v>
      </c>
      <c r="O208" s="71"/>
      <c r="P208" s="71"/>
      <c r="Q208" s="71"/>
      <c r="R208" s="71"/>
      <c r="S208" s="71"/>
      <c r="T208" s="71"/>
      <c r="U208" s="71"/>
      <c r="V208" s="71"/>
      <c r="W208" s="66"/>
      <c r="X208" s="66"/>
    </row>
    <row r="209" s="80" customFormat="true" ht="12.8" hidden="true" customHeight="false" outlineLevel="1" collapsed="false">
      <c r="A209" s="73" t="s">
        <v>408</v>
      </c>
      <c r="B209" s="78"/>
      <c r="C209" s="78"/>
      <c r="D209" s="78"/>
      <c r="E209" s="97" t="s">
        <v>409</v>
      </c>
      <c r="F209" s="78"/>
      <c r="G209" s="78"/>
      <c r="H209" s="52"/>
      <c r="I209" s="78"/>
      <c r="J209" s="78"/>
      <c r="K209" s="78"/>
      <c r="L209" s="78"/>
      <c r="M209" s="78"/>
      <c r="N209" s="79"/>
      <c r="O209" s="78"/>
      <c r="P209" s="78"/>
      <c r="Q209" s="78"/>
      <c r="R209" s="78"/>
      <c r="S209" s="78"/>
      <c r="T209" s="78"/>
      <c r="U209" s="78"/>
      <c r="V209" s="78"/>
      <c r="W209" s="79"/>
      <c r="X209" s="79"/>
      <c r="IM209" s="89"/>
      <c r="IN209" s="89"/>
    </row>
    <row r="210" s="9" customFormat="true" ht="14.15" hidden="true" customHeight="false" outlineLevel="1" collapsed="false">
      <c r="A210" s="49" t="s">
        <v>410</v>
      </c>
      <c r="B210" s="50" t="s">
        <v>49</v>
      </c>
      <c r="C210" s="50" t="s">
        <v>411</v>
      </c>
      <c r="D210" s="50" t="s">
        <v>51</v>
      </c>
      <c r="E210" s="45" t="s">
        <v>412</v>
      </c>
      <c r="F210" s="7" t="s">
        <v>64</v>
      </c>
      <c r="G210" s="51" t="n">
        <v>150</v>
      </c>
      <c r="H210" s="52"/>
      <c r="I210" s="46" t="n">
        <f aca="false">$D$1116</f>
        <v>0</v>
      </c>
      <c r="J210" s="53" t="n">
        <f aca="false">TRUNC(H210*(1+I210),2)</f>
        <v>0</v>
      </c>
      <c r="K210" s="54" t="n">
        <f aca="false">TRUNC(J210*G210,2)</f>
        <v>0</v>
      </c>
      <c r="L210" s="51"/>
      <c r="M210" s="46"/>
      <c r="N210" s="7" t="n">
        <f aca="false">SUM(O210:V210)-K210</f>
        <v>0</v>
      </c>
      <c r="O210" s="53" t="n">
        <f aca="false">60*J210</f>
        <v>0</v>
      </c>
      <c r="P210" s="53" t="n">
        <f aca="false">61.07*J210</f>
        <v>0</v>
      </c>
      <c r="Q210" s="51" t="n">
        <f aca="false">K210-O210-P210</f>
        <v>0</v>
      </c>
      <c r="R210" s="51"/>
      <c r="S210" s="51"/>
      <c r="T210" s="51"/>
      <c r="U210" s="51"/>
      <c r="V210" s="51"/>
      <c r="W210" s="7"/>
      <c r="X210" s="7"/>
      <c r="IM210" s="10"/>
      <c r="IN210" s="10"/>
    </row>
    <row r="211" s="10" customFormat="true" ht="46.25" hidden="true" customHeight="false" outlineLevel="1" collapsed="false">
      <c r="A211" s="49" t="s">
        <v>413</v>
      </c>
      <c r="B211" s="50" t="s">
        <v>49</v>
      </c>
      <c r="C211" s="50" t="s">
        <v>414</v>
      </c>
      <c r="D211" s="50" t="s">
        <v>51</v>
      </c>
      <c r="E211" s="45" t="s">
        <v>415</v>
      </c>
      <c r="F211" s="7" t="s">
        <v>64</v>
      </c>
      <c r="G211" s="51" t="n">
        <v>184.61</v>
      </c>
      <c r="H211" s="52"/>
      <c r="I211" s="46" t="n">
        <f aca="false">$D$1116</f>
        <v>0</v>
      </c>
      <c r="J211" s="53" t="n">
        <f aca="false">TRUNC(H211*(1+I211),2)</f>
        <v>0</v>
      </c>
      <c r="K211" s="54" t="n">
        <f aca="false">TRUNC(J211*G211,2)</f>
        <v>0</v>
      </c>
      <c r="L211" s="51"/>
      <c r="M211" s="46"/>
      <c r="N211" s="7" t="n">
        <f aca="false">SUM(O211:V211)-K211</f>
        <v>0</v>
      </c>
      <c r="O211" s="53" t="n">
        <f aca="false">60*J211</f>
        <v>0</v>
      </c>
      <c r="P211" s="53" t="n">
        <f aca="false">61.07*J211</f>
        <v>0</v>
      </c>
      <c r="Q211" s="51" t="n">
        <f aca="false">K211-O211-P211</f>
        <v>0</v>
      </c>
      <c r="R211" s="51"/>
      <c r="S211" s="51"/>
      <c r="T211" s="51"/>
      <c r="U211" s="51"/>
      <c r="V211" s="51"/>
      <c r="W211" s="50"/>
      <c r="X211" s="50"/>
    </row>
    <row r="212" s="106" customFormat="true" ht="35.05" hidden="true" customHeight="false" outlineLevel="1" collapsed="false">
      <c r="A212" s="98" t="s">
        <v>416</v>
      </c>
      <c r="B212" s="99" t="s">
        <v>49</v>
      </c>
      <c r="C212" s="99" t="s">
        <v>417</v>
      </c>
      <c r="D212" s="99" t="s">
        <v>51</v>
      </c>
      <c r="E212" s="81" t="s">
        <v>418</v>
      </c>
      <c r="F212" s="100" t="s">
        <v>130</v>
      </c>
      <c r="G212" s="101" t="n">
        <v>118.18</v>
      </c>
      <c r="H212" s="52"/>
      <c r="I212" s="102" t="n">
        <f aca="false">$D$1116</f>
        <v>0</v>
      </c>
      <c r="J212" s="103" t="n">
        <f aca="false">TRUNC(H212*(1+I212),2)</f>
        <v>0</v>
      </c>
      <c r="K212" s="104" t="n">
        <f aca="false">TRUNC(J212*G212,2)</f>
        <v>0</v>
      </c>
      <c r="L212" s="101"/>
      <c r="M212" s="102"/>
      <c r="N212" s="105" t="n">
        <f aca="false">SUM(O212:V212)-K212</f>
        <v>0</v>
      </c>
      <c r="O212" s="53" t="n">
        <f aca="false">TRUNC($H$212*(1+$I$212),2)*50</f>
        <v>0</v>
      </c>
      <c r="P212" s="53" t="n">
        <f aca="false">K212-O212</f>
        <v>0</v>
      </c>
      <c r="Q212" s="101"/>
      <c r="R212" s="101"/>
      <c r="S212" s="101"/>
      <c r="T212" s="101"/>
      <c r="U212" s="101"/>
      <c r="V212" s="101"/>
      <c r="W212" s="99"/>
      <c r="X212" s="99"/>
    </row>
    <row r="213" s="10" customFormat="true" ht="23.85" hidden="true" customHeight="false" outlineLevel="1" collapsed="false">
      <c r="A213" s="49" t="s">
        <v>419</v>
      </c>
      <c r="B213" s="50" t="s">
        <v>49</v>
      </c>
      <c r="C213" s="50" t="s">
        <v>109</v>
      </c>
      <c r="D213" s="50" t="s">
        <v>51</v>
      </c>
      <c r="E213" s="45" t="s">
        <v>420</v>
      </c>
      <c r="F213" s="7" t="s">
        <v>64</v>
      </c>
      <c r="G213" s="51" t="n">
        <v>1.35</v>
      </c>
      <c r="H213" s="52"/>
      <c r="I213" s="46" t="n">
        <f aca="false">$D$1116</f>
        <v>0</v>
      </c>
      <c r="J213" s="53" t="n">
        <f aca="false">TRUNC(H213*(1+I213),2)</f>
        <v>0</v>
      </c>
      <c r="K213" s="54" t="n">
        <f aca="false">TRUNC(J213*G213,2)</f>
        <v>0</v>
      </c>
      <c r="L213" s="51"/>
      <c r="M213" s="46"/>
      <c r="N213" s="7"/>
      <c r="O213" s="107"/>
      <c r="P213" s="51"/>
      <c r="Q213" s="51" t="n">
        <f aca="false">K213</f>
        <v>0</v>
      </c>
      <c r="R213" s="51"/>
      <c r="S213" s="51"/>
      <c r="T213" s="51"/>
      <c r="U213" s="51"/>
      <c r="V213" s="51"/>
      <c r="W213" s="50"/>
      <c r="X213" s="50"/>
    </row>
    <row r="214" s="10" customFormat="true" ht="14.15" hidden="true" customHeight="false" outlineLevel="1" collapsed="false">
      <c r="A214" s="49" t="s">
        <v>421</v>
      </c>
      <c r="B214" s="50" t="s">
        <v>49</v>
      </c>
      <c r="C214" s="50" t="s">
        <v>338</v>
      </c>
      <c r="D214" s="50" t="s">
        <v>51</v>
      </c>
      <c r="E214" s="45" t="s">
        <v>339</v>
      </c>
      <c r="F214" s="7" t="s">
        <v>64</v>
      </c>
      <c r="G214" s="51" t="n">
        <v>1.35</v>
      </c>
      <c r="H214" s="52"/>
      <c r="I214" s="46" t="n">
        <f aca="false">$D$1116</f>
        <v>0</v>
      </c>
      <c r="J214" s="53" t="n">
        <f aca="false">TRUNC(H214*(1+I214),2)</f>
        <v>0</v>
      </c>
      <c r="K214" s="54" t="n">
        <f aca="false">TRUNC(J214*G214,2)</f>
        <v>0</v>
      </c>
      <c r="L214" s="51"/>
      <c r="M214" s="46"/>
      <c r="N214" s="7"/>
      <c r="O214" s="107"/>
      <c r="P214" s="51"/>
      <c r="Q214" s="51" t="n">
        <f aca="false">K214</f>
        <v>0</v>
      </c>
      <c r="R214" s="51"/>
      <c r="S214" s="51"/>
      <c r="T214" s="51"/>
      <c r="U214" s="51"/>
      <c r="V214" s="51"/>
      <c r="W214" s="50"/>
      <c r="X214" s="50"/>
    </row>
    <row r="215" s="9" customFormat="true" ht="23.85" hidden="true" customHeight="false" outlineLevel="1" collapsed="false">
      <c r="A215" s="49" t="s">
        <v>422</v>
      </c>
      <c r="B215" s="50" t="s">
        <v>49</v>
      </c>
      <c r="C215" s="50" t="s">
        <v>423</v>
      </c>
      <c r="D215" s="50" t="s">
        <v>51</v>
      </c>
      <c r="E215" s="45" t="s">
        <v>424</v>
      </c>
      <c r="F215" s="7" t="s">
        <v>130</v>
      </c>
      <c r="G215" s="51" t="n">
        <v>9.39</v>
      </c>
      <c r="H215" s="52"/>
      <c r="I215" s="46" t="n">
        <f aca="false">$D$1116</f>
        <v>0</v>
      </c>
      <c r="J215" s="53" t="n">
        <f aca="false">TRUNC(H215*(1+I215),2)</f>
        <v>0</v>
      </c>
      <c r="K215" s="54" t="n">
        <f aca="false">TRUNC(J215*G215,2)</f>
        <v>0</v>
      </c>
      <c r="L215" s="51"/>
      <c r="M215" s="46"/>
      <c r="N215" s="7"/>
      <c r="O215" s="51"/>
      <c r="P215" s="51"/>
      <c r="Q215" s="51" t="n">
        <f aca="false">K215</f>
        <v>0</v>
      </c>
      <c r="R215" s="51"/>
      <c r="S215" s="51"/>
      <c r="T215" s="51"/>
      <c r="U215" s="51"/>
      <c r="V215" s="51"/>
      <c r="W215" s="7"/>
      <c r="X215" s="7"/>
      <c r="IM215" s="10"/>
      <c r="IN215" s="10"/>
    </row>
    <row r="216" s="89" customFormat="true" ht="14.15" hidden="true" customHeight="false" outlineLevel="1" collapsed="false">
      <c r="A216" s="73" t="s">
        <v>425</v>
      </c>
      <c r="B216" s="74"/>
      <c r="C216" s="74"/>
      <c r="D216" s="75"/>
      <c r="E216" s="76" t="s">
        <v>426</v>
      </c>
      <c r="F216" s="74"/>
      <c r="G216" s="77"/>
      <c r="H216" s="55"/>
      <c r="I216" s="78"/>
      <c r="J216" s="78"/>
      <c r="K216" s="77"/>
      <c r="L216" s="77"/>
      <c r="M216" s="78"/>
      <c r="N216" s="79" t="n">
        <f aca="false">SUM(O216:V216)-K216</f>
        <v>0</v>
      </c>
      <c r="O216" s="108"/>
      <c r="P216" s="77"/>
      <c r="Q216" s="77"/>
      <c r="R216" s="77"/>
      <c r="S216" s="77"/>
      <c r="T216" s="77"/>
      <c r="U216" s="77"/>
      <c r="V216" s="77"/>
      <c r="W216" s="74"/>
      <c r="X216" s="74"/>
    </row>
    <row r="217" s="10" customFormat="true" ht="23.85" hidden="true" customHeight="false" outlineLevel="1" collapsed="false">
      <c r="A217" s="49" t="s">
        <v>427</v>
      </c>
      <c r="B217" s="50" t="s">
        <v>72</v>
      </c>
      <c r="C217" s="50" t="s">
        <v>428</v>
      </c>
      <c r="D217" s="50" t="s">
        <v>51</v>
      </c>
      <c r="E217" s="45" t="s">
        <v>429</v>
      </c>
      <c r="F217" s="7" t="s">
        <v>64</v>
      </c>
      <c r="G217" s="51" t="n">
        <v>174.85</v>
      </c>
      <c r="H217" s="52"/>
      <c r="I217" s="46" t="n">
        <f aca="false">$D$1117</f>
        <v>0</v>
      </c>
      <c r="J217" s="53" t="n">
        <f aca="false">TRUNC(H217*(1+I217),2)</f>
        <v>0</v>
      </c>
      <c r="K217" s="54" t="n">
        <f aca="false">TRUNC(J217*G217,2)</f>
        <v>0</v>
      </c>
      <c r="L217" s="51"/>
      <c r="M217" s="46"/>
      <c r="N217" s="7" t="n">
        <f aca="false">SUM(O217:V217)-K217</f>
        <v>0</v>
      </c>
      <c r="O217" s="107"/>
      <c r="P217" s="51"/>
      <c r="Q217" s="51"/>
      <c r="R217" s="51"/>
      <c r="S217" s="51"/>
      <c r="T217" s="51"/>
      <c r="U217" s="51"/>
      <c r="V217" s="51" t="n">
        <f aca="false">K217</f>
        <v>0</v>
      </c>
      <c r="W217" s="109"/>
      <c r="X217" s="50"/>
    </row>
    <row r="218" s="10" customFormat="true" ht="23.85" hidden="true" customHeight="false" outlineLevel="1" collapsed="false">
      <c r="A218" s="49" t="s">
        <v>430</v>
      </c>
      <c r="B218" s="50" t="s">
        <v>49</v>
      </c>
      <c r="C218" s="50" t="s">
        <v>431</v>
      </c>
      <c r="D218" s="50" t="s">
        <v>80</v>
      </c>
      <c r="E218" s="45" t="s">
        <v>432</v>
      </c>
      <c r="F218" s="7" t="s">
        <v>64</v>
      </c>
      <c r="G218" s="51" t="n">
        <v>167.97</v>
      </c>
      <c r="H218" s="52"/>
      <c r="I218" s="46" t="n">
        <f aca="false">$D$1117</f>
        <v>0</v>
      </c>
      <c r="J218" s="53" t="n">
        <f aca="false">TRUNC(H218*(1+I218),2)</f>
        <v>0</v>
      </c>
      <c r="K218" s="54" t="n">
        <f aca="false">TRUNC(J218*G218,2)</f>
        <v>0</v>
      </c>
      <c r="L218" s="51"/>
      <c r="M218" s="46"/>
      <c r="N218" s="7" t="n">
        <f aca="false">SUM(O218:V218)-K218</f>
        <v>0</v>
      </c>
      <c r="O218" s="107"/>
      <c r="P218" s="51"/>
      <c r="Q218" s="51"/>
      <c r="R218" s="51"/>
      <c r="S218" s="51"/>
      <c r="T218" s="51"/>
      <c r="U218" s="51"/>
      <c r="V218" s="51" t="n">
        <f aca="false">K218</f>
        <v>0</v>
      </c>
      <c r="W218" s="109"/>
      <c r="X218" s="50"/>
    </row>
    <row r="219" s="80" customFormat="true" ht="14.15" hidden="true" customHeight="false" outlineLevel="1" collapsed="false">
      <c r="A219" s="73" t="s">
        <v>433</v>
      </c>
      <c r="B219" s="75"/>
      <c r="C219" s="75"/>
      <c r="D219" s="74"/>
      <c r="E219" s="76" t="s">
        <v>434</v>
      </c>
      <c r="F219" s="74"/>
      <c r="G219" s="74"/>
      <c r="H219" s="55"/>
      <c r="I219" s="78"/>
      <c r="J219" s="78"/>
      <c r="K219" s="94"/>
      <c r="L219" s="77"/>
      <c r="M219" s="78"/>
      <c r="N219" s="79" t="n">
        <f aca="false">SUM(O219:V219)-K219</f>
        <v>0</v>
      </c>
      <c r="O219" s="77"/>
      <c r="P219" s="77"/>
      <c r="Q219" s="77"/>
      <c r="R219" s="77"/>
      <c r="S219" s="77"/>
      <c r="T219" s="77"/>
      <c r="U219" s="77"/>
      <c r="V219" s="77"/>
      <c r="W219" s="79"/>
      <c r="X219" s="79"/>
      <c r="IM219" s="89"/>
      <c r="IN219" s="89"/>
    </row>
    <row r="220" s="9" customFormat="true" ht="23.85" hidden="true" customHeight="false" outlineLevel="1" collapsed="false">
      <c r="A220" s="49" t="s">
        <v>435</v>
      </c>
      <c r="B220" s="50" t="s">
        <v>49</v>
      </c>
      <c r="C220" s="50" t="s">
        <v>436</v>
      </c>
      <c r="D220" s="50" t="s">
        <v>51</v>
      </c>
      <c r="E220" s="45" t="s">
        <v>437</v>
      </c>
      <c r="F220" s="7" t="s">
        <v>64</v>
      </c>
      <c r="G220" s="51" t="n">
        <v>24.79</v>
      </c>
      <c r="H220" s="52"/>
      <c r="I220" s="46" t="n">
        <f aca="false">$I$1108</f>
        <v>0</v>
      </c>
      <c r="J220" s="53" t="n">
        <f aca="false">TRUNC(H220*(1+I220),2)</f>
        <v>0</v>
      </c>
      <c r="K220" s="54" t="n">
        <f aca="false">TRUNC(J220*G220,2)</f>
        <v>0</v>
      </c>
      <c r="L220" s="51"/>
      <c r="M220" s="46"/>
      <c r="N220" s="7" t="n">
        <f aca="false">SUM(O220:V220)-K220</f>
        <v>0</v>
      </c>
      <c r="O220" s="51"/>
      <c r="P220" s="51"/>
      <c r="Q220" s="51"/>
      <c r="R220" s="51"/>
      <c r="S220" s="51"/>
      <c r="T220" s="51"/>
      <c r="U220" s="51"/>
      <c r="V220" s="51" t="n">
        <f aca="false">K220</f>
        <v>0</v>
      </c>
      <c r="W220" s="51"/>
      <c r="X220" s="7"/>
      <c r="IM220" s="10"/>
      <c r="IN220" s="10"/>
    </row>
    <row r="221" s="10" customFormat="true" ht="14.15" hidden="true" customHeight="false" outlineLevel="1" collapsed="false">
      <c r="A221" s="49" t="s">
        <v>438</v>
      </c>
      <c r="B221" s="50" t="s">
        <v>49</v>
      </c>
      <c r="C221" s="50" t="s">
        <v>439</v>
      </c>
      <c r="D221" s="50" t="s">
        <v>80</v>
      </c>
      <c r="E221" s="45" t="s">
        <v>440</v>
      </c>
      <c r="F221" s="7" t="s">
        <v>64</v>
      </c>
      <c r="G221" s="51" t="n">
        <v>62.32</v>
      </c>
      <c r="H221" s="52"/>
      <c r="I221" s="46" t="n">
        <f aca="false">$I$1108</f>
        <v>0</v>
      </c>
      <c r="J221" s="53" t="n">
        <f aca="false">TRUNC(H221*(1+I221),2)</f>
        <v>0</v>
      </c>
      <c r="K221" s="54" t="n">
        <f aca="false">TRUNC(J221*G221,2)</f>
        <v>0</v>
      </c>
      <c r="L221" s="51"/>
      <c r="M221" s="46"/>
      <c r="N221" s="7" t="n">
        <f aca="false">SUM(O221:V221)-K221</f>
        <v>0</v>
      </c>
      <c r="O221" s="51"/>
      <c r="P221" s="51"/>
      <c r="Q221" s="51"/>
      <c r="R221" s="51"/>
      <c r="S221" s="51"/>
      <c r="T221" s="51"/>
      <c r="U221" s="51"/>
      <c r="V221" s="51" t="n">
        <f aca="false">K221</f>
        <v>0</v>
      </c>
      <c r="W221" s="109"/>
      <c r="X221" s="50"/>
    </row>
    <row r="222" s="10" customFormat="true" ht="23.85" hidden="true" customHeight="false" outlineLevel="1" collapsed="false">
      <c r="A222" s="49" t="s">
        <v>441</v>
      </c>
      <c r="B222" s="50" t="s">
        <v>49</v>
      </c>
      <c r="C222" s="50" t="s">
        <v>442</v>
      </c>
      <c r="D222" s="50" t="s">
        <v>80</v>
      </c>
      <c r="E222" s="45" t="s">
        <v>443</v>
      </c>
      <c r="F222" s="7" t="s">
        <v>64</v>
      </c>
      <c r="G222" s="51" t="n">
        <v>21.38</v>
      </c>
      <c r="H222" s="52"/>
      <c r="I222" s="46" t="n">
        <f aca="false">$I$1108</f>
        <v>0</v>
      </c>
      <c r="J222" s="53" t="n">
        <f aca="false">TRUNC(H222*(1+I222),2)</f>
        <v>0</v>
      </c>
      <c r="K222" s="54" t="n">
        <f aca="false">TRUNC(J222*G222,2)</f>
        <v>0</v>
      </c>
      <c r="L222" s="51"/>
      <c r="M222" s="46"/>
      <c r="N222" s="7" t="n">
        <f aca="false">SUM(O222:V222)-K222</f>
        <v>0</v>
      </c>
      <c r="O222" s="51"/>
      <c r="P222" s="51"/>
      <c r="Q222" s="51"/>
      <c r="R222" s="51"/>
      <c r="S222" s="51"/>
      <c r="T222" s="51"/>
      <c r="U222" s="51"/>
      <c r="V222" s="51" t="n">
        <f aca="false">K222</f>
        <v>0</v>
      </c>
      <c r="W222" s="109"/>
      <c r="X222" s="50"/>
    </row>
    <row r="223" s="85" customFormat="true" ht="14.15" hidden="true" customHeight="false" outlineLevel="1" collapsed="false">
      <c r="A223" s="65" t="s">
        <v>444</v>
      </c>
      <c r="B223" s="67"/>
      <c r="C223" s="67"/>
      <c r="D223" s="67"/>
      <c r="E223" s="68" t="s">
        <v>166</v>
      </c>
      <c r="F223" s="71"/>
      <c r="G223" s="71"/>
      <c r="H223" s="52"/>
      <c r="I223" s="71"/>
      <c r="J223" s="71"/>
      <c r="K223" s="86"/>
      <c r="L223" s="69"/>
      <c r="M223" s="70"/>
      <c r="N223" s="71" t="n">
        <f aca="false">SUM(O223:V223)-K223</f>
        <v>0</v>
      </c>
      <c r="O223" s="71"/>
      <c r="P223" s="71"/>
      <c r="Q223" s="71"/>
      <c r="R223" s="71"/>
      <c r="S223" s="71"/>
      <c r="T223" s="71"/>
      <c r="U223" s="71"/>
      <c r="V223" s="71"/>
      <c r="W223" s="66"/>
      <c r="X223" s="66"/>
    </row>
    <row r="224" s="80" customFormat="true" ht="12.8" hidden="true" customHeight="false" outlineLevel="1" collapsed="false">
      <c r="A224" s="73" t="s">
        <v>445</v>
      </c>
      <c r="B224" s="78"/>
      <c r="C224" s="78"/>
      <c r="D224" s="78"/>
      <c r="E224" s="97" t="s">
        <v>446</v>
      </c>
      <c r="F224" s="78"/>
      <c r="G224" s="78"/>
      <c r="H224" s="52"/>
      <c r="I224" s="78"/>
      <c r="J224" s="78"/>
      <c r="K224" s="78"/>
      <c r="L224" s="78"/>
      <c r="M224" s="78"/>
      <c r="N224" s="79"/>
      <c r="O224" s="78"/>
      <c r="P224" s="78"/>
      <c r="Q224" s="78"/>
      <c r="R224" s="78"/>
      <c r="S224" s="78"/>
      <c r="T224" s="78"/>
      <c r="U224" s="78"/>
      <c r="V224" s="78"/>
      <c r="W224" s="79"/>
      <c r="X224" s="79"/>
      <c r="IM224" s="89"/>
      <c r="IN224" s="89"/>
    </row>
    <row r="225" s="9" customFormat="true" ht="14.15" hidden="true" customHeight="false" outlineLevel="1" collapsed="false">
      <c r="A225" s="49" t="s">
        <v>447</v>
      </c>
      <c r="B225" s="50" t="s">
        <v>49</v>
      </c>
      <c r="C225" s="50" t="s">
        <v>411</v>
      </c>
      <c r="D225" s="50" t="s">
        <v>51</v>
      </c>
      <c r="E225" s="45" t="s">
        <v>412</v>
      </c>
      <c r="F225" s="7" t="s">
        <v>64</v>
      </c>
      <c r="G225" s="51" t="n">
        <v>40</v>
      </c>
      <c r="H225" s="52"/>
      <c r="I225" s="46" t="n">
        <f aca="false">$D$1116</f>
        <v>0</v>
      </c>
      <c r="J225" s="53" t="n">
        <f aca="false">TRUNC(H225*(1+I225),2)</f>
        <v>0</v>
      </c>
      <c r="K225" s="54" t="n">
        <f aca="false">TRUNC(J225*G225,2)</f>
        <v>0</v>
      </c>
      <c r="L225" s="51"/>
      <c r="M225" s="46"/>
      <c r="N225" s="7" t="n">
        <f aca="false">SUM(O225:V225)-K225</f>
        <v>0</v>
      </c>
      <c r="O225" s="107"/>
      <c r="P225" s="51" t="n">
        <f aca="false">K225-U225</f>
        <v>0</v>
      </c>
      <c r="Q225" s="51"/>
      <c r="R225" s="51"/>
      <c r="S225" s="51"/>
      <c r="T225" s="51"/>
      <c r="U225" s="51" t="n">
        <f aca="false">J225*21.7</f>
        <v>0</v>
      </c>
      <c r="V225" s="51"/>
      <c r="W225" s="7"/>
      <c r="X225" s="7"/>
      <c r="IM225" s="10"/>
      <c r="IN225" s="10"/>
    </row>
    <row r="226" s="10" customFormat="true" ht="46.25" hidden="true" customHeight="false" outlineLevel="1" collapsed="false">
      <c r="A226" s="49" t="s">
        <v>448</v>
      </c>
      <c r="B226" s="50" t="s">
        <v>49</v>
      </c>
      <c r="C226" s="50" t="s">
        <v>414</v>
      </c>
      <c r="D226" s="50" t="s">
        <v>51</v>
      </c>
      <c r="E226" s="45" t="s">
        <v>415</v>
      </c>
      <c r="F226" s="7" t="s">
        <v>64</v>
      </c>
      <c r="G226" s="51" t="n">
        <v>45.36</v>
      </c>
      <c r="H226" s="52"/>
      <c r="I226" s="46" t="n">
        <f aca="false">$D$1116</f>
        <v>0</v>
      </c>
      <c r="J226" s="53" t="n">
        <f aca="false">TRUNC(H226*(1+I226),2)</f>
        <v>0</v>
      </c>
      <c r="K226" s="54" t="n">
        <f aca="false">TRUNC(J226*G226,2)</f>
        <v>0</v>
      </c>
      <c r="L226" s="51"/>
      <c r="M226" s="46"/>
      <c r="N226" s="7" t="n">
        <f aca="false">SUM(O226:V226)-K226</f>
        <v>0</v>
      </c>
      <c r="O226" s="107"/>
      <c r="P226" s="51" t="n">
        <f aca="false">K226-U226</f>
        <v>0</v>
      </c>
      <c r="Q226" s="51"/>
      <c r="R226" s="51"/>
      <c r="S226" s="51"/>
      <c r="T226" s="51"/>
      <c r="U226" s="51" t="n">
        <f aca="false">J226*21.7</f>
        <v>0</v>
      </c>
      <c r="V226" s="51"/>
      <c r="W226" s="50"/>
      <c r="X226" s="50"/>
    </row>
    <row r="227" s="10" customFormat="true" ht="23.85" hidden="true" customHeight="false" outlineLevel="1" collapsed="false">
      <c r="A227" s="49" t="s">
        <v>449</v>
      </c>
      <c r="B227" s="50" t="s">
        <v>49</v>
      </c>
      <c r="C227" s="50" t="s">
        <v>109</v>
      </c>
      <c r="D227" s="50" t="s">
        <v>51</v>
      </c>
      <c r="E227" s="45" t="s">
        <v>174</v>
      </c>
      <c r="F227" s="7" t="s">
        <v>64</v>
      </c>
      <c r="G227" s="51" t="n">
        <v>1.9</v>
      </c>
      <c r="H227" s="52"/>
      <c r="I227" s="46" t="n">
        <f aca="false">$D$1116</f>
        <v>0</v>
      </c>
      <c r="J227" s="53" t="n">
        <f aca="false">TRUNC(H227*(1+I227),2)</f>
        <v>0</v>
      </c>
      <c r="K227" s="54" t="n">
        <f aca="false">TRUNC(J227*G227,2)</f>
        <v>0</v>
      </c>
      <c r="L227" s="51"/>
      <c r="M227" s="46"/>
      <c r="N227" s="7"/>
      <c r="O227" s="107"/>
      <c r="P227" s="51"/>
      <c r="Q227" s="51"/>
      <c r="R227" s="51"/>
      <c r="S227" s="51"/>
      <c r="T227" s="51"/>
      <c r="U227" s="51" t="n">
        <f aca="false">K227</f>
        <v>0</v>
      </c>
      <c r="V227" s="51"/>
      <c r="W227" s="50"/>
      <c r="X227" s="50"/>
    </row>
    <row r="228" s="10" customFormat="true" ht="14.15" hidden="true" customHeight="false" outlineLevel="1" collapsed="false">
      <c r="A228" s="49" t="s">
        <v>450</v>
      </c>
      <c r="B228" s="50" t="s">
        <v>49</v>
      </c>
      <c r="C228" s="50" t="s">
        <v>338</v>
      </c>
      <c r="D228" s="50" t="s">
        <v>51</v>
      </c>
      <c r="E228" s="45" t="s">
        <v>339</v>
      </c>
      <c r="F228" s="7" t="s">
        <v>64</v>
      </c>
      <c r="G228" s="51" t="n">
        <v>1.9</v>
      </c>
      <c r="H228" s="52"/>
      <c r="I228" s="46" t="n">
        <f aca="false">$D$1116</f>
        <v>0</v>
      </c>
      <c r="J228" s="53" t="n">
        <f aca="false">TRUNC(H228*(1+I228),2)</f>
        <v>0</v>
      </c>
      <c r="K228" s="54" t="n">
        <f aca="false">TRUNC(J228*G228,2)</f>
        <v>0</v>
      </c>
      <c r="L228" s="51"/>
      <c r="M228" s="46"/>
      <c r="N228" s="7"/>
      <c r="O228" s="107"/>
      <c r="P228" s="51"/>
      <c r="Q228" s="51"/>
      <c r="R228" s="51"/>
      <c r="S228" s="51"/>
      <c r="T228" s="51"/>
      <c r="U228" s="51" t="n">
        <f aca="false">K228</f>
        <v>0</v>
      </c>
      <c r="V228" s="51"/>
      <c r="W228" s="50"/>
      <c r="X228" s="50"/>
    </row>
    <row r="229" s="9" customFormat="true" ht="23.85" hidden="true" customHeight="false" outlineLevel="1" collapsed="false">
      <c r="A229" s="49" t="s">
        <v>451</v>
      </c>
      <c r="B229" s="50" t="s">
        <v>49</v>
      </c>
      <c r="C229" s="50" t="s">
        <v>423</v>
      </c>
      <c r="D229" s="50" t="s">
        <v>51</v>
      </c>
      <c r="E229" s="45" t="s">
        <v>424</v>
      </c>
      <c r="F229" s="7" t="s">
        <v>130</v>
      </c>
      <c r="G229" s="51" t="n">
        <v>9.51</v>
      </c>
      <c r="H229" s="52"/>
      <c r="I229" s="46" t="n">
        <f aca="false">$D$1116</f>
        <v>0</v>
      </c>
      <c r="J229" s="53" t="n">
        <f aca="false">TRUNC(H229*(1+I229),2)</f>
        <v>0</v>
      </c>
      <c r="K229" s="54" t="n">
        <f aca="false">TRUNC(J229*G229,2)</f>
        <v>0</v>
      </c>
      <c r="L229" s="51"/>
      <c r="M229" s="46"/>
      <c r="N229" s="7"/>
      <c r="O229" s="51"/>
      <c r="P229" s="51"/>
      <c r="Q229" s="51"/>
      <c r="R229" s="51"/>
      <c r="S229" s="51"/>
      <c r="T229" s="51"/>
      <c r="U229" s="51" t="n">
        <f aca="false">K229</f>
        <v>0</v>
      </c>
      <c r="V229" s="51"/>
      <c r="W229" s="7"/>
      <c r="X229" s="7"/>
      <c r="IM229" s="10"/>
      <c r="IN229" s="10"/>
    </row>
    <row r="230" s="89" customFormat="true" ht="14.15" hidden="true" customHeight="false" outlineLevel="1" collapsed="false">
      <c r="A230" s="73" t="s">
        <v>452</v>
      </c>
      <c r="B230" s="74"/>
      <c r="C230" s="74"/>
      <c r="D230" s="75"/>
      <c r="E230" s="76" t="s">
        <v>453</v>
      </c>
      <c r="F230" s="74"/>
      <c r="G230" s="77"/>
      <c r="H230" s="55"/>
      <c r="I230" s="78"/>
      <c r="J230" s="78"/>
      <c r="K230" s="77"/>
      <c r="L230" s="77"/>
      <c r="M230" s="78"/>
      <c r="N230" s="79" t="n">
        <f aca="false">SUM(O230:V230)-K230</f>
        <v>0</v>
      </c>
      <c r="O230" s="108"/>
      <c r="P230" s="77"/>
      <c r="Q230" s="77"/>
      <c r="R230" s="77"/>
      <c r="S230" s="77"/>
      <c r="T230" s="77"/>
      <c r="U230" s="77"/>
      <c r="V230" s="77"/>
      <c r="W230" s="74"/>
      <c r="X230" s="74"/>
    </row>
    <row r="231" s="10" customFormat="true" ht="23.85" hidden="true" customHeight="false" outlineLevel="1" collapsed="false">
      <c r="A231" s="49" t="s">
        <v>454</v>
      </c>
      <c r="B231" s="50" t="s">
        <v>72</v>
      </c>
      <c r="C231" s="50" t="s">
        <v>428</v>
      </c>
      <c r="D231" s="50" t="s">
        <v>51</v>
      </c>
      <c r="E231" s="45" t="s">
        <v>429</v>
      </c>
      <c r="F231" s="7" t="s">
        <v>64</v>
      </c>
      <c r="G231" s="51" t="n">
        <v>120.42</v>
      </c>
      <c r="H231" s="52"/>
      <c r="I231" s="46" t="n">
        <f aca="false">$D$1117</f>
        <v>0</v>
      </c>
      <c r="J231" s="53" t="n">
        <f aca="false">TRUNC(H231*(1+I231),2)</f>
        <v>0</v>
      </c>
      <c r="K231" s="54" t="n">
        <f aca="false">TRUNC(J231*G231,2)</f>
        <v>0</v>
      </c>
      <c r="L231" s="51"/>
      <c r="M231" s="46"/>
      <c r="N231" s="7" t="n">
        <f aca="false">SUM(O231:V231)-K231</f>
        <v>0</v>
      </c>
      <c r="O231" s="107"/>
      <c r="P231" s="51"/>
      <c r="Q231" s="51"/>
      <c r="R231" s="51"/>
      <c r="S231" s="51"/>
      <c r="T231" s="51"/>
      <c r="U231" s="51"/>
      <c r="V231" s="51"/>
      <c r="W231" s="109" t="n">
        <f aca="false">K231</f>
        <v>0</v>
      </c>
      <c r="X231" s="50"/>
    </row>
    <row r="232" s="89" customFormat="true" ht="14.15" hidden="true" customHeight="false" outlineLevel="1" collapsed="false">
      <c r="A232" s="73" t="s">
        <v>455</v>
      </c>
      <c r="B232" s="74"/>
      <c r="C232" s="74"/>
      <c r="D232" s="74"/>
      <c r="E232" s="76" t="s">
        <v>456</v>
      </c>
      <c r="F232" s="75"/>
      <c r="G232" s="77"/>
      <c r="H232" s="52"/>
      <c r="I232" s="78"/>
      <c r="J232" s="78"/>
      <c r="K232" s="77"/>
      <c r="L232" s="95"/>
      <c r="M232" s="95"/>
      <c r="N232" s="79" t="n">
        <f aca="false">SUM(O232:V232)-K232</f>
        <v>0</v>
      </c>
      <c r="O232" s="108"/>
      <c r="P232" s="77"/>
      <c r="Q232" s="77"/>
      <c r="R232" s="77"/>
      <c r="S232" s="77"/>
      <c r="T232" s="77"/>
      <c r="U232" s="77"/>
      <c r="V232" s="77"/>
      <c r="W232" s="75"/>
      <c r="X232" s="75"/>
      <c r="Z232" s="110"/>
      <c r="AA232" s="110"/>
      <c r="AB232" s="110"/>
      <c r="AC232" s="110"/>
      <c r="AD232" s="110"/>
      <c r="AE232" s="110"/>
      <c r="AF232" s="110"/>
      <c r="AG232" s="110"/>
    </row>
    <row r="233" s="10" customFormat="true" ht="23.85" hidden="true" customHeight="false" outlineLevel="1" collapsed="false">
      <c r="A233" s="49" t="s">
        <v>457</v>
      </c>
      <c r="B233" s="50" t="s">
        <v>49</v>
      </c>
      <c r="C233" s="50" t="s">
        <v>458</v>
      </c>
      <c r="D233" s="50" t="s">
        <v>80</v>
      </c>
      <c r="E233" s="45" t="s">
        <v>459</v>
      </c>
      <c r="F233" s="7" t="s">
        <v>64</v>
      </c>
      <c r="G233" s="51" t="n">
        <v>10.67</v>
      </c>
      <c r="H233" s="52"/>
      <c r="I233" s="46" t="n">
        <f aca="false">$D$1116</f>
        <v>0</v>
      </c>
      <c r="J233" s="53" t="n">
        <f aca="false">TRUNC(H233*(1+I233),2)</f>
        <v>0</v>
      </c>
      <c r="K233" s="54" t="n">
        <f aca="false">TRUNC(J233*G233,2)</f>
        <v>0</v>
      </c>
      <c r="L233" s="60"/>
      <c r="M233" s="60"/>
      <c r="N233" s="7" t="n">
        <f aca="false">SUM(O233:V233)-K233</f>
        <v>0</v>
      </c>
      <c r="O233" s="107"/>
      <c r="P233" s="51"/>
      <c r="Q233" s="51"/>
      <c r="R233" s="51"/>
      <c r="S233" s="51"/>
      <c r="T233" s="51"/>
      <c r="U233" s="51"/>
      <c r="V233" s="51"/>
      <c r="W233" s="111" t="n">
        <f aca="false">K233</f>
        <v>0</v>
      </c>
      <c r="X233" s="83"/>
      <c r="Z233" s="112"/>
      <c r="AA233" s="112"/>
      <c r="AB233" s="112"/>
      <c r="AC233" s="112"/>
      <c r="AD233" s="112"/>
      <c r="AE233" s="112"/>
      <c r="AF233" s="112"/>
      <c r="AG233" s="112"/>
    </row>
    <row r="234" s="43" customFormat="true" ht="14.15" hidden="false" customHeight="false" outlineLevel="0" collapsed="false">
      <c r="A234" s="113" t="s">
        <v>460</v>
      </c>
      <c r="B234" s="82"/>
      <c r="C234" s="82"/>
      <c r="D234" s="41"/>
      <c r="E234" s="36" t="s">
        <v>461</v>
      </c>
      <c r="F234" s="38"/>
      <c r="G234" s="38"/>
      <c r="H234" s="55"/>
      <c r="I234" s="38"/>
      <c r="J234" s="38"/>
      <c r="K234" s="38"/>
      <c r="L234" s="40" t="n">
        <f aca="false">SUM(K238:K283)</f>
        <v>0</v>
      </c>
      <c r="M234" s="41" t="e">
        <f aca="false">(L234)/$L$1115</f>
        <v>#DIV/0!</v>
      </c>
      <c r="N234" s="42" t="n">
        <f aca="false">SUM(O234:V234)-K234</f>
        <v>0</v>
      </c>
      <c r="O234" s="40" t="str">
        <f aca="false">IF(SUM(O238:O283)&gt;0,SUM(O238:O283),"-")</f>
        <v>-</v>
      </c>
      <c r="P234" s="40" t="str">
        <f aca="false">IF(SUM(P238:P283)&gt;0,SUM(P238:P283),"-")</f>
        <v>-</v>
      </c>
      <c r="Q234" s="40" t="str">
        <f aca="false">IF(SUM(Q238:Q283)&gt;0,SUM(Q238:Q283),"-")</f>
        <v>-</v>
      </c>
      <c r="R234" s="40" t="str">
        <f aca="false">IF(SUM(R238:R283)&gt;0,SUM(R238:R283),"-")</f>
        <v>-</v>
      </c>
      <c r="S234" s="40" t="str">
        <f aca="false">IF(SUM(S238:S283)&gt;0,SUM(S238:S283),"-")</f>
        <v>-</v>
      </c>
      <c r="T234" s="40" t="str">
        <f aca="false">IF(SUM(T238:T283)&gt;0,SUM(T238:T283),"-")</f>
        <v>-</v>
      </c>
      <c r="U234" s="40" t="str">
        <f aca="false">IF(SUM(U238:U283)&gt;0,SUM(U238:U283),"-")</f>
        <v>-</v>
      </c>
      <c r="V234" s="40" t="str">
        <f aca="false">IF(SUM(V238:V283)&gt;0,SUM(V238:V283),"-")</f>
        <v>-</v>
      </c>
      <c r="W234" s="40" t="str">
        <f aca="false">IF(SUM(W238:W283)&gt;0,SUM(W238:W283),"-")</f>
        <v>-</v>
      </c>
      <c r="X234" s="40" t="str">
        <f aca="false">IF(SUM(X238:X283)&gt;0,SUM(X238:X283),"-")</f>
        <v>-</v>
      </c>
      <c r="IM234" s="44"/>
      <c r="IN234" s="44"/>
    </row>
    <row r="235" s="9" customFormat="true" ht="14.15" hidden="false" customHeight="false" outlineLevel="0" collapsed="false">
      <c r="A235" s="45"/>
      <c r="B235" s="46"/>
      <c r="C235" s="46"/>
      <c r="D235" s="83"/>
      <c r="E235" s="45"/>
      <c r="F235" s="46"/>
      <c r="G235" s="46"/>
      <c r="H235" s="52"/>
      <c r="I235" s="46"/>
      <c r="J235" s="46"/>
      <c r="K235" s="46"/>
      <c r="L235" s="46"/>
      <c r="M235" s="46"/>
      <c r="N235" s="46" t="n">
        <f aca="false">SUM(O235:V235)-K235</f>
        <v>0</v>
      </c>
      <c r="O235" s="46"/>
      <c r="P235" s="46"/>
      <c r="Q235" s="46"/>
      <c r="R235" s="46"/>
      <c r="S235" s="46"/>
      <c r="T235" s="46"/>
      <c r="U235" s="46"/>
      <c r="V235" s="46"/>
      <c r="W235" s="46"/>
      <c r="X235" s="7"/>
      <c r="IM235" s="10"/>
      <c r="IN235" s="10"/>
    </row>
    <row r="236" s="85" customFormat="true" ht="14.15" hidden="true" customHeight="false" outlineLevel="1" collapsed="false">
      <c r="A236" s="65" t="s">
        <v>462</v>
      </c>
      <c r="B236" s="67"/>
      <c r="C236" s="67"/>
      <c r="D236" s="67"/>
      <c r="E236" s="68" t="s">
        <v>86</v>
      </c>
      <c r="F236" s="71"/>
      <c r="G236" s="71"/>
      <c r="H236" s="52"/>
      <c r="I236" s="71"/>
      <c r="J236" s="71"/>
      <c r="K236" s="86"/>
      <c r="L236" s="69"/>
      <c r="M236" s="70"/>
      <c r="N236" s="71" t="n">
        <f aca="false">SUM(O236:V236)-K236</f>
        <v>0</v>
      </c>
      <c r="O236" s="71"/>
      <c r="P236" s="71"/>
      <c r="Q236" s="71"/>
      <c r="R236" s="71"/>
      <c r="S236" s="71"/>
      <c r="T236" s="71"/>
      <c r="U236" s="71"/>
      <c r="V236" s="71"/>
      <c r="W236" s="66"/>
      <c r="X236" s="66"/>
    </row>
    <row r="237" s="80" customFormat="true" ht="14.15" hidden="true" customHeight="false" outlineLevel="1" collapsed="false">
      <c r="A237" s="73" t="s">
        <v>463</v>
      </c>
      <c r="B237" s="74"/>
      <c r="C237" s="74"/>
      <c r="D237" s="74"/>
      <c r="E237" s="76" t="s">
        <v>464</v>
      </c>
      <c r="F237" s="74"/>
      <c r="G237" s="92"/>
      <c r="H237" s="55"/>
      <c r="I237" s="78"/>
      <c r="J237" s="78"/>
      <c r="K237" s="77"/>
      <c r="L237" s="77"/>
      <c r="M237" s="78"/>
      <c r="N237" s="79" t="n">
        <f aca="false">SUM(O237:V237)-K237</f>
        <v>0</v>
      </c>
      <c r="O237" s="77"/>
      <c r="P237" s="77"/>
      <c r="Q237" s="77"/>
      <c r="R237" s="77"/>
      <c r="S237" s="77"/>
      <c r="T237" s="77"/>
      <c r="U237" s="77"/>
      <c r="V237" s="77"/>
      <c r="W237" s="79"/>
      <c r="X237" s="79"/>
      <c r="IM237" s="89"/>
      <c r="IN237" s="89"/>
    </row>
    <row r="238" s="83" customFormat="true" ht="35.05" hidden="true" customHeight="false" outlineLevel="1" collapsed="false">
      <c r="A238" s="49" t="s">
        <v>465</v>
      </c>
      <c r="B238" s="50" t="s">
        <v>49</v>
      </c>
      <c r="C238" s="50" t="s">
        <v>466</v>
      </c>
      <c r="D238" s="50" t="s">
        <v>51</v>
      </c>
      <c r="E238" s="45" t="s">
        <v>467</v>
      </c>
      <c r="F238" s="7" t="s">
        <v>64</v>
      </c>
      <c r="G238" s="51" t="n">
        <f aca="false">62.06</f>
        <v>62.06</v>
      </c>
      <c r="H238" s="52"/>
      <c r="I238" s="46" t="n">
        <f aca="false">$I$1108</f>
        <v>0</v>
      </c>
      <c r="J238" s="53" t="n">
        <f aca="false">TRUNC(H238*(1+I238),2)</f>
        <v>0</v>
      </c>
      <c r="K238" s="54" t="n">
        <f aca="false">TRUNC(J238*G238,2)</f>
        <v>0</v>
      </c>
      <c r="N238" s="7" t="n">
        <f aca="false">SUM(O238:V238)-K238</f>
        <v>0</v>
      </c>
      <c r="O238" s="51"/>
      <c r="P238" s="51"/>
      <c r="Q238" s="51"/>
      <c r="R238" s="51"/>
      <c r="S238" s="51"/>
      <c r="T238" s="51" t="n">
        <f aca="false">K238</f>
        <v>0</v>
      </c>
      <c r="U238" s="51"/>
      <c r="V238" s="51"/>
      <c r="Y238" s="43"/>
      <c r="Z238" s="112"/>
      <c r="AA238" s="112"/>
      <c r="AB238" s="112"/>
      <c r="AC238" s="112"/>
      <c r="AD238" s="112"/>
      <c r="AE238" s="112"/>
      <c r="AF238" s="112"/>
      <c r="AG238" s="112"/>
    </row>
    <row r="239" s="9" customFormat="true" ht="23.85" hidden="true" customHeight="false" outlineLevel="1" collapsed="false">
      <c r="A239" s="49" t="s">
        <v>468</v>
      </c>
      <c r="B239" s="50" t="s">
        <v>72</v>
      </c>
      <c r="C239" s="50" t="s">
        <v>469</v>
      </c>
      <c r="D239" s="50" t="s">
        <v>51</v>
      </c>
      <c r="E239" s="45" t="s">
        <v>470</v>
      </c>
      <c r="F239" s="7" t="s">
        <v>64</v>
      </c>
      <c r="G239" s="51" t="n">
        <f aca="false">62.06</f>
        <v>62.06</v>
      </c>
      <c r="H239" s="52"/>
      <c r="I239" s="46" t="n">
        <f aca="false">$I$1108</f>
        <v>0</v>
      </c>
      <c r="J239" s="53" t="n">
        <f aca="false">TRUNC(H239*(1+I239),2)</f>
        <v>0</v>
      </c>
      <c r="K239" s="54" t="n">
        <f aca="false">TRUNC(J239*G239,2)</f>
        <v>0</v>
      </c>
      <c r="L239" s="51"/>
      <c r="M239" s="46"/>
      <c r="N239" s="7" t="n">
        <f aca="false">SUM(O239:V239)-K239</f>
        <v>0</v>
      </c>
      <c r="O239" s="51"/>
      <c r="P239" s="51"/>
      <c r="Q239" s="51"/>
      <c r="R239" s="51"/>
      <c r="S239" s="51"/>
      <c r="T239" s="51" t="n">
        <f aca="false">K239</f>
        <v>0</v>
      </c>
      <c r="U239" s="51"/>
      <c r="V239" s="51"/>
      <c r="W239" s="7"/>
      <c r="X239" s="7"/>
      <c r="Y239" s="43"/>
      <c r="IM239" s="10"/>
      <c r="IN239" s="10"/>
    </row>
    <row r="240" s="80" customFormat="true" ht="14.15" hidden="true" customHeight="false" outlineLevel="1" collapsed="false">
      <c r="A240" s="76" t="s">
        <v>471</v>
      </c>
      <c r="B240" s="79"/>
      <c r="C240" s="79"/>
      <c r="D240" s="74"/>
      <c r="E240" s="76" t="s">
        <v>472</v>
      </c>
      <c r="F240" s="74"/>
      <c r="G240" s="74"/>
      <c r="H240" s="55"/>
      <c r="I240" s="78"/>
      <c r="J240" s="78"/>
      <c r="K240" s="94"/>
      <c r="L240" s="77"/>
      <c r="M240" s="78"/>
      <c r="N240" s="79" t="n">
        <f aca="false">SUM(O240:V240)-K240</f>
        <v>0</v>
      </c>
      <c r="O240" s="77"/>
      <c r="P240" s="77"/>
      <c r="Q240" s="77"/>
      <c r="R240" s="77"/>
      <c r="S240" s="77"/>
      <c r="T240" s="77"/>
      <c r="U240" s="77"/>
      <c r="V240" s="77"/>
      <c r="W240" s="79"/>
      <c r="X240" s="79"/>
      <c r="Y240" s="43"/>
      <c r="IM240" s="89"/>
      <c r="IN240" s="89"/>
    </row>
    <row r="241" s="83" customFormat="true" ht="23.85" hidden="true" customHeight="false" outlineLevel="1" collapsed="false">
      <c r="A241" s="49" t="s">
        <v>473</v>
      </c>
      <c r="B241" s="50" t="s">
        <v>49</v>
      </c>
      <c r="C241" s="50" t="s">
        <v>474</v>
      </c>
      <c r="D241" s="50" t="s">
        <v>80</v>
      </c>
      <c r="E241" s="45" t="s">
        <v>475</v>
      </c>
      <c r="F241" s="7" t="s">
        <v>117</v>
      </c>
      <c r="G241" s="51" t="n">
        <v>1</v>
      </c>
      <c r="H241" s="52"/>
      <c r="I241" s="46" t="n">
        <f aca="false">$I$1108</f>
        <v>0</v>
      </c>
      <c r="J241" s="53" t="n">
        <f aca="false">TRUNC(H241*(1+I241),2)</f>
        <v>0</v>
      </c>
      <c r="K241" s="54" t="n">
        <f aca="false">TRUNC(J241*G241,2)</f>
        <v>0</v>
      </c>
      <c r="N241" s="7" t="n">
        <f aca="false">SUM(O241:V241)-K241</f>
        <v>0</v>
      </c>
      <c r="O241" s="51"/>
      <c r="P241" s="51"/>
      <c r="Q241" s="51"/>
      <c r="R241" s="51"/>
      <c r="S241" s="51"/>
      <c r="T241" s="51"/>
      <c r="U241" s="51"/>
      <c r="V241" s="51"/>
      <c r="W241" s="51" t="n">
        <f aca="false">K241</f>
        <v>0</v>
      </c>
      <c r="X241" s="51"/>
      <c r="Y241" s="43"/>
      <c r="Z241" s="112"/>
      <c r="AA241" s="112"/>
      <c r="AB241" s="112"/>
      <c r="AC241" s="112"/>
      <c r="AD241" s="112"/>
      <c r="AE241" s="112"/>
      <c r="AF241" s="112"/>
      <c r="AG241" s="112"/>
    </row>
    <row r="242" s="83" customFormat="true" ht="23.85" hidden="true" customHeight="false" outlineLevel="1" collapsed="false">
      <c r="A242" s="49" t="s">
        <v>476</v>
      </c>
      <c r="B242" s="50" t="s">
        <v>49</v>
      </c>
      <c r="C242" s="50" t="s">
        <v>477</v>
      </c>
      <c r="D242" s="50" t="s">
        <v>80</v>
      </c>
      <c r="E242" s="45" t="s">
        <v>478</v>
      </c>
      <c r="F242" s="7" t="s">
        <v>117</v>
      </c>
      <c r="G242" s="51" t="n">
        <v>1</v>
      </c>
      <c r="H242" s="52"/>
      <c r="I242" s="46" t="n">
        <f aca="false">$I$1108</f>
        <v>0</v>
      </c>
      <c r="J242" s="53" t="n">
        <f aca="false">TRUNC(H242*(1+I242),2)</f>
        <v>0</v>
      </c>
      <c r="K242" s="54" t="n">
        <f aca="false">TRUNC(J242*G242,2)</f>
        <v>0</v>
      </c>
      <c r="N242" s="7" t="n">
        <f aca="false">SUM(O242:V242)-K242</f>
        <v>0</v>
      </c>
      <c r="O242" s="51"/>
      <c r="P242" s="51"/>
      <c r="Q242" s="51"/>
      <c r="R242" s="51"/>
      <c r="S242" s="51"/>
      <c r="T242" s="51"/>
      <c r="U242" s="51"/>
      <c r="V242" s="51"/>
      <c r="W242" s="51" t="n">
        <f aca="false">K242</f>
        <v>0</v>
      </c>
      <c r="X242" s="51"/>
      <c r="Y242" s="43"/>
      <c r="Z242" s="112"/>
      <c r="AA242" s="112"/>
      <c r="AB242" s="112"/>
      <c r="AC242" s="112"/>
      <c r="AD242" s="112"/>
      <c r="AE242" s="112"/>
      <c r="AF242" s="112"/>
      <c r="AG242" s="112"/>
    </row>
    <row r="243" s="10" customFormat="true" ht="23.85" hidden="true" customHeight="false" outlineLevel="1" collapsed="false">
      <c r="A243" s="49" t="s">
        <v>479</v>
      </c>
      <c r="B243" s="50" t="s">
        <v>49</v>
      </c>
      <c r="C243" s="50" t="s">
        <v>480</v>
      </c>
      <c r="D243" s="50" t="s">
        <v>80</v>
      </c>
      <c r="E243" s="45" t="s">
        <v>481</v>
      </c>
      <c r="F243" s="7" t="s">
        <v>117</v>
      </c>
      <c r="G243" s="51" t="n">
        <v>2</v>
      </c>
      <c r="H243" s="52"/>
      <c r="I243" s="46" t="n">
        <f aca="false">$I$1108</f>
        <v>0</v>
      </c>
      <c r="J243" s="53" t="n">
        <f aca="false">TRUNC(H243*(1+I243),2)</f>
        <v>0</v>
      </c>
      <c r="K243" s="54" t="n">
        <f aca="false">TRUNC(J243*G243,2)</f>
        <v>0</v>
      </c>
      <c r="L243" s="60"/>
      <c r="M243" s="60"/>
      <c r="N243" s="7" t="n">
        <f aca="false">SUM(O243:V243)-K243</f>
        <v>0</v>
      </c>
      <c r="O243" s="51"/>
      <c r="P243" s="51"/>
      <c r="Q243" s="51"/>
      <c r="R243" s="51"/>
      <c r="S243" s="51"/>
      <c r="T243" s="51"/>
      <c r="U243" s="51"/>
      <c r="V243" s="51"/>
      <c r="W243" s="51" t="n">
        <f aca="false">K243</f>
        <v>0</v>
      </c>
      <c r="X243" s="51"/>
      <c r="Y243" s="43"/>
      <c r="Z243" s="112"/>
      <c r="AA243" s="112"/>
      <c r="AB243" s="112"/>
      <c r="AC243" s="112"/>
      <c r="AD243" s="112"/>
      <c r="AE243" s="112"/>
      <c r="AF243" s="112"/>
      <c r="AG243" s="112"/>
    </row>
    <row r="244" s="9" customFormat="true" ht="23.85" hidden="true" customHeight="false" outlineLevel="1" collapsed="false">
      <c r="A244" s="49" t="s">
        <v>482</v>
      </c>
      <c r="B244" s="50" t="s">
        <v>49</v>
      </c>
      <c r="C244" s="50" t="s">
        <v>483</v>
      </c>
      <c r="D244" s="50" t="s">
        <v>80</v>
      </c>
      <c r="E244" s="45" t="s">
        <v>484</v>
      </c>
      <c r="F244" s="7" t="s">
        <v>117</v>
      </c>
      <c r="G244" s="51" t="n">
        <v>1</v>
      </c>
      <c r="H244" s="52"/>
      <c r="I244" s="46" t="n">
        <f aca="false">$I$1108</f>
        <v>0</v>
      </c>
      <c r="J244" s="53" t="n">
        <f aca="false">TRUNC(H244*(1+I244),2)</f>
        <v>0</v>
      </c>
      <c r="K244" s="54" t="n">
        <f aca="false">TRUNC(J244*G244,2)</f>
        <v>0</v>
      </c>
      <c r="L244" s="51"/>
      <c r="M244" s="46"/>
      <c r="N244" s="7" t="n">
        <f aca="false">SUM(O244:V244)-K244</f>
        <v>0</v>
      </c>
      <c r="O244" s="51"/>
      <c r="P244" s="51"/>
      <c r="Q244" s="51"/>
      <c r="R244" s="51"/>
      <c r="S244" s="51"/>
      <c r="T244" s="51"/>
      <c r="U244" s="51"/>
      <c r="V244" s="51"/>
      <c r="W244" s="51" t="n">
        <f aca="false">K244</f>
        <v>0</v>
      </c>
      <c r="X244" s="51"/>
      <c r="Y244" s="43"/>
      <c r="IM244" s="10"/>
      <c r="IN244" s="10"/>
    </row>
    <row r="245" s="80" customFormat="true" ht="12.8" hidden="true" customHeight="false" outlineLevel="1" collapsed="false">
      <c r="A245" s="73" t="s">
        <v>485</v>
      </c>
      <c r="B245" s="74"/>
      <c r="C245" s="74"/>
      <c r="D245" s="74"/>
      <c r="E245" s="76" t="s">
        <v>486</v>
      </c>
      <c r="F245" s="74"/>
      <c r="G245" s="92"/>
      <c r="H245" s="55"/>
      <c r="I245" s="78"/>
      <c r="J245" s="78"/>
      <c r="K245" s="77"/>
      <c r="L245" s="77"/>
      <c r="M245" s="78"/>
      <c r="N245" s="79"/>
      <c r="O245" s="77"/>
      <c r="P245" s="77"/>
      <c r="Q245" s="77"/>
      <c r="R245" s="77"/>
      <c r="S245" s="77"/>
      <c r="T245" s="77"/>
      <c r="U245" s="77"/>
      <c r="V245" s="77"/>
      <c r="W245" s="79"/>
      <c r="X245" s="79"/>
      <c r="Y245" s="43"/>
      <c r="IM245" s="89"/>
      <c r="IN245" s="89"/>
    </row>
    <row r="246" s="83" customFormat="true" ht="23.85" hidden="true" customHeight="false" outlineLevel="1" collapsed="false">
      <c r="A246" s="49" t="s">
        <v>487</v>
      </c>
      <c r="B246" s="50" t="s">
        <v>49</v>
      </c>
      <c r="C246" s="50" t="s">
        <v>488</v>
      </c>
      <c r="D246" s="50" t="s">
        <v>80</v>
      </c>
      <c r="E246" s="45" t="s">
        <v>489</v>
      </c>
      <c r="F246" s="7" t="s">
        <v>64</v>
      </c>
      <c r="G246" s="51" t="n">
        <v>7.04</v>
      </c>
      <c r="H246" s="52"/>
      <c r="I246" s="46" t="n">
        <f aca="false">$I$1108</f>
        <v>0</v>
      </c>
      <c r="J246" s="53" t="n">
        <f aca="false">TRUNC(H246*(1+I246),2)</f>
        <v>0</v>
      </c>
      <c r="K246" s="54" t="n">
        <f aca="false">TRUNC(J246*G246,2)</f>
        <v>0</v>
      </c>
      <c r="N246" s="7"/>
      <c r="O246" s="51"/>
      <c r="P246" s="51"/>
      <c r="Q246" s="51"/>
      <c r="R246" s="51"/>
      <c r="S246" s="51"/>
      <c r="T246" s="51"/>
      <c r="U246" s="51"/>
      <c r="V246" s="51" t="n">
        <f aca="false">K246</f>
        <v>0</v>
      </c>
      <c r="W246" s="51"/>
      <c r="X246" s="51"/>
      <c r="Y246" s="43"/>
      <c r="Z246" s="112"/>
      <c r="AA246" s="112"/>
      <c r="AB246" s="112"/>
      <c r="AC246" s="112"/>
      <c r="AD246" s="112"/>
      <c r="AE246" s="112"/>
      <c r="AF246" s="112"/>
      <c r="AG246" s="112"/>
    </row>
    <row r="247" s="83" customFormat="true" ht="23.85" hidden="true" customHeight="false" outlineLevel="1" collapsed="false">
      <c r="A247" s="49" t="s">
        <v>490</v>
      </c>
      <c r="B247" s="50" t="s">
        <v>49</v>
      </c>
      <c r="C247" s="50" t="s">
        <v>469</v>
      </c>
      <c r="D247" s="50" t="s">
        <v>51</v>
      </c>
      <c r="E247" s="45" t="s">
        <v>470</v>
      </c>
      <c r="F247" s="7" t="s">
        <v>64</v>
      </c>
      <c r="G247" s="51" t="n">
        <v>7.04</v>
      </c>
      <c r="H247" s="52"/>
      <c r="I247" s="46" t="n">
        <f aca="false">$I$1108</f>
        <v>0</v>
      </c>
      <c r="J247" s="53" t="n">
        <f aca="false">TRUNC(H247*(1+I247),2)</f>
        <v>0</v>
      </c>
      <c r="K247" s="54" t="n">
        <f aca="false">TRUNC(J247*G247,2)</f>
        <v>0</v>
      </c>
      <c r="N247" s="7"/>
      <c r="O247" s="51"/>
      <c r="P247" s="51"/>
      <c r="Q247" s="51"/>
      <c r="R247" s="51"/>
      <c r="S247" s="51"/>
      <c r="T247" s="51"/>
      <c r="U247" s="51"/>
      <c r="V247" s="51" t="n">
        <f aca="false">K247</f>
        <v>0</v>
      </c>
      <c r="W247" s="51"/>
      <c r="X247" s="51"/>
      <c r="Y247" s="43"/>
      <c r="Z247" s="112"/>
      <c r="AA247" s="112"/>
      <c r="AB247" s="112"/>
      <c r="AC247" s="112"/>
      <c r="AD247" s="112"/>
      <c r="AE247" s="112"/>
      <c r="AF247" s="112"/>
      <c r="AG247" s="112"/>
    </row>
    <row r="248" s="83" customFormat="true" ht="23.85" hidden="true" customHeight="false" outlineLevel="1" collapsed="false">
      <c r="A248" s="49" t="s">
        <v>491</v>
      </c>
      <c r="B248" s="50" t="s">
        <v>49</v>
      </c>
      <c r="C248" s="50" t="s">
        <v>488</v>
      </c>
      <c r="D248" s="50" t="s">
        <v>80</v>
      </c>
      <c r="E248" s="45" t="s">
        <v>492</v>
      </c>
      <c r="F248" s="7" t="s">
        <v>64</v>
      </c>
      <c r="G248" s="51" t="n">
        <v>6.24</v>
      </c>
      <c r="H248" s="52"/>
      <c r="I248" s="46" t="n">
        <f aca="false">$I$1108</f>
        <v>0</v>
      </c>
      <c r="J248" s="53" t="n">
        <f aca="false">TRUNC(H248*(1+I248),2)</f>
        <v>0</v>
      </c>
      <c r="K248" s="54" t="n">
        <f aca="false">TRUNC(J248*G248,2)</f>
        <v>0</v>
      </c>
      <c r="N248" s="7"/>
      <c r="O248" s="51"/>
      <c r="P248" s="51"/>
      <c r="Q248" s="51"/>
      <c r="R248" s="51"/>
      <c r="S248" s="51"/>
      <c r="T248" s="51"/>
      <c r="U248" s="51"/>
      <c r="V248" s="51" t="n">
        <f aca="false">K248</f>
        <v>0</v>
      </c>
      <c r="W248" s="51"/>
      <c r="X248" s="51"/>
      <c r="Y248" s="43"/>
      <c r="Z248" s="112"/>
      <c r="AA248" s="112"/>
      <c r="AB248" s="112"/>
      <c r="AC248" s="112"/>
      <c r="AD248" s="112"/>
      <c r="AE248" s="112"/>
      <c r="AF248" s="112"/>
      <c r="AG248" s="112"/>
    </row>
    <row r="249" s="83" customFormat="true" ht="23.85" hidden="true" customHeight="false" outlineLevel="1" collapsed="false">
      <c r="A249" s="49" t="s">
        <v>493</v>
      </c>
      <c r="B249" s="50" t="s">
        <v>72</v>
      </c>
      <c r="C249" s="50" t="s">
        <v>469</v>
      </c>
      <c r="D249" s="50" t="s">
        <v>51</v>
      </c>
      <c r="E249" s="45" t="s">
        <v>470</v>
      </c>
      <c r="F249" s="7" t="s">
        <v>64</v>
      </c>
      <c r="G249" s="51" t="n">
        <v>6.24</v>
      </c>
      <c r="H249" s="52"/>
      <c r="I249" s="46" t="n">
        <f aca="false">$I$1108</f>
        <v>0</v>
      </c>
      <c r="J249" s="53" t="n">
        <f aca="false">TRUNC(H249*(1+I249),2)</f>
        <v>0</v>
      </c>
      <c r="K249" s="54" t="n">
        <f aca="false">TRUNC(J249*G249,2)</f>
        <v>0</v>
      </c>
      <c r="N249" s="7"/>
      <c r="O249" s="51"/>
      <c r="P249" s="51"/>
      <c r="Q249" s="51"/>
      <c r="R249" s="51"/>
      <c r="S249" s="51"/>
      <c r="T249" s="51"/>
      <c r="U249" s="51"/>
      <c r="V249" s="51" t="n">
        <f aca="false">K249</f>
        <v>0</v>
      </c>
      <c r="W249" s="51"/>
      <c r="X249" s="51"/>
      <c r="Y249" s="43"/>
      <c r="Z249" s="112"/>
      <c r="AA249" s="112"/>
      <c r="AB249" s="112"/>
      <c r="AC249" s="112"/>
      <c r="AD249" s="112"/>
      <c r="AE249" s="112"/>
      <c r="AF249" s="112"/>
      <c r="AG249" s="112"/>
    </row>
    <row r="250" s="80" customFormat="true" ht="14.15" hidden="true" customHeight="false" outlineLevel="1" collapsed="false">
      <c r="A250" s="73" t="s">
        <v>494</v>
      </c>
      <c r="B250" s="75"/>
      <c r="C250" s="75"/>
      <c r="D250" s="74"/>
      <c r="E250" s="76" t="s">
        <v>495</v>
      </c>
      <c r="F250" s="74"/>
      <c r="G250" s="92"/>
      <c r="H250" s="55"/>
      <c r="I250" s="78"/>
      <c r="J250" s="78"/>
      <c r="K250" s="77"/>
      <c r="L250" s="77"/>
      <c r="M250" s="78"/>
      <c r="N250" s="79" t="n">
        <f aca="false">SUM(O250:V250)-K250</f>
        <v>0</v>
      </c>
      <c r="O250" s="77"/>
      <c r="P250" s="77"/>
      <c r="Q250" s="77"/>
      <c r="R250" s="77"/>
      <c r="S250" s="77"/>
      <c r="T250" s="77"/>
      <c r="U250" s="77"/>
      <c r="V250" s="77"/>
      <c r="W250" s="79"/>
      <c r="X250" s="79"/>
      <c r="Y250" s="43"/>
      <c r="IM250" s="89"/>
      <c r="IN250" s="89"/>
    </row>
    <row r="251" s="83" customFormat="true" ht="23.85" hidden="true" customHeight="false" outlineLevel="1" collapsed="false">
      <c r="A251" s="49" t="s">
        <v>496</v>
      </c>
      <c r="B251" s="50" t="s">
        <v>49</v>
      </c>
      <c r="C251" s="50" t="s">
        <v>497</v>
      </c>
      <c r="D251" s="50" t="s">
        <v>80</v>
      </c>
      <c r="E251" s="45" t="s">
        <v>498</v>
      </c>
      <c r="F251" s="7" t="s">
        <v>117</v>
      </c>
      <c r="G251" s="51" t="n">
        <v>23</v>
      </c>
      <c r="H251" s="52"/>
      <c r="I251" s="46" t="n">
        <f aca="false">$D$1117</f>
        <v>0</v>
      </c>
      <c r="J251" s="53" t="n">
        <f aca="false">TRUNC(H251*(1+I251),2)</f>
        <v>0</v>
      </c>
      <c r="K251" s="54" t="n">
        <f aca="false">TRUNC(J251*G251,2)</f>
        <v>0</v>
      </c>
      <c r="N251" s="7" t="n">
        <f aca="false">SUM(O251:V251)-K251</f>
        <v>0</v>
      </c>
      <c r="W251" s="51" t="n">
        <f aca="false">K251</f>
        <v>0</v>
      </c>
      <c r="Y251" s="43"/>
      <c r="Z251" s="112"/>
      <c r="AA251" s="112"/>
      <c r="AB251" s="112"/>
      <c r="AC251" s="112"/>
      <c r="AD251" s="112"/>
      <c r="AE251" s="112"/>
      <c r="AF251" s="112"/>
      <c r="AG251" s="112"/>
    </row>
    <row r="252" s="80" customFormat="true" ht="14.15" hidden="true" customHeight="false" outlineLevel="1" collapsed="false">
      <c r="A252" s="73" t="s">
        <v>499</v>
      </c>
      <c r="B252" s="75"/>
      <c r="C252" s="75"/>
      <c r="D252" s="74"/>
      <c r="E252" s="76" t="s">
        <v>500</v>
      </c>
      <c r="F252" s="74"/>
      <c r="G252" s="92"/>
      <c r="H252" s="55"/>
      <c r="I252" s="78"/>
      <c r="J252" s="78"/>
      <c r="K252" s="77"/>
      <c r="L252" s="77"/>
      <c r="M252" s="78"/>
      <c r="N252" s="79" t="n">
        <f aca="false">SUM(O252:V252)-K252</f>
        <v>0</v>
      </c>
      <c r="O252" s="77"/>
      <c r="P252" s="77"/>
      <c r="Q252" s="77"/>
      <c r="R252" s="77"/>
      <c r="S252" s="77"/>
      <c r="T252" s="77"/>
      <c r="U252" s="77"/>
      <c r="V252" s="77"/>
      <c r="W252" s="79"/>
      <c r="X252" s="79"/>
      <c r="Y252" s="43"/>
      <c r="IM252" s="89"/>
      <c r="IN252" s="89"/>
    </row>
    <row r="253" s="10" customFormat="true" ht="46.25" hidden="true" customHeight="false" outlineLevel="1" collapsed="false">
      <c r="A253" s="49" t="s">
        <v>501</v>
      </c>
      <c r="B253" s="50" t="s">
        <v>49</v>
      </c>
      <c r="C253" s="50" t="s">
        <v>502</v>
      </c>
      <c r="D253" s="50" t="s">
        <v>51</v>
      </c>
      <c r="E253" s="45" t="s">
        <v>503</v>
      </c>
      <c r="F253" s="7" t="s">
        <v>117</v>
      </c>
      <c r="G253" s="51" t="n">
        <v>4</v>
      </c>
      <c r="H253" s="52"/>
      <c r="I253" s="46" t="n">
        <f aca="false">$D$1116</f>
        <v>0</v>
      </c>
      <c r="J253" s="53" t="n">
        <f aca="false">TRUNC(H253*(1+I253),2)</f>
        <v>0</v>
      </c>
      <c r="K253" s="54" t="n">
        <f aca="false">TRUNC(J253*G253,2)</f>
        <v>0</v>
      </c>
      <c r="L253" s="60"/>
      <c r="M253" s="60"/>
      <c r="N253" s="7"/>
      <c r="O253" s="60"/>
      <c r="P253" s="60"/>
      <c r="Q253" s="60"/>
      <c r="R253" s="60"/>
      <c r="S253" s="60"/>
      <c r="T253" s="51"/>
      <c r="U253" s="51" t="n">
        <f aca="false">K253-T253</f>
        <v>0</v>
      </c>
      <c r="V253" s="51"/>
      <c r="W253" s="50"/>
      <c r="X253" s="50"/>
      <c r="Y253" s="43"/>
      <c r="Z253" s="112"/>
      <c r="AA253" s="112"/>
      <c r="AB253" s="112"/>
      <c r="AC253" s="112"/>
      <c r="AD253" s="112"/>
      <c r="AE253" s="112"/>
      <c r="AF253" s="112"/>
      <c r="AG253" s="112"/>
    </row>
    <row r="254" s="10" customFormat="true" ht="46.25" hidden="true" customHeight="false" outlineLevel="1" collapsed="false">
      <c r="A254" s="49" t="s">
        <v>504</v>
      </c>
      <c r="B254" s="50" t="s">
        <v>49</v>
      </c>
      <c r="C254" s="50" t="s">
        <v>505</v>
      </c>
      <c r="D254" s="50" t="s">
        <v>51</v>
      </c>
      <c r="E254" s="45" t="s">
        <v>506</v>
      </c>
      <c r="F254" s="7" t="s">
        <v>117</v>
      </c>
      <c r="G254" s="51" t="n">
        <v>2</v>
      </c>
      <c r="H254" s="52"/>
      <c r="I254" s="46" t="n">
        <f aca="false">$D$1116</f>
        <v>0</v>
      </c>
      <c r="J254" s="53" t="n">
        <f aca="false">TRUNC(H254*(1+I254),2)</f>
        <v>0</v>
      </c>
      <c r="K254" s="54" t="n">
        <f aca="false">TRUNC(J254*G254,2)</f>
        <v>0</v>
      </c>
      <c r="L254" s="60"/>
      <c r="M254" s="60"/>
      <c r="N254" s="7"/>
      <c r="O254" s="60"/>
      <c r="P254" s="60"/>
      <c r="Q254" s="60"/>
      <c r="R254" s="60"/>
      <c r="S254" s="60"/>
      <c r="T254" s="51"/>
      <c r="U254" s="51" t="n">
        <f aca="false">K254-T254</f>
        <v>0</v>
      </c>
      <c r="V254" s="50"/>
      <c r="W254" s="83"/>
      <c r="X254" s="83"/>
      <c r="Y254" s="43"/>
      <c r="Z254" s="112"/>
      <c r="AA254" s="112"/>
      <c r="AB254" s="112"/>
      <c r="AC254" s="112"/>
      <c r="AD254" s="112"/>
      <c r="AE254" s="112"/>
      <c r="AF254" s="112"/>
      <c r="AG254" s="112"/>
    </row>
    <row r="255" s="10" customFormat="true" ht="46.25" hidden="true" customHeight="false" outlineLevel="1" collapsed="false">
      <c r="A255" s="49" t="s">
        <v>507</v>
      </c>
      <c r="B255" s="50" t="s">
        <v>49</v>
      </c>
      <c r="C255" s="50" t="s">
        <v>505</v>
      </c>
      <c r="D255" s="50" t="s">
        <v>51</v>
      </c>
      <c r="E255" s="45" t="s">
        <v>508</v>
      </c>
      <c r="F255" s="7" t="s">
        <v>117</v>
      </c>
      <c r="G255" s="51" t="n">
        <v>2</v>
      </c>
      <c r="H255" s="52"/>
      <c r="I255" s="46" t="n">
        <f aca="false">$D$1116</f>
        <v>0</v>
      </c>
      <c r="J255" s="53" t="n">
        <f aca="false">TRUNC(H255*(1+I255),2)</f>
        <v>0</v>
      </c>
      <c r="K255" s="54" t="n">
        <f aca="false">TRUNC(J255*G255,2)</f>
        <v>0</v>
      </c>
      <c r="L255" s="60"/>
      <c r="M255" s="60"/>
      <c r="N255" s="7"/>
      <c r="O255" s="60"/>
      <c r="P255" s="60"/>
      <c r="Q255" s="60"/>
      <c r="R255" s="60"/>
      <c r="S255" s="60"/>
      <c r="T255" s="51"/>
      <c r="U255" s="51" t="n">
        <f aca="false">K255</f>
        <v>0</v>
      </c>
      <c r="V255" s="50"/>
      <c r="W255" s="83"/>
      <c r="X255" s="83"/>
      <c r="Y255" s="43"/>
      <c r="Z255" s="112"/>
      <c r="AA255" s="112"/>
      <c r="AB255" s="112"/>
      <c r="AC255" s="112"/>
      <c r="AD255" s="112"/>
      <c r="AE255" s="112"/>
      <c r="AF255" s="112"/>
      <c r="AG255" s="112"/>
    </row>
    <row r="256" s="89" customFormat="true" ht="14.15" hidden="true" customHeight="false" outlineLevel="1" collapsed="false">
      <c r="A256" s="73" t="s">
        <v>509</v>
      </c>
      <c r="B256" s="74"/>
      <c r="C256" s="74"/>
      <c r="D256" s="75"/>
      <c r="E256" s="73" t="s">
        <v>510</v>
      </c>
      <c r="F256" s="75"/>
      <c r="G256" s="77"/>
      <c r="H256" s="52"/>
      <c r="I256" s="78"/>
      <c r="J256" s="78"/>
      <c r="K256" s="77"/>
      <c r="L256" s="95"/>
      <c r="M256" s="95"/>
      <c r="N256" s="79" t="n">
        <f aca="false">SUM(O256:V256)-K256</f>
        <v>0</v>
      </c>
      <c r="O256" s="95"/>
      <c r="P256" s="95"/>
      <c r="Q256" s="95"/>
      <c r="R256" s="95"/>
      <c r="S256" s="95"/>
      <c r="T256" s="77"/>
      <c r="U256" s="77"/>
      <c r="V256" s="74"/>
      <c r="W256" s="75"/>
      <c r="X256" s="75"/>
      <c r="Y256" s="43"/>
      <c r="Z256" s="110"/>
      <c r="AA256" s="110"/>
      <c r="AB256" s="110"/>
      <c r="AC256" s="110"/>
      <c r="AD256" s="110"/>
      <c r="AE256" s="110"/>
      <c r="AF256" s="110"/>
      <c r="AG256" s="110"/>
    </row>
    <row r="257" s="10" customFormat="true" ht="23.85" hidden="true" customHeight="false" outlineLevel="1" collapsed="false">
      <c r="A257" s="49" t="s">
        <v>511</v>
      </c>
      <c r="B257" s="50" t="s">
        <v>49</v>
      </c>
      <c r="C257" s="50" t="s">
        <v>512</v>
      </c>
      <c r="D257" s="50" t="s">
        <v>80</v>
      </c>
      <c r="E257" s="45" t="s">
        <v>513</v>
      </c>
      <c r="F257" s="7" t="s">
        <v>117</v>
      </c>
      <c r="G257" s="51" t="n">
        <v>3</v>
      </c>
      <c r="H257" s="52"/>
      <c r="I257" s="46" t="n">
        <f aca="false">$D$1116</f>
        <v>0</v>
      </c>
      <c r="J257" s="53" t="n">
        <f aca="false">TRUNC(H257*(1+I257),2)</f>
        <v>0</v>
      </c>
      <c r="K257" s="54" t="n">
        <f aca="false">TRUNC(J257*G257,2)</f>
        <v>0</v>
      </c>
      <c r="L257" s="60"/>
      <c r="M257" s="60"/>
      <c r="N257" s="7" t="n">
        <f aca="false">SUM(O257:V257)-K257</f>
        <v>0</v>
      </c>
      <c r="O257" s="60"/>
      <c r="P257" s="60"/>
      <c r="Q257" s="60"/>
      <c r="R257" s="60"/>
      <c r="S257" s="60"/>
      <c r="T257" s="51"/>
      <c r="U257" s="51"/>
      <c r="V257" s="109" t="n">
        <f aca="false">K257</f>
        <v>0</v>
      </c>
      <c r="W257" s="83"/>
      <c r="X257" s="83"/>
      <c r="Y257" s="43"/>
      <c r="Z257" s="112"/>
      <c r="AA257" s="112"/>
      <c r="AB257" s="112"/>
      <c r="AC257" s="112"/>
      <c r="AD257" s="112"/>
      <c r="AE257" s="112"/>
      <c r="AF257" s="112"/>
      <c r="AG257" s="112"/>
    </row>
    <row r="258" s="10" customFormat="true" ht="35.05" hidden="true" customHeight="false" outlineLevel="1" collapsed="false">
      <c r="A258" s="49" t="s">
        <v>514</v>
      </c>
      <c r="B258" s="50" t="s">
        <v>49</v>
      </c>
      <c r="C258" s="50" t="s">
        <v>515</v>
      </c>
      <c r="D258" s="50" t="s">
        <v>51</v>
      </c>
      <c r="E258" s="45" t="s">
        <v>516</v>
      </c>
      <c r="F258" s="7" t="s">
        <v>117</v>
      </c>
      <c r="G258" s="51" t="n">
        <v>6</v>
      </c>
      <c r="H258" s="52"/>
      <c r="I258" s="46" t="n">
        <f aca="false">$D$1116</f>
        <v>0</v>
      </c>
      <c r="J258" s="53" t="n">
        <f aca="false">TRUNC(H258*(1+I258),2)</f>
        <v>0</v>
      </c>
      <c r="K258" s="54" t="n">
        <f aca="false">TRUNC(J258*G258,2)</f>
        <v>0</v>
      </c>
      <c r="L258" s="60"/>
      <c r="M258" s="60"/>
      <c r="N258" s="7" t="n">
        <f aca="false">SUM(O258:V258)-K258</f>
        <v>0</v>
      </c>
      <c r="O258" s="60"/>
      <c r="P258" s="60"/>
      <c r="Q258" s="60"/>
      <c r="R258" s="60"/>
      <c r="S258" s="60"/>
      <c r="T258" s="51"/>
      <c r="U258" s="51" t="n">
        <f aca="false">K258</f>
        <v>0</v>
      </c>
      <c r="V258" s="50"/>
      <c r="W258" s="83"/>
      <c r="X258" s="83"/>
      <c r="Y258" s="43"/>
      <c r="Z258" s="112"/>
      <c r="AA258" s="112"/>
      <c r="AB258" s="112"/>
      <c r="AC258" s="112"/>
      <c r="AD258" s="112"/>
      <c r="AE258" s="112"/>
      <c r="AF258" s="112"/>
      <c r="AG258" s="112"/>
    </row>
    <row r="259" s="10" customFormat="true" ht="35.05" hidden="true" customHeight="false" outlineLevel="1" collapsed="false">
      <c r="A259" s="49" t="s">
        <v>517</v>
      </c>
      <c r="B259" s="50" t="s">
        <v>49</v>
      </c>
      <c r="C259" s="50" t="s">
        <v>518</v>
      </c>
      <c r="D259" s="50" t="s">
        <v>51</v>
      </c>
      <c r="E259" s="45" t="s">
        <v>519</v>
      </c>
      <c r="F259" s="7" t="s">
        <v>117</v>
      </c>
      <c r="G259" s="51" t="n">
        <v>4</v>
      </c>
      <c r="H259" s="52"/>
      <c r="I259" s="46" t="n">
        <f aca="false">$D$1116</f>
        <v>0</v>
      </c>
      <c r="J259" s="53" t="n">
        <f aca="false">TRUNC(H259*(1+I259),2)</f>
        <v>0</v>
      </c>
      <c r="K259" s="54" t="n">
        <f aca="false">TRUNC(J259*G259,2)</f>
        <v>0</v>
      </c>
      <c r="L259" s="60"/>
      <c r="M259" s="60"/>
      <c r="N259" s="7" t="n">
        <f aca="false">SUM(O259:V259)-K259</f>
        <v>0</v>
      </c>
      <c r="O259" s="60"/>
      <c r="P259" s="60"/>
      <c r="Q259" s="60"/>
      <c r="R259" s="60"/>
      <c r="S259" s="60"/>
      <c r="T259" s="51"/>
      <c r="U259" s="51" t="n">
        <f aca="false">K259</f>
        <v>0</v>
      </c>
      <c r="V259" s="50"/>
      <c r="W259" s="83"/>
      <c r="X259" s="83"/>
      <c r="Y259" s="43"/>
      <c r="Z259" s="112"/>
      <c r="AA259" s="112"/>
      <c r="AB259" s="112"/>
      <c r="AC259" s="112"/>
      <c r="AD259" s="112"/>
      <c r="AE259" s="112"/>
      <c r="AF259" s="112"/>
      <c r="AG259" s="112"/>
    </row>
    <row r="260" s="83" customFormat="true" ht="23.85" hidden="true" customHeight="false" outlineLevel="1" collapsed="false">
      <c r="A260" s="49" t="s">
        <v>520</v>
      </c>
      <c r="B260" s="50" t="s">
        <v>49</v>
      </c>
      <c r="C260" s="50" t="s">
        <v>442</v>
      </c>
      <c r="D260" s="50" t="s">
        <v>80</v>
      </c>
      <c r="E260" s="45" t="s">
        <v>521</v>
      </c>
      <c r="F260" s="7" t="s">
        <v>64</v>
      </c>
      <c r="G260" s="51" t="n">
        <v>13.76</v>
      </c>
      <c r="H260" s="52"/>
      <c r="I260" s="46" t="n">
        <f aca="false">$D$1116</f>
        <v>0</v>
      </c>
      <c r="J260" s="53" t="n">
        <f aca="false">TRUNC(H260*(1+I260),2)</f>
        <v>0</v>
      </c>
      <c r="K260" s="54" t="n">
        <f aca="false">TRUNC(J260*G260,2)</f>
        <v>0</v>
      </c>
      <c r="N260" s="7"/>
      <c r="O260" s="51"/>
      <c r="P260" s="51"/>
      <c r="Q260" s="51"/>
      <c r="R260" s="51"/>
      <c r="S260" s="51"/>
      <c r="T260" s="51"/>
      <c r="U260" s="51" t="n">
        <f aca="false">K260</f>
        <v>0</v>
      </c>
      <c r="V260" s="51"/>
      <c r="Y260" s="43"/>
      <c r="Z260" s="112"/>
      <c r="AA260" s="112"/>
      <c r="AB260" s="112"/>
      <c r="AC260" s="112"/>
      <c r="AD260" s="112"/>
      <c r="AE260" s="112"/>
      <c r="AF260" s="112"/>
      <c r="AG260" s="112"/>
    </row>
    <row r="261" s="85" customFormat="true" ht="14.15" hidden="true" customHeight="false" outlineLevel="1" collapsed="false">
      <c r="A261" s="65" t="s">
        <v>522</v>
      </c>
      <c r="B261" s="67"/>
      <c r="C261" s="67"/>
      <c r="D261" s="67"/>
      <c r="E261" s="68" t="s">
        <v>166</v>
      </c>
      <c r="F261" s="71"/>
      <c r="G261" s="71"/>
      <c r="H261" s="52"/>
      <c r="I261" s="71"/>
      <c r="J261" s="71"/>
      <c r="K261" s="86"/>
      <c r="L261" s="69"/>
      <c r="M261" s="70"/>
      <c r="N261" s="71" t="n">
        <f aca="false">SUM(O261:V261)-K261</f>
        <v>0</v>
      </c>
      <c r="O261" s="71"/>
      <c r="P261" s="71"/>
      <c r="Q261" s="71"/>
      <c r="R261" s="71"/>
      <c r="S261" s="71"/>
      <c r="T261" s="71"/>
      <c r="U261" s="71"/>
      <c r="V261" s="71"/>
      <c r="W261" s="66"/>
      <c r="X261" s="66"/>
      <c r="Y261" s="43"/>
    </row>
    <row r="262" s="80" customFormat="true" ht="14.15" hidden="true" customHeight="false" outlineLevel="1" collapsed="false">
      <c r="A262" s="73" t="s">
        <v>523</v>
      </c>
      <c r="B262" s="74"/>
      <c r="C262" s="74"/>
      <c r="D262" s="74"/>
      <c r="E262" s="76" t="s">
        <v>464</v>
      </c>
      <c r="F262" s="74"/>
      <c r="G262" s="92"/>
      <c r="H262" s="55"/>
      <c r="I262" s="78"/>
      <c r="J262" s="78"/>
      <c r="K262" s="77"/>
      <c r="L262" s="77"/>
      <c r="M262" s="78"/>
      <c r="N262" s="79" t="n">
        <f aca="false">SUM(O262:V262)-K262</f>
        <v>0</v>
      </c>
      <c r="O262" s="77"/>
      <c r="P262" s="77"/>
      <c r="Q262" s="77"/>
      <c r="R262" s="77"/>
      <c r="S262" s="77"/>
      <c r="T262" s="77"/>
      <c r="U262" s="77"/>
      <c r="V262" s="77"/>
      <c r="W262" s="79"/>
      <c r="X262" s="79"/>
      <c r="Y262" s="43"/>
      <c r="IM262" s="89"/>
      <c r="IN262" s="89"/>
    </row>
    <row r="263" s="83" customFormat="true" ht="35.05" hidden="true" customHeight="false" outlineLevel="1" collapsed="false">
      <c r="A263" s="49" t="s">
        <v>524</v>
      </c>
      <c r="B263" s="50" t="s">
        <v>49</v>
      </c>
      <c r="C263" s="50" t="s">
        <v>525</v>
      </c>
      <c r="D263" s="50" t="s">
        <v>80</v>
      </c>
      <c r="E263" s="45" t="s">
        <v>526</v>
      </c>
      <c r="F263" s="7" t="s">
        <v>64</v>
      </c>
      <c r="G263" s="51" t="n">
        <v>26.69</v>
      </c>
      <c r="H263" s="52"/>
      <c r="I263" s="46" t="n">
        <f aca="false">$I$1108</f>
        <v>0</v>
      </c>
      <c r="J263" s="53" t="n">
        <f aca="false">TRUNC(H263*(1+I263),2)</f>
        <v>0</v>
      </c>
      <c r="K263" s="54" t="n">
        <f aca="false">TRUNC(J263*G263,2)</f>
        <v>0</v>
      </c>
      <c r="N263" s="7" t="n">
        <f aca="false">SUM(O263:V263)-K263</f>
        <v>0</v>
      </c>
      <c r="O263" s="51"/>
      <c r="P263" s="51"/>
      <c r="Q263" s="51"/>
      <c r="R263" s="51"/>
      <c r="S263" s="51"/>
      <c r="T263" s="51"/>
      <c r="U263" s="51" t="n">
        <f aca="false">K263</f>
        <v>0</v>
      </c>
      <c r="V263" s="51"/>
      <c r="Y263" s="43"/>
      <c r="Z263" s="112"/>
      <c r="AA263" s="112"/>
      <c r="AB263" s="112"/>
      <c r="AC263" s="112"/>
      <c r="AD263" s="112"/>
      <c r="AE263" s="112"/>
      <c r="AF263" s="112"/>
      <c r="AG263" s="112"/>
    </row>
    <row r="264" s="9" customFormat="true" ht="23.85" hidden="true" customHeight="false" outlineLevel="1" collapsed="false">
      <c r="A264" s="49" t="s">
        <v>527</v>
      </c>
      <c r="B264" s="83" t="s">
        <v>72</v>
      </c>
      <c r="C264" s="50" t="s">
        <v>469</v>
      </c>
      <c r="D264" s="50" t="s">
        <v>51</v>
      </c>
      <c r="E264" s="45" t="s">
        <v>528</v>
      </c>
      <c r="F264" s="7" t="s">
        <v>64</v>
      </c>
      <c r="G264" s="51" t="n">
        <v>26.69</v>
      </c>
      <c r="H264" s="52"/>
      <c r="I264" s="46" t="n">
        <f aca="false">$I$1108</f>
        <v>0</v>
      </c>
      <c r="J264" s="53" t="n">
        <f aca="false">TRUNC(H264*(1+I264),2)</f>
        <v>0</v>
      </c>
      <c r="K264" s="54" t="n">
        <f aca="false">TRUNC(J264*G264,2)</f>
        <v>0</v>
      </c>
      <c r="L264" s="51"/>
      <c r="M264" s="46"/>
      <c r="N264" s="7" t="n">
        <f aca="false">SUM(O264:V264)-K264</f>
        <v>0</v>
      </c>
      <c r="O264" s="51"/>
      <c r="P264" s="51"/>
      <c r="Q264" s="51"/>
      <c r="R264" s="51"/>
      <c r="S264" s="51"/>
      <c r="T264" s="51"/>
      <c r="U264" s="51" t="n">
        <f aca="false">K264</f>
        <v>0</v>
      </c>
      <c r="V264" s="51"/>
      <c r="W264" s="7"/>
      <c r="X264" s="7"/>
      <c r="Y264" s="43"/>
      <c r="IM264" s="10"/>
      <c r="IN264" s="10"/>
    </row>
    <row r="265" s="80" customFormat="true" ht="14.15" hidden="true" customHeight="false" outlineLevel="1" collapsed="false">
      <c r="A265" s="73" t="s">
        <v>529</v>
      </c>
      <c r="B265" s="74"/>
      <c r="C265" s="74"/>
      <c r="D265" s="74"/>
      <c r="E265" s="76" t="s">
        <v>530</v>
      </c>
      <c r="F265" s="74"/>
      <c r="G265" s="92"/>
      <c r="H265" s="55"/>
      <c r="I265" s="78"/>
      <c r="J265" s="78"/>
      <c r="K265" s="77"/>
      <c r="L265" s="77"/>
      <c r="M265" s="78"/>
      <c r="N265" s="79" t="n">
        <f aca="false">SUM(O265:V265)-K265</f>
        <v>0</v>
      </c>
      <c r="O265" s="77"/>
      <c r="P265" s="77"/>
      <c r="Q265" s="77"/>
      <c r="R265" s="77"/>
      <c r="S265" s="77"/>
      <c r="T265" s="77"/>
      <c r="U265" s="77"/>
      <c r="V265" s="77"/>
      <c r="W265" s="79"/>
      <c r="X265" s="79"/>
      <c r="Y265" s="43"/>
      <c r="IM265" s="89"/>
      <c r="IN265" s="89"/>
    </row>
    <row r="266" s="83" customFormat="true" ht="35.05" hidden="true" customHeight="false" outlineLevel="1" collapsed="false">
      <c r="A266" s="49" t="s">
        <v>531</v>
      </c>
      <c r="B266" s="50" t="s">
        <v>49</v>
      </c>
      <c r="C266" s="50" t="s">
        <v>532</v>
      </c>
      <c r="D266" s="50" t="s">
        <v>80</v>
      </c>
      <c r="E266" s="45" t="s">
        <v>533</v>
      </c>
      <c r="F266" s="7" t="s">
        <v>117</v>
      </c>
      <c r="G266" s="51" t="n">
        <v>1</v>
      </c>
      <c r="H266" s="52"/>
      <c r="I266" s="46" t="n">
        <f aca="false">$I$1108</f>
        <v>0</v>
      </c>
      <c r="J266" s="53" t="n">
        <f aca="false">TRUNC(H266*(1+I266),2)</f>
        <v>0</v>
      </c>
      <c r="K266" s="54" t="n">
        <f aca="false">TRUNC(J266*G266,2)</f>
        <v>0</v>
      </c>
      <c r="N266" s="7" t="n">
        <f aca="false">SUM(O266:V266)-K266</f>
        <v>0</v>
      </c>
      <c r="O266" s="51"/>
      <c r="P266" s="51"/>
      <c r="Q266" s="51"/>
      <c r="R266" s="51"/>
      <c r="S266" s="51"/>
      <c r="T266" s="51"/>
      <c r="U266" s="51" t="n">
        <f aca="false">K266</f>
        <v>0</v>
      </c>
      <c r="V266" s="51"/>
      <c r="Y266" s="43"/>
      <c r="Z266" s="112"/>
      <c r="AA266" s="112"/>
      <c r="AB266" s="112"/>
      <c r="AC266" s="112"/>
      <c r="AD266" s="112"/>
      <c r="AE266" s="112"/>
      <c r="AF266" s="112"/>
      <c r="AG266" s="112"/>
    </row>
    <row r="267" s="80" customFormat="true" ht="14.15" hidden="true" customHeight="false" outlineLevel="1" collapsed="false">
      <c r="A267" s="73" t="s">
        <v>534</v>
      </c>
      <c r="B267" s="75"/>
      <c r="C267" s="75"/>
      <c r="D267" s="74"/>
      <c r="E267" s="76" t="s">
        <v>495</v>
      </c>
      <c r="F267" s="74"/>
      <c r="G267" s="92"/>
      <c r="H267" s="55"/>
      <c r="I267" s="78"/>
      <c r="J267" s="78"/>
      <c r="K267" s="77"/>
      <c r="L267" s="77"/>
      <c r="M267" s="78"/>
      <c r="N267" s="79" t="n">
        <f aca="false">SUM(O267:V267)-K267</f>
        <v>0</v>
      </c>
      <c r="O267" s="77"/>
      <c r="P267" s="77"/>
      <c r="Q267" s="77"/>
      <c r="R267" s="77"/>
      <c r="S267" s="77"/>
      <c r="T267" s="77"/>
      <c r="U267" s="77"/>
      <c r="V267" s="77"/>
      <c r="W267" s="79"/>
      <c r="X267" s="79"/>
      <c r="Y267" s="43"/>
      <c r="IM267" s="89"/>
      <c r="IN267" s="89"/>
    </row>
    <row r="268" s="83" customFormat="true" ht="23.85" hidden="true" customHeight="false" outlineLevel="1" collapsed="false">
      <c r="A268" s="49" t="s">
        <v>535</v>
      </c>
      <c r="B268" s="50" t="s">
        <v>49</v>
      </c>
      <c r="C268" s="50" t="s">
        <v>497</v>
      </c>
      <c r="D268" s="50" t="s">
        <v>80</v>
      </c>
      <c r="E268" s="45" t="s">
        <v>498</v>
      </c>
      <c r="F268" s="7" t="s">
        <v>117</v>
      </c>
      <c r="G268" s="51" t="n">
        <v>7</v>
      </c>
      <c r="H268" s="52"/>
      <c r="I268" s="46" t="n">
        <f aca="false">$D$1117</f>
        <v>0</v>
      </c>
      <c r="J268" s="53" t="n">
        <f aca="false">TRUNC(H268*(1+I268),2)</f>
        <v>0</v>
      </c>
      <c r="K268" s="54" t="n">
        <f aca="false">TRUNC(J268*G268,2)</f>
        <v>0</v>
      </c>
      <c r="N268" s="7" t="n">
        <f aca="false">SUM(O268:V268)-K268</f>
        <v>0</v>
      </c>
      <c r="U268" s="51" t="n">
        <f aca="false">K268</f>
        <v>0</v>
      </c>
      <c r="Y268" s="43"/>
      <c r="Z268" s="112"/>
      <c r="AA268" s="112"/>
      <c r="AB268" s="112"/>
      <c r="AC268" s="112"/>
      <c r="AD268" s="112"/>
      <c r="AE268" s="112"/>
      <c r="AF268" s="112"/>
      <c r="AG268" s="112"/>
    </row>
    <row r="269" s="80" customFormat="true" ht="14.15" hidden="true" customHeight="false" outlineLevel="1" collapsed="false">
      <c r="A269" s="73" t="s">
        <v>536</v>
      </c>
      <c r="B269" s="75"/>
      <c r="C269" s="75"/>
      <c r="D269" s="74"/>
      <c r="E269" s="76" t="s">
        <v>500</v>
      </c>
      <c r="F269" s="74"/>
      <c r="G269" s="92"/>
      <c r="H269" s="55"/>
      <c r="I269" s="78"/>
      <c r="J269" s="78"/>
      <c r="K269" s="77"/>
      <c r="L269" s="77"/>
      <c r="M269" s="78"/>
      <c r="N269" s="79" t="n">
        <f aca="false">SUM(O269:V269)-K269</f>
        <v>0</v>
      </c>
      <c r="O269" s="77"/>
      <c r="P269" s="77"/>
      <c r="Q269" s="77"/>
      <c r="R269" s="77"/>
      <c r="S269" s="77"/>
      <c r="T269" s="77"/>
      <c r="U269" s="77"/>
      <c r="V269" s="77"/>
      <c r="W269" s="79"/>
      <c r="X269" s="79"/>
      <c r="Y269" s="43"/>
      <c r="IM269" s="89"/>
      <c r="IN269" s="89"/>
    </row>
    <row r="270" s="10" customFormat="true" ht="46.25" hidden="true" customHeight="false" outlineLevel="1" collapsed="false">
      <c r="A270" s="49" t="s">
        <v>537</v>
      </c>
      <c r="B270" s="50" t="s">
        <v>49</v>
      </c>
      <c r="C270" s="50" t="s">
        <v>505</v>
      </c>
      <c r="D270" s="50" t="s">
        <v>51</v>
      </c>
      <c r="E270" s="45" t="s">
        <v>506</v>
      </c>
      <c r="F270" s="7" t="s">
        <v>117</v>
      </c>
      <c r="G270" s="51" t="n">
        <v>4</v>
      </c>
      <c r="H270" s="52"/>
      <c r="I270" s="46" t="n">
        <f aca="false">$D$1116</f>
        <v>0</v>
      </c>
      <c r="J270" s="53" t="n">
        <f aca="false">TRUNC(H270*(1+I270),2)</f>
        <v>0</v>
      </c>
      <c r="K270" s="54" t="n">
        <f aca="false">TRUNC(J270*G270,2)</f>
        <v>0</v>
      </c>
      <c r="L270" s="60"/>
      <c r="M270" s="60"/>
      <c r="N270" s="7"/>
      <c r="O270" s="60"/>
      <c r="P270" s="60"/>
      <c r="Q270" s="60"/>
      <c r="R270" s="60"/>
      <c r="S270" s="60"/>
      <c r="T270" s="51"/>
      <c r="U270" s="51" t="n">
        <f aca="false">K270</f>
        <v>0</v>
      </c>
      <c r="V270" s="50"/>
      <c r="W270" s="83"/>
      <c r="X270" s="83"/>
      <c r="Y270" s="43"/>
      <c r="Z270" s="112"/>
      <c r="AA270" s="112"/>
      <c r="AB270" s="112"/>
      <c r="AC270" s="112"/>
      <c r="AD270" s="112"/>
      <c r="AE270" s="112"/>
      <c r="AF270" s="112"/>
      <c r="AG270" s="112"/>
    </row>
    <row r="271" s="10" customFormat="true" ht="46.25" hidden="true" customHeight="false" outlineLevel="1" collapsed="false">
      <c r="A271" s="49" t="s">
        <v>538</v>
      </c>
      <c r="B271" s="50" t="s">
        <v>49</v>
      </c>
      <c r="C271" s="50" t="s">
        <v>505</v>
      </c>
      <c r="D271" s="50" t="s">
        <v>51</v>
      </c>
      <c r="E271" s="45" t="s">
        <v>539</v>
      </c>
      <c r="F271" s="7" t="s">
        <v>117</v>
      </c>
      <c r="G271" s="51" t="n">
        <v>1</v>
      </c>
      <c r="H271" s="52"/>
      <c r="I271" s="46" t="n">
        <f aca="false">$D$1116</f>
        <v>0</v>
      </c>
      <c r="J271" s="53" t="n">
        <f aca="false">TRUNC(H271*(1+I271),2)</f>
        <v>0</v>
      </c>
      <c r="K271" s="54" t="n">
        <f aca="false">TRUNC(J271*G271,2)</f>
        <v>0</v>
      </c>
      <c r="L271" s="60"/>
      <c r="M271" s="60"/>
      <c r="N271" s="7"/>
      <c r="O271" s="60"/>
      <c r="P271" s="60"/>
      <c r="Q271" s="60"/>
      <c r="R271" s="60"/>
      <c r="S271" s="60"/>
      <c r="T271" s="51"/>
      <c r="U271" s="51" t="n">
        <f aca="false">K271</f>
        <v>0</v>
      </c>
      <c r="V271" s="50"/>
      <c r="W271" s="83"/>
      <c r="X271" s="83"/>
      <c r="Y271" s="43"/>
      <c r="Z271" s="112"/>
      <c r="AA271" s="112"/>
      <c r="AB271" s="112"/>
      <c r="AC271" s="112"/>
      <c r="AD271" s="112"/>
      <c r="AE271" s="112"/>
      <c r="AF271" s="112"/>
      <c r="AG271" s="112"/>
    </row>
    <row r="272" s="89" customFormat="true" ht="14.15" hidden="true" customHeight="false" outlineLevel="1" collapsed="false">
      <c r="A272" s="73" t="s">
        <v>540</v>
      </c>
      <c r="B272" s="74"/>
      <c r="C272" s="74"/>
      <c r="D272" s="75"/>
      <c r="E272" s="73" t="s">
        <v>510</v>
      </c>
      <c r="F272" s="75"/>
      <c r="G272" s="77"/>
      <c r="H272" s="52"/>
      <c r="I272" s="78"/>
      <c r="J272" s="78"/>
      <c r="K272" s="77"/>
      <c r="L272" s="95"/>
      <c r="M272" s="95"/>
      <c r="N272" s="79" t="n">
        <f aca="false">SUM(O272:V272)-K272</f>
        <v>0</v>
      </c>
      <c r="O272" s="95"/>
      <c r="P272" s="95"/>
      <c r="Q272" s="95"/>
      <c r="R272" s="95"/>
      <c r="S272" s="95"/>
      <c r="T272" s="77"/>
      <c r="U272" s="77"/>
      <c r="V272" s="74"/>
      <c r="W272" s="75"/>
      <c r="X272" s="75"/>
      <c r="Y272" s="43"/>
      <c r="Z272" s="110"/>
      <c r="AA272" s="110"/>
      <c r="AB272" s="110"/>
      <c r="AC272" s="110"/>
      <c r="AD272" s="110"/>
      <c r="AE272" s="110"/>
      <c r="AF272" s="110"/>
      <c r="AG272" s="110"/>
    </row>
    <row r="273" s="10" customFormat="true" ht="35.05" hidden="true" customHeight="false" outlineLevel="1" collapsed="false">
      <c r="A273" s="49" t="s">
        <v>541</v>
      </c>
      <c r="B273" s="50" t="s">
        <v>49</v>
      </c>
      <c r="C273" s="50" t="s">
        <v>515</v>
      </c>
      <c r="D273" s="50" t="s">
        <v>51</v>
      </c>
      <c r="E273" s="45" t="s">
        <v>516</v>
      </c>
      <c r="F273" s="7" t="s">
        <v>117</v>
      </c>
      <c r="G273" s="51" t="n">
        <v>4</v>
      </c>
      <c r="H273" s="52"/>
      <c r="I273" s="46" t="n">
        <f aca="false">$D$1116</f>
        <v>0</v>
      </c>
      <c r="J273" s="53" t="n">
        <f aca="false">TRUNC(H273*(1+I273),2)</f>
        <v>0</v>
      </c>
      <c r="K273" s="54" t="n">
        <f aca="false">TRUNC(J273*G273,2)</f>
        <v>0</v>
      </c>
      <c r="L273" s="60"/>
      <c r="M273" s="60"/>
      <c r="N273" s="7" t="n">
        <f aca="false">SUM(O273:V273)-K273</f>
        <v>0</v>
      </c>
      <c r="O273" s="60"/>
      <c r="P273" s="60"/>
      <c r="Q273" s="60"/>
      <c r="R273" s="60"/>
      <c r="S273" s="60"/>
      <c r="T273" s="51"/>
      <c r="U273" s="114" t="n">
        <f aca="false">K273</f>
        <v>0</v>
      </c>
      <c r="V273" s="50"/>
      <c r="W273" s="83"/>
      <c r="X273" s="83"/>
      <c r="Y273" s="43"/>
      <c r="Z273" s="112"/>
      <c r="AA273" s="112"/>
      <c r="AB273" s="112"/>
      <c r="AC273" s="112"/>
      <c r="AD273" s="112"/>
      <c r="AE273" s="112"/>
      <c r="AF273" s="112"/>
      <c r="AG273" s="112"/>
    </row>
    <row r="274" s="10" customFormat="true" ht="35.05" hidden="true" customHeight="false" outlineLevel="1" collapsed="false">
      <c r="A274" s="49" t="s">
        <v>542</v>
      </c>
      <c r="B274" s="50" t="s">
        <v>49</v>
      </c>
      <c r="C274" s="50" t="s">
        <v>518</v>
      </c>
      <c r="D274" s="50" t="s">
        <v>51</v>
      </c>
      <c r="E274" s="45" t="s">
        <v>519</v>
      </c>
      <c r="F274" s="7" t="s">
        <v>117</v>
      </c>
      <c r="G274" s="51" t="n">
        <v>1</v>
      </c>
      <c r="H274" s="52"/>
      <c r="I274" s="46" t="n">
        <f aca="false">$D$1116</f>
        <v>0</v>
      </c>
      <c r="J274" s="53" t="n">
        <f aca="false">TRUNC(H274*(1+I274),2)</f>
        <v>0</v>
      </c>
      <c r="K274" s="54" t="n">
        <f aca="false">TRUNC(J274*G274,2)</f>
        <v>0</v>
      </c>
      <c r="L274" s="60"/>
      <c r="M274" s="60"/>
      <c r="N274" s="7" t="n">
        <f aca="false">SUM(O274:V274)-K274</f>
        <v>0</v>
      </c>
      <c r="O274" s="60"/>
      <c r="P274" s="60"/>
      <c r="Q274" s="60"/>
      <c r="R274" s="60"/>
      <c r="S274" s="60"/>
      <c r="T274" s="51"/>
      <c r="U274" s="51" t="n">
        <f aca="false">K274</f>
        <v>0</v>
      </c>
      <c r="V274" s="50"/>
      <c r="W274" s="83"/>
      <c r="X274" s="83"/>
      <c r="Y274" s="43"/>
      <c r="Z274" s="112"/>
      <c r="AA274" s="112"/>
      <c r="AB274" s="112"/>
      <c r="AC274" s="112"/>
      <c r="AD274" s="112"/>
      <c r="AE274" s="112"/>
      <c r="AF274" s="112"/>
      <c r="AG274" s="112"/>
    </row>
    <row r="275" s="85" customFormat="true" ht="14.15" hidden="true" customHeight="false" outlineLevel="1" collapsed="false">
      <c r="A275" s="65" t="s">
        <v>543</v>
      </c>
      <c r="B275" s="67"/>
      <c r="C275" s="67"/>
      <c r="D275" s="67"/>
      <c r="E275" s="68" t="s">
        <v>195</v>
      </c>
      <c r="F275" s="71"/>
      <c r="G275" s="71"/>
      <c r="H275" s="52"/>
      <c r="I275" s="71"/>
      <c r="J275" s="71"/>
      <c r="K275" s="86"/>
      <c r="L275" s="69"/>
      <c r="M275" s="70"/>
      <c r="N275" s="71" t="n">
        <f aca="false">SUM(O275:V275)-K275</f>
        <v>0</v>
      </c>
      <c r="O275" s="71"/>
      <c r="P275" s="71"/>
      <c r="Q275" s="71"/>
      <c r="R275" s="71"/>
      <c r="S275" s="71"/>
      <c r="T275" s="71"/>
      <c r="U275" s="71"/>
      <c r="V275" s="71"/>
      <c r="W275" s="66"/>
      <c r="X275" s="66"/>
      <c r="Y275" s="43"/>
    </row>
    <row r="276" s="89" customFormat="true" ht="14.15" hidden="true" customHeight="false" outlineLevel="1" collapsed="false">
      <c r="A276" s="73" t="s">
        <v>544</v>
      </c>
      <c r="B276" s="74"/>
      <c r="C276" s="74"/>
      <c r="D276" s="75"/>
      <c r="E276" s="73" t="s">
        <v>545</v>
      </c>
      <c r="F276" s="75"/>
      <c r="G276" s="77"/>
      <c r="H276" s="52"/>
      <c r="I276" s="78"/>
      <c r="J276" s="78"/>
      <c r="K276" s="77"/>
      <c r="L276" s="95"/>
      <c r="M276" s="95"/>
      <c r="N276" s="79" t="n">
        <f aca="false">SUM(O276:V276)-K276</f>
        <v>0</v>
      </c>
      <c r="O276" s="95"/>
      <c r="P276" s="95"/>
      <c r="Q276" s="95"/>
      <c r="R276" s="95"/>
      <c r="S276" s="95"/>
      <c r="T276" s="77"/>
      <c r="U276" s="77"/>
      <c r="V276" s="74"/>
      <c r="W276" s="75"/>
      <c r="X276" s="75"/>
      <c r="Y276" s="43"/>
      <c r="Z276" s="110"/>
      <c r="AA276" s="110"/>
      <c r="AB276" s="110"/>
      <c r="AC276" s="110"/>
      <c r="AD276" s="110"/>
      <c r="AE276" s="110"/>
      <c r="AF276" s="110"/>
      <c r="AG276" s="110"/>
    </row>
    <row r="277" s="83" customFormat="true" ht="23.85" hidden="true" customHeight="false" outlineLevel="1" collapsed="false">
      <c r="A277" s="49" t="s">
        <v>546</v>
      </c>
      <c r="B277" s="50" t="s">
        <v>49</v>
      </c>
      <c r="C277" s="50" t="s">
        <v>547</v>
      </c>
      <c r="D277" s="50" t="s">
        <v>80</v>
      </c>
      <c r="E277" s="45" t="s">
        <v>548</v>
      </c>
      <c r="F277" s="7" t="s">
        <v>64</v>
      </c>
      <c r="G277" s="51" t="n">
        <v>3.06</v>
      </c>
      <c r="H277" s="52"/>
      <c r="I277" s="46" t="n">
        <f aca="false">$D$1116</f>
        <v>0</v>
      </c>
      <c r="J277" s="53" t="n">
        <f aca="false">TRUNC(H277*(1+I277),2)</f>
        <v>0</v>
      </c>
      <c r="K277" s="54" t="n">
        <f aca="false">TRUNC(J277*G277,2)</f>
        <v>0</v>
      </c>
      <c r="N277" s="7" t="n">
        <f aca="false">SUM(O277:V277)-K277</f>
        <v>0</v>
      </c>
      <c r="O277" s="51"/>
      <c r="P277" s="51"/>
      <c r="Q277" s="51"/>
      <c r="R277" s="51"/>
      <c r="S277" s="51" t="n">
        <f aca="false">K277</f>
        <v>0</v>
      </c>
      <c r="T277" s="51"/>
      <c r="U277" s="51"/>
      <c r="V277" s="51"/>
      <c r="Y277" s="43"/>
      <c r="Z277" s="112"/>
      <c r="AA277" s="112"/>
      <c r="AB277" s="112"/>
      <c r="AC277" s="112"/>
      <c r="AD277" s="112"/>
      <c r="AE277" s="112"/>
      <c r="AF277" s="112"/>
      <c r="AG277" s="112"/>
    </row>
    <row r="278" s="83" customFormat="true" ht="23.85" hidden="true" customHeight="false" outlineLevel="1" collapsed="false">
      <c r="A278" s="49" t="s">
        <v>549</v>
      </c>
      <c r="B278" s="50" t="s">
        <v>49</v>
      </c>
      <c r="C278" s="50" t="s">
        <v>550</v>
      </c>
      <c r="D278" s="50" t="s">
        <v>80</v>
      </c>
      <c r="E278" s="45" t="s">
        <v>551</v>
      </c>
      <c r="F278" s="7" t="s">
        <v>64</v>
      </c>
      <c r="G278" s="51" t="n">
        <v>3.74</v>
      </c>
      <c r="H278" s="52"/>
      <c r="I278" s="46" t="n">
        <f aca="false">$D$1116</f>
        <v>0</v>
      </c>
      <c r="J278" s="53" t="n">
        <f aca="false">TRUNC(H278*(1+I278),2)</f>
        <v>0</v>
      </c>
      <c r="K278" s="54" t="n">
        <f aca="false">TRUNC(J278*G278,2)</f>
        <v>0</v>
      </c>
      <c r="N278" s="7" t="n">
        <f aca="false">SUM(O278:V278)-K278</f>
        <v>0</v>
      </c>
      <c r="O278" s="51"/>
      <c r="P278" s="51"/>
      <c r="Q278" s="51"/>
      <c r="R278" s="51"/>
      <c r="S278" s="51" t="n">
        <f aca="false">K278</f>
        <v>0</v>
      </c>
      <c r="T278" s="51"/>
      <c r="U278" s="51"/>
      <c r="V278" s="51"/>
      <c r="Y278" s="43"/>
      <c r="Z278" s="112"/>
      <c r="AA278" s="112"/>
      <c r="AB278" s="112"/>
      <c r="AC278" s="112"/>
      <c r="AD278" s="112"/>
      <c r="AE278" s="112"/>
      <c r="AF278" s="112"/>
      <c r="AG278" s="112"/>
    </row>
    <row r="279" s="9" customFormat="true" ht="23.85" hidden="true" customHeight="false" outlineLevel="1" collapsed="false">
      <c r="A279" s="49" t="s">
        <v>552</v>
      </c>
      <c r="B279" s="50" t="s">
        <v>49</v>
      </c>
      <c r="C279" s="50" t="s">
        <v>550</v>
      </c>
      <c r="D279" s="50" t="s">
        <v>80</v>
      </c>
      <c r="E279" s="45" t="s">
        <v>551</v>
      </c>
      <c r="F279" s="7" t="s">
        <v>64</v>
      </c>
      <c r="G279" s="51" t="n">
        <v>3.15</v>
      </c>
      <c r="H279" s="52"/>
      <c r="I279" s="46" t="n">
        <f aca="false">$D$1116</f>
        <v>0</v>
      </c>
      <c r="J279" s="53" t="n">
        <f aca="false">TRUNC(H279*(1+I279),2)</f>
        <v>0</v>
      </c>
      <c r="K279" s="54" t="n">
        <f aca="false">TRUNC(J279*G279,2)</f>
        <v>0</v>
      </c>
      <c r="L279" s="51"/>
      <c r="M279" s="46"/>
      <c r="N279" s="7" t="n">
        <f aca="false">SUM(O279:V279)-K279</f>
        <v>0</v>
      </c>
      <c r="O279" s="51"/>
      <c r="P279" s="51"/>
      <c r="Q279" s="51"/>
      <c r="R279" s="51"/>
      <c r="S279" s="51" t="n">
        <f aca="false">K279</f>
        <v>0</v>
      </c>
      <c r="T279" s="51"/>
      <c r="U279" s="51"/>
      <c r="V279" s="51"/>
      <c r="W279" s="7"/>
      <c r="X279" s="7"/>
      <c r="Y279" s="43"/>
      <c r="IM279" s="10"/>
      <c r="IN279" s="10"/>
    </row>
    <row r="280" s="83" customFormat="true" ht="23.85" hidden="true" customHeight="false" outlineLevel="1" collapsed="false">
      <c r="A280" s="49" t="s">
        <v>553</v>
      </c>
      <c r="B280" s="50" t="s">
        <v>49</v>
      </c>
      <c r="C280" s="50" t="s">
        <v>550</v>
      </c>
      <c r="D280" s="50" t="s">
        <v>80</v>
      </c>
      <c r="E280" s="45" t="s">
        <v>551</v>
      </c>
      <c r="F280" s="7" t="s">
        <v>64</v>
      </c>
      <c r="G280" s="51" t="n">
        <v>1.71</v>
      </c>
      <c r="H280" s="52"/>
      <c r="I280" s="46" t="n">
        <f aca="false">$D$1116</f>
        <v>0</v>
      </c>
      <c r="J280" s="53" t="n">
        <f aca="false">TRUNC(H280*(1+I280),2)</f>
        <v>0</v>
      </c>
      <c r="K280" s="54" t="n">
        <f aca="false">TRUNC(J280*G280,2)</f>
        <v>0</v>
      </c>
      <c r="N280" s="7" t="n">
        <f aca="false">SUM(O280:V280)-K280</f>
        <v>0</v>
      </c>
      <c r="O280" s="51"/>
      <c r="P280" s="51"/>
      <c r="Q280" s="51"/>
      <c r="R280" s="51"/>
      <c r="S280" s="51" t="n">
        <f aca="false">K280</f>
        <v>0</v>
      </c>
      <c r="T280" s="51"/>
      <c r="U280" s="51"/>
      <c r="V280" s="51"/>
      <c r="Y280" s="43"/>
      <c r="Z280" s="112"/>
      <c r="AA280" s="112"/>
      <c r="AB280" s="112"/>
      <c r="AC280" s="112"/>
      <c r="AD280" s="112"/>
      <c r="AE280" s="112"/>
      <c r="AF280" s="112"/>
      <c r="AG280" s="112"/>
    </row>
    <row r="281" s="80" customFormat="true" ht="14.15" hidden="true" customHeight="false" outlineLevel="1" collapsed="false">
      <c r="A281" s="76" t="s">
        <v>554</v>
      </c>
      <c r="B281" s="79"/>
      <c r="C281" s="79"/>
      <c r="D281" s="74"/>
      <c r="E281" s="76" t="s">
        <v>472</v>
      </c>
      <c r="F281" s="74"/>
      <c r="G281" s="74"/>
      <c r="H281" s="55"/>
      <c r="I281" s="78"/>
      <c r="J281" s="78"/>
      <c r="K281" s="94"/>
      <c r="L281" s="77"/>
      <c r="M281" s="78"/>
      <c r="N281" s="79" t="n">
        <f aca="false">SUM(O281:V281)-K281</f>
        <v>0</v>
      </c>
      <c r="O281" s="77"/>
      <c r="P281" s="77"/>
      <c r="Q281" s="77"/>
      <c r="R281" s="77"/>
      <c r="S281" s="77"/>
      <c r="T281" s="77"/>
      <c r="U281" s="77"/>
      <c r="V281" s="77"/>
      <c r="W281" s="79"/>
      <c r="X281" s="79"/>
      <c r="Y281" s="43"/>
      <c r="IM281" s="89"/>
      <c r="IN281" s="89"/>
    </row>
    <row r="282" s="83" customFormat="true" ht="23.85" hidden="true" customHeight="false" outlineLevel="1" collapsed="false">
      <c r="A282" s="49" t="s">
        <v>555</v>
      </c>
      <c r="B282" s="50" t="s">
        <v>49</v>
      </c>
      <c r="C282" s="50" t="s">
        <v>556</v>
      </c>
      <c r="D282" s="50" t="s">
        <v>80</v>
      </c>
      <c r="E282" s="45" t="s">
        <v>557</v>
      </c>
      <c r="F282" s="7" t="s">
        <v>117</v>
      </c>
      <c r="G282" s="51" t="n">
        <v>2</v>
      </c>
      <c r="H282" s="52"/>
      <c r="I282" s="46" t="n">
        <f aca="false">$D$1116</f>
        <v>0</v>
      </c>
      <c r="J282" s="53" t="n">
        <f aca="false">TRUNC(H282*(1+I282),2)</f>
        <v>0</v>
      </c>
      <c r="K282" s="54" t="n">
        <f aca="false">TRUNC(J282*G282,2)</f>
        <v>0</v>
      </c>
      <c r="N282" s="7" t="n">
        <f aca="false">SUM(O282:V282)-K282</f>
        <v>0</v>
      </c>
      <c r="O282" s="51"/>
      <c r="P282" s="51"/>
      <c r="Q282" s="51"/>
      <c r="R282" s="51"/>
      <c r="S282" s="51"/>
      <c r="T282" s="51"/>
      <c r="U282" s="51" t="n">
        <f aca="false">K282</f>
        <v>0</v>
      </c>
      <c r="V282" s="51"/>
      <c r="Y282" s="43"/>
      <c r="Z282" s="112"/>
      <c r="AA282" s="112"/>
      <c r="AB282" s="112"/>
      <c r="AC282" s="112"/>
      <c r="AD282" s="112"/>
      <c r="AE282" s="112"/>
      <c r="AF282" s="112"/>
      <c r="AG282" s="112"/>
    </row>
    <row r="283" s="10" customFormat="true" ht="23.85" hidden="true" customHeight="false" outlineLevel="1" collapsed="false">
      <c r="A283" s="49" t="s">
        <v>558</v>
      </c>
      <c r="B283" s="50" t="s">
        <v>49</v>
      </c>
      <c r="C283" s="50" t="s">
        <v>436</v>
      </c>
      <c r="D283" s="50" t="s">
        <v>51</v>
      </c>
      <c r="E283" s="45" t="s">
        <v>559</v>
      </c>
      <c r="F283" s="7" t="s">
        <v>64</v>
      </c>
      <c r="G283" s="51" t="n">
        <v>13.89</v>
      </c>
      <c r="H283" s="52"/>
      <c r="I283" s="46" t="n">
        <f aca="false">$D$1116</f>
        <v>0</v>
      </c>
      <c r="J283" s="53" t="n">
        <f aca="false">TRUNC(H283*(1+I283),2)</f>
        <v>0</v>
      </c>
      <c r="K283" s="54" t="n">
        <f aca="false">TRUNC(J283*G283,2)</f>
        <v>0</v>
      </c>
      <c r="L283" s="60"/>
      <c r="M283" s="60"/>
      <c r="N283" s="7" t="n">
        <f aca="false">SUM(O283:V283)-K283</f>
        <v>0</v>
      </c>
      <c r="O283" s="51"/>
      <c r="P283" s="51"/>
      <c r="Q283" s="51"/>
      <c r="R283" s="51"/>
      <c r="S283" s="51"/>
      <c r="T283" s="51"/>
      <c r="U283" s="51" t="n">
        <f aca="false">K283</f>
        <v>0</v>
      </c>
      <c r="V283" s="51"/>
      <c r="W283" s="83"/>
      <c r="X283" s="83"/>
      <c r="Y283" s="43"/>
      <c r="Z283" s="112"/>
      <c r="AA283" s="112"/>
      <c r="AB283" s="112"/>
      <c r="AC283" s="112"/>
      <c r="AD283" s="112"/>
      <c r="AE283" s="112"/>
      <c r="AF283" s="112"/>
      <c r="AG283" s="112"/>
    </row>
    <row r="284" s="43" customFormat="true" ht="14.15" hidden="false" customHeight="false" outlineLevel="0" collapsed="false">
      <c r="A284" s="36" t="n">
        <v>8</v>
      </c>
      <c r="B284" s="37"/>
      <c r="C284" s="37"/>
      <c r="D284" s="37"/>
      <c r="E284" s="36" t="s">
        <v>560</v>
      </c>
      <c r="F284" s="38"/>
      <c r="G284" s="38"/>
      <c r="H284" s="55"/>
      <c r="I284" s="38"/>
      <c r="J284" s="38"/>
      <c r="K284" s="39"/>
      <c r="L284" s="40" t="n">
        <f aca="false">SUM(K289:K307)</f>
        <v>0</v>
      </c>
      <c r="M284" s="41" t="e">
        <f aca="false">(L284)/$L$1115</f>
        <v>#DIV/0!</v>
      </c>
      <c r="N284" s="42" t="n">
        <f aca="false">SUM(O284:V284)-K284</f>
        <v>0</v>
      </c>
      <c r="O284" s="40" t="str">
        <f aca="false">IF(SUM(O288:O304)&gt;0,SUM(O288:O304),"-")</f>
        <v>-</v>
      </c>
      <c r="P284" s="40" t="str">
        <f aca="false">IF(SUM(P288:P307)&gt;0,SUM(P288:P307),"-")</f>
        <v>-</v>
      </c>
      <c r="Q284" s="40" t="str">
        <f aca="false">IF(SUM(Q288:Q307)&gt;0,SUM(Q288:Q307),"-")</f>
        <v>-</v>
      </c>
      <c r="R284" s="40" t="str">
        <f aca="false">IF(SUM(R288:R307)&gt;0,SUM(R288:R307),"-")</f>
        <v>-</v>
      </c>
      <c r="S284" s="40" t="str">
        <f aca="false">IF(SUM(S288:S307)&gt;0,SUM(S288:S307),"-")</f>
        <v>-</v>
      </c>
      <c r="T284" s="40" t="str">
        <f aca="false">IF(SUM(T288:T307)&gt;0,SUM(T288:T307),"-")</f>
        <v>-</v>
      </c>
      <c r="U284" s="40" t="str">
        <f aca="false">IF(SUM(U288:U307)&gt;0,SUM(U288:U307),"-")</f>
        <v>-</v>
      </c>
      <c r="V284" s="40" t="str">
        <f aca="false">IF(SUM(V288:V307)&gt;0,SUM(V288:V307),"-")</f>
        <v>-</v>
      </c>
      <c r="W284" s="40" t="str">
        <f aca="false">IF(SUM(W288:W307)&gt;0,SUM(W288:W307),"-")</f>
        <v>-</v>
      </c>
      <c r="X284" s="40" t="str">
        <f aca="false">IF(SUM(X288:X307)&gt;0,SUM(X288:X307),"-")</f>
        <v>-</v>
      </c>
      <c r="IM284" s="44"/>
      <c r="IN284" s="44"/>
    </row>
    <row r="285" s="9" customFormat="true" ht="14.15" hidden="false" customHeight="false" outlineLevel="0" collapsed="false">
      <c r="A285" s="45"/>
      <c r="B285" s="46"/>
      <c r="C285" s="46"/>
      <c r="D285" s="83"/>
      <c r="E285" s="45"/>
      <c r="F285" s="46"/>
      <c r="G285" s="46"/>
      <c r="H285" s="52"/>
      <c r="I285" s="46"/>
      <c r="J285" s="46"/>
      <c r="K285" s="46"/>
      <c r="L285" s="46"/>
      <c r="M285" s="46"/>
      <c r="N285" s="46" t="n">
        <f aca="false">SUM(O285:V285)-K285</f>
        <v>0</v>
      </c>
      <c r="O285" s="46"/>
      <c r="P285" s="46"/>
      <c r="Q285" s="46"/>
      <c r="R285" s="46"/>
      <c r="S285" s="46"/>
      <c r="T285" s="46"/>
      <c r="U285" s="46"/>
      <c r="V285" s="46"/>
      <c r="W285" s="7"/>
      <c r="X285" s="7"/>
      <c r="IM285" s="10"/>
      <c r="IN285" s="10"/>
    </row>
    <row r="286" s="85" customFormat="true" ht="14.15" hidden="true" customHeight="false" outlineLevel="1" collapsed="false">
      <c r="A286" s="65" t="s">
        <v>561</v>
      </c>
      <c r="B286" s="67"/>
      <c r="C286" s="67"/>
      <c r="D286" s="66"/>
      <c r="E286" s="115" t="s">
        <v>86</v>
      </c>
      <c r="F286" s="66"/>
      <c r="G286" s="66"/>
      <c r="H286" s="55"/>
      <c r="I286" s="66"/>
      <c r="J286" s="66"/>
      <c r="K286" s="84"/>
      <c r="L286" s="69"/>
      <c r="M286" s="70"/>
      <c r="N286" s="71" t="n">
        <f aca="false">SUM(O286:V286)-K286</f>
        <v>0</v>
      </c>
      <c r="O286" s="71"/>
      <c r="P286" s="71"/>
      <c r="Q286" s="71"/>
      <c r="R286" s="71"/>
      <c r="S286" s="71"/>
      <c r="T286" s="71"/>
      <c r="U286" s="71"/>
      <c r="V286" s="71"/>
      <c r="W286" s="66"/>
      <c r="X286" s="66"/>
    </row>
    <row r="287" s="89" customFormat="true" ht="12.8" hidden="true" customHeight="false" outlineLevel="1" collapsed="false">
      <c r="A287" s="73" t="s">
        <v>562</v>
      </c>
      <c r="B287" s="75"/>
      <c r="C287" s="75"/>
      <c r="D287" s="74"/>
      <c r="E287" s="116" t="s">
        <v>563</v>
      </c>
      <c r="F287" s="74"/>
      <c r="G287" s="74"/>
      <c r="H287" s="55"/>
      <c r="I287" s="74"/>
      <c r="J287" s="74"/>
      <c r="K287" s="94"/>
      <c r="L287" s="77"/>
      <c r="M287" s="78"/>
      <c r="N287" s="79"/>
      <c r="O287" s="79"/>
      <c r="P287" s="79"/>
      <c r="Q287" s="79"/>
      <c r="R287" s="79"/>
      <c r="S287" s="79"/>
      <c r="T287" s="79"/>
      <c r="U287" s="79"/>
      <c r="V287" s="79"/>
      <c r="W287" s="74"/>
      <c r="X287" s="74"/>
    </row>
    <row r="288" s="125" customFormat="true" ht="12.8" hidden="true" customHeight="false" outlineLevel="1" collapsed="false">
      <c r="A288" s="117" t="s">
        <v>564</v>
      </c>
      <c r="B288" s="118"/>
      <c r="C288" s="118"/>
      <c r="D288" s="119"/>
      <c r="E288" s="120" t="s">
        <v>565</v>
      </c>
      <c r="F288" s="119"/>
      <c r="G288" s="119"/>
      <c r="H288" s="55"/>
      <c r="I288" s="119"/>
      <c r="J288" s="119"/>
      <c r="K288" s="121"/>
      <c r="L288" s="122"/>
      <c r="M288" s="123"/>
      <c r="N288" s="124"/>
      <c r="O288" s="124"/>
      <c r="P288" s="124"/>
      <c r="Q288" s="124"/>
      <c r="R288" s="124"/>
      <c r="S288" s="124"/>
      <c r="T288" s="124"/>
      <c r="U288" s="124"/>
      <c r="V288" s="124"/>
      <c r="W288" s="119"/>
      <c r="X288" s="119"/>
    </row>
    <row r="289" s="83" customFormat="true" ht="14.15" hidden="true" customHeight="false" outlineLevel="1" collapsed="false">
      <c r="A289" s="49" t="s">
        <v>566</v>
      </c>
      <c r="B289" s="50" t="s">
        <v>49</v>
      </c>
      <c r="C289" s="50" t="s">
        <v>567</v>
      </c>
      <c r="D289" s="50" t="s">
        <v>80</v>
      </c>
      <c r="E289" s="45" t="s">
        <v>565</v>
      </c>
      <c r="F289" s="7" t="s">
        <v>64</v>
      </c>
      <c r="G289" s="51" t="n">
        <v>528.71</v>
      </c>
      <c r="H289" s="52"/>
      <c r="I289" s="46" t="n">
        <f aca="false">$D$1116</f>
        <v>0</v>
      </c>
      <c r="J289" s="53" t="n">
        <f aca="false">TRUNC(H289*(1+I289),2)</f>
        <v>0</v>
      </c>
      <c r="K289" s="54" t="n">
        <f aca="false">TRUNC(J289*G289,2)</f>
        <v>0</v>
      </c>
      <c r="N289" s="7" t="n">
        <f aca="false">SUM(O289:V289)-K289</f>
        <v>0</v>
      </c>
      <c r="O289" s="51"/>
      <c r="P289" s="51" t="n">
        <f aca="false">K289</f>
        <v>0</v>
      </c>
      <c r="Q289" s="51"/>
      <c r="R289" s="51"/>
      <c r="S289" s="51"/>
      <c r="T289" s="51"/>
      <c r="U289" s="51"/>
      <c r="V289" s="51"/>
      <c r="Y289" s="43"/>
      <c r="Z289" s="112"/>
      <c r="AA289" s="112"/>
      <c r="AB289" s="112"/>
      <c r="AC289" s="112"/>
      <c r="AD289" s="112"/>
      <c r="AE289" s="112"/>
      <c r="AF289" s="112"/>
      <c r="AG289" s="112"/>
    </row>
    <row r="290" s="125" customFormat="true" ht="12.8" hidden="true" customHeight="false" outlineLevel="1" collapsed="false">
      <c r="A290" s="117" t="s">
        <v>568</v>
      </c>
      <c r="B290" s="118"/>
      <c r="C290" s="118"/>
      <c r="D290" s="119"/>
      <c r="E290" s="120" t="s">
        <v>569</v>
      </c>
      <c r="F290" s="119"/>
      <c r="G290" s="119"/>
      <c r="H290" s="55"/>
      <c r="I290" s="119"/>
      <c r="J290" s="119"/>
      <c r="K290" s="121"/>
      <c r="L290" s="122"/>
      <c r="M290" s="123"/>
      <c r="N290" s="124"/>
      <c r="O290" s="124"/>
      <c r="P290" s="124"/>
      <c r="Q290" s="124"/>
      <c r="R290" s="124"/>
      <c r="S290" s="124"/>
      <c r="T290" s="124"/>
      <c r="U290" s="124"/>
      <c r="V290" s="124"/>
      <c r="W290" s="119"/>
      <c r="X290" s="119"/>
      <c r="Y290" s="43"/>
    </row>
    <row r="291" s="9" customFormat="true" ht="14.15" hidden="true" customHeight="false" outlineLevel="1" collapsed="false">
      <c r="A291" s="49" t="s">
        <v>570</v>
      </c>
      <c r="B291" s="50" t="s">
        <v>49</v>
      </c>
      <c r="C291" s="50" t="s">
        <v>571</v>
      </c>
      <c r="D291" s="50" t="s">
        <v>80</v>
      </c>
      <c r="E291" s="45" t="s">
        <v>572</v>
      </c>
      <c r="F291" s="7" t="s">
        <v>64</v>
      </c>
      <c r="G291" s="51" t="n">
        <v>528.71</v>
      </c>
      <c r="H291" s="52"/>
      <c r="I291" s="46" t="n">
        <f aca="false">$D$1116</f>
        <v>0</v>
      </c>
      <c r="J291" s="53" t="n">
        <f aca="false">TRUNC(H291*(1+I291),2)</f>
        <v>0</v>
      </c>
      <c r="K291" s="54" t="n">
        <f aca="false">TRUNC(J291*G291,2)</f>
        <v>0</v>
      </c>
      <c r="L291" s="51"/>
      <c r="M291" s="46"/>
      <c r="N291" s="7" t="n">
        <f aca="false">SUM(O291:V291)-K291</f>
        <v>0</v>
      </c>
      <c r="O291" s="51"/>
      <c r="P291" s="51"/>
      <c r="Q291" s="51"/>
      <c r="R291" s="51" t="n">
        <f aca="false">K291</f>
        <v>0</v>
      </c>
      <c r="S291" s="51"/>
      <c r="T291" s="51"/>
      <c r="U291" s="51"/>
      <c r="V291" s="51"/>
      <c r="W291" s="7"/>
      <c r="X291" s="7"/>
      <c r="Y291" s="43"/>
      <c r="IM291" s="10"/>
      <c r="IN291" s="10"/>
    </row>
    <row r="292" s="125" customFormat="true" ht="12.8" hidden="true" customHeight="false" outlineLevel="1" collapsed="false">
      <c r="A292" s="117" t="s">
        <v>573</v>
      </c>
      <c r="B292" s="118"/>
      <c r="C292" s="118"/>
      <c r="D292" s="119"/>
      <c r="E292" s="120" t="s">
        <v>574</v>
      </c>
      <c r="F292" s="119"/>
      <c r="G292" s="119"/>
      <c r="H292" s="55"/>
      <c r="I292" s="119"/>
      <c r="J292" s="119"/>
      <c r="K292" s="121"/>
      <c r="L292" s="122"/>
      <c r="M292" s="123"/>
      <c r="N292" s="124"/>
      <c r="O292" s="124"/>
      <c r="P292" s="124"/>
      <c r="Q292" s="124"/>
      <c r="R292" s="124"/>
      <c r="S292" s="124"/>
      <c r="T292" s="124"/>
      <c r="U292" s="124"/>
      <c r="V292" s="124"/>
      <c r="W292" s="119"/>
      <c r="X292" s="119"/>
      <c r="Y292" s="43"/>
    </row>
    <row r="293" s="10" customFormat="true" ht="23.85" hidden="true" customHeight="false" outlineLevel="1" collapsed="false">
      <c r="A293" s="49" t="s">
        <v>575</v>
      </c>
      <c r="B293" s="50" t="s">
        <v>49</v>
      </c>
      <c r="C293" s="50" t="s">
        <v>576</v>
      </c>
      <c r="D293" s="50" t="s">
        <v>51</v>
      </c>
      <c r="E293" s="45" t="s">
        <v>577</v>
      </c>
      <c r="F293" s="7" t="s">
        <v>64</v>
      </c>
      <c r="G293" s="51" t="n">
        <v>485</v>
      </c>
      <c r="H293" s="52"/>
      <c r="I293" s="46" t="n">
        <f aca="false">$D$1116</f>
        <v>0</v>
      </c>
      <c r="J293" s="53" t="n">
        <f aca="false">TRUNC(H293*(1+I293),2)</f>
        <v>0</v>
      </c>
      <c r="K293" s="54" t="n">
        <f aca="false">TRUNC(J293*G293,2)</f>
        <v>0</v>
      </c>
      <c r="L293" s="51"/>
      <c r="M293" s="46"/>
      <c r="N293" s="7" t="n">
        <f aca="false">SUM(O293:V293)-K293</f>
        <v>0</v>
      </c>
      <c r="O293" s="51"/>
      <c r="P293" s="51"/>
      <c r="Q293" s="51"/>
      <c r="R293" s="51" t="n">
        <f aca="false">K293</f>
        <v>0</v>
      </c>
      <c r="S293" s="51"/>
      <c r="T293" s="51"/>
      <c r="U293" s="51"/>
      <c r="V293" s="51"/>
      <c r="W293" s="50"/>
      <c r="X293" s="50"/>
      <c r="Y293" s="43"/>
    </row>
    <row r="294" s="125" customFormat="true" ht="12.8" hidden="true" customHeight="false" outlineLevel="1" collapsed="false">
      <c r="A294" s="117" t="s">
        <v>578</v>
      </c>
      <c r="B294" s="118"/>
      <c r="C294" s="118"/>
      <c r="D294" s="119"/>
      <c r="E294" s="120" t="s">
        <v>579</v>
      </c>
      <c r="F294" s="119"/>
      <c r="G294" s="119"/>
      <c r="H294" s="55"/>
      <c r="I294" s="119"/>
      <c r="J294" s="119"/>
      <c r="K294" s="121"/>
      <c r="L294" s="122"/>
      <c r="M294" s="123"/>
      <c r="N294" s="124"/>
      <c r="O294" s="124"/>
      <c r="P294" s="124"/>
      <c r="Q294" s="124"/>
      <c r="R294" s="124"/>
      <c r="S294" s="124"/>
      <c r="T294" s="124"/>
      <c r="U294" s="124"/>
      <c r="V294" s="124"/>
      <c r="W294" s="119"/>
      <c r="X294" s="119"/>
      <c r="Y294" s="43"/>
    </row>
    <row r="295" s="10" customFormat="true" ht="14.15" hidden="true" customHeight="false" outlineLevel="1" collapsed="false">
      <c r="A295" s="49" t="s">
        <v>580</v>
      </c>
      <c r="B295" s="50" t="s">
        <v>49</v>
      </c>
      <c r="C295" s="50" t="s">
        <v>581</v>
      </c>
      <c r="D295" s="50" t="s">
        <v>80</v>
      </c>
      <c r="E295" s="45" t="s">
        <v>582</v>
      </c>
      <c r="F295" s="7" t="s">
        <v>583</v>
      </c>
      <c r="G295" s="51" t="n">
        <v>2</v>
      </c>
      <c r="H295" s="52"/>
      <c r="I295" s="46" t="n">
        <f aca="false">$D$1116</f>
        <v>0</v>
      </c>
      <c r="J295" s="53" t="n">
        <f aca="false">TRUNC(H295*(1+I295),2)</f>
        <v>0</v>
      </c>
      <c r="K295" s="54" t="n">
        <f aca="false">TRUNC(J295*G295,2)</f>
        <v>0</v>
      </c>
      <c r="L295" s="51"/>
      <c r="M295" s="46"/>
      <c r="N295" s="7"/>
      <c r="O295" s="51"/>
      <c r="P295" s="7"/>
      <c r="Q295" s="51" t="n">
        <f aca="false">K295</f>
        <v>0</v>
      </c>
      <c r="R295" s="7"/>
      <c r="S295" s="7"/>
      <c r="T295" s="7"/>
      <c r="U295" s="7"/>
      <c r="V295" s="7"/>
      <c r="W295" s="50"/>
      <c r="X295" s="50"/>
      <c r="Y295" s="43"/>
    </row>
    <row r="296" s="125" customFormat="true" ht="12.8" hidden="true" customHeight="false" outlineLevel="1" collapsed="false">
      <c r="A296" s="117" t="s">
        <v>584</v>
      </c>
      <c r="B296" s="118"/>
      <c r="C296" s="118"/>
      <c r="D296" s="119"/>
      <c r="E296" s="120" t="s">
        <v>585</v>
      </c>
      <c r="F296" s="119"/>
      <c r="G296" s="119"/>
      <c r="H296" s="55"/>
      <c r="I296" s="119"/>
      <c r="J296" s="119"/>
      <c r="K296" s="121"/>
      <c r="L296" s="122"/>
      <c r="M296" s="123"/>
      <c r="N296" s="124"/>
      <c r="O296" s="124"/>
      <c r="P296" s="124"/>
      <c r="Q296" s="124"/>
      <c r="R296" s="124"/>
      <c r="S296" s="124"/>
      <c r="T296" s="124"/>
      <c r="U296" s="124"/>
      <c r="V296" s="124"/>
      <c r="W296" s="119"/>
      <c r="X296" s="119"/>
      <c r="Y296" s="43"/>
    </row>
    <row r="297" s="10" customFormat="true" ht="14.15" hidden="true" customHeight="false" outlineLevel="1" collapsed="false">
      <c r="A297" s="49" t="s">
        <v>586</v>
      </c>
      <c r="B297" s="50" t="s">
        <v>49</v>
      </c>
      <c r="C297" s="50" t="s">
        <v>587</v>
      </c>
      <c r="D297" s="50" t="s">
        <v>80</v>
      </c>
      <c r="E297" s="45" t="s">
        <v>588</v>
      </c>
      <c r="F297" s="7" t="s">
        <v>583</v>
      </c>
      <c r="G297" s="51" t="n">
        <v>2</v>
      </c>
      <c r="H297" s="52"/>
      <c r="I297" s="46" t="n">
        <f aca="false">$D$1116</f>
        <v>0</v>
      </c>
      <c r="J297" s="53" t="n">
        <f aca="false">TRUNC(H297*(1+I297),2)</f>
        <v>0</v>
      </c>
      <c r="K297" s="54" t="n">
        <f aca="false">TRUNC(J297*G297,2)</f>
        <v>0</v>
      </c>
      <c r="L297" s="51"/>
      <c r="M297" s="46"/>
      <c r="N297" s="7"/>
      <c r="O297" s="7"/>
      <c r="P297" s="51" t="n">
        <f aca="false">K297</f>
        <v>0</v>
      </c>
      <c r="Q297" s="7"/>
      <c r="R297" s="7"/>
      <c r="S297" s="7"/>
      <c r="T297" s="7"/>
      <c r="U297" s="7"/>
      <c r="V297" s="7"/>
      <c r="W297" s="50"/>
      <c r="X297" s="50"/>
      <c r="Y297" s="43"/>
    </row>
    <row r="298" s="10" customFormat="true" ht="23.85" hidden="true" customHeight="false" outlineLevel="1" collapsed="false">
      <c r="A298" s="49" t="s">
        <v>589</v>
      </c>
      <c r="B298" s="50" t="s">
        <v>49</v>
      </c>
      <c r="C298" s="50" t="s">
        <v>590</v>
      </c>
      <c r="D298" s="50" t="s">
        <v>80</v>
      </c>
      <c r="E298" s="45" t="s">
        <v>591</v>
      </c>
      <c r="F298" s="7" t="s">
        <v>130</v>
      </c>
      <c r="G298" s="51" t="n">
        <v>40</v>
      </c>
      <c r="H298" s="52"/>
      <c r="I298" s="46" t="n">
        <f aca="false">$D$1116</f>
        <v>0</v>
      </c>
      <c r="J298" s="53" t="n">
        <f aca="false">TRUNC(H298*(1+I298),2)</f>
        <v>0</v>
      </c>
      <c r="K298" s="54" t="n">
        <f aca="false">TRUNC(J298*G298,2)</f>
        <v>0</v>
      </c>
      <c r="L298" s="51"/>
      <c r="M298" s="46"/>
      <c r="N298" s="7"/>
      <c r="O298" s="7"/>
      <c r="P298" s="51" t="n">
        <f aca="false">K298</f>
        <v>0</v>
      </c>
      <c r="Q298" s="7"/>
      <c r="R298" s="7"/>
      <c r="S298" s="7"/>
      <c r="T298" s="7"/>
      <c r="U298" s="7"/>
      <c r="V298" s="7"/>
      <c r="W298" s="50"/>
      <c r="X298" s="50"/>
      <c r="Y298" s="43"/>
    </row>
    <row r="299" s="125" customFormat="true" ht="12.8" hidden="true" customHeight="false" outlineLevel="1" collapsed="false">
      <c r="A299" s="117" t="s">
        <v>592</v>
      </c>
      <c r="B299" s="118"/>
      <c r="C299" s="118"/>
      <c r="D299" s="119"/>
      <c r="E299" s="120" t="s">
        <v>593</v>
      </c>
      <c r="F299" s="119"/>
      <c r="G299" s="119"/>
      <c r="H299" s="55"/>
      <c r="I299" s="119"/>
      <c r="J299" s="119"/>
      <c r="K299" s="121"/>
      <c r="L299" s="122"/>
      <c r="M299" s="123"/>
      <c r="N299" s="124"/>
      <c r="O299" s="124"/>
      <c r="P299" s="124"/>
      <c r="Q299" s="124"/>
      <c r="R299" s="124"/>
      <c r="S299" s="124"/>
      <c r="T299" s="124"/>
      <c r="U299" s="124"/>
      <c r="V299" s="124"/>
      <c r="W299" s="119"/>
      <c r="X299" s="119"/>
      <c r="Y299" s="43"/>
    </row>
    <row r="300" s="10" customFormat="true" ht="23.85" hidden="true" customHeight="false" outlineLevel="1" collapsed="false">
      <c r="A300" s="49" t="s">
        <v>594</v>
      </c>
      <c r="B300" s="50" t="s">
        <v>49</v>
      </c>
      <c r="C300" s="50" t="s">
        <v>595</v>
      </c>
      <c r="D300" s="50" t="s">
        <v>51</v>
      </c>
      <c r="E300" s="45" t="s">
        <v>596</v>
      </c>
      <c r="F300" s="7" t="s">
        <v>64</v>
      </c>
      <c r="G300" s="51" t="n">
        <v>485</v>
      </c>
      <c r="H300" s="52"/>
      <c r="I300" s="46" t="n">
        <f aca="false">$D$1116</f>
        <v>0</v>
      </c>
      <c r="J300" s="53" t="n">
        <f aca="false">TRUNC(H300*(1+I300),2)</f>
        <v>0</v>
      </c>
      <c r="K300" s="54" t="n">
        <f aca="false">TRUNC(J300*G300,2)</f>
        <v>0</v>
      </c>
      <c r="L300" s="51"/>
      <c r="M300" s="46"/>
      <c r="N300" s="7"/>
      <c r="O300" s="7"/>
      <c r="P300" s="7"/>
      <c r="Q300" s="7"/>
      <c r="R300" s="51" t="n">
        <f aca="false">K300</f>
        <v>0</v>
      </c>
      <c r="S300" s="7"/>
      <c r="T300" s="7"/>
      <c r="U300" s="7"/>
      <c r="V300" s="7"/>
      <c r="W300" s="50"/>
      <c r="X300" s="50"/>
      <c r="Y300" s="43"/>
    </row>
    <row r="301" s="80" customFormat="true" ht="14.15" hidden="true" customHeight="false" outlineLevel="1" collapsed="false">
      <c r="A301" s="73" t="s">
        <v>597</v>
      </c>
      <c r="B301" s="75"/>
      <c r="C301" s="75"/>
      <c r="D301" s="75"/>
      <c r="E301" s="76" t="s">
        <v>598</v>
      </c>
      <c r="F301" s="74"/>
      <c r="G301" s="74"/>
      <c r="H301" s="55"/>
      <c r="I301" s="74"/>
      <c r="J301" s="74"/>
      <c r="K301" s="94"/>
      <c r="L301" s="77"/>
      <c r="M301" s="78"/>
      <c r="N301" s="79" t="n">
        <f aca="false">SUM(O301:V301)-K301</f>
        <v>0</v>
      </c>
      <c r="O301" s="77"/>
      <c r="P301" s="77"/>
      <c r="Q301" s="77"/>
      <c r="R301" s="77"/>
      <c r="S301" s="77"/>
      <c r="T301" s="77"/>
      <c r="U301" s="77"/>
      <c r="V301" s="77"/>
      <c r="W301" s="79"/>
      <c r="X301" s="79"/>
      <c r="Y301" s="43"/>
      <c r="IM301" s="89"/>
      <c r="IN301" s="89"/>
    </row>
    <row r="302" s="83" customFormat="true" ht="14.15" hidden="true" customHeight="false" outlineLevel="1" collapsed="false">
      <c r="A302" s="49" t="s">
        <v>599</v>
      </c>
      <c r="B302" s="50" t="s">
        <v>49</v>
      </c>
      <c r="C302" s="50" t="s">
        <v>600</v>
      </c>
      <c r="D302" s="50" t="s">
        <v>51</v>
      </c>
      <c r="E302" s="45" t="s">
        <v>601</v>
      </c>
      <c r="F302" s="7" t="s">
        <v>299</v>
      </c>
      <c r="G302" s="51" t="n">
        <v>23.36</v>
      </c>
      <c r="H302" s="52"/>
      <c r="I302" s="46" t="n">
        <f aca="false">$D$1116</f>
        <v>0</v>
      </c>
      <c r="J302" s="53" t="n">
        <f aca="false">TRUNC(H302*(1+I302),2)</f>
        <v>0</v>
      </c>
      <c r="K302" s="54" t="n">
        <f aca="false">TRUNC(J302*G302,2)</f>
        <v>0</v>
      </c>
      <c r="N302" s="7" t="n">
        <f aca="false">SUM(O302:V302)-K302</f>
        <v>0</v>
      </c>
      <c r="O302" s="51"/>
      <c r="P302" s="51"/>
      <c r="Q302" s="51"/>
      <c r="R302" s="51"/>
      <c r="S302" s="51" t="n">
        <f aca="false">K302</f>
        <v>0</v>
      </c>
      <c r="T302" s="51"/>
      <c r="U302" s="51"/>
      <c r="V302" s="51"/>
      <c r="Y302" s="43"/>
      <c r="Z302" s="112"/>
      <c r="AA302" s="112"/>
      <c r="AB302" s="112"/>
      <c r="AC302" s="112"/>
      <c r="AD302" s="112"/>
      <c r="AE302" s="112"/>
      <c r="AF302" s="112"/>
      <c r="AG302" s="112"/>
    </row>
    <row r="303" s="9" customFormat="true" ht="23.85" hidden="true" customHeight="false" outlineLevel="1" collapsed="false">
      <c r="A303" s="49" t="s">
        <v>602</v>
      </c>
      <c r="B303" s="50" t="s">
        <v>49</v>
      </c>
      <c r="C303" s="50" t="s">
        <v>603</v>
      </c>
      <c r="D303" s="50" t="s">
        <v>51</v>
      </c>
      <c r="E303" s="45" t="s">
        <v>604</v>
      </c>
      <c r="F303" s="7" t="s">
        <v>130</v>
      </c>
      <c r="G303" s="51" t="n">
        <v>7.65</v>
      </c>
      <c r="H303" s="52"/>
      <c r="I303" s="46" t="n">
        <f aca="false">$D$1116</f>
        <v>0</v>
      </c>
      <c r="J303" s="53" t="n">
        <f aca="false">TRUNC(H303*(1+I303),2)</f>
        <v>0</v>
      </c>
      <c r="K303" s="54" t="n">
        <f aca="false">TRUNC(J303*G303,2)</f>
        <v>0</v>
      </c>
      <c r="L303" s="51"/>
      <c r="M303" s="46"/>
      <c r="N303" s="7" t="n">
        <f aca="false">SUM(O303:V303)-K303</f>
        <v>0</v>
      </c>
      <c r="O303" s="51"/>
      <c r="P303" s="51"/>
      <c r="Q303" s="51"/>
      <c r="R303" s="51"/>
      <c r="S303" s="51" t="n">
        <f aca="false">K303</f>
        <v>0</v>
      </c>
      <c r="T303" s="51"/>
      <c r="U303" s="51"/>
      <c r="V303" s="51"/>
      <c r="W303" s="7"/>
      <c r="X303" s="7"/>
      <c r="Y303" s="43"/>
      <c r="IM303" s="10"/>
      <c r="IN303" s="10"/>
    </row>
    <row r="304" s="10" customFormat="true" ht="35.05" hidden="true" customHeight="false" outlineLevel="1" collapsed="false">
      <c r="A304" s="49" t="s">
        <v>605</v>
      </c>
      <c r="B304" s="50" t="s">
        <v>49</v>
      </c>
      <c r="C304" s="50" t="s">
        <v>606</v>
      </c>
      <c r="D304" s="50" t="s">
        <v>51</v>
      </c>
      <c r="E304" s="45" t="s">
        <v>607</v>
      </c>
      <c r="F304" s="7" t="s">
        <v>64</v>
      </c>
      <c r="G304" s="51" t="n">
        <v>9.25</v>
      </c>
      <c r="H304" s="52"/>
      <c r="I304" s="46" t="n">
        <f aca="false">$D$1116</f>
        <v>0</v>
      </c>
      <c r="J304" s="53" t="n">
        <f aca="false">TRUNC(H304*(1+I304),2)</f>
        <v>0</v>
      </c>
      <c r="K304" s="54" t="n">
        <f aca="false">TRUNC(J304*G304,2)</f>
        <v>0</v>
      </c>
      <c r="L304" s="51"/>
      <c r="M304" s="46"/>
      <c r="N304" s="7" t="n">
        <f aca="false">SUM(O304:V304)-K304</f>
        <v>0</v>
      </c>
      <c r="O304" s="51"/>
      <c r="P304" s="51"/>
      <c r="Q304" s="51"/>
      <c r="R304" s="51"/>
      <c r="S304" s="51" t="n">
        <f aca="false">K304</f>
        <v>0</v>
      </c>
      <c r="T304" s="51"/>
      <c r="U304" s="51"/>
      <c r="V304" s="51"/>
      <c r="W304" s="50"/>
      <c r="X304" s="50"/>
      <c r="Y304" s="43"/>
    </row>
    <row r="305" s="85" customFormat="true" ht="14.15" hidden="true" customHeight="false" outlineLevel="1" collapsed="false">
      <c r="A305" s="65" t="s">
        <v>608</v>
      </c>
      <c r="B305" s="67"/>
      <c r="C305" s="67"/>
      <c r="D305" s="66"/>
      <c r="E305" s="115" t="s">
        <v>166</v>
      </c>
      <c r="F305" s="66"/>
      <c r="G305" s="66"/>
      <c r="H305" s="55"/>
      <c r="I305" s="66"/>
      <c r="J305" s="66"/>
      <c r="K305" s="84"/>
      <c r="L305" s="69"/>
      <c r="M305" s="70"/>
      <c r="N305" s="71" t="n">
        <f aca="false">SUM(O305:V305)-K305</f>
        <v>0</v>
      </c>
      <c r="O305" s="71"/>
      <c r="P305" s="71"/>
      <c r="Q305" s="71"/>
      <c r="R305" s="71"/>
      <c r="S305" s="71"/>
      <c r="T305" s="71"/>
      <c r="U305" s="71"/>
      <c r="V305" s="71"/>
      <c r="W305" s="66"/>
      <c r="X305" s="66"/>
      <c r="Y305" s="43"/>
    </row>
    <row r="306" s="89" customFormat="true" ht="12.8" hidden="true" customHeight="false" outlineLevel="1" collapsed="false">
      <c r="A306" s="73" t="s">
        <v>609</v>
      </c>
      <c r="B306" s="75"/>
      <c r="C306" s="75"/>
      <c r="D306" s="74"/>
      <c r="E306" s="116" t="s">
        <v>610</v>
      </c>
      <c r="F306" s="74"/>
      <c r="G306" s="74"/>
      <c r="H306" s="55"/>
      <c r="I306" s="74"/>
      <c r="J306" s="74"/>
      <c r="K306" s="94"/>
      <c r="L306" s="77"/>
      <c r="M306" s="78"/>
      <c r="N306" s="79"/>
      <c r="O306" s="79"/>
      <c r="P306" s="79"/>
      <c r="Q306" s="79"/>
      <c r="R306" s="79"/>
      <c r="S306" s="79"/>
      <c r="T306" s="79"/>
      <c r="U306" s="79"/>
      <c r="V306" s="79"/>
      <c r="W306" s="74"/>
      <c r="X306" s="74"/>
      <c r="Y306" s="43"/>
    </row>
    <row r="307" s="10" customFormat="true" ht="35.05" hidden="true" customHeight="false" outlineLevel="1" collapsed="false">
      <c r="A307" s="49" t="s">
        <v>611</v>
      </c>
      <c r="B307" s="50" t="s">
        <v>49</v>
      </c>
      <c r="C307" s="50" t="s">
        <v>612</v>
      </c>
      <c r="D307" s="50" t="s">
        <v>80</v>
      </c>
      <c r="E307" s="45" t="s">
        <v>613</v>
      </c>
      <c r="F307" s="7" t="s">
        <v>64</v>
      </c>
      <c r="G307" s="51" t="n">
        <v>190</v>
      </c>
      <c r="H307" s="52"/>
      <c r="I307" s="46" t="n">
        <f aca="false">$D$1116</f>
        <v>0</v>
      </c>
      <c r="J307" s="53" t="n">
        <f aca="false">TRUNC(H307*(1+I307),2)</f>
        <v>0</v>
      </c>
      <c r="K307" s="54" t="n">
        <f aca="false">TRUNC(J307*G307,2)</f>
        <v>0</v>
      </c>
      <c r="L307" s="51"/>
      <c r="M307" s="46"/>
      <c r="N307" s="7" t="n">
        <f aca="false">SUM(O307:V307)-K307</f>
        <v>0</v>
      </c>
      <c r="O307" s="51"/>
      <c r="P307" s="51" t="n">
        <f aca="false">K307</f>
        <v>0</v>
      </c>
      <c r="Q307" s="51"/>
      <c r="R307" s="51"/>
      <c r="S307" s="51"/>
      <c r="T307" s="51"/>
      <c r="U307" s="51"/>
      <c r="V307" s="51"/>
      <c r="W307" s="50"/>
      <c r="X307" s="50"/>
      <c r="Y307" s="43"/>
    </row>
    <row r="308" s="43" customFormat="true" ht="14.15" hidden="false" customHeight="false" outlineLevel="0" collapsed="false">
      <c r="A308" s="36" t="n">
        <v>9</v>
      </c>
      <c r="B308" s="37"/>
      <c r="C308" s="37"/>
      <c r="D308" s="37"/>
      <c r="E308" s="36" t="s">
        <v>614</v>
      </c>
      <c r="F308" s="38"/>
      <c r="G308" s="38"/>
      <c r="H308" s="55"/>
      <c r="I308" s="38"/>
      <c r="J308" s="38"/>
      <c r="K308" s="39"/>
      <c r="L308" s="40" t="n">
        <f aca="false">SUM(K312:K326)</f>
        <v>0</v>
      </c>
      <c r="M308" s="41" t="e">
        <f aca="false">(L308)/$L$1115</f>
        <v>#DIV/0!</v>
      </c>
      <c r="N308" s="42" t="n">
        <f aca="false">SUM(O308:V308)-K308</f>
        <v>0</v>
      </c>
      <c r="O308" s="40" t="str">
        <f aca="false">IF(SUM(O310:O326)&gt;0,SUM(O310:O326),"-")</f>
        <v>-</v>
      </c>
      <c r="P308" s="40" t="str">
        <f aca="false">IF(SUM(P310:P326)&gt;0,SUM(P310:P326),"-")</f>
        <v>-</v>
      </c>
      <c r="Q308" s="40" t="str">
        <f aca="false">IF(SUM(Q310:Q326)&gt;0,SUM(Q310:Q326),"-")</f>
        <v>-</v>
      </c>
      <c r="R308" s="40" t="str">
        <f aca="false">IF(SUM(R310:R326)&gt;0,SUM(R310:R326),"-")</f>
        <v>-</v>
      </c>
      <c r="S308" s="40" t="str">
        <f aca="false">IF(SUM(S310:S326)&gt;0,SUM(S310:S326),"-")</f>
        <v>-</v>
      </c>
      <c r="T308" s="40" t="str">
        <f aca="false">IF(SUM(T310:T326)&gt;0,SUM(T310:T326),"-")</f>
        <v>-</v>
      </c>
      <c r="U308" s="40" t="str">
        <f aca="false">IF(SUM(U310:U326)&gt;0,SUM(U310:U326),"-")</f>
        <v>-</v>
      </c>
      <c r="V308" s="40" t="str">
        <f aca="false">IF(SUM(V310:V326)&gt;0,SUM(V310:V326),"-")</f>
        <v>-</v>
      </c>
      <c r="W308" s="40" t="str">
        <f aca="false">IF(SUM(W310:W326)&gt;0,SUM(W310:W326),"-")</f>
        <v>-</v>
      </c>
      <c r="X308" s="40" t="str">
        <f aca="false">IF(SUM(X310:X326)&gt;0,SUM(X310:X326),"-")</f>
        <v>-</v>
      </c>
      <c r="IM308" s="44"/>
      <c r="IN308" s="44"/>
    </row>
    <row r="309" s="9" customFormat="true" ht="14.15" hidden="false" customHeight="false" outlineLevel="0" collapsed="false">
      <c r="A309" s="45"/>
      <c r="B309" s="46"/>
      <c r="C309" s="46"/>
      <c r="D309" s="83"/>
      <c r="E309" s="45"/>
      <c r="F309" s="46"/>
      <c r="G309" s="46"/>
      <c r="H309" s="52"/>
      <c r="I309" s="46"/>
      <c r="J309" s="46"/>
      <c r="K309" s="46"/>
      <c r="L309" s="46"/>
      <c r="M309" s="46"/>
      <c r="N309" s="46" t="n">
        <f aca="false">SUM(O309:V309)-K309</f>
        <v>0</v>
      </c>
      <c r="O309" s="46"/>
      <c r="P309" s="46"/>
      <c r="Q309" s="46"/>
      <c r="R309" s="46"/>
      <c r="S309" s="46"/>
      <c r="T309" s="46"/>
      <c r="U309" s="46"/>
      <c r="V309" s="46"/>
      <c r="W309" s="7"/>
      <c r="X309" s="7"/>
      <c r="IM309" s="10"/>
      <c r="IN309" s="10"/>
    </row>
    <row r="310" s="85" customFormat="true" ht="14.15" hidden="true" customHeight="false" outlineLevel="1" collapsed="false">
      <c r="A310" s="65" t="s">
        <v>615</v>
      </c>
      <c r="B310" s="67"/>
      <c r="C310" s="67"/>
      <c r="D310" s="67"/>
      <c r="E310" s="68" t="s">
        <v>86</v>
      </c>
      <c r="F310" s="71"/>
      <c r="G310" s="71"/>
      <c r="H310" s="52"/>
      <c r="I310" s="71"/>
      <c r="J310" s="71"/>
      <c r="K310" s="86"/>
      <c r="L310" s="69"/>
      <c r="M310" s="70"/>
      <c r="N310" s="71" t="n">
        <f aca="false">SUM(O310:V310)-K310</f>
        <v>0</v>
      </c>
      <c r="O310" s="71"/>
      <c r="P310" s="71"/>
      <c r="Q310" s="71"/>
      <c r="R310" s="71"/>
      <c r="S310" s="71"/>
      <c r="T310" s="71"/>
      <c r="U310" s="71"/>
      <c r="V310" s="71"/>
      <c r="W310" s="66"/>
      <c r="X310" s="66"/>
    </row>
    <row r="311" s="89" customFormat="true" ht="12.8" hidden="true" customHeight="false" outlineLevel="1" collapsed="false">
      <c r="A311" s="73" t="s">
        <v>616</v>
      </c>
      <c r="B311" s="75"/>
      <c r="C311" s="75"/>
      <c r="D311" s="95"/>
      <c r="E311" s="76" t="s">
        <v>617</v>
      </c>
      <c r="F311" s="74"/>
      <c r="G311" s="74"/>
      <c r="H311" s="55"/>
      <c r="I311" s="74"/>
      <c r="J311" s="74"/>
      <c r="K311" s="94"/>
      <c r="L311" s="77"/>
      <c r="M311" s="78"/>
      <c r="N311" s="79"/>
      <c r="O311" s="79"/>
      <c r="P311" s="79"/>
      <c r="Q311" s="79"/>
      <c r="R311" s="79"/>
      <c r="S311" s="79"/>
      <c r="T311" s="79"/>
      <c r="U311" s="79"/>
      <c r="V311" s="79"/>
      <c r="W311" s="74"/>
      <c r="X311" s="74"/>
    </row>
    <row r="312" s="9" customFormat="true" ht="23.85" hidden="true" customHeight="false" outlineLevel="1" collapsed="false">
      <c r="A312" s="49" t="s">
        <v>618</v>
      </c>
      <c r="B312" s="50" t="s">
        <v>49</v>
      </c>
      <c r="C312" s="50" t="s">
        <v>619</v>
      </c>
      <c r="D312" s="45" t="s">
        <v>51</v>
      </c>
      <c r="E312" s="3" t="s">
        <v>620</v>
      </c>
      <c r="F312" s="51" t="s">
        <v>64</v>
      </c>
      <c r="G312" s="51" t="n">
        <v>17.78</v>
      </c>
      <c r="H312" s="55"/>
      <c r="I312" s="46" t="n">
        <f aca="false">$D$1116</f>
        <v>0</v>
      </c>
      <c r="J312" s="53" t="n">
        <f aca="false">TRUNC(H312*(1+I312),2)</f>
        <v>0</v>
      </c>
      <c r="K312" s="54" t="n">
        <f aca="false">TRUNC(J312*G312,2)</f>
        <v>0</v>
      </c>
      <c r="L312" s="51"/>
      <c r="M312" s="46"/>
      <c r="N312" s="7" t="n">
        <f aca="false">SUM(O312:V312)-K312</f>
        <v>0</v>
      </c>
      <c r="O312" s="51"/>
      <c r="P312" s="51" t="n">
        <f aca="false">K312</f>
        <v>0</v>
      </c>
      <c r="Q312" s="51"/>
      <c r="R312" s="51"/>
      <c r="S312" s="51"/>
      <c r="T312" s="51"/>
      <c r="U312" s="51"/>
      <c r="V312" s="51"/>
      <c r="W312" s="7"/>
      <c r="X312" s="7"/>
      <c r="IM312" s="10"/>
      <c r="IN312" s="10"/>
    </row>
    <row r="313" s="80" customFormat="true" ht="14.15" hidden="true" customHeight="false" outlineLevel="1" collapsed="false">
      <c r="A313" s="73" t="s">
        <v>621</v>
      </c>
      <c r="B313" s="75"/>
      <c r="C313" s="75"/>
      <c r="D313" s="75"/>
      <c r="E313" s="76" t="s">
        <v>622</v>
      </c>
      <c r="F313" s="74"/>
      <c r="G313" s="74"/>
      <c r="H313" s="55"/>
      <c r="I313" s="92"/>
      <c r="J313" s="92"/>
      <c r="K313" s="94"/>
      <c r="L313" s="77"/>
      <c r="M313" s="78"/>
      <c r="N313" s="79" t="n">
        <f aca="false">SUM(O313:V313)-K313</f>
        <v>0</v>
      </c>
      <c r="O313" s="77"/>
      <c r="P313" s="77"/>
      <c r="Q313" s="77"/>
      <c r="R313" s="77"/>
      <c r="S313" s="77"/>
      <c r="T313" s="77"/>
      <c r="U313" s="77"/>
      <c r="V313" s="77"/>
      <c r="W313" s="79"/>
      <c r="X313" s="79"/>
      <c r="IM313" s="89"/>
      <c r="IN313" s="89"/>
    </row>
    <row r="314" s="10" customFormat="true" ht="35.05" hidden="true" customHeight="false" outlineLevel="1" collapsed="false">
      <c r="A314" s="49" t="s">
        <v>623</v>
      </c>
      <c r="B314" s="50" t="s">
        <v>49</v>
      </c>
      <c r="C314" s="50" t="s">
        <v>624</v>
      </c>
      <c r="D314" s="50" t="s">
        <v>51</v>
      </c>
      <c r="E314" s="45" t="s">
        <v>625</v>
      </c>
      <c r="F314" s="7" t="s">
        <v>64</v>
      </c>
      <c r="G314" s="51" t="n">
        <v>12.92</v>
      </c>
      <c r="H314" s="52"/>
      <c r="I314" s="46" t="n">
        <f aca="false">$D$1116</f>
        <v>0</v>
      </c>
      <c r="J314" s="53" t="n">
        <f aca="false">TRUNC(H314*(1+I314),2)</f>
        <v>0</v>
      </c>
      <c r="K314" s="54" t="n">
        <f aca="false">TRUNC(J314*G314,2)</f>
        <v>0</v>
      </c>
      <c r="L314" s="51"/>
      <c r="M314" s="46"/>
      <c r="N314" s="7" t="n">
        <f aca="false">SUM(O314:V314)-K314</f>
        <v>0</v>
      </c>
      <c r="O314" s="51"/>
      <c r="P314" s="51"/>
      <c r="Q314" s="51" t="n">
        <f aca="false">K314</f>
        <v>0</v>
      </c>
      <c r="R314" s="51"/>
      <c r="S314" s="51"/>
      <c r="T314" s="51"/>
      <c r="U314" s="51"/>
      <c r="V314" s="51"/>
      <c r="W314" s="50"/>
      <c r="X314" s="50"/>
    </row>
    <row r="315" s="10" customFormat="true" ht="23.85" hidden="true" customHeight="false" outlineLevel="1" collapsed="false">
      <c r="A315" s="49" t="s">
        <v>626</v>
      </c>
      <c r="B315" s="50" t="s">
        <v>49</v>
      </c>
      <c r="C315" s="50" t="s">
        <v>627</v>
      </c>
      <c r="D315" s="50" t="s">
        <v>51</v>
      </c>
      <c r="E315" s="45" t="s">
        <v>628</v>
      </c>
      <c r="F315" s="7" t="s">
        <v>64</v>
      </c>
      <c r="G315" s="51" t="n">
        <v>17.22</v>
      </c>
      <c r="H315" s="52"/>
      <c r="I315" s="46" t="n">
        <f aca="false">$D$1116</f>
        <v>0</v>
      </c>
      <c r="J315" s="53" t="n">
        <f aca="false">TRUNC(H315*(1+I315),2)</f>
        <v>0</v>
      </c>
      <c r="K315" s="54" t="n">
        <f aca="false">TRUNC(J315*G315,2)</f>
        <v>0</v>
      </c>
      <c r="L315" s="51"/>
      <c r="M315" s="46"/>
      <c r="N315" s="7" t="n">
        <f aca="false">SUM(O315:V315)-K315</f>
        <v>0</v>
      </c>
      <c r="O315" s="51"/>
      <c r="P315" s="51"/>
      <c r="Q315" s="51" t="n">
        <f aca="false">K315</f>
        <v>0</v>
      </c>
      <c r="R315" s="51"/>
      <c r="S315" s="51"/>
      <c r="T315" s="51"/>
      <c r="U315" s="51"/>
      <c r="V315" s="51"/>
      <c r="W315" s="50"/>
      <c r="X315" s="50"/>
    </row>
    <row r="316" s="9" customFormat="true" ht="23.85" hidden="true" customHeight="false" outlineLevel="1" collapsed="false">
      <c r="A316" s="49" t="s">
        <v>629</v>
      </c>
      <c r="B316" s="50" t="s">
        <v>49</v>
      </c>
      <c r="C316" s="50" t="s">
        <v>630</v>
      </c>
      <c r="D316" s="50" t="s">
        <v>51</v>
      </c>
      <c r="E316" s="45" t="s">
        <v>631</v>
      </c>
      <c r="F316" s="7" t="s">
        <v>64</v>
      </c>
      <c r="G316" s="51" t="n">
        <v>17.22</v>
      </c>
      <c r="H316" s="52"/>
      <c r="I316" s="46" t="n">
        <f aca="false">$D$1116</f>
        <v>0</v>
      </c>
      <c r="J316" s="53" t="n">
        <f aca="false">TRUNC(H316*(1+I316),2)</f>
        <v>0</v>
      </c>
      <c r="K316" s="54" t="n">
        <f aca="false">TRUNC(J316*G316,2)</f>
        <v>0</v>
      </c>
      <c r="L316" s="51"/>
      <c r="M316" s="46"/>
      <c r="N316" s="7" t="n">
        <f aca="false">SUM(O316:V316)-K316</f>
        <v>0</v>
      </c>
      <c r="O316" s="51"/>
      <c r="P316" s="51"/>
      <c r="Q316" s="51" t="n">
        <f aca="false">K316</f>
        <v>0</v>
      </c>
      <c r="R316" s="51"/>
      <c r="S316" s="51"/>
      <c r="T316" s="51"/>
      <c r="U316" s="51"/>
      <c r="V316" s="51"/>
      <c r="W316" s="7"/>
      <c r="X316" s="7"/>
      <c r="IM316" s="10"/>
      <c r="IN316" s="10"/>
    </row>
    <row r="317" s="85" customFormat="true" ht="14.15" hidden="true" customHeight="false" outlineLevel="1" collapsed="false">
      <c r="A317" s="65" t="s">
        <v>632</v>
      </c>
      <c r="B317" s="67"/>
      <c r="C317" s="67"/>
      <c r="D317" s="67"/>
      <c r="E317" s="68" t="s">
        <v>166</v>
      </c>
      <c r="F317" s="71"/>
      <c r="G317" s="71"/>
      <c r="H317" s="52"/>
      <c r="I317" s="71"/>
      <c r="J317" s="71"/>
      <c r="K317" s="86"/>
      <c r="L317" s="69"/>
      <c r="M317" s="70"/>
      <c r="N317" s="71" t="n">
        <f aca="false">SUM(O317:V317)-K317</f>
        <v>0</v>
      </c>
      <c r="O317" s="71"/>
      <c r="P317" s="71"/>
      <c r="Q317" s="71"/>
      <c r="R317" s="71"/>
      <c r="S317" s="71"/>
      <c r="T317" s="71"/>
      <c r="U317" s="71"/>
      <c r="V317" s="71"/>
      <c r="W317" s="66"/>
      <c r="X317" s="66"/>
    </row>
    <row r="318" s="89" customFormat="true" ht="12.8" hidden="true" customHeight="false" outlineLevel="1" collapsed="false">
      <c r="A318" s="73" t="s">
        <v>633</v>
      </c>
      <c r="B318" s="75"/>
      <c r="C318" s="75"/>
      <c r="D318" s="95"/>
      <c r="E318" s="76" t="s">
        <v>617</v>
      </c>
      <c r="F318" s="74"/>
      <c r="G318" s="74"/>
      <c r="H318" s="55"/>
      <c r="I318" s="74"/>
      <c r="J318" s="74"/>
      <c r="K318" s="94"/>
      <c r="L318" s="77"/>
      <c r="M318" s="78"/>
      <c r="N318" s="79"/>
      <c r="O318" s="79"/>
      <c r="P318" s="79"/>
      <c r="Q318" s="79"/>
      <c r="R318" s="79"/>
      <c r="S318" s="79"/>
      <c r="T318" s="79"/>
      <c r="U318" s="79"/>
      <c r="V318" s="79"/>
      <c r="W318" s="74"/>
      <c r="X318" s="74"/>
    </row>
    <row r="319" s="10" customFormat="true" ht="23.85" hidden="true" customHeight="false" outlineLevel="1" collapsed="false">
      <c r="A319" s="49" t="s">
        <v>634</v>
      </c>
      <c r="B319" s="50" t="s">
        <v>49</v>
      </c>
      <c r="C319" s="50" t="s">
        <v>619</v>
      </c>
      <c r="D319" s="50" t="s">
        <v>51</v>
      </c>
      <c r="E319" s="45" t="s">
        <v>620</v>
      </c>
      <c r="F319" s="7" t="s">
        <v>64</v>
      </c>
      <c r="G319" s="51" t="n">
        <v>6.67</v>
      </c>
      <c r="H319" s="52"/>
      <c r="I319" s="46" t="n">
        <f aca="false">$D$1116</f>
        <v>0</v>
      </c>
      <c r="J319" s="53" t="n">
        <f aca="false">TRUNC(H319*(1+I319),2)</f>
        <v>0</v>
      </c>
      <c r="K319" s="54" t="n">
        <f aca="false">TRUNC(J319*G319,2)</f>
        <v>0</v>
      </c>
      <c r="L319" s="60"/>
      <c r="M319" s="60"/>
      <c r="N319" s="7" t="n">
        <f aca="false">SUM(O319:V319)-K319</f>
        <v>0</v>
      </c>
      <c r="O319" s="51"/>
      <c r="P319" s="51"/>
      <c r="Q319" s="51"/>
      <c r="R319" s="51"/>
      <c r="S319" s="51"/>
      <c r="T319" s="51" t="n">
        <f aca="false">K319</f>
        <v>0</v>
      </c>
      <c r="U319" s="51"/>
      <c r="V319" s="51"/>
      <c r="W319" s="50"/>
      <c r="X319" s="50"/>
      <c r="Y319" s="9"/>
    </row>
    <row r="320" s="85" customFormat="true" ht="14.15" hidden="true" customHeight="false" outlineLevel="1" collapsed="false">
      <c r="A320" s="65" t="s">
        <v>635</v>
      </c>
      <c r="B320" s="67"/>
      <c r="C320" s="67"/>
      <c r="D320" s="67"/>
      <c r="E320" s="68" t="s">
        <v>195</v>
      </c>
      <c r="F320" s="71"/>
      <c r="G320" s="71"/>
      <c r="H320" s="52"/>
      <c r="I320" s="71"/>
      <c r="J320" s="71"/>
      <c r="K320" s="86"/>
      <c r="L320" s="69"/>
      <c r="M320" s="70"/>
      <c r="N320" s="71" t="n">
        <f aca="false">SUM(O320:V320)-K320</f>
        <v>0</v>
      </c>
      <c r="O320" s="71"/>
      <c r="P320" s="71"/>
      <c r="Q320" s="71"/>
      <c r="R320" s="71"/>
      <c r="S320" s="71"/>
      <c r="T320" s="71"/>
      <c r="U320" s="71"/>
      <c r="V320" s="71"/>
      <c r="W320" s="66"/>
      <c r="X320" s="66"/>
    </row>
    <row r="321" s="89" customFormat="true" ht="12.8" hidden="true" customHeight="false" outlineLevel="1" collapsed="false">
      <c r="A321" s="73" t="s">
        <v>636</v>
      </c>
      <c r="B321" s="75"/>
      <c r="C321" s="75"/>
      <c r="D321" s="95"/>
      <c r="E321" s="76" t="s">
        <v>637</v>
      </c>
      <c r="F321" s="74"/>
      <c r="G321" s="74"/>
      <c r="H321" s="55"/>
      <c r="I321" s="74"/>
      <c r="J321" s="74"/>
      <c r="K321" s="94"/>
      <c r="L321" s="77"/>
      <c r="M321" s="78"/>
      <c r="N321" s="79"/>
      <c r="O321" s="79"/>
      <c r="P321" s="79"/>
      <c r="Q321" s="79"/>
      <c r="R321" s="79"/>
      <c r="S321" s="79"/>
      <c r="T321" s="79"/>
      <c r="U321" s="79"/>
      <c r="V321" s="79"/>
      <c r="W321" s="74"/>
      <c r="X321" s="74"/>
    </row>
    <row r="322" s="9" customFormat="true" ht="23.85" hidden="true" customHeight="false" outlineLevel="1" collapsed="false">
      <c r="A322" s="49" t="s">
        <v>638</v>
      </c>
      <c r="B322" s="50" t="s">
        <v>49</v>
      </c>
      <c r="C322" s="50" t="s">
        <v>619</v>
      </c>
      <c r="D322" s="50" t="s">
        <v>51</v>
      </c>
      <c r="E322" s="45" t="s">
        <v>639</v>
      </c>
      <c r="F322" s="7" t="s">
        <v>64</v>
      </c>
      <c r="G322" s="51" t="n">
        <v>2.31</v>
      </c>
      <c r="H322" s="52"/>
      <c r="I322" s="46" t="n">
        <f aca="false">$D$1116</f>
        <v>0</v>
      </c>
      <c r="J322" s="53" t="n">
        <f aca="false">TRUNC(H322*(1+I322),2)</f>
        <v>0</v>
      </c>
      <c r="K322" s="54" t="n">
        <f aca="false">TRUNC(J322*G322,2)</f>
        <v>0</v>
      </c>
      <c r="L322" s="51"/>
      <c r="M322" s="51"/>
      <c r="N322" s="7" t="n">
        <f aca="false">SUM(O322:V322)-K322</f>
        <v>0</v>
      </c>
      <c r="O322" s="51"/>
      <c r="P322" s="51"/>
      <c r="Q322" s="51"/>
      <c r="R322" s="51"/>
      <c r="S322" s="51"/>
      <c r="T322" s="51" t="n">
        <f aca="false">K322</f>
        <v>0</v>
      </c>
      <c r="U322" s="51"/>
      <c r="V322" s="51"/>
      <c r="W322" s="7"/>
      <c r="X322" s="7"/>
      <c r="IM322" s="10"/>
      <c r="IN322" s="10"/>
    </row>
    <row r="323" s="10" customFormat="true" ht="23.85" hidden="true" customHeight="false" outlineLevel="1" collapsed="false">
      <c r="A323" s="49" t="s">
        <v>640</v>
      </c>
      <c r="B323" s="50" t="s">
        <v>49</v>
      </c>
      <c r="C323" s="50" t="s">
        <v>619</v>
      </c>
      <c r="D323" s="50" t="s">
        <v>51</v>
      </c>
      <c r="E323" s="45" t="s">
        <v>641</v>
      </c>
      <c r="F323" s="7" t="s">
        <v>64</v>
      </c>
      <c r="G323" s="51" t="n">
        <v>18.64</v>
      </c>
      <c r="H323" s="52"/>
      <c r="I323" s="46" t="n">
        <f aca="false">$D$1116</f>
        <v>0</v>
      </c>
      <c r="J323" s="53" t="n">
        <f aca="false">TRUNC(H323*(1+I323),2)</f>
        <v>0</v>
      </c>
      <c r="K323" s="54" t="n">
        <f aca="false">TRUNC(J323*G323,2)</f>
        <v>0</v>
      </c>
      <c r="L323" s="60"/>
      <c r="M323" s="60"/>
      <c r="N323" s="7" t="n">
        <f aca="false">SUM(O323:V323)-K323</f>
        <v>0</v>
      </c>
      <c r="O323" s="51"/>
      <c r="P323" s="51"/>
      <c r="Q323" s="51"/>
      <c r="R323" s="51"/>
      <c r="S323" s="51"/>
      <c r="T323" s="51" t="n">
        <f aca="false">K323</f>
        <v>0</v>
      </c>
      <c r="U323" s="51"/>
      <c r="V323" s="51"/>
      <c r="W323" s="50"/>
      <c r="X323" s="50"/>
      <c r="Y323" s="9"/>
    </row>
    <row r="324" s="10" customFormat="true" ht="23.85" hidden="true" customHeight="false" outlineLevel="1" collapsed="false">
      <c r="A324" s="49" t="s">
        <v>642</v>
      </c>
      <c r="B324" s="50" t="s">
        <v>49</v>
      </c>
      <c r="C324" s="50" t="s">
        <v>619</v>
      </c>
      <c r="D324" s="50" t="s">
        <v>51</v>
      </c>
      <c r="E324" s="45" t="s">
        <v>643</v>
      </c>
      <c r="F324" s="7" t="s">
        <v>64</v>
      </c>
      <c r="G324" s="51" t="n">
        <v>4.58</v>
      </c>
      <c r="H324" s="52"/>
      <c r="I324" s="46" t="n">
        <f aca="false">$D$1116</f>
        <v>0</v>
      </c>
      <c r="J324" s="53" t="n">
        <f aca="false">TRUNC(H324*(1+I324),2)</f>
        <v>0</v>
      </c>
      <c r="K324" s="54" t="n">
        <f aca="false">TRUNC(J324*G324,2)</f>
        <v>0</v>
      </c>
      <c r="L324" s="60"/>
      <c r="M324" s="60"/>
      <c r="N324" s="7" t="n">
        <f aca="false">SUM(O324:V324)-K324</f>
        <v>0</v>
      </c>
      <c r="O324" s="51"/>
      <c r="P324" s="51"/>
      <c r="Q324" s="51"/>
      <c r="R324" s="51"/>
      <c r="S324" s="51"/>
      <c r="T324" s="51" t="n">
        <f aca="false">K324</f>
        <v>0</v>
      </c>
      <c r="U324" s="51"/>
      <c r="V324" s="51"/>
      <c r="W324" s="50"/>
      <c r="X324" s="50"/>
      <c r="Y324" s="9"/>
    </row>
    <row r="325" s="80" customFormat="true" ht="14.15" hidden="true" customHeight="false" outlineLevel="1" collapsed="false">
      <c r="A325" s="73" t="s">
        <v>644</v>
      </c>
      <c r="B325" s="75"/>
      <c r="C325" s="75"/>
      <c r="D325" s="79"/>
      <c r="E325" s="76" t="s">
        <v>384</v>
      </c>
      <c r="F325" s="74"/>
      <c r="G325" s="74"/>
      <c r="H325" s="55"/>
      <c r="I325" s="78"/>
      <c r="J325" s="78"/>
      <c r="K325" s="94"/>
      <c r="L325" s="77"/>
      <c r="M325" s="78"/>
      <c r="N325" s="79" t="n">
        <f aca="false">SUM(O325:V325)-K325</f>
        <v>0</v>
      </c>
      <c r="O325" s="77"/>
      <c r="P325" s="77"/>
      <c r="Q325" s="77"/>
      <c r="R325" s="77"/>
      <c r="S325" s="77"/>
      <c r="T325" s="77"/>
      <c r="U325" s="77"/>
      <c r="V325" s="77"/>
      <c r="W325" s="79"/>
      <c r="X325" s="79"/>
      <c r="IM325" s="89"/>
      <c r="IN325" s="89"/>
    </row>
    <row r="326" s="10" customFormat="true" ht="23.85" hidden="true" customHeight="false" outlineLevel="1" collapsed="false">
      <c r="A326" s="49" t="s">
        <v>645</v>
      </c>
      <c r="B326" s="50" t="s">
        <v>49</v>
      </c>
      <c r="C326" s="50" t="s">
        <v>619</v>
      </c>
      <c r="D326" s="50" t="s">
        <v>51</v>
      </c>
      <c r="E326" s="45" t="s">
        <v>620</v>
      </c>
      <c r="F326" s="7" t="s">
        <v>64</v>
      </c>
      <c r="G326" s="51" t="n">
        <v>3.85</v>
      </c>
      <c r="H326" s="52"/>
      <c r="I326" s="46" t="n">
        <f aca="false">$D$1116</f>
        <v>0</v>
      </c>
      <c r="J326" s="53" t="n">
        <f aca="false">TRUNC(H326*(1+I326),2)</f>
        <v>0</v>
      </c>
      <c r="K326" s="54" t="n">
        <f aca="false">TRUNC(J326*G326,2)</f>
        <v>0</v>
      </c>
      <c r="L326" s="51"/>
      <c r="M326" s="60"/>
      <c r="N326" s="7" t="n">
        <f aca="false">SUM(O326:V326)-K326</f>
        <v>0</v>
      </c>
      <c r="O326" s="51"/>
      <c r="P326" s="51"/>
      <c r="Q326" s="51"/>
      <c r="R326" s="51"/>
      <c r="S326" s="51"/>
      <c r="T326" s="51" t="n">
        <f aca="false">K326</f>
        <v>0</v>
      </c>
      <c r="U326" s="51"/>
      <c r="V326" s="51"/>
      <c r="W326" s="50"/>
      <c r="X326" s="50"/>
      <c r="Y326" s="9"/>
    </row>
    <row r="327" s="43" customFormat="true" ht="14.15" hidden="false" customHeight="false" outlineLevel="0" collapsed="false">
      <c r="A327" s="36" t="n">
        <v>10</v>
      </c>
      <c r="B327" s="37"/>
      <c r="C327" s="38"/>
      <c r="D327" s="38"/>
      <c r="E327" s="126" t="s">
        <v>646</v>
      </c>
      <c r="F327" s="37"/>
      <c r="G327" s="40"/>
      <c r="H327" s="52"/>
      <c r="I327" s="39"/>
      <c r="J327" s="39"/>
      <c r="K327" s="39"/>
      <c r="L327" s="40" t="n">
        <f aca="false">SUM(K330:K334)</f>
        <v>0</v>
      </c>
      <c r="M327" s="41" t="e">
        <f aca="false">(L327)/$L$1115</f>
        <v>#DIV/0!</v>
      </c>
      <c r="N327" s="42" t="n">
        <f aca="false">SUM(O327:V327)-K327</f>
        <v>0</v>
      </c>
      <c r="O327" s="40" t="str">
        <f aca="false">IF(SUM(O329:O334)&gt;0,SUM(O329:O334),"-")</f>
        <v>-</v>
      </c>
      <c r="P327" s="40" t="str">
        <f aca="false">IF(SUM(P329:P334)&gt;0,SUM(P329:P334),"-")</f>
        <v>-</v>
      </c>
      <c r="Q327" s="40" t="str">
        <f aca="false">IF(SUM(Q329:Q334)&gt;0,SUM(Q329:Q334),"-")</f>
        <v>-</v>
      </c>
      <c r="R327" s="40" t="str">
        <f aca="false">IF(SUM(R329:R334)&gt;0,SUM(R329:R334),"-")</f>
        <v>-</v>
      </c>
      <c r="S327" s="40" t="str">
        <f aca="false">IF(SUM(S329:S334)&gt;0,SUM(S329:S334),"-")</f>
        <v>-</v>
      </c>
      <c r="T327" s="40" t="str">
        <f aca="false">IF(SUM(T329:T334)&gt;0,SUM(T329:T334),"-")</f>
        <v>-</v>
      </c>
      <c r="U327" s="40" t="str">
        <f aca="false">IF(SUM(U329:U334)&gt;0,SUM(U329:U334),"-")</f>
        <v>-</v>
      </c>
      <c r="V327" s="40" t="str">
        <f aca="false">IF(SUM(V329:V334)&gt;0,SUM(V329:V334),"-")</f>
        <v>-</v>
      </c>
      <c r="W327" s="40" t="str">
        <f aca="false">IF(SUM(W329:W334)&gt;0,SUM(W329:W334),"-")</f>
        <v>-</v>
      </c>
      <c r="X327" s="40" t="str">
        <f aca="false">IF(SUM(X329:X334)&gt;0,SUM(X329:X334),"-")</f>
        <v>-</v>
      </c>
      <c r="IM327" s="44"/>
      <c r="IN327" s="44"/>
    </row>
    <row r="328" s="9" customFormat="true" ht="14.15" hidden="false" customHeight="false" outlineLevel="0" collapsed="false">
      <c r="A328" s="3"/>
      <c r="B328" s="7"/>
      <c r="C328" s="50"/>
      <c r="D328" s="50"/>
      <c r="E328" s="45"/>
      <c r="F328" s="7"/>
      <c r="G328" s="51"/>
      <c r="H328" s="52"/>
      <c r="I328" s="96"/>
      <c r="J328" s="96"/>
      <c r="K328" s="46"/>
      <c r="L328" s="46"/>
      <c r="M328" s="46"/>
      <c r="N328" s="46" t="n">
        <f aca="false">SUM(O328:V328)-K328</f>
        <v>0</v>
      </c>
      <c r="O328" s="46"/>
      <c r="P328" s="46"/>
      <c r="Q328" s="46"/>
      <c r="R328" s="46"/>
      <c r="S328" s="46"/>
      <c r="T328" s="46"/>
      <c r="U328" s="46"/>
      <c r="V328" s="46"/>
      <c r="W328" s="7"/>
      <c r="X328" s="7"/>
      <c r="IM328" s="10"/>
      <c r="IN328" s="10"/>
    </row>
    <row r="329" s="85" customFormat="true" ht="14.15" hidden="true" customHeight="false" outlineLevel="1" collapsed="false">
      <c r="A329" s="65" t="s">
        <v>647</v>
      </c>
      <c r="B329" s="67"/>
      <c r="C329" s="67"/>
      <c r="D329" s="67"/>
      <c r="E329" s="68" t="s">
        <v>86</v>
      </c>
      <c r="F329" s="71"/>
      <c r="G329" s="71"/>
      <c r="H329" s="52"/>
      <c r="I329" s="71"/>
      <c r="J329" s="71"/>
      <c r="K329" s="86"/>
      <c r="L329" s="69"/>
      <c r="M329" s="70"/>
      <c r="N329" s="71" t="n">
        <f aca="false">SUM(O329:V329)-K329</f>
        <v>0</v>
      </c>
      <c r="O329" s="71"/>
      <c r="P329" s="71"/>
      <c r="Q329" s="71"/>
      <c r="R329" s="71"/>
      <c r="S329" s="71"/>
      <c r="T329" s="71"/>
      <c r="U329" s="71"/>
      <c r="V329" s="71"/>
      <c r="W329" s="66"/>
      <c r="X329" s="66"/>
    </row>
    <row r="330" s="9" customFormat="true" ht="35.05" hidden="true" customHeight="false" outlineLevel="1" collapsed="false">
      <c r="A330" s="49" t="s">
        <v>648</v>
      </c>
      <c r="B330" s="50" t="s">
        <v>72</v>
      </c>
      <c r="C330" s="50" t="s">
        <v>649</v>
      </c>
      <c r="D330" s="50" t="s">
        <v>51</v>
      </c>
      <c r="E330" s="45" t="s">
        <v>650</v>
      </c>
      <c r="F330" s="7" t="s">
        <v>64</v>
      </c>
      <c r="G330" s="51" t="n">
        <v>483.66</v>
      </c>
      <c r="H330" s="52"/>
      <c r="I330" s="46" t="n">
        <f aca="false">$D$1117</f>
        <v>0</v>
      </c>
      <c r="J330" s="53" t="n">
        <f aca="false">TRUNC(H330*(1+I330),2)</f>
        <v>0</v>
      </c>
      <c r="K330" s="54" t="n">
        <f aca="false">TRUNC(J330*G330,2)</f>
        <v>0</v>
      </c>
      <c r="L330" s="51"/>
      <c r="M330" s="46"/>
      <c r="N330" s="7" t="n">
        <f aca="false">SUM(O330:V330)-K330</f>
        <v>0</v>
      </c>
      <c r="O330" s="7"/>
      <c r="P330" s="7"/>
      <c r="Q330" s="7"/>
      <c r="R330" s="7"/>
      <c r="S330" s="7"/>
      <c r="T330" s="51" t="n">
        <f aca="false">K330</f>
        <v>0</v>
      </c>
      <c r="U330" s="7"/>
      <c r="V330" s="7"/>
      <c r="W330" s="7"/>
      <c r="X330" s="7"/>
      <c r="IM330" s="10"/>
      <c r="IN330" s="10"/>
    </row>
    <row r="331" s="83" customFormat="true" ht="23.85" hidden="true" customHeight="false" outlineLevel="1" collapsed="false">
      <c r="A331" s="49" t="s">
        <v>651</v>
      </c>
      <c r="B331" s="50" t="s">
        <v>49</v>
      </c>
      <c r="C331" s="50" t="s">
        <v>652</v>
      </c>
      <c r="D331" s="50" t="s">
        <v>51</v>
      </c>
      <c r="E331" s="45" t="s">
        <v>653</v>
      </c>
      <c r="F331" s="7" t="s">
        <v>64</v>
      </c>
      <c r="G331" s="51" t="n">
        <v>14.2</v>
      </c>
      <c r="H331" s="52"/>
      <c r="I331" s="46" t="n">
        <f aca="false">$D$1117</f>
        <v>0</v>
      </c>
      <c r="J331" s="53" t="n">
        <f aca="false">TRUNC(H331*(1+I331),2)</f>
        <v>0</v>
      </c>
      <c r="K331" s="54" t="n">
        <f aca="false">TRUNC(J331*G331,2)</f>
        <v>0</v>
      </c>
      <c r="N331" s="127" t="n">
        <f aca="false">SUM(O331:V331)-K331</f>
        <v>0</v>
      </c>
      <c r="T331" s="51" t="n">
        <f aca="false">K331</f>
        <v>0</v>
      </c>
      <c r="V331" s="127"/>
      <c r="Y331" s="9"/>
      <c r="Z331" s="112"/>
      <c r="AA331" s="112"/>
      <c r="AB331" s="112"/>
      <c r="AC331" s="112"/>
      <c r="AD331" s="112"/>
      <c r="AE331" s="112"/>
      <c r="AF331" s="112"/>
      <c r="AG331" s="112"/>
    </row>
    <row r="332" s="85" customFormat="true" ht="14.15" hidden="true" customHeight="false" outlineLevel="1" collapsed="false">
      <c r="A332" s="65" t="s">
        <v>654</v>
      </c>
      <c r="B332" s="67"/>
      <c r="C332" s="67"/>
      <c r="D332" s="67"/>
      <c r="E332" s="68" t="s">
        <v>166</v>
      </c>
      <c r="F332" s="71"/>
      <c r="G332" s="71"/>
      <c r="H332" s="52"/>
      <c r="I332" s="71"/>
      <c r="J332" s="71"/>
      <c r="K332" s="86"/>
      <c r="L332" s="69"/>
      <c r="M332" s="70"/>
      <c r="N332" s="71" t="n">
        <f aca="false">SUM(O332:V332)-K332</f>
        <v>0</v>
      </c>
      <c r="O332" s="71"/>
      <c r="P332" s="71"/>
      <c r="Q332" s="71"/>
      <c r="R332" s="71"/>
      <c r="S332" s="71"/>
      <c r="T332" s="71"/>
      <c r="U332" s="71"/>
      <c r="V332" s="71"/>
      <c r="W332" s="66"/>
      <c r="X332" s="66"/>
    </row>
    <row r="333" s="9" customFormat="true" ht="35.05" hidden="true" customHeight="false" outlineLevel="1" collapsed="false">
      <c r="A333" s="49" t="s">
        <v>655</v>
      </c>
      <c r="B333" s="50" t="s">
        <v>72</v>
      </c>
      <c r="C333" s="50" t="s">
        <v>649</v>
      </c>
      <c r="D333" s="50" t="s">
        <v>51</v>
      </c>
      <c r="E333" s="45" t="s">
        <v>650</v>
      </c>
      <c r="F333" s="7" t="s">
        <v>64</v>
      </c>
      <c r="G333" s="51" t="n">
        <v>160.05</v>
      </c>
      <c r="H333" s="52"/>
      <c r="I333" s="46" t="n">
        <f aca="false">$D$1117</f>
        <v>0</v>
      </c>
      <c r="J333" s="53" t="n">
        <f aca="false">TRUNC(H333*(1+I333),2)</f>
        <v>0</v>
      </c>
      <c r="K333" s="54" t="n">
        <f aca="false">TRUNC(J333*G333,2)</f>
        <v>0</v>
      </c>
      <c r="L333" s="51"/>
      <c r="M333" s="46"/>
      <c r="N333" s="7" t="n">
        <f aca="false">SUM(O333:V333)-K333</f>
        <v>0</v>
      </c>
      <c r="O333" s="7"/>
      <c r="P333" s="7"/>
      <c r="Q333" s="7"/>
      <c r="R333" s="7"/>
      <c r="S333" s="7"/>
      <c r="T333" s="7"/>
      <c r="U333" s="51" t="n">
        <f aca="false">K333</f>
        <v>0</v>
      </c>
      <c r="V333" s="51"/>
      <c r="W333" s="7"/>
      <c r="X333" s="7"/>
      <c r="IM333" s="10"/>
      <c r="IN333" s="10"/>
    </row>
    <row r="334" s="83" customFormat="true" ht="23.85" hidden="true" customHeight="false" outlineLevel="1" collapsed="false">
      <c r="A334" s="49" t="s">
        <v>656</v>
      </c>
      <c r="B334" s="50" t="s">
        <v>49</v>
      </c>
      <c r="C334" s="50" t="s">
        <v>652</v>
      </c>
      <c r="D334" s="50" t="s">
        <v>51</v>
      </c>
      <c r="E334" s="45" t="s">
        <v>653</v>
      </c>
      <c r="F334" s="7" t="s">
        <v>64</v>
      </c>
      <c r="G334" s="51" t="n">
        <v>27.34</v>
      </c>
      <c r="H334" s="52"/>
      <c r="I334" s="46" t="n">
        <f aca="false">$D$1117</f>
        <v>0</v>
      </c>
      <c r="J334" s="53" t="n">
        <f aca="false">TRUNC(H334*(1+I334),2)</f>
        <v>0</v>
      </c>
      <c r="K334" s="54" t="n">
        <f aca="false">TRUNC(J334*G334,2)</f>
        <v>0</v>
      </c>
      <c r="N334" s="127" t="n">
        <f aca="false">SUM(O334:V334)-K334</f>
        <v>0</v>
      </c>
      <c r="V334" s="127" t="n">
        <f aca="false">K334</f>
        <v>0</v>
      </c>
      <c r="Y334" s="9"/>
      <c r="Z334" s="112"/>
      <c r="AA334" s="112"/>
      <c r="AB334" s="112"/>
      <c r="AC334" s="112"/>
      <c r="AD334" s="112"/>
      <c r="AE334" s="112"/>
      <c r="AF334" s="112"/>
      <c r="AG334" s="112"/>
    </row>
    <row r="335" s="43" customFormat="true" ht="14.15" hidden="false" customHeight="false" outlineLevel="0" collapsed="false">
      <c r="A335" s="36" t="n">
        <v>11</v>
      </c>
      <c r="B335" s="37"/>
      <c r="C335" s="37"/>
      <c r="D335" s="37"/>
      <c r="E335" s="36" t="s">
        <v>657</v>
      </c>
      <c r="F335" s="38"/>
      <c r="G335" s="38"/>
      <c r="H335" s="55"/>
      <c r="I335" s="38"/>
      <c r="J335" s="38"/>
      <c r="K335" s="39"/>
      <c r="L335" s="40" t="n">
        <f aca="false">SUM(K338:K355)</f>
        <v>0</v>
      </c>
      <c r="M335" s="41" t="e">
        <f aca="false">(L335)/$L$1115</f>
        <v>#DIV/0!</v>
      </c>
      <c r="N335" s="42" t="n">
        <f aca="false">SUM(O335:V335)-K335</f>
        <v>0</v>
      </c>
      <c r="O335" s="40" t="str">
        <f aca="false">IF(SUM(O337:O340)&gt;0,SUM(O337:O340),"-")</f>
        <v>-</v>
      </c>
      <c r="P335" s="40" t="str">
        <f aca="false">IF(SUM(P337:P355)&gt;0,SUM(P337:P355),"-")</f>
        <v>-</v>
      </c>
      <c r="Q335" s="40" t="str">
        <f aca="false">IF(SUM(Q337:Q355)&gt;0,SUM(Q337:Q355),"-")</f>
        <v>-</v>
      </c>
      <c r="R335" s="40" t="str">
        <f aca="false">IF(SUM(R337:R355)&gt;0,SUM(R337:R355),"-")</f>
        <v>-</v>
      </c>
      <c r="S335" s="40" t="str">
        <f aca="false">IF(SUM(S337:S355)&gt;0,SUM(S337:S355),"-")</f>
        <v>-</v>
      </c>
      <c r="T335" s="40" t="str">
        <f aca="false">IF(SUM(T337:T355)&gt;0,SUM(T337:T355),"-")</f>
        <v>-</v>
      </c>
      <c r="U335" s="40" t="str">
        <f aca="false">IF(SUM(U337:U355)&gt;0,SUM(U337:U355),"-")</f>
        <v>-</v>
      </c>
      <c r="V335" s="40" t="str">
        <f aca="false">IF(SUM(V337:V355)&gt;0,SUM(V337:V355),"-")</f>
        <v>-</v>
      </c>
      <c r="W335" s="40" t="str">
        <f aca="false">IF(SUM(W337:W355)&gt;0,SUM(W337:W355),"-")</f>
        <v>-</v>
      </c>
      <c r="X335" s="40" t="str">
        <f aca="false">IF(SUM(X337:X355)&gt;0,SUM(X337:X355),"-")</f>
        <v>-</v>
      </c>
      <c r="IM335" s="44"/>
      <c r="IN335" s="44"/>
    </row>
    <row r="336" s="9" customFormat="true" ht="14.15" hidden="false" customHeight="false" outlineLevel="0" collapsed="false">
      <c r="A336" s="3"/>
      <c r="B336" s="7"/>
      <c r="C336" s="7"/>
      <c r="D336" s="83"/>
      <c r="E336" s="3"/>
      <c r="F336" s="50"/>
      <c r="G336" s="50"/>
      <c r="H336" s="55"/>
      <c r="I336" s="50"/>
      <c r="J336" s="50"/>
      <c r="K336" s="96"/>
      <c r="L336" s="51"/>
      <c r="M336" s="46"/>
      <c r="N336" s="46" t="n">
        <f aca="false">SUM(O336:V336)-K336</f>
        <v>0</v>
      </c>
      <c r="O336" s="46"/>
      <c r="P336" s="46"/>
      <c r="Q336" s="46"/>
      <c r="R336" s="46"/>
      <c r="S336" s="46"/>
      <c r="T336" s="46"/>
      <c r="U336" s="46"/>
      <c r="V336" s="46"/>
      <c r="W336" s="7"/>
      <c r="X336" s="7"/>
      <c r="IM336" s="10"/>
      <c r="IN336" s="10"/>
    </row>
    <row r="337" s="85" customFormat="true" ht="14.15" hidden="true" customHeight="false" outlineLevel="1" collapsed="false">
      <c r="A337" s="65" t="s">
        <v>658</v>
      </c>
      <c r="B337" s="67"/>
      <c r="C337" s="67"/>
      <c r="D337" s="67"/>
      <c r="E337" s="68" t="s">
        <v>86</v>
      </c>
      <c r="F337" s="71"/>
      <c r="G337" s="71"/>
      <c r="H337" s="52"/>
      <c r="I337" s="71"/>
      <c r="J337" s="71"/>
      <c r="K337" s="86"/>
      <c r="L337" s="69"/>
      <c r="M337" s="70"/>
      <c r="N337" s="71" t="n">
        <f aca="false">SUM(O337:V337)-K337</f>
        <v>0</v>
      </c>
      <c r="O337" s="71"/>
      <c r="P337" s="71"/>
      <c r="Q337" s="71"/>
      <c r="R337" s="71"/>
      <c r="S337" s="71"/>
      <c r="T337" s="71"/>
      <c r="U337" s="71"/>
      <c r="V337" s="71"/>
      <c r="W337" s="66"/>
      <c r="X337" s="66"/>
    </row>
    <row r="338" s="9" customFormat="true" ht="35.05" hidden="true" customHeight="false" outlineLevel="1" collapsed="false">
      <c r="A338" s="49" t="s">
        <v>659</v>
      </c>
      <c r="B338" s="50" t="s">
        <v>49</v>
      </c>
      <c r="C338" s="50" t="s">
        <v>660</v>
      </c>
      <c r="D338" s="50" t="s">
        <v>51</v>
      </c>
      <c r="E338" s="45" t="s">
        <v>661</v>
      </c>
      <c r="F338" s="7" t="s">
        <v>64</v>
      </c>
      <c r="G338" s="51" t="n">
        <v>328.02</v>
      </c>
      <c r="H338" s="52"/>
      <c r="I338" s="46" t="n">
        <f aca="false">$D$1116</f>
        <v>0</v>
      </c>
      <c r="J338" s="53" t="n">
        <f aca="false">TRUNC(H338*(1+I338),2)</f>
        <v>0</v>
      </c>
      <c r="K338" s="54" t="n">
        <f aca="false">TRUNC(J338*G338,2)</f>
        <v>0</v>
      </c>
      <c r="L338" s="60"/>
      <c r="M338" s="46"/>
      <c r="N338" s="7"/>
      <c r="O338" s="51"/>
      <c r="P338" s="51" t="n">
        <f aca="false">K338</f>
        <v>0</v>
      </c>
      <c r="Q338" s="51"/>
      <c r="R338" s="51"/>
      <c r="S338" s="51"/>
      <c r="T338" s="51"/>
      <c r="U338" s="51"/>
      <c r="V338" s="51"/>
      <c r="W338" s="7"/>
      <c r="X338" s="7"/>
      <c r="Y338" s="43"/>
      <c r="IM338" s="10"/>
      <c r="IN338" s="10"/>
    </row>
    <row r="339" s="10" customFormat="true" ht="46.25" hidden="true" customHeight="false" outlineLevel="1" collapsed="false">
      <c r="A339" s="49" t="s">
        <v>662</v>
      </c>
      <c r="B339" s="50" t="s">
        <v>49</v>
      </c>
      <c r="C339" s="50" t="s">
        <v>663</v>
      </c>
      <c r="D339" s="50" t="s">
        <v>51</v>
      </c>
      <c r="E339" s="45" t="s">
        <v>664</v>
      </c>
      <c r="F339" s="7" t="s">
        <v>64</v>
      </c>
      <c r="G339" s="51" t="n">
        <v>328.02</v>
      </c>
      <c r="H339" s="52"/>
      <c r="I339" s="46" t="n">
        <f aca="false">$D$1116</f>
        <v>0</v>
      </c>
      <c r="J339" s="53" t="n">
        <f aca="false">TRUNC(H339*(1+I339),2)</f>
        <v>0</v>
      </c>
      <c r="K339" s="54" t="n">
        <f aca="false">TRUNC(J339*G339,2)</f>
        <v>0</v>
      </c>
      <c r="L339" s="60"/>
      <c r="M339" s="46"/>
      <c r="N339" s="7" t="n">
        <f aca="false">SUM(O339:V339)-K339</f>
        <v>0</v>
      </c>
      <c r="O339" s="51"/>
      <c r="P339" s="51" t="n">
        <f aca="false">K339</f>
        <v>0</v>
      </c>
      <c r="Q339" s="51"/>
      <c r="R339" s="51"/>
      <c r="S339" s="51"/>
      <c r="T339" s="51"/>
      <c r="U339" s="51"/>
      <c r="V339" s="51"/>
      <c r="W339" s="50"/>
      <c r="X339" s="50"/>
      <c r="Y339" s="43"/>
    </row>
    <row r="340" s="10" customFormat="true" ht="35.05" hidden="true" customHeight="false" outlineLevel="1" collapsed="false">
      <c r="A340" s="49" t="s">
        <v>665</v>
      </c>
      <c r="B340" s="50" t="s">
        <v>49</v>
      </c>
      <c r="C340" s="50" t="s">
        <v>666</v>
      </c>
      <c r="D340" s="50" t="s">
        <v>51</v>
      </c>
      <c r="E340" s="45" t="s">
        <v>667</v>
      </c>
      <c r="F340" s="7" t="s">
        <v>64</v>
      </c>
      <c r="G340" s="51" t="n">
        <v>112.28</v>
      </c>
      <c r="H340" s="52"/>
      <c r="I340" s="46" t="n">
        <f aca="false">$D$1116</f>
        <v>0</v>
      </c>
      <c r="J340" s="53" t="n">
        <f aca="false">TRUNC(H340*(1+I340),2)</f>
        <v>0</v>
      </c>
      <c r="K340" s="54" t="n">
        <f aca="false">TRUNC(J340*G340,2)</f>
        <v>0</v>
      </c>
      <c r="L340" s="51"/>
      <c r="M340" s="46"/>
      <c r="N340" s="7" t="n">
        <f aca="false">SUM(O340:V340)-K340</f>
        <v>0</v>
      </c>
      <c r="O340" s="51"/>
      <c r="P340" s="51"/>
      <c r="Q340" s="51" t="n">
        <f aca="false">K340</f>
        <v>0</v>
      </c>
      <c r="R340" s="51"/>
      <c r="S340" s="51"/>
      <c r="T340" s="51"/>
      <c r="U340" s="51"/>
      <c r="V340" s="51"/>
      <c r="W340" s="50"/>
      <c r="X340" s="50"/>
      <c r="Y340" s="43"/>
    </row>
    <row r="341" s="49" customFormat="true" ht="23.85" hidden="true" customHeight="false" outlineLevel="1" collapsed="false">
      <c r="A341" s="49" t="s">
        <v>668</v>
      </c>
      <c r="B341" s="50" t="s">
        <v>49</v>
      </c>
      <c r="C341" s="50" t="s">
        <v>669</v>
      </c>
      <c r="D341" s="50" t="s">
        <v>80</v>
      </c>
      <c r="E341" s="45" t="s">
        <v>670</v>
      </c>
      <c r="F341" s="7" t="s">
        <v>130</v>
      </c>
      <c r="G341" s="51" t="n">
        <v>47.34</v>
      </c>
      <c r="H341" s="52"/>
      <c r="I341" s="46" t="n">
        <f aca="false">$D$1116</f>
        <v>0</v>
      </c>
      <c r="J341" s="53" t="n">
        <f aca="false">TRUNC(H341*(1+I341),2)</f>
        <v>0</v>
      </c>
      <c r="K341" s="54" t="n">
        <f aca="false">TRUNC(J341*G341,2)</f>
        <v>0</v>
      </c>
      <c r="N341" s="7" t="n">
        <f aca="false">SUM(O341:V341)-K341</f>
        <v>0</v>
      </c>
      <c r="O341" s="51"/>
      <c r="P341" s="51" t="n">
        <f aca="false">K341</f>
        <v>0</v>
      </c>
      <c r="Q341" s="51"/>
      <c r="R341" s="51"/>
      <c r="S341" s="51"/>
      <c r="T341" s="51"/>
      <c r="U341" s="51"/>
      <c r="V341" s="51"/>
      <c r="W341" s="83"/>
      <c r="X341" s="83"/>
      <c r="Y341" s="43"/>
      <c r="Z341" s="128"/>
      <c r="AA341" s="128"/>
      <c r="AB341" s="128"/>
      <c r="AC341" s="128"/>
      <c r="AD341" s="128"/>
      <c r="AE341" s="128"/>
      <c r="AF341" s="128"/>
      <c r="AG341" s="128"/>
    </row>
    <row r="342" s="85" customFormat="true" ht="14.15" hidden="true" customHeight="false" outlineLevel="1" collapsed="false">
      <c r="A342" s="65" t="s">
        <v>671</v>
      </c>
      <c r="B342" s="67"/>
      <c r="C342" s="67"/>
      <c r="D342" s="67"/>
      <c r="E342" s="68" t="s">
        <v>166</v>
      </c>
      <c r="F342" s="71"/>
      <c r="G342" s="71"/>
      <c r="H342" s="52"/>
      <c r="I342" s="71"/>
      <c r="J342" s="71"/>
      <c r="K342" s="86"/>
      <c r="L342" s="69"/>
      <c r="M342" s="70"/>
      <c r="N342" s="71" t="n">
        <f aca="false">SUM(O342:V342)-K342</f>
        <v>0</v>
      </c>
      <c r="O342" s="71"/>
      <c r="P342" s="71"/>
      <c r="Q342" s="71"/>
      <c r="R342" s="71"/>
      <c r="S342" s="71"/>
      <c r="T342" s="71"/>
      <c r="U342" s="71"/>
      <c r="V342" s="71"/>
      <c r="W342" s="66"/>
      <c r="X342" s="66"/>
      <c r="Y342" s="43"/>
    </row>
    <row r="343" s="9" customFormat="true" ht="35.05" hidden="true" customHeight="false" outlineLevel="1" collapsed="false">
      <c r="A343" s="49" t="s">
        <v>672</v>
      </c>
      <c r="B343" s="50" t="s">
        <v>49</v>
      </c>
      <c r="C343" s="50" t="s">
        <v>660</v>
      </c>
      <c r="D343" s="50" t="s">
        <v>51</v>
      </c>
      <c r="E343" s="45" t="s">
        <v>661</v>
      </c>
      <c r="F343" s="7" t="s">
        <v>64</v>
      </c>
      <c r="G343" s="51" t="n">
        <f aca="false">98.66+47.09</f>
        <v>145.75</v>
      </c>
      <c r="H343" s="52"/>
      <c r="I343" s="46" t="n">
        <f aca="false">$D$1116</f>
        <v>0</v>
      </c>
      <c r="J343" s="53" t="n">
        <f aca="false">TRUNC(H343*(1+I343),2)</f>
        <v>0</v>
      </c>
      <c r="K343" s="54" t="n">
        <f aca="false">TRUNC(J343*G343,2)</f>
        <v>0</v>
      </c>
      <c r="L343" s="60"/>
      <c r="M343" s="46"/>
      <c r="N343" s="7"/>
      <c r="O343" s="51"/>
      <c r="P343" s="51"/>
      <c r="Q343" s="51"/>
      <c r="R343" s="51"/>
      <c r="S343" s="51"/>
      <c r="T343" s="51" t="n">
        <f aca="false">K343</f>
        <v>0</v>
      </c>
      <c r="U343" s="51"/>
      <c r="V343" s="51"/>
      <c r="W343" s="7"/>
      <c r="X343" s="7"/>
      <c r="Y343" s="43"/>
      <c r="IM343" s="10"/>
      <c r="IN343" s="10"/>
    </row>
    <row r="344" s="10" customFormat="true" ht="46.25" hidden="true" customHeight="false" outlineLevel="1" collapsed="false">
      <c r="A344" s="49" t="s">
        <v>673</v>
      </c>
      <c r="B344" s="50" t="s">
        <v>49</v>
      </c>
      <c r="C344" s="50" t="s">
        <v>663</v>
      </c>
      <c r="D344" s="50" t="s">
        <v>51</v>
      </c>
      <c r="E344" s="45" t="s">
        <v>664</v>
      </c>
      <c r="F344" s="7" t="s">
        <v>64</v>
      </c>
      <c r="G344" s="51" t="n">
        <v>145.75</v>
      </c>
      <c r="H344" s="52"/>
      <c r="I344" s="46" t="n">
        <f aca="false">$D$1116</f>
        <v>0</v>
      </c>
      <c r="J344" s="53" t="n">
        <f aca="false">TRUNC(H344*(1+I344),2)</f>
        <v>0</v>
      </c>
      <c r="K344" s="54" t="n">
        <f aca="false">TRUNC(J344*G344,2)</f>
        <v>0</v>
      </c>
      <c r="L344" s="60"/>
      <c r="M344" s="46"/>
      <c r="N344" s="7" t="n">
        <f aca="false">SUM(O344:V344)-K344</f>
        <v>0</v>
      </c>
      <c r="O344" s="51"/>
      <c r="P344" s="51"/>
      <c r="Q344" s="51"/>
      <c r="R344" s="51"/>
      <c r="S344" s="51"/>
      <c r="T344" s="51" t="n">
        <f aca="false">K344</f>
        <v>0</v>
      </c>
      <c r="U344" s="51"/>
      <c r="V344" s="51"/>
      <c r="W344" s="50"/>
      <c r="X344" s="50"/>
      <c r="Y344" s="43"/>
    </row>
    <row r="345" s="10" customFormat="true" ht="35.05" hidden="true" customHeight="false" outlineLevel="1" collapsed="false">
      <c r="A345" s="49" t="s">
        <v>674</v>
      </c>
      <c r="B345" s="50" t="s">
        <v>49</v>
      </c>
      <c r="C345" s="50" t="s">
        <v>666</v>
      </c>
      <c r="D345" s="50" t="s">
        <v>51</v>
      </c>
      <c r="E345" s="45" t="s">
        <v>667</v>
      </c>
      <c r="F345" s="7" t="s">
        <v>64</v>
      </c>
      <c r="G345" s="51" t="n">
        <v>100.22</v>
      </c>
      <c r="H345" s="52"/>
      <c r="I345" s="46" t="n">
        <f aca="false">$D$1116</f>
        <v>0</v>
      </c>
      <c r="J345" s="53" t="n">
        <f aca="false">TRUNC(H345*(1+I345),2)</f>
        <v>0</v>
      </c>
      <c r="K345" s="54" t="n">
        <f aca="false">TRUNC(J345*G345,2)</f>
        <v>0</v>
      </c>
      <c r="L345" s="51"/>
      <c r="M345" s="46"/>
      <c r="N345" s="7" t="n">
        <f aca="false">SUM(O345:V345)-K345</f>
        <v>0</v>
      </c>
      <c r="O345" s="51"/>
      <c r="P345" s="51"/>
      <c r="Q345" s="51"/>
      <c r="R345" s="51"/>
      <c r="S345" s="51"/>
      <c r="T345" s="51"/>
      <c r="U345" s="51" t="n">
        <f aca="false">K345</f>
        <v>0</v>
      </c>
      <c r="V345" s="51"/>
      <c r="W345" s="50"/>
      <c r="X345" s="50"/>
      <c r="Y345" s="43"/>
    </row>
    <row r="346" s="49" customFormat="true" ht="23.85" hidden="true" customHeight="false" outlineLevel="1" collapsed="false">
      <c r="A346" s="49" t="s">
        <v>675</v>
      </c>
      <c r="B346" s="50" t="s">
        <v>49</v>
      </c>
      <c r="C346" s="50" t="s">
        <v>669</v>
      </c>
      <c r="D346" s="50" t="s">
        <v>80</v>
      </c>
      <c r="E346" s="45" t="s">
        <v>670</v>
      </c>
      <c r="F346" s="7" t="s">
        <v>130</v>
      </c>
      <c r="G346" s="51" t="n">
        <v>21.3</v>
      </c>
      <c r="H346" s="52"/>
      <c r="I346" s="46" t="n">
        <f aca="false">$D$1116</f>
        <v>0</v>
      </c>
      <c r="J346" s="53" t="n">
        <f aca="false">TRUNC(H346*(1+I346),2)</f>
        <v>0</v>
      </c>
      <c r="K346" s="54" t="n">
        <f aca="false">TRUNC(J346*G346,2)</f>
        <v>0</v>
      </c>
      <c r="N346" s="7" t="n">
        <f aca="false">SUM(O346:V346)-K346</f>
        <v>0</v>
      </c>
      <c r="O346" s="51"/>
      <c r="P346" s="51"/>
      <c r="Q346" s="51"/>
      <c r="R346" s="51"/>
      <c r="S346" s="51"/>
      <c r="T346" s="51" t="n">
        <f aca="false">K346</f>
        <v>0</v>
      </c>
      <c r="U346" s="51"/>
      <c r="V346" s="51"/>
      <c r="W346" s="83"/>
      <c r="X346" s="83"/>
      <c r="Y346" s="43"/>
      <c r="Z346" s="128"/>
      <c r="AA346" s="128"/>
      <c r="AB346" s="128"/>
      <c r="AC346" s="128"/>
      <c r="AD346" s="128"/>
      <c r="AE346" s="128"/>
      <c r="AF346" s="128"/>
      <c r="AG346" s="128"/>
    </row>
    <row r="347" s="85" customFormat="true" ht="12.8" hidden="true" customHeight="false" outlineLevel="1" collapsed="false">
      <c r="A347" s="65" t="s">
        <v>676</v>
      </c>
      <c r="B347" s="66"/>
      <c r="C347" s="66"/>
      <c r="D347" s="67"/>
      <c r="E347" s="68" t="s">
        <v>195</v>
      </c>
      <c r="F347" s="66"/>
      <c r="G347" s="69"/>
      <c r="H347" s="55"/>
      <c r="I347" s="70"/>
      <c r="J347" s="70"/>
      <c r="K347" s="69"/>
      <c r="L347" s="69"/>
      <c r="M347" s="70"/>
      <c r="N347" s="71"/>
      <c r="O347" s="69"/>
      <c r="P347" s="69"/>
      <c r="Q347" s="69"/>
      <c r="R347" s="69"/>
      <c r="S347" s="69"/>
      <c r="T347" s="69"/>
      <c r="U347" s="69"/>
      <c r="V347" s="69"/>
      <c r="W347" s="66"/>
      <c r="X347" s="66"/>
      <c r="Y347" s="43"/>
    </row>
    <row r="348" s="10" customFormat="true" ht="35.05" hidden="true" customHeight="false" outlineLevel="1" collapsed="false">
      <c r="A348" s="49" t="s">
        <v>677</v>
      </c>
      <c r="B348" s="50" t="s">
        <v>49</v>
      </c>
      <c r="C348" s="50" t="s">
        <v>678</v>
      </c>
      <c r="D348" s="50" t="s">
        <v>51</v>
      </c>
      <c r="E348" s="45" t="s">
        <v>679</v>
      </c>
      <c r="F348" s="7" t="s">
        <v>64</v>
      </c>
      <c r="G348" s="51" t="n">
        <v>1.36</v>
      </c>
      <c r="H348" s="52"/>
      <c r="I348" s="46" t="n">
        <f aca="false">$D$1116</f>
        <v>0</v>
      </c>
      <c r="J348" s="53" t="n">
        <f aca="false">TRUNC(H348*(1+I348),2)</f>
        <v>0</v>
      </c>
      <c r="K348" s="54" t="n">
        <f aca="false">TRUNC(J348*G348,2)</f>
        <v>0</v>
      </c>
      <c r="L348" s="51"/>
      <c r="M348" s="46"/>
      <c r="N348" s="7" t="n">
        <f aca="false">SUM(O348:V348)-K348</f>
        <v>0</v>
      </c>
      <c r="O348" s="51"/>
      <c r="P348" s="51"/>
      <c r="Q348" s="51"/>
      <c r="R348" s="51"/>
      <c r="S348" s="51"/>
      <c r="T348" s="51" t="n">
        <f aca="false">K348</f>
        <v>0</v>
      </c>
      <c r="U348" s="51"/>
      <c r="V348" s="51"/>
      <c r="W348" s="50"/>
      <c r="X348" s="50"/>
      <c r="Y348" s="43"/>
    </row>
    <row r="349" s="10" customFormat="true" ht="35.05" hidden="true" customHeight="false" outlineLevel="1" collapsed="false">
      <c r="A349" s="49" t="s">
        <v>680</v>
      </c>
      <c r="B349" s="50" t="s">
        <v>49</v>
      </c>
      <c r="C349" s="50" t="s">
        <v>678</v>
      </c>
      <c r="D349" s="50" t="s">
        <v>51</v>
      </c>
      <c r="E349" s="45" t="s">
        <v>681</v>
      </c>
      <c r="F349" s="7" t="s">
        <v>64</v>
      </c>
      <c r="G349" s="51" t="n">
        <v>5.64</v>
      </c>
      <c r="H349" s="52"/>
      <c r="I349" s="46" t="n">
        <f aca="false">$D$1116</f>
        <v>0</v>
      </c>
      <c r="J349" s="53" t="n">
        <f aca="false">TRUNC(H349*(1+I349),2)</f>
        <v>0</v>
      </c>
      <c r="K349" s="54" t="n">
        <f aca="false">TRUNC(J349*G349,2)</f>
        <v>0</v>
      </c>
      <c r="L349" s="51"/>
      <c r="M349" s="46"/>
      <c r="N349" s="7" t="n">
        <f aca="false">SUM(O349:V349)-K349</f>
        <v>0</v>
      </c>
      <c r="O349" s="51"/>
      <c r="P349" s="51"/>
      <c r="Q349" s="51"/>
      <c r="R349" s="51"/>
      <c r="S349" s="51"/>
      <c r="T349" s="51" t="n">
        <f aca="false">K349</f>
        <v>0</v>
      </c>
      <c r="U349" s="51"/>
      <c r="V349" s="51"/>
      <c r="W349" s="50"/>
      <c r="X349" s="50"/>
      <c r="Y349" s="43"/>
    </row>
    <row r="350" s="10" customFormat="true" ht="35.05" hidden="true" customHeight="false" outlineLevel="1" collapsed="false">
      <c r="A350" s="49" t="s">
        <v>682</v>
      </c>
      <c r="B350" s="50" t="s">
        <v>49</v>
      </c>
      <c r="C350" s="50" t="s">
        <v>678</v>
      </c>
      <c r="D350" s="50" t="s">
        <v>51</v>
      </c>
      <c r="E350" s="45" t="s">
        <v>683</v>
      </c>
      <c r="F350" s="7" t="s">
        <v>64</v>
      </c>
      <c r="G350" s="51" t="n">
        <v>18.73</v>
      </c>
      <c r="H350" s="52"/>
      <c r="I350" s="46" t="n">
        <f aca="false">$D$1116</f>
        <v>0</v>
      </c>
      <c r="J350" s="53" t="n">
        <f aca="false">TRUNC(H350*(1+I350),2)</f>
        <v>0</v>
      </c>
      <c r="K350" s="54" t="n">
        <f aca="false">TRUNC(J350*G350,2)</f>
        <v>0</v>
      </c>
      <c r="L350" s="51"/>
      <c r="M350" s="46"/>
      <c r="N350" s="7" t="n">
        <f aca="false">SUM(O350:V350)-K350</f>
        <v>0</v>
      </c>
      <c r="O350" s="51"/>
      <c r="P350" s="51"/>
      <c r="Q350" s="51"/>
      <c r="R350" s="51"/>
      <c r="S350" s="51"/>
      <c r="T350" s="51" t="n">
        <f aca="false">K350</f>
        <v>0</v>
      </c>
      <c r="U350" s="51"/>
      <c r="V350" s="51"/>
      <c r="W350" s="50"/>
      <c r="X350" s="50"/>
      <c r="Y350" s="43"/>
    </row>
    <row r="351" s="10" customFormat="true" ht="35.05" hidden="true" customHeight="false" outlineLevel="1" collapsed="false">
      <c r="A351" s="49" t="s">
        <v>684</v>
      </c>
      <c r="B351" s="50" t="s">
        <v>49</v>
      </c>
      <c r="C351" s="50" t="s">
        <v>685</v>
      </c>
      <c r="D351" s="50" t="s">
        <v>51</v>
      </c>
      <c r="E351" s="45" t="s">
        <v>686</v>
      </c>
      <c r="F351" s="7" t="s">
        <v>64</v>
      </c>
      <c r="G351" s="51" t="n">
        <v>1.36</v>
      </c>
      <c r="H351" s="52"/>
      <c r="I351" s="46" t="n">
        <f aca="false">$D$1116</f>
        <v>0</v>
      </c>
      <c r="J351" s="53" t="n">
        <f aca="false">TRUNC(H351*(1+I351),2)</f>
        <v>0</v>
      </c>
      <c r="K351" s="54" t="n">
        <f aca="false">TRUNC(J351*G351,2)</f>
        <v>0</v>
      </c>
      <c r="L351" s="51"/>
      <c r="M351" s="60"/>
      <c r="N351" s="7" t="n">
        <f aca="false">SUM(O351:V351)-K351</f>
        <v>0</v>
      </c>
      <c r="O351" s="51"/>
      <c r="P351" s="51"/>
      <c r="Q351" s="51"/>
      <c r="R351" s="51"/>
      <c r="S351" s="51"/>
      <c r="T351" s="51" t="n">
        <f aca="false">K351</f>
        <v>0</v>
      </c>
      <c r="U351" s="51"/>
      <c r="V351" s="51"/>
      <c r="W351" s="50"/>
      <c r="X351" s="50"/>
      <c r="Y351" s="43"/>
    </row>
    <row r="352" s="10" customFormat="true" ht="35.05" hidden="true" customHeight="false" outlineLevel="1" collapsed="false">
      <c r="A352" s="49" t="s">
        <v>687</v>
      </c>
      <c r="B352" s="50" t="s">
        <v>49</v>
      </c>
      <c r="C352" s="50" t="s">
        <v>685</v>
      </c>
      <c r="D352" s="50" t="s">
        <v>51</v>
      </c>
      <c r="E352" s="45" t="s">
        <v>688</v>
      </c>
      <c r="F352" s="7" t="s">
        <v>64</v>
      </c>
      <c r="G352" s="51" t="n">
        <v>5.64</v>
      </c>
      <c r="H352" s="52"/>
      <c r="I352" s="46" t="n">
        <f aca="false">$D$1116</f>
        <v>0</v>
      </c>
      <c r="J352" s="53" t="n">
        <f aca="false">TRUNC(H352*(1+I352),2)</f>
        <v>0</v>
      </c>
      <c r="K352" s="54" t="n">
        <f aca="false">TRUNC(J352*G352,2)</f>
        <v>0</v>
      </c>
      <c r="L352" s="51"/>
      <c r="M352" s="60"/>
      <c r="N352" s="7" t="n">
        <f aca="false">SUM(O352:V352)-K352</f>
        <v>0</v>
      </c>
      <c r="O352" s="51"/>
      <c r="P352" s="51"/>
      <c r="Q352" s="51"/>
      <c r="R352" s="51"/>
      <c r="S352" s="51"/>
      <c r="T352" s="51" t="n">
        <f aca="false">K352</f>
        <v>0</v>
      </c>
      <c r="U352" s="51"/>
      <c r="V352" s="51"/>
      <c r="W352" s="50"/>
      <c r="X352" s="50"/>
      <c r="Y352" s="43"/>
    </row>
    <row r="353" s="10" customFormat="true" ht="35.05" hidden="true" customHeight="false" outlineLevel="1" collapsed="false">
      <c r="A353" s="49" t="s">
        <v>689</v>
      </c>
      <c r="B353" s="50" t="s">
        <v>49</v>
      </c>
      <c r="C353" s="50" t="s">
        <v>685</v>
      </c>
      <c r="D353" s="50" t="s">
        <v>51</v>
      </c>
      <c r="E353" s="45" t="s">
        <v>690</v>
      </c>
      <c r="F353" s="7" t="s">
        <v>64</v>
      </c>
      <c r="G353" s="51" t="n">
        <v>18.73</v>
      </c>
      <c r="H353" s="52"/>
      <c r="I353" s="46" t="n">
        <f aca="false">$D$1116</f>
        <v>0</v>
      </c>
      <c r="J353" s="53" t="n">
        <f aca="false">TRUNC(H353*(1+I353),2)</f>
        <v>0</v>
      </c>
      <c r="K353" s="54" t="n">
        <f aca="false">TRUNC(J353*G353,2)</f>
        <v>0</v>
      </c>
      <c r="L353" s="51"/>
      <c r="M353" s="60"/>
      <c r="N353" s="7" t="n">
        <f aca="false">SUM(O353:V353)-K353</f>
        <v>0</v>
      </c>
      <c r="O353" s="51"/>
      <c r="P353" s="51"/>
      <c r="Q353" s="51"/>
      <c r="R353" s="51"/>
      <c r="S353" s="51"/>
      <c r="T353" s="51" t="n">
        <f aca="false">K353</f>
        <v>0</v>
      </c>
      <c r="U353" s="51"/>
      <c r="V353" s="51"/>
      <c r="W353" s="50"/>
      <c r="X353" s="50"/>
      <c r="Y353" s="43"/>
    </row>
    <row r="354" s="49" customFormat="true" ht="35.05" hidden="true" customHeight="false" outlineLevel="1" collapsed="false">
      <c r="A354" s="49" t="s">
        <v>691</v>
      </c>
      <c r="B354" s="50" t="s">
        <v>49</v>
      </c>
      <c r="C354" s="50" t="s">
        <v>666</v>
      </c>
      <c r="D354" s="50" t="s">
        <v>51</v>
      </c>
      <c r="E354" s="45" t="s">
        <v>667</v>
      </c>
      <c r="F354" s="7" t="s">
        <v>64</v>
      </c>
      <c r="G354" s="51" t="n">
        <v>10.73</v>
      </c>
      <c r="H354" s="52"/>
      <c r="I354" s="46" t="n">
        <f aca="false">$D$1116</f>
        <v>0</v>
      </c>
      <c r="J354" s="53" t="n">
        <f aca="false">TRUNC(H354*(1+I354),2)</f>
        <v>0</v>
      </c>
      <c r="K354" s="54" t="n">
        <f aca="false">TRUNC(J354*G354,2)</f>
        <v>0</v>
      </c>
      <c r="N354" s="7" t="n">
        <f aca="false">SUM(O354:V354)-K354</f>
        <v>0</v>
      </c>
      <c r="O354" s="51"/>
      <c r="P354" s="51"/>
      <c r="Q354" s="51"/>
      <c r="R354" s="51"/>
      <c r="S354" s="51"/>
      <c r="T354" s="51" t="n">
        <f aca="false">K354</f>
        <v>0</v>
      </c>
      <c r="U354" s="51"/>
      <c r="V354" s="51"/>
      <c r="W354" s="83"/>
      <c r="X354" s="83"/>
      <c r="Y354" s="43"/>
      <c r="Z354" s="128"/>
      <c r="AA354" s="128"/>
      <c r="AB354" s="128"/>
      <c r="AC354" s="128"/>
      <c r="AD354" s="128"/>
      <c r="AE354" s="128"/>
      <c r="AF354" s="128"/>
      <c r="AG354" s="128"/>
    </row>
    <row r="355" s="9" customFormat="true" ht="35.05" hidden="true" customHeight="false" outlineLevel="1" collapsed="false">
      <c r="A355" s="49" t="s">
        <v>692</v>
      </c>
      <c r="B355" s="50" t="s">
        <v>49</v>
      </c>
      <c r="C355" s="50" t="s">
        <v>693</v>
      </c>
      <c r="D355" s="50" t="s">
        <v>80</v>
      </c>
      <c r="E355" s="45" t="s">
        <v>694</v>
      </c>
      <c r="F355" s="7" t="s">
        <v>64</v>
      </c>
      <c r="G355" s="51" t="n">
        <v>3</v>
      </c>
      <c r="H355" s="52"/>
      <c r="I355" s="46" t="n">
        <f aca="false">$D$1116</f>
        <v>0</v>
      </c>
      <c r="J355" s="53" t="n">
        <f aca="false">TRUNC(H355*(1+I355),2)</f>
        <v>0</v>
      </c>
      <c r="K355" s="54" t="n">
        <f aca="false">TRUNC(J355*G355,2)</f>
        <v>0</v>
      </c>
      <c r="L355" s="51"/>
      <c r="M355" s="46"/>
      <c r="N355" s="7" t="n">
        <f aca="false">SUM(O355:V355)-K355</f>
        <v>0</v>
      </c>
      <c r="O355" s="51"/>
      <c r="P355" s="51"/>
      <c r="Q355" s="51"/>
      <c r="R355" s="51"/>
      <c r="S355" s="51"/>
      <c r="T355" s="51" t="n">
        <f aca="false">K355</f>
        <v>0</v>
      </c>
      <c r="U355" s="51"/>
      <c r="V355" s="51"/>
      <c r="W355" s="7"/>
      <c r="X355" s="7"/>
      <c r="Y355" s="43"/>
      <c r="IM355" s="10"/>
      <c r="IN355" s="10"/>
    </row>
    <row r="356" s="43" customFormat="true" ht="14.15" hidden="false" customHeight="false" outlineLevel="0" collapsed="false">
      <c r="A356" s="36" t="n">
        <v>12</v>
      </c>
      <c r="B356" s="37"/>
      <c r="C356" s="37"/>
      <c r="D356" s="37"/>
      <c r="E356" s="36" t="s">
        <v>695</v>
      </c>
      <c r="F356" s="38"/>
      <c r="G356" s="38"/>
      <c r="H356" s="55"/>
      <c r="I356" s="38"/>
      <c r="J356" s="38"/>
      <c r="K356" s="39"/>
      <c r="L356" s="40" t="n">
        <f aca="false">SUM(K361:K401)</f>
        <v>0</v>
      </c>
      <c r="M356" s="41" t="e">
        <f aca="false">(L356)/$L$1115</f>
        <v>#DIV/0!</v>
      </c>
      <c r="N356" s="42" t="n">
        <f aca="false">SUM(O356:V356)-K356</f>
        <v>0</v>
      </c>
      <c r="O356" s="40" t="str">
        <f aca="false">IF(SUM(O361:O401)&gt;0,SUM(O361:O401),"-")</f>
        <v>-</v>
      </c>
      <c r="P356" s="40" t="str">
        <f aca="false">IF(SUM(P361:P401)&gt;0,SUM(P361:P401),"-")</f>
        <v>-</v>
      </c>
      <c r="Q356" s="40" t="str">
        <f aca="false">IF(SUM(Q361:Q401)&gt;0,SUM(Q361:Q401),"-")</f>
        <v>-</v>
      </c>
      <c r="R356" s="40" t="str">
        <f aca="false">IF(SUM(R361:R401)&gt;0,SUM(R361:R401),"-")</f>
        <v>-</v>
      </c>
      <c r="S356" s="40" t="str">
        <f aca="false">IF(SUM(S361:S401)&gt;0,SUM(S361:S401),"-")</f>
        <v>-</v>
      </c>
      <c r="T356" s="40" t="str">
        <f aca="false">IF(SUM(T361:T401)&gt;0,SUM(T361:T401),"-")</f>
        <v>-</v>
      </c>
      <c r="U356" s="40" t="str">
        <f aca="false">IF(SUM(U361:U401)&gt;0,SUM(U361:U401),"-")</f>
        <v>-</v>
      </c>
      <c r="V356" s="40" t="str">
        <f aca="false">IF(SUM(V361:V401)&gt;0,SUM(V361:V401),"-")</f>
        <v>-</v>
      </c>
      <c r="W356" s="40" t="str">
        <f aca="false">IF(SUM(W361:W401)&gt;0,SUM(W361:W401),"-")</f>
        <v>-</v>
      </c>
      <c r="X356" s="40" t="str">
        <f aca="false">IF(SUM(X361:X401)&gt;0,SUM(X361:X401),"-")</f>
        <v>-</v>
      </c>
      <c r="IM356" s="44"/>
      <c r="IN356" s="44"/>
    </row>
    <row r="357" s="9" customFormat="true" ht="14.15" hidden="false" customHeight="false" outlineLevel="0" collapsed="false">
      <c r="A357" s="49"/>
      <c r="B357" s="83"/>
      <c r="C357" s="83"/>
      <c r="D357" s="83"/>
      <c r="E357" s="3"/>
      <c r="F357" s="50"/>
      <c r="G357" s="50"/>
      <c r="H357" s="55"/>
      <c r="I357" s="50"/>
      <c r="J357" s="50"/>
      <c r="K357" s="51"/>
      <c r="L357" s="51"/>
      <c r="M357" s="46"/>
      <c r="N357" s="46" t="n">
        <f aca="false">SUM(O357:V357)-K357</f>
        <v>0</v>
      </c>
      <c r="O357" s="7"/>
      <c r="P357" s="7"/>
      <c r="Q357" s="46"/>
      <c r="R357" s="46"/>
      <c r="S357" s="46"/>
      <c r="T357" s="46"/>
      <c r="U357" s="46"/>
      <c r="V357" s="46"/>
      <c r="W357" s="7"/>
      <c r="X357" s="7"/>
      <c r="IM357" s="10"/>
      <c r="IN357" s="10"/>
    </row>
    <row r="358" s="85" customFormat="true" ht="14.15" hidden="true" customHeight="false" outlineLevel="1" collapsed="false">
      <c r="A358" s="65" t="s">
        <v>696</v>
      </c>
      <c r="B358" s="67"/>
      <c r="C358" s="67"/>
      <c r="D358" s="67"/>
      <c r="E358" s="68" t="s">
        <v>86</v>
      </c>
      <c r="F358" s="71"/>
      <c r="G358" s="71"/>
      <c r="H358" s="52"/>
      <c r="I358" s="71"/>
      <c r="J358" s="71"/>
      <c r="K358" s="86"/>
      <c r="L358" s="69"/>
      <c r="M358" s="70"/>
      <c r="N358" s="71" t="n">
        <f aca="false">SUM(O358:V358)-K358</f>
        <v>0</v>
      </c>
      <c r="O358" s="71"/>
      <c r="P358" s="71"/>
      <c r="Q358" s="71"/>
      <c r="R358" s="71"/>
      <c r="S358" s="71"/>
      <c r="T358" s="71"/>
      <c r="U358" s="71"/>
      <c r="V358" s="71"/>
      <c r="W358" s="66"/>
      <c r="X358" s="66"/>
    </row>
    <row r="359" s="89" customFormat="true" ht="14.15" hidden="true" customHeight="false" outlineLevel="1" collapsed="false">
      <c r="A359" s="73" t="s">
        <v>697</v>
      </c>
      <c r="B359" s="75"/>
      <c r="C359" s="75"/>
      <c r="D359" s="75"/>
      <c r="E359" s="76" t="s">
        <v>698</v>
      </c>
      <c r="F359" s="74"/>
      <c r="G359" s="74"/>
      <c r="H359" s="55"/>
      <c r="I359" s="74"/>
      <c r="J359" s="74"/>
      <c r="K359" s="94"/>
      <c r="L359" s="77"/>
      <c r="M359" s="78"/>
      <c r="N359" s="79" t="n">
        <f aca="false">SUM(O359:V359)-K359</f>
        <v>0</v>
      </c>
      <c r="O359" s="77"/>
      <c r="P359" s="77"/>
      <c r="Q359" s="77"/>
      <c r="R359" s="77"/>
      <c r="S359" s="77"/>
      <c r="T359" s="77"/>
      <c r="U359" s="77"/>
      <c r="V359" s="77"/>
      <c r="W359" s="74"/>
      <c r="X359" s="74"/>
    </row>
    <row r="360" s="125" customFormat="true" ht="14.15" hidden="true" customHeight="false" outlineLevel="1" collapsed="false">
      <c r="A360" s="117" t="s">
        <v>699</v>
      </c>
      <c r="B360" s="118"/>
      <c r="C360" s="118"/>
      <c r="D360" s="118"/>
      <c r="E360" s="129" t="s">
        <v>700</v>
      </c>
      <c r="F360" s="130"/>
      <c r="G360" s="130"/>
      <c r="H360" s="55"/>
      <c r="I360" s="130"/>
      <c r="J360" s="130"/>
      <c r="K360" s="121"/>
      <c r="L360" s="130"/>
      <c r="M360" s="130"/>
      <c r="N360" s="124" t="n">
        <f aca="false">SUM(O360:V360)-K360</f>
        <v>0</v>
      </c>
      <c r="O360" s="122"/>
      <c r="P360" s="122"/>
      <c r="Q360" s="122"/>
      <c r="R360" s="122"/>
      <c r="S360" s="122"/>
      <c r="T360" s="122"/>
      <c r="U360" s="122"/>
      <c r="V360" s="122"/>
      <c r="W360" s="119"/>
      <c r="X360" s="119"/>
      <c r="Y360" s="131"/>
    </row>
    <row r="361" s="9" customFormat="true" ht="23.85" hidden="true" customHeight="false" outlineLevel="1" collapsed="false">
      <c r="A361" s="49" t="s">
        <v>701</v>
      </c>
      <c r="B361" s="50" t="s">
        <v>49</v>
      </c>
      <c r="C361" s="50" t="s">
        <v>702</v>
      </c>
      <c r="D361" s="50" t="s">
        <v>51</v>
      </c>
      <c r="E361" s="45" t="s">
        <v>703</v>
      </c>
      <c r="F361" s="7" t="s">
        <v>121</v>
      </c>
      <c r="G361" s="51" t="n">
        <v>2.83</v>
      </c>
      <c r="H361" s="52"/>
      <c r="I361" s="46" t="n">
        <f aca="false">$D$1116</f>
        <v>0</v>
      </c>
      <c r="J361" s="53" t="n">
        <f aca="false">TRUNC(H361*(1+I361),2)</f>
        <v>0</v>
      </c>
      <c r="K361" s="54" t="n">
        <f aca="false">TRUNC(J361*G361,2)</f>
        <v>0</v>
      </c>
      <c r="L361" s="51"/>
      <c r="M361" s="46"/>
      <c r="N361" s="7" t="n">
        <f aca="false">SUM(O361:V361)-K361</f>
        <v>0</v>
      </c>
      <c r="O361" s="51"/>
      <c r="P361" s="51"/>
      <c r="Q361" s="51" t="n">
        <f aca="false">K361</f>
        <v>0</v>
      </c>
      <c r="R361" s="51"/>
      <c r="S361" s="51"/>
      <c r="T361" s="51"/>
      <c r="U361" s="51"/>
      <c r="V361" s="51"/>
      <c r="W361" s="7"/>
      <c r="X361" s="7"/>
      <c r="IM361" s="10"/>
      <c r="IN361" s="10"/>
    </row>
    <row r="362" s="9" customFormat="true" ht="14.15" hidden="true" customHeight="false" outlineLevel="1" collapsed="false">
      <c r="A362" s="49" t="s">
        <v>704</v>
      </c>
      <c r="B362" s="50" t="s">
        <v>49</v>
      </c>
      <c r="C362" s="50" t="s">
        <v>705</v>
      </c>
      <c r="D362" s="50" t="s">
        <v>51</v>
      </c>
      <c r="E362" s="45" t="s">
        <v>706</v>
      </c>
      <c r="F362" s="7" t="s">
        <v>121</v>
      </c>
      <c r="G362" s="51" t="n">
        <v>0.71</v>
      </c>
      <c r="H362" s="52"/>
      <c r="I362" s="46" t="n">
        <f aca="false">$D$1116</f>
        <v>0</v>
      </c>
      <c r="J362" s="53" t="n">
        <f aca="false">TRUNC(H362*(1+I362),2)</f>
        <v>0</v>
      </c>
      <c r="K362" s="54" t="n">
        <f aca="false">TRUNC(J362*G362,2)</f>
        <v>0</v>
      </c>
      <c r="L362" s="51"/>
      <c r="M362" s="46"/>
      <c r="N362" s="7" t="n">
        <f aca="false">SUM(O362:V362)-K362</f>
        <v>0</v>
      </c>
      <c r="O362" s="51"/>
      <c r="P362" s="51"/>
      <c r="Q362" s="51" t="n">
        <f aca="false">K362</f>
        <v>0</v>
      </c>
      <c r="R362" s="51"/>
      <c r="S362" s="51"/>
      <c r="T362" s="51"/>
      <c r="U362" s="51"/>
      <c r="V362" s="51"/>
      <c r="W362" s="7"/>
      <c r="X362" s="7"/>
      <c r="IM362" s="10"/>
      <c r="IN362" s="10"/>
    </row>
    <row r="363" s="9" customFormat="true" ht="23.85" hidden="true" customHeight="false" outlineLevel="1" collapsed="false">
      <c r="A363" s="49" t="s">
        <v>707</v>
      </c>
      <c r="B363" s="50" t="s">
        <v>49</v>
      </c>
      <c r="C363" s="50" t="s">
        <v>708</v>
      </c>
      <c r="D363" s="50" t="s">
        <v>51</v>
      </c>
      <c r="E363" s="45" t="s">
        <v>709</v>
      </c>
      <c r="F363" s="7" t="s">
        <v>64</v>
      </c>
      <c r="G363" s="51" t="n">
        <v>14.17</v>
      </c>
      <c r="H363" s="52"/>
      <c r="I363" s="46" t="n">
        <f aca="false">$D$1116</f>
        <v>0</v>
      </c>
      <c r="J363" s="53" t="n">
        <f aca="false">TRUNC(H363*(1+I363),2)</f>
        <v>0</v>
      </c>
      <c r="K363" s="54" t="n">
        <f aca="false">TRUNC(J363*G363,2)</f>
        <v>0</v>
      </c>
      <c r="L363" s="51"/>
      <c r="M363" s="46"/>
      <c r="N363" s="7" t="n">
        <f aca="false">SUM(O363:V363)-K363</f>
        <v>0</v>
      </c>
      <c r="O363" s="51"/>
      <c r="P363" s="51"/>
      <c r="Q363" s="51" t="n">
        <f aca="false">K363</f>
        <v>0</v>
      </c>
      <c r="R363" s="51"/>
      <c r="S363" s="51"/>
      <c r="T363" s="51"/>
      <c r="U363" s="51"/>
      <c r="V363" s="51"/>
      <c r="W363" s="7"/>
      <c r="X363" s="7"/>
      <c r="IM363" s="10"/>
      <c r="IN363" s="10"/>
    </row>
    <row r="364" s="9" customFormat="true" ht="23.85" hidden="true" customHeight="false" outlineLevel="1" collapsed="false">
      <c r="A364" s="49" t="s">
        <v>710</v>
      </c>
      <c r="B364" s="50" t="s">
        <v>49</v>
      </c>
      <c r="C364" s="50" t="s">
        <v>711</v>
      </c>
      <c r="D364" s="50" t="s">
        <v>51</v>
      </c>
      <c r="E364" s="45" t="s">
        <v>712</v>
      </c>
      <c r="F364" s="7" t="s">
        <v>64</v>
      </c>
      <c r="G364" s="51" t="n">
        <v>14.17</v>
      </c>
      <c r="H364" s="52"/>
      <c r="I364" s="46" t="n">
        <f aca="false">$D$1116</f>
        <v>0</v>
      </c>
      <c r="J364" s="53" t="n">
        <f aca="false">TRUNC(H364*(1+I364),2)</f>
        <v>0</v>
      </c>
      <c r="K364" s="54" t="n">
        <f aca="false">TRUNC(J364*G364,2)</f>
        <v>0</v>
      </c>
      <c r="L364" s="51"/>
      <c r="M364" s="46"/>
      <c r="N364" s="7" t="n">
        <f aca="false">SUM(O364:V364)-K364</f>
        <v>0</v>
      </c>
      <c r="O364" s="51"/>
      <c r="P364" s="51"/>
      <c r="Q364" s="51" t="n">
        <f aca="false">K364</f>
        <v>0</v>
      </c>
      <c r="R364" s="51"/>
      <c r="S364" s="51"/>
      <c r="T364" s="51"/>
      <c r="U364" s="51"/>
      <c r="V364" s="51"/>
      <c r="W364" s="7"/>
      <c r="X364" s="7"/>
      <c r="IM364" s="10"/>
      <c r="IN364" s="10"/>
    </row>
    <row r="365" s="131" customFormat="true" ht="12.8" hidden="true" customHeight="false" outlineLevel="1" collapsed="false">
      <c r="A365" s="117" t="s">
        <v>713</v>
      </c>
      <c r="B365" s="119"/>
      <c r="C365" s="119"/>
      <c r="D365" s="119"/>
      <c r="E365" s="129" t="s">
        <v>714</v>
      </c>
      <c r="F365" s="119"/>
      <c r="G365" s="119"/>
      <c r="H365" s="55"/>
      <c r="I365" s="123"/>
      <c r="J365" s="123"/>
      <c r="K365" s="122"/>
      <c r="L365" s="122"/>
      <c r="M365" s="123"/>
      <c r="N365" s="124"/>
      <c r="O365" s="122"/>
      <c r="P365" s="122"/>
      <c r="Q365" s="122"/>
      <c r="R365" s="122"/>
      <c r="S365" s="122"/>
      <c r="T365" s="122"/>
      <c r="U365" s="122"/>
      <c r="V365" s="122"/>
      <c r="W365" s="124"/>
      <c r="X365" s="124"/>
      <c r="IM365" s="125"/>
      <c r="IN365" s="125"/>
    </row>
    <row r="366" s="9" customFormat="true" ht="23.85" hidden="true" customHeight="false" outlineLevel="1" collapsed="false">
      <c r="A366" s="49" t="s">
        <v>715</v>
      </c>
      <c r="B366" s="50" t="s">
        <v>49</v>
      </c>
      <c r="C366" s="50" t="s">
        <v>716</v>
      </c>
      <c r="D366" s="50" t="s">
        <v>51</v>
      </c>
      <c r="E366" s="45" t="s">
        <v>717</v>
      </c>
      <c r="F366" s="7" t="s">
        <v>64</v>
      </c>
      <c r="G366" s="51" t="n">
        <v>497.9</v>
      </c>
      <c r="H366" s="52"/>
      <c r="I366" s="46" t="n">
        <f aca="false">$D$1116</f>
        <v>0</v>
      </c>
      <c r="J366" s="53" t="n">
        <f aca="false">TRUNC(H366*(1+I366),2)</f>
        <v>0</v>
      </c>
      <c r="K366" s="54" t="n">
        <f aca="false">TRUNC(J366*G366,2)</f>
        <v>0</v>
      </c>
      <c r="L366" s="51"/>
      <c r="M366" s="46"/>
      <c r="N366" s="7" t="n">
        <f aca="false">SUM(O366:V366)-K366</f>
        <v>0</v>
      </c>
      <c r="O366" s="51"/>
      <c r="P366" s="51"/>
      <c r="Q366" s="51"/>
      <c r="R366" s="51"/>
      <c r="S366" s="51" t="n">
        <f aca="false">K366</f>
        <v>0</v>
      </c>
      <c r="T366" s="51"/>
      <c r="U366" s="51"/>
      <c r="V366" s="51"/>
      <c r="W366" s="7"/>
      <c r="X366" s="7"/>
      <c r="IM366" s="10"/>
      <c r="IN366" s="10"/>
    </row>
    <row r="367" s="72" customFormat="true" ht="14.15" hidden="true" customHeight="false" outlineLevel="1" collapsed="false">
      <c r="A367" s="65" t="s">
        <v>718</v>
      </c>
      <c r="B367" s="67"/>
      <c r="C367" s="67"/>
      <c r="D367" s="66"/>
      <c r="E367" s="68" t="s">
        <v>719</v>
      </c>
      <c r="F367" s="66"/>
      <c r="G367" s="66"/>
      <c r="H367" s="55"/>
      <c r="I367" s="70"/>
      <c r="J367" s="70"/>
      <c r="K367" s="84"/>
      <c r="L367" s="69"/>
      <c r="M367" s="70"/>
      <c r="N367" s="71" t="n">
        <f aca="false">SUM(O367:V367)-K367</f>
        <v>0</v>
      </c>
      <c r="O367" s="69"/>
      <c r="P367" s="69"/>
      <c r="Q367" s="69"/>
      <c r="R367" s="69"/>
      <c r="S367" s="69"/>
      <c r="T367" s="69"/>
      <c r="U367" s="69"/>
      <c r="V367" s="69"/>
      <c r="W367" s="71"/>
      <c r="X367" s="71"/>
      <c r="IM367" s="85"/>
      <c r="IN367" s="85"/>
    </row>
    <row r="368" s="49" customFormat="true" ht="35.05" hidden="true" customHeight="false" outlineLevel="1" collapsed="false">
      <c r="A368" s="49" t="s">
        <v>720</v>
      </c>
      <c r="B368" s="50" t="s">
        <v>49</v>
      </c>
      <c r="C368" s="50" t="n">
        <v>87263</v>
      </c>
      <c r="D368" s="50" t="s">
        <v>51</v>
      </c>
      <c r="E368" s="45" t="s">
        <v>721</v>
      </c>
      <c r="F368" s="7" t="s">
        <v>64</v>
      </c>
      <c r="G368" s="51" t="n">
        <v>497.56</v>
      </c>
      <c r="H368" s="52"/>
      <c r="I368" s="46" t="n">
        <f aca="false">$D$1116</f>
        <v>0</v>
      </c>
      <c r="J368" s="53" t="n">
        <f aca="false">TRUNC(H368*(1+I368),2)</f>
        <v>0</v>
      </c>
      <c r="K368" s="54" t="n">
        <f aca="false">TRUNC(J368*G368,2)</f>
        <v>0</v>
      </c>
      <c r="N368" s="7" t="n">
        <f aca="false">SUM(O368:V368)-K368</f>
        <v>0</v>
      </c>
      <c r="O368" s="51"/>
      <c r="P368" s="51"/>
      <c r="Q368" s="51"/>
      <c r="R368" s="51"/>
      <c r="S368" s="51" t="n">
        <f aca="false">K368</f>
        <v>0</v>
      </c>
      <c r="T368" s="51"/>
      <c r="U368" s="51"/>
      <c r="V368" s="51"/>
      <c r="W368" s="83"/>
      <c r="X368" s="83"/>
      <c r="Y368" s="9"/>
      <c r="Z368" s="128"/>
      <c r="AA368" s="128"/>
      <c r="AB368" s="128"/>
      <c r="AC368" s="128"/>
      <c r="AD368" s="128"/>
      <c r="AE368" s="128"/>
      <c r="AF368" s="128"/>
      <c r="AG368" s="128"/>
    </row>
    <row r="369" s="10" customFormat="true" ht="23.85" hidden="true" customHeight="false" outlineLevel="1" collapsed="false">
      <c r="A369" s="49" t="s">
        <v>722</v>
      </c>
      <c r="B369" s="50" t="s">
        <v>49</v>
      </c>
      <c r="C369" s="50" t="n">
        <v>88650</v>
      </c>
      <c r="D369" s="50" t="s">
        <v>51</v>
      </c>
      <c r="E369" s="45" t="s">
        <v>723</v>
      </c>
      <c r="F369" s="7" t="s">
        <v>130</v>
      </c>
      <c r="G369" s="51" t="n">
        <v>190.56</v>
      </c>
      <c r="H369" s="52"/>
      <c r="I369" s="46" t="n">
        <f aca="false">$D$1116</f>
        <v>0</v>
      </c>
      <c r="J369" s="53" t="n">
        <f aca="false">TRUNC(H369*(1+I369),2)</f>
        <v>0</v>
      </c>
      <c r="K369" s="54" t="n">
        <f aca="false">TRUNC(J369*G369,2)</f>
        <v>0</v>
      </c>
      <c r="L369" s="49"/>
      <c r="M369" s="49"/>
      <c r="N369" s="7" t="n">
        <f aca="false">SUM(O369:V369)-K369</f>
        <v>0</v>
      </c>
      <c r="O369" s="51"/>
      <c r="P369" s="51"/>
      <c r="Q369" s="51"/>
      <c r="R369" s="51"/>
      <c r="S369" s="51" t="n">
        <f aca="false">K369</f>
        <v>0</v>
      </c>
      <c r="T369" s="51"/>
      <c r="U369" s="51"/>
      <c r="V369" s="51"/>
      <c r="W369" s="83"/>
      <c r="X369" s="83"/>
      <c r="Z369" s="128"/>
      <c r="AA369" s="128"/>
      <c r="AB369" s="128"/>
      <c r="AC369" s="128"/>
      <c r="AD369" s="128"/>
      <c r="AE369" s="128"/>
      <c r="AF369" s="128"/>
      <c r="AG369" s="128"/>
    </row>
    <row r="370" s="10" customFormat="true" ht="14.15" hidden="true" customHeight="false" outlineLevel="1" collapsed="false">
      <c r="A370" s="49" t="s">
        <v>724</v>
      </c>
      <c r="B370" s="50" t="s">
        <v>49</v>
      </c>
      <c r="C370" s="50" t="s">
        <v>725</v>
      </c>
      <c r="D370" s="50" t="s">
        <v>80</v>
      </c>
      <c r="E370" s="45" t="s">
        <v>726</v>
      </c>
      <c r="F370" s="7" t="s">
        <v>130</v>
      </c>
      <c r="G370" s="51" t="n">
        <v>7.7</v>
      </c>
      <c r="H370" s="52"/>
      <c r="I370" s="46" t="n">
        <f aca="false">$D$1116</f>
        <v>0</v>
      </c>
      <c r="J370" s="53" t="n">
        <f aca="false">TRUNC(H370*(1+I370),2)</f>
        <v>0</v>
      </c>
      <c r="K370" s="54" t="n">
        <f aca="false">TRUNC(J370*G370,2)</f>
        <v>0</v>
      </c>
      <c r="L370" s="60"/>
      <c r="M370" s="60"/>
      <c r="N370" s="7" t="n">
        <f aca="false">SUM(O370:V370)-K370</f>
        <v>0</v>
      </c>
      <c r="O370" s="51"/>
      <c r="P370" s="51"/>
      <c r="Q370" s="51"/>
      <c r="R370" s="51"/>
      <c r="S370" s="51" t="n">
        <f aca="false">K370</f>
        <v>0</v>
      </c>
      <c r="T370" s="51"/>
      <c r="U370" s="51"/>
      <c r="V370" s="51"/>
      <c r="W370" s="83"/>
      <c r="X370" s="83"/>
      <c r="Z370" s="128"/>
      <c r="AA370" s="128"/>
      <c r="AB370" s="128"/>
      <c r="AC370" s="128"/>
      <c r="AD370" s="128"/>
      <c r="AE370" s="128"/>
      <c r="AF370" s="128"/>
      <c r="AG370" s="128"/>
    </row>
    <row r="371" s="10" customFormat="true" ht="14.15" hidden="true" customHeight="false" outlineLevel="1" collapsed="false">
      <c r="A371" s="49" t="s">
        <v>727</v>
      </c>
      <c r="B371" s="50" t="s">
        <v>49</v>
      </c>
      <c r="C371" s="50" t="s">
        <v>728</v>
      </c>
      <c r="D371" s="50" t="s">
        <v>80</v>
      </c>
      <c r="E371" s="45" t="s">
        <v>729</v>
      </c>
      <c r="F371" s="7" t="s">
        <v>130</v>
      </c>
      <c r="G371" s="51" t="n">
        <v>4.75</v>
      </c>
      <c r="H371" s="52"/>
      <c r="I371" s="46" t="n">
        <f aca="false">$D$1116</f>
        <v>0</v>
      </c>
      <c r="J371" s="53" t="n">
        <f aca="false">TRUNC(H371*(1+I371),2)</f>
        <v>0</v>
      </c>
      <c r="K371" s="54" t="n">
        <f aca="false">TRUNC(J371*G371,2)</f>
        <v>0</v>
      </c>
      <c r="L371" s="60"/>
      <c r="M371" s="60"/>
      <c r="N371" s="7" t="n">
        <f aca="false">SUM(O371:V371)-K371</f>
        <v>0</v>
      </c>
      <c r="O371" s="51"/>
      <c r="P371" s="51"/>
      <c r="Q371" s="51"/>
      <c r="R371" s="51"/>
      <c r="S371" s="51" t="n">
        <f aca="false">K371</f>
        <v>0</v>
      </c>
      <c r="T371" s="51"/>
      <c r="U371" s="51"/>
      <c r="V371" s="51"/>
      <c r="W371" s="83"/>
      <c r="X371" s="83"/>
      <c r="Z371" s="128"/>
      <c r="AA371" s="128"/>
      <c r="AB371" s="128"/>
      <c r="AC371" s="128"/>
      <c r="AD371" s="128"/>
      <c r="AE371" s="128"/>
      <c r="AF371" s="128"/>
      <c r="AG371" s="128"/>
    </row>
    <row r="372" s="9" customFormat="true" ht="35.05" hidden="true" customHeight="false" outlineLevel="1" collapsed="false">
      <c r="A372" s="49" t="s">
        <v>730</v>
      </c>
      <c r="B372" s="50" t="s">
        <v>49</v>
      </c>
      <c r="C372" s="50" t="s">
        <v>731</v>
      </c>
      <c r="D372" s="50" t="s">
        <v>51</v>
      </c>
      <c r="E372" s="45" t="s">
        <v>732</v>
      </c>
      <c r="F372" s="7" t="s">
        <v>64</v>
      </c>
      <c r="G372" s="51" t="n">
        <v>12.94</v>
      </c>
      <c r="H372" s="52"/>
      <c r="I372" s="46" t="n">
        <f aca="false">$D$1116</f>
        <v>0</v>
      </c>
      <c r="J372" s="53" t="n">
        <f aca="false">TRUNC(H372*(1+I372),2)</f>
        <v>0</v>
      </c>
      <c r="K372" s="54" t="n">
        <f aca="false">TRUNC(J372*G372,2)</f>
        <v>0</v>
      </c>
      <c r="L372" s="51"/>
      <c r="M372" s="46"/>
      <c r="N372" s="7" t="n">
        <f aca="false">SUM(O372:V372)-K372</f>
        <v>0</v>
      </c>
      <c r="O372" s="51"/>
      <c r="P372" s="51"/>
      <c r="Q372" s="51"/>
      <c r="R372" s="51"/>
      <c r="S372" s="51" t="n">
        <f aca="false">K372</f>
        <v>0</v>
      </c>
      <c r="T372" s="51"/>
      <c r="U372" s="51"/>
      <c r="V372" s="51"/>
      <c r="W372" s="7"/>
      <c r="X372" s="7"/>
      <c r="IM372" s="10"/>
      <c r="IN372" s="10"/>
    </row>
    <row r="373" s="10" customFormat="true" ht="23.85" hidden="true" customHeight="false" outlineLevel="1" collapsed="false">
      <c r="A373" s="49" t="s">
        <v>733</v>
      </c>
      <c r="B373" s="50" t="s">
        <v>49</v>
      </c>
      <c r="C373" s="50" t="s">
        <v>734</v>
      </c>
      <c r="D373" s="50" t="s">
        <v>51</v>
      </c>
      <c r="E373" s="45" t="s">
        <v>735</v>
      </c>
      <c r="F373" s="7" t="s">
        <v>130</v>
      </c>
      <c r="G373" s="51" t="n">
        <v>13.64</v>
      </c>
      <c r="H373" s="52"/>
      <c r="I373" s="46" t="n">
        <f aca="false">$D$1116</f>
        <v>0</v>
      </c>
      <c r="J373" s="53" t="n">
        <f aca="false">TRUNC(H373*(1+I373),2)</f>
        <v>0</v>
      </c>
      <c r="K373" s="54" t="n">
        <f aca="false">TRUNC(J373*G373,2)</f>
        <v>0</v>
      </c>
      <c r="L373" s="51"/>
      <c r="M373" s="46"/>
      <c r="N373" s="7" t="n">
        <f aca="false">SUM(O373:V373)-K373</f>
        <v>0</v>
      </c>
      <c r="O373" s="51"/>
      <c r="P373" s="51"/>
      <c r="Q373" s="51"/>
      <c r="R373" s="51"/>
      <c r="S373" s="51" t="n">
        <f aca="false">K373</f>
        <v>0</v>
      </c>
      <c r="T373" s="51"/>
      <c r="U373" s="51"/>
      <c r="V373" s="51"/>
      <c r="W373" s="50"/>
      <c r="X373" s="50"/>
    </row>
    <row r="374" s="85" customFormat="true" ht="14.15" hidden="true" customHeight="false" outlineLevel="1" collapsed="false">
      <c r="A374" s="65" t="s">
        <v>736</v>
      </c>
      <c r="B374" s="67"/>
      <c r="C374" s="67"/>
      <c r="D374" s="67"/>
      <c r="E374" s="68" t="s">
        <v>166</v>
      </c>
      <c r="F374" s="71"/>
      <c r="G374" s="71"/>
      <c r="H374" s="52"/>
      <c r="I374" s="71"/>
      <c r="J374" s="71"/>
      <c r="K374" s="86"/>
      <c r="L374" s="69"/>
      <c r="M374" s="70"/>
      <c r="N374" s="71" t="n">
        <f aca="false">SUM(O374:V374)-K374</f>
        <v>0</v>
      </c>
      <c r="O374" s="71"/>
      <c r="P374" s="71"/>
      <c r="Q374" s="71"/>
      <c r="R374" s="71"/>
      <c r="S374" s="71"/>
      <c r="T374" s="71"/>
      <c r="U374" s="71"/>
      <c r="V374" s="71"/>
      <c r="W374" s="66"/>
      <c r="X374" s="66"/>
    </row>
    <row r="375" s="89" customFormat="true" ht="14.15" hidden="true" customHeight="false" outlineLevel="1" collapsed="false">
      <c r="A375" s="73" t="s">
        <v>737</v>
      </c>
      <c r="B375" s="75"/>
      <c r="C375" s="75"/>
      <c r="D375" s="75"/>
      <c r="E375" s="76" t="s">
        <v>698</v>
      </c>
      <c r="F375" s="74"/>
      <c r="G375" s="74"/>
      <c r="H375" s="55"/>
      <c r="I375" s="74"/>
      <c r="J375" s="74"/>
      <c r="K375" s="94"/>
      <c r="L375" s="77"/>
      <c r="M375" s="78"/>
      <c r="N375" s="79" t="n">
        <f aca="false">SUM(O375:V375)-K375</f>
        <v>0</v>
      </c>
      <c r="O375" s="77"/>
      <c r="P375" s="77"/>
      <c r="Q375" s="77"/>
      <c r="R375" s="77"/>
      <c r="S375" s="77"/>
      <c r="T375" s="77"/>
      <c r="U375" s="77"/>
      <c r="V375" s="77"/>
      <c r="W375" s="74"/>
      <c r="X375" s="74"/>
    </row>
    <row r="376" s="125" customFormat="true" ht="14.15" hidden="true" customHeight="false" outlineLevel="1" collapsed="false">
      <c r="A376" s="117" t="s">
        <v>738</v>
      </c>
      <c r="B376" s="118"/>
      <c r="C376" s="118"/>
      <c r="D376" s="118"/>
      <c r="E376" s="129" t="s">
        <v>700</v>
      </c>
      <c r="F376" s="130"/>
      <c r="G376" s="130"/>
      <c r="H376" s="55"/>
      <c r="I376" s="130"/>
      <c r="J376" s="130"/>
      <c r="K376" s="121"/>
      <c r="L376" s="130"/>
      <c r="M376" s="130"/>
      <c r="N376" s="124" t="n">
        <f aca="false">SUM(O376:V376)-K376</f>
        <v>0</v>
      </c>
      <c r="O376" s="122"/>
      <c r="P376" s="122"/>
      <c r="Q376" s="122"/>
      <c r="R376" s="122"/>
      <c r="S376" s="122"/>
      <c r="T376" s="122"/>
      <c r="U376" s="122"/>
      <c r="V376" s="122"/>
      <c r="W376" s="119"/>
      <c r="X376" s="119"/>
      <c r="Y376" s="131"/>
    </row>
    <row r="377" s="9" customFormat="true" ht="23.85" hidden="true" customHeight="false" outlineLevel="1" collapsed="false">
      <c r="A377" s="49" t="s">
        <v>739</v>
      </c>
      <c r="B377" s="50" t="s">
        <v>49</v>
      </c>
      <c r="C377" s="50" t="s">
        <v>702</v>
      </c>
      <c r="D377" s="50" t="s">
        <v>51</v>
      </c>
      <c r="E377" s="45" t="s">
        <v>703</v>
      </c>
      <c r="F377" s="7" t="s">
        <v>121</v>
      </c>
      <c r="G377" s="51" t="n">
        <v>2.58</v>
      </c>
      <c r="H377" s="52"/>
      <c r="I377" s="46" t="n">
        <f aca="false">$D$1116</f>
        <v>0</v>
      </c>
      <c r="J377" s="53" t="n">
        <f aca="false">TRUNC(H377*(1+I377),2)</f>
        <v>0</v>
      </c>
      <c r="K377" s="54" t="n">
        <f aca="false">TRUNC(J377*G377,2)</f>
        <v>0</v>
      </c>
      <c r="L377" s="51"/>
      <c r="M377" s="46"/>
      <c r="N377" s="7" t="n">
        <f aca="false">SUM(O377:V377)-K377</f>
        <v>0</v>
      </c>
      <c r="O377" s="51"/>
      <c r="P377" s="51"/>
      <c r="Q377" s="51"/>
      <c r="R377" s="51"/>
      <c r="S377" s="51"/>
      <c r="T377" s="51"/>
      <c r="U377" s="51" t="n">
        <f aca="false">K377</f>
        <v>0</v>
      </c>
      <c r="V377" s="51"/>
      <c r="W377" s="7"/>
      <c r="X377" s="7"/>
      <c r="IM377" s="10"/>
      <c r="IN377" s="10"/>
    </row>
    <row r="378" s="9" customFormat="true" ht="14.15" hidden="true" customHeight="false" outlineLevel="1" collapsed="false">
      <c r="A378" s="49" t="s">
        <v>740</v>
      </c>
      <c r="B378" s="50" t="s">
        <v>49</v>
      </c>
      <c r="C378" s="50" t="s">
        <v>705</v>
      </c>
      <c r="D378" s="50" t="s">
        <v>51</v>
      </c>
      <c r="E378" s="45" t="s">
        <v>706</v>
      </c>
      <c r="F378" s="7" t="s">
        <v>121</v>
      </c>
      <c r="G378" s="51" t="n">
        <v>0.65</v>
      </c>
      <c r="H378" s="52"/>
      <c r="I378" s="46" t="n">
        <f aca="false">$D$1116</f>
        <v>0</v>
      </c>
      <c r="J378" s="53" t="n">
        <f aca="false">TRUNC(H378*(1+I378),2)</f>
        <v>0</v>
      </c>
      <c r="K378" s="54" t="n">
        <f aca="false">TRUNC(J378*G378,2)</f>
        <v>0</v>
      </c>
      <c r="L378" s="51"/>
      <c r="M378" s="46"/>
      <c r="N378" s="7" t="n">
        <f aca="false">SUM(O378:V378)-K378</f>
        <v>0</v>
      </c>
      <c r="O378" s="51"/>
      <c r="P378" s="51"/>
      <c r="Q378" s="51"/>
      <c r="R378" s="51"/>
      <c r="S378" s="51"/>
      <c r="T378" s="51"/>
      <c r="U378" s="51" t="n">
        <f aca="false">K378</f>
        <v>0</v>
      </c>
      <c r="V378" s="51"/>
      <c r="W378" s="7"/>
      <c r="X378" s="7"/>
      <c r="IM378" s="10"/>
      <c r="IN378" s="10"/>
    </row>
    <row r="379" s="9" customFormat="true" ht="23.85" hidden="true" customHeight="false" outlineLevel="1" collapsed="false">
      <c r="A379" s="49" t="s">
        <v>741</v>
      </c>
      <c r="B379" s="50" t="s">
        <v>49</v>
      </c>
      <c r="C379" s="50" t="s">
        <v>708</v>
      </c>
      <c r="D379" s="50" t="s">
        <v>51</v>
      </c>
      <c r="E379" s="45" t="s">
        <v>709</v>
      </c>
      <c r="F379" s="7" t="s">
        <v>64</v>
      </c>
      <c r="G379" s="51" t="n">
        <v>12.9</v>
      </c>
      <c r="H379" s="52"/>
      <c r="I379" s="46" t="n">
        <f aca="false">$D$1116</f>
        <v>0</v>
      </c>
      <c r="J379" s="53" t="n">
        <f aca="false">TRUNC(H379*(1+I379),2)</f>
        <v>0</v>
      </c>
      <c r="K379" s="54" t="n">
        <f aca="false">TRUNC(J379*G379,2)</f>
        <v>0</v>
      </c>
      <c r="L379" s="51"/>
      <c r="M379" s="46"/>
      <c r="N379" s="7" t="n">
        <f aca="false">SUM(O379:V379)-K379</f>
        <v>0</v>
      </c>
      <c r="O379" s="51"/>
      <c r="P379" s="51"/>
      <c r="Q379" s="51"/>
      <c r="R379" s="51"/>
      <c r="S379" s="51"/>
      <c r="T379" s="51"/>
      <c r="U379" s="51" t="n">
        <f aca="false">K379</f>
        <v>0</v>
      </c>
      <c r="V379" s="51"/>
      <c r="W379" s="7"/>
      <c r="X379" s="7"/>
      <c r="IM379" s="10"/>
      <c r="IN379" s="10"/>
    </row>
    <row r="380" s="9" customFormat="true" ht="23.85" hidden="true" customHeight="false" outlineLevel="1" collapsed="false">
      <c r="A380" s="49" t="s">
        <v>742</v>
      </c>
      <c r="B380" s="50" t="s">
        <v>49</v>
      </c>
      <c r="C380" s="50" t="s">
        <v>711</v>
      </c>
      <c r="D380" s="50" t="s">
        <v>51</v>
      </c>
      <c r="E380" s="45" t="s">
        <v>712</v>
      </c>
      <c r="F380" s="7" t="s">
        <v>64</v>
      </c>
      <c r="G380" s="51" t="n">
        <v>12.9</v>
      </c>
      <c r="H380" s="52"/>
      <c r="I380" s="46" t="n">
        <f aca="false">$D$1116</f>
        <v>0</v>
      </c>
      <c r="J380" s="53" t="n">
        <f aca="false">TRUNC(H380*(1+I380),2)</f>
        <v>0</v>
      </c>
      <c r="K380" s="54" t="n">
        <f aca="false">TRUNC(J380*G380,2)</f>
        <v>0</v>
      </c>
      <c r="L380" s="51"/>
      <c r="M380" s="46"/>
      <c r="N380" s="7" t="n">
        <f aca="false">SUM(O380:V380)-K380</f>
        <v>0</v>
      </c>
      <c r="O380" s="51"/>
      <c r="P380" s="51"/>
      <c r="Q380" s="51"/>
      <c r="R380" s="51"/>
      <c r="S380" s="51"/>
      <c r="T380" s="51"/>
      <c r="U380" s="51" t="n">
        <f aca="false">K380</f>
        <v>0</v>
      </c>
      <c r="V380" s="51"/>
      <c r="W380" s="7"/>
      <c r="X380" s="7"/>
      <c r="IM380" s="10"/>
      <c r="IN380" s="10"/>
    </row>
    <row r="381" s="131" customFormat="true" ht="12.8" hidden="true" customHeight="false" outlineLevel="1" collapsed="false">
      <c r="A381" s="117" t="s">
        <v>743</v>
      </c>
      <c r="B381" s="119"/>
      <c r="C381" s="119"/>
      <c r="D381" s="119"/>
      <c r="E381" s="129" t="s">
        <v>714</v>
      </c>
      <c r="F381" s="119"/>
      <c r="G381" s="119"/>
      <c r="H381" s="55"/>
      <c r="I381" s="123"/>
      <c r="J381" s="123"/>
      <c r="K381" s="122"/>
      <c r="L381" s="122"/>
      <c r="M381" s="123"/>
      <c r="N381" s="124"/>
      <c r="O381" s="122"/>
      <c r="P381" s="122"/>
      <c r="Q381" s="122"/>
      <c r="R381" s="122"/>
      <c r="S381" s="122"/>
      <c r="T381" s="122"/>
      <c r="U381" s="122"/>
      <c r="V381" s="122"/>
      <c r="W381" s="124"/>
      <c r="X381" s="124"/>
      <c r="IM381" s="125"/>
      <c r="IN381" s="125"/>
    </row>
    <row r="382" s="9" customFormat="true" ht="23.85" hidden="true" customHeight="false" outlineLevel="1" collapsed="false">
      <c r="A382" s="49" t="s">
        <v>744</v>
      </c>
      <c r="B382" s="50" t="s">
        <v>49</v>
      </c>
      <c r="C382" s="50" t="s">
        <v>716</v>
      </c>
      <c r="D382" s="50" t="s">
        <v>51</v>
      </c>
      <c r="E382" s="45" t="s">
        <v>717</v>
      </c>
      <c r="F382" s="7" t="s">
        <v>64</v>
      </c>
      <c r="G382" s="51" t="n">
        <v>186.26</v>
      </c>
      <c r="H382" s="52"/>
      <c r="I382" s="46" t="n">
        <f aca="false">$D$1116</f>
        <v>0</v>
      </c>
      <c r="J382" s="53" t="n">
        <f aca="false">TRUNC(H382*(1+I382),2)</f>
        <v>0</v>
      </c>
      <c r="K382" s="54" t="n">
        <f aca="false">TRUNC(J382*G382,2)</f>
        <v>0</v>
      </c>
      <c r="L382" s="51"/>
      <c r="M382" s="46"/>
      <c r="N382" s="7" t="n">
        <f aca="false">SUM(O382:V382)-K382</f>
        <v>0</v>
      </c>
      <c r="O382" s="51"/>
      <c r="P382" s="51"/>
      <c r="Q382" s="51"/>
      <c r="R382" s="51"/>
      <c r="S382" s="51"/>
      <c r="T382" s="51"/>
      <c r="U382" s="51"/>
      <c r="V382" s="51" t="n">
        <f aca="false">K382</f>
        <v>0</v>
      </c>
      <c r="W382" s="7"/>
      <c r="X382" s="7"/>
      <c r="IM382" s="10"/>
      <c r="IN382" s="10"/>
    </row>
    <row r="383" s="80" customFormat="true" ht="14.15" hidden="true" customHeight="false" outlineLevel="1" collapsed="false">
      <c r="A383" s="73" t="s">
        <v>745</v>
      </c>
      <c r="B383" s="75"/>
      <c r="C383" s="75"/>
      <c r="D383" s="74"/>
      <c r="E383" s="76" t="s">
        <v>719</v>
      </c>
      <c r="F383" s="74"/>
      <c r="G383" s="74"/>
      <c r="H383" s="55"/>
      <c r="I383" s="78"/>
      <c r="J383" s="78"/>
      <c r="K383" s="94"/>
      <c r="L383" s="77"/>
      <c r="M383" s="78"/>
      <c r="N383" s="79" t="n">
        <f aca="false">SUM(O383:V383)-K383</f>
        <v>0</v>
      </c>
      <c r="O383" s="77"/>
      <c r="P383" s="77"/>
      <c r="Q383" s="77"/>
      <c r="R383" s="77"/>
      <c r="S383" s="77"/>
      <c r="T383" s="77"/>
      <c r="U383" s="77"/>
      <c r="V383" s="77"/>
      <c r="W383" s="79"/>
      <c r="X383" s="79"/>
      <c r="IM383" s="89"/>
      <c r="IN383" s="89"/>
    </row>
    <row r="384" s="49" customFormat="true" ht="35.05" hidden="true" customHeight="false" outlineLevel="1" collapsed="false">
      <c r="A384" s="49" t="s">
        <v>746</v>
      </c>
      <c r="B384" s="50" t="s">
        <v>49</v>
      </c>
      <c r="C384" s="50" t="n">
        <v>87263</v>
      </c>
      <c r="D384" s="50" t="s">
        <v>51</v>
      </c>
      <c r="E384" s="45" t="s">
        <v>721</v>
      </c>
      <c r="F384" s="7" t="s">
        <v>64</v>
      </c>
      <c r="G384" s="51" t="n">
        <v>186.28</v>
      </c>
      <c r="H384" s="52"/>
      <c r="I384" s="46" t="n">
        <f aca="false">$D$1116</f>
        <v>0</v>
      </c>
      <c r="J384" s="53" t="n">
        <f aca="false">TRUNC(H384*(1+I384),2)</f>
        <v>0</v>
      </c>
      <c r="K384" s="54" t="n">
        <f aca="false">TRUNC(J384*G384,2)</f>
        <v>0</v>
      </c>
      <c r="N384" s="7" t="n">
        <f aca="false">SUM(O384:V384)-K384</f>
        <v>0</v>
      </c>
      <c r="O384" s="51"/>
      <c r="P384" s="51"/>
      <c r="Q384" s="51"/>
      <c r="R384" s="51"/>
      <c r="S384" s="51"/>
      <c r="T384" s="51"/>
      <c r="U384" s="51"/>
      <c r="V384" s="51" t="n">
        <f aca="false">K384</f>
        <v>0</v>
      </c>
      <c r="W384" s="83"/>
      <c r="X384" s="83"/>
      <c r="Y384" s="9"/>
      <c r="Z384" s="128"/>
      <c r="AA384" s="128"/>
      <c r="AB384" s="128"/>
      <c r="AC384" s="128"/>
      <c r="AD384" s="128"/>
      <c r="AE384" s="128"/>
      <c r="AF384" s="128"/>
      <c r="AG384" s="128"/>
    </row>
    <row r="385" s="10" customFormat="true" ht="23.85" hidden="true" customHeight="false" outlineLevel="1" collapsed="false">
      <c r="A385" s="49" t="s">
        <v>747</v>
      </c>
      <c r="B385" s="50" t="s">
        <v>49</v>
      </c>
      <c r="C385" s="50" t="n">
        <v>88650</v>
      </c>
      <c r="D385" s="50" t="s">
        <v>51</v>
      </c>
      <c r="E385" s="45" t="s">
        <v>723</v>
      </c>
      <c r="F385" s="7" t="s">
        <v>130</v>
      </c>
      <c r="G385" s="51" t="n">
        <v>113.47</v>
      </c>
      <c r="H385" s="52"/>
      <c r="I385" s="46" t="n">
        <f aca="false">$D$1116</f>
        <v>0</v>
      </c>
      <c r="J385" s="53" t="n">
        <f aca="false">TRUNC(H385*(1+I385),2)</f>
        <v>0</v>
      </c>
      <c r="K385" s="54" t="n">
        <f aca="false">TRUNC(J385*G385,2)</f>
        <v>0</v>
      </c>
      <c r="L385" s="49"/>
      <c r="M385" s="49"/>
      <c r="N385" s="7" t="n">
        <f aca="false">SUM(O385:V385)-K385</f>
        <v>0</v>
      </c>
      <c r="O385" s="51"/>
      <c r="P385" s="51"/>
      <c r="Q385" s="51"/>
      <c r="R385" s="51"/>
      <c r="S385" s="51"/>
      <c r="T385" s="51"/>
      <c r="U385" s="51"/>
      <c r="V385" s="51" t="n">
        <f aca="false">K385</f>
        <v>0</v>
      </c>
      <c r="W385" s="83"/>
      <c r="X385" s="83"/>
      <c r="Z385" s="128"/>
      <c r="AA385" s="128"/>
      <c r="AB385" s="128"/>
      <c r="AC385" s="128"/>
      <c r="AD385" s="128"/>
      <c r="AE385" s="128"/>
      <c r="AF385" s="128"/>
      <c r="AG385" s="128"/>
    </row>
    <row r="386" s="10" customFormat="true" ht="14.15" hidden="true" customHeight="false" outlineLevel="1" collapsed="false">
      <c r="A386" s="49" t="s">
        <v>748</v>
      </c>
      <c r="B386" s="50" t="s">
        <v>49</v>
      </c>
      <c r="C386" s="50" t="s">
        <v>725</v>
      </c>
      <c r="D386" s="50" t="s">
        <v>80</v>
      </c>
      <c r="E386" s="45" t="s">
        <v>726</v>
      </c>
      <c r="F386" s="7" t="s">
        <v>130</v>
      </c>
      <c r="G386" s="51" t="n">
        <v>3.4</v>
      </c>
      <c r="H386" s="52"/>
      <c r="I386" s="46" t="n">
        <f aca="false">$D$1116</f>
        <v>0</v>
      </c>
      <c r="J386" s="53" t="n">
        <f aca="false">TRUNC(H386*(1+I386),2)</f>
        <v>0</v>
      </c>
      <c r="K386" s="54" t="n">
        <f aca="false">TRUNC(J386*G386,2)</f>
        <v>0</v>
      </c>
      <c r="L386" s="60"/>
      <c r="M386" s="60"/>
      <c r="N386" s="7" t="n">
        <f aca="false">SUM(O386:V386)-K386</f>
        <v>0</v>
      </c>
      <c r="O386" s="51"/>
      <c r="P386" s="51"/>
      <c r="Q386" s="51"/>
      <c r="R386" s="51"/>
      <c r="S386" s="51"/>
      <c r="T386" s="51"/>
      <c r="U386" s="51"/>
      <c r="V386" s="51" t="n">
        <f aca="false">K386</f>
        <v>0</v>
      </c>
      <c r="W386" s="83"/>
      <c r="X386" s="83"/>
      <c r="Z386" s="128"/>
      <c r="AA386" s="128"/>
      <c r="AB386" s="128"/>
      <c r="AC386" s="128"/>
      <c r="AD386" s="128"/>
      <c r="AE386" s="128"/>
      <c r="AF386" s="128"/>
      <c r="AG386" s="128"/>
    </row>
    <row r="387" s="10" customFormat="true" ht="14.15" hidden="true" customHeight="false" outlineLevel="1" collapsed="false">
      <c r="A387" s="49" t="s">
        <v>749</v>
      </c>
      <c r="B387" s="50" t="s">
        <v>49</v>
      </c>
      <c r="C387" s="50" t="s">
        <v>728</v>
      </c>
      <c r="D387" s="50" t="s">
        <v>80</v>
      </c>
      <c r="E387" s="45" t="s">
        <v>729</v>
      </c>
      <c r="F387" s="7" t="s">
        <v>130</v>
      </c>
      <c r="G387" s="51" t="n">
        <v>1.8</v>
      </c>
      <c r="H387" s="52"/>
      <c r="I387" s="46" t="n">
        <f aca="false">$D$1116</f>
        <v>0</v>
      </c>
      <c r="J387" s="53" t="n">
        <f aca="false">TRUNC(H387*(1+I387),2)</f>
        <v>0</v>
      </c>
      <c r="K387" s="54" t="n">
        <f aca="false">TRUNC(J387*G387,2)</f>
        <v>0</v>
      </c>
      <c r="L387" s="60"/>
      <c r="M387" s="60"/>
      <c r="N387" s="7" t="n">
        <f aca="false">SUM(O387:V387)-K387</f>
        <v>0</v>
      </c>
      <c r="O387" s="51"/>
      <c r="P387" s="51"/>
      <c r="Q387" s="51"/>
      <c r="R387" s="51"/>
      <c r="S387" s="51"/>
      <c r="T387" s="51"/>
      <c r="U387" s="51"/>
      <c r="V387" s="51" t="n">
        <f aca="false">K387</f>
        <v>0</v>
      </c>
      <c r="W387" s="83"/>
      <c r="X387" s="83"/>
      <c r="Z387" s="128"/>
      <c r="AA387" s="128"/>
      <c r="AB387" s="128"/>
      <c r="AC387" s="128"/>
      <c r="AD387" s="128"/>
      <c r="AE387" s="128"/>
      <c r="AF387" s="128"/>
      <c r="AG387" s="128"/>
    </row>
    <row r="388" s="72" customFormat="true" ht="12.8" hidden="true" customHeight="false" outlineLevel="1" collapsed="false">
      <c r="A388" s="68" t="s">
        <v>750</v>
      </c>
      <c r="B388" s="71"/>
      <c r="C388" s="71"/>
      <c r="D388" s="71"/>
      <c r="E388" s="68" t="s">
        <v>195</v>
      </c>
      <c r="F388" s="66"/>
      <c r="G388" s="66"/>
      <c r="H388" s="55"/>
      <c r="I388" s="66"/>
      <c r="J388" s="66"/>
      <c r="K388" s="84"/>
      <c r="L388" s="69"/>
      <c r="M388" s="70"/>
      <c r="N388" s="71"/>
      <c r="O388" s="69"/>
      <c r="P388" s="69"/>
      <c r="Q388" s="69"/>
      <c r="R388" s="69"/>
      <c r="S388" s="69"/>
      <c r="T388" s="69"/>
      <c r="U388" s="69"/>
      <c r="V388" s="69"/>
      <c r="W388" s="71"/>
      <c r="X388" s="71"/>
      <c r="IM388" s="85"/>
      <c r="IN388" s="85"/>
    </row>
    <row r="389" s="80" customFormat="true" ht="12.8" hidden="true" customHeight="false" outlineLevel="1" collapsed="false">
      <c r="A389" s="73" t="s">
        <v>751</v>
      </c>
      <c r="B389" s="75"/>
      <c r="C389" s="75"/>
      <c r="D389" s="95"/>
      <c r="E389" s="76" t="s">
        <v>752</v>
      </c>
      <c r="F389" s="74"/>
      <c r="G389" s="74"/>
      <c r="H389" s="55"/>
      <c r="I389" s="74"/>
      <c r="J389" s="74"/>
      <c r="K389" s="94"/>
      <c r="L389" s="77"/>
      <c r="M389" s="78"/>
      <c r="N389" s="79"/>
      <c r="O389" s="77"/>
      <c r="P389" s="77"/>
      <c r="Q389" s="77"/>
      <c r="R389" s="77"/>
      <c r="S389" s="77"/>
      <c r="T389" s="77"/>
      <c r="U389" s="77"/>
      <c r="V389" s="77"/>
      <c r="W389" s="79"/>
      <c r="X389" s="79"/>
      <c r="IM389" s="89"/>
      <c r="IN389" s="89"/>
    </row>
    <row r="390" s="9" customFormat="true" ht="23.85" hidden="true" customHeight="false" outlineLevel="1" collapsed="false">
      <c r="A390" s="49" t="s">
        <v>753</v>
      </c>
      <c r="B390" s="50" t="s">
        <v>49</v>
      </c>
      <c r="C390" s="50" t="s">
        <v>702</v>
      </c>
      <c r="D390" s="50" t="s">
        <v>51</v>
      </c>
      <c r="E390" s="45" t="s">
        <v>703</v>
      </c>
      <c r="F390" s="7" t="s">
        <v>121</v>
      </c>
      <c r="G390" s="51" t="n">
        <v>5.44</v>
      </c>
      <c r="H390" s="52"/>
      <c r="I390" s="46" t="n">
        <f aca="false">$D$1116</f>
        <v>0</v>
      </c>
      <c r="J390" s="53" t="n">
        <f aca="false">TRUNC(H390*(1+I390),2)</f>
        <v>0</v>
      </c>
      <c r="K390" s="54" t="n">
        <f aca="false">TRUNC(J390*G390,2)</f>
        <v>0</v>
      </c>
      <c r="L390" s="51"/>
      <c r="M390" s="46"/>
      <c r="N390" s="7"/>
      <c r="O390" s="51"/>
      <c r="P390" s="51"/>
      <c r="Q390" s="51"/>
      <c r="R390" s="51"/>
      <c r="S390" s="51"/>
      <c r="T390" s="51" t="n">
        <f aca="false">K390</f>
        <v>0</v>
      </c>
      <c r="U390" s="51"/>
      <c r="V390" s="51"/>
      <c r="W390" s="7"/>
      <c r="X390" s="7"/>
      <c r="IM390" s="10"/>
      <c r="IN390" s="10"/>
    </row>
    <row r="391" s="9" customFormat="true" ht="14.15" hidden="true" customHeight="false" outlineLevel="1" collapsed="false">
      <c r="A391" s="49" t="s">
        <v>754</v>
      </c>
      <c r="B391" s="50" t="s">
        <v>49</v>
      </c>
      <c r="C391" s="50" t="s">
        <v>705</v>
      </c>
      <c r="D391" s="50" t="s">
        <v>51</v>
      </c>
      <c r="E391" s="45" t="s">
        <v>706</v>
      </c>
      <c r="F391" s="7" t="s">
        <v>121</v>
      </c>
      <c r="G391" s="51" t="n">
        <v>1.36</v>
      </c>
      <c r="H391" s="52"/>
      <c r="I391" s="46" t="n">
        <f aca="false">$D$1116</f>
        <v>0</v>
      </c>
      <c r="J391" s="53" t="n">
        <f aca="false">TRUNC(H391*(1+I391),2)</f>
        <v>0</v>
      </c>
      <c r="K391" s="54" t="n">
        <f aca="false">TRUNC(J391*G391,2)</f>
        <v>0</v>
      </c>
      <c r="L391" s="51"/>
      <c r="M391" s="46"/>
      <c r="N391" s="7" t="n">
        <f aca="false">SUM(O391:V391)-K391</f>
        <v>0</v>
      </c>
      <c r="O391" s="51"/>
      <c r="P391" s="51"/>
      <c r="Q391" s="51"/>
      <c r="R391" s="51"/>
      <c r="S391" s="51"/>
      <c r="T391" s="51" t="n">
        <f aca="false">K391</f>
        <v>0</v>
      </c>
      <c r="U391" s="51"/>
      <c r="V391" s="51"/>
      <c r="W391" s="7"/>
      <c r="X391" s="7"/>
      <c r="IM391" s="10"/>
      <c r="IN391" s="10"/>
    </row>
    <row r="392" s="9" customFormat="true" ht="23.85" hidden="true" customHeight="false" outlineLevel="1" collapsed="false">
      <c r="A392" s="49" t="s">
        <v>755</v>
      </c>
      <c r="B392" s="50" t="s">
        <v>49</v>
      </c>
      <c r="C392" s="50" t="s">
        <v>708</v>
      </c>
      <c r="D392" s="50" t="s">
        <v>51</v>
      </c>
      <c r="E392" s="45" t="s">
        <v>709</v>
      </c>
      <c r="F392" s="7" t="s">
        <v>64</v>
      </c>
      <c r="G392" s="51" t="n">
        <v>27.18</v>
      </c>
      <c r="H392" s="52"/>
      <c r="I392" s="46" t="n">
        <f aca="false">$D$1116</f>
        <v>0</v>
      </c>
      <c r="J392" s="53" t="n">
        <f aca="false">TRUNC(H392*(1+I392),2)</f>
        <v>0</v>
      </c>
      <c r="K392" s="54" t="n">
        <f aca="false">TRUNC(J392*G392,2)</f>
        <v>0</v>
      </c>
      <c r="L392" s="51"/>
      <c r="M392" s="46"/>
      <c r="N392" s="7" t="n">
        <f aca="false">SUM(O392:V392)-K392</f>
        <v>0</v>
      </c>
      <c r="O392" s="51"/>
      <c r="P392" s="51"/>
      <c r="Q392" s="51"/>
      <c r="R392" s="51"/>
      <c r="S392" s="51"/>
      <c r="T392" s="51" t="n">
        <f aca="false">K392</f>
        <v>0</v>
      </c>
      <c r="U392" s="51"/>
      <c r="V392" s="51"/>
      <c r="W392" s="7"/>
      <c r="X392" s="7"/>
      <c r="IM392" s="10"/>
      <c r="IN392" s="10"/>
    </row>
    <row r="393" s="9" customFormat="true" ht="23.85" hidden="true" customHeight="false" outlineLevel="1" collapsed="false">
      <c r="A393" s="49" t="s">
        <v>756</v>
      </c>
      <c r="B393" s="50" t="s">
        <v>49</v>
      </c>
      <c r="C393" s="50" t="s">
        <v>711</v>
      </c>
      <c r="D393" s="50" t="s">
        <v>51</v>
      </c>
      <c r="E393" s="45" t="s">
        <v>712</v>
      </c>
      <c r="F393" s="7" t="s">
        <v>64</v>
      </c>
      <c r="G393" s="51" t="n">
        <v>27.18</v>
      </c>
      <c r="H393" s="52"/>
      <c r="I393" s="46" t="n">
        <f aca="false">$D$1116</f>
        <v>0</v>
      </c>
      <c r="J393" s="53" t="n">
        <f aca="false">TRUNC(H393*(1+I393),2)</f>
        <v>0</v>
      </c>
      <c r="K393" s="54" t="n">
        <f aca="false">TRUNC(J393*G393,2)</f>
        <v>0</v>
      </c>
      <c r="L393" s="51"/>
      <c r="M393" s="46"/>
      <c r="N393" s="7" t="n">
        <f aca="false">SUM(O393:V393)-K393</f>
        <v>0</v>
      </c>
      <c r="O393" s="51"/>
      <c r="P393" s="51"/>
      <c r="Q393" s="51"/>
      <c r="R393" s="51"/>
      <c r="S393" s="51"/>
      <c r="T393" s="51" t="n">
        <f aca="false">K393</f>
        <v>0</v>
      </c>
      <c r="U393" s="51"/>
      <c r="V393" s="51"/>
      <c r="W393" s="7"/>
      <c r="X393" s="7"/>
      <c r="IM393" s="10"/>
      <c r="IN393" s="10"/>
    </row>
    <row r="394" s="80" customFormat="true" ht="12.8" hidden="true" customHeight="false" outlineLevel="1" collapsed="false">
      <c r="A394" s="73" t="s">
        <v>757</v>
      </c>
      <c r="B394" s="74"/>
      <c r="C394" s="74"/>
      <c r="D394" s="74"/>
      <c r="E394" s="76" t="s">
        <v>758</v>
      </c>
      <c r="F394" s="74"/>
      <c r="G394" s="92"/>
      <c r="H394" s="55"/>
      <c r="I394" s="78"/>
      <c r="J394" s="78"/>
      <c r="K394" s="77"/>
      <c r="L394" s="77"/>
      <c r="M394" s="78"/>
      <c r="N394" s="79"/>
      <c r="O394" s="77"/>
      <c r="P394" s="77"/>
      <c r="Q394" s="77"/>
      <c r="R394" s="77"/>
      <c r="S394" s="77"/>
      <c r="T394" s="77"/>
      <c r="U394" s="77"/>
      <c r="V394" s="77"/>
      <c r="W394" s="79"/>
      <c r="X394" s="79"/>
      <c r="IM394" s="89"/>
      <c r="IN394" s="89"/>
    </row>
    <row r="395" s="9" customFormat="true" ht="23.85" hidden="true" customHeight="false" outlineLevel="1" collapsed="false">
      <c r="A395" s="49" t="s">
        <v>759</v>
      </c>
      <c r="B395" s="50" t="s">
        <v>49</v>
      </c>
      <c r="C395" s="50" t="s">
        <v>716</v>
      </c>
      <c r="D395" s="50" t="s">
        <v>51</v>
      </c>
      <c r="E395" s="45" t="s">
        <v>717</v>
      </c>
      <c r="F395" s="7" t="s">
        <v>64</v>
      </c>
      <c r="G395" s="51" t="n">
        <v>27.18</v>
      </c>
      <c r="H395" s="52"/>
      <c r="I395" s="46" t="n">
        <f aca="false">$D$1116</f>
        <v>0</v>
      </c>
      <c r="J395" s="53" t="n">
        <f aca="false">TRUNC(H395*(1+I395),2)</f>
        <v>0</v>
      </c>
      <c r="K395" s="54" t="n">
        <f aca="false">TRUNC(J395*G395,2)</f>
        <v>0</v>
      </c>
      <c r="L395" s="51"/>
      <c r="M395" s="46"/>
      <c r="N395" s="7"/>
      <c r="O395" s="51"/>
      <c r="P395" s="51"/>
      <c r="Q395" s="51"/>
      <c r="R395" s="51"/>
      <c r="S395" s="51"/>
      <c r="T395" s="51" t="n">
        <f aca="false">K395</f>
        <v>0</v>
      </c>
      <c r="U395" s="51"/>
      <c r="V395" s="51"/>
      <c r="W395" s="7"/>
      <c r="X395" s="7"/>
      <c r="IM395" s="10"/>
      <c r="IN395" s="10"/>
    </row>
    <row r="396" s="80" customFormat="true" ht="14.15" hidden="true" customHeight="false" outlineLevel="1" collapsed="false">
      <c r="A396" s="73" t="s">
        <v>760</v>
      </c>
      <c r="B396" s="75"/>
      <c r="C396" s="75"/>
      <c r="D396" s="79"/>
      <c r="E396" s="76" t="s">
        <v>719</v>
      </c>
      <c r="F396" s="74"/>
      <c r="G396" s="74"/>
      <c r="H396" s="55"/>
      <c r="I396" s="94"/>
      <c r="J396" s="94"/>
      <c r="K396" s="94"/>
      <c r="L396" s="77"/>
      <c r="M396" s="78"/>
      <c r="N396" s="79" t="n">
        <f aca="false">SUM(O396:V396)-K396</f>
        <v>0</v>
      </c>
      <c r="O396" s="77"/>
      <c r="P396" s="77"/>
      <c r="Q396" s="77"/>
      <c r="R396" s="77"/>
      <c r="S396" s="77"/>
      <c r="T396" s="77"/>
      <c r="U396" s="77"/>
      <c r="V396" s="77"/>
      <c r="W396" s="79"/>
      <c r="X396" s="79"/>
      <c r="IM396" s="89"/>
      <c r="IN396" s="89"/>
    </row>
    <row r="397" s="49" customFormat="true" ht="14.15" hidden="true" customHeight="false" outlineLevel="1" collapsed="false">
      <c r="A397" s="49" t="s">
        <v>761</v>
      </c>
      <c r="B397" s="50" t="s">
        <v>49</v>
      </c>
      <c r="C397" s="50" t="s">
        <v>762</v>
      </c>
      <c r="D397" s="50" t="s">
        <v>51</v>
      </c>
      <c r="E397" s="45" t="s">
        <v>763</v>
      </c>
      <c r="F397" s="7" t="s">
        <v>64</v>
      </c>
      <c r="G397" s="51" t="n">
        <v>10.22</v>
      </c>
      <c r="H397" s="52"/>
      <c r="I397" s="46" t="n">
        <f aca="false">$D$1116</f>
        <v>0</v>
      </c>
      <c r="J397" s="53" t="n">
        <f aca="false">TRUNC(H397*(1+I397),2)</f>
        <v>0</v>
      </c>
      <c r="K397" s="54" t="n">
        <f aca="false">TRUNC(J397*G397,2)</f>
        <v>0</v>
      </c>
      <c r="N397" s="7" t="n">
        <f aca="false">SUM(O397:V397)-K397</f>
        <v>0</v>
      </c>
      <c r="O397" s="51"/>
      <c r="P397" s="51"/>
      <c r="Q397" s="51"/>
      <c r="R397" s="51"/>
      <c r="S397" s="51"/>
      <c r="T397" s="51"/>
      <c r="U397" s="51" t="n">
        <f aca="false">K397</f>
        <v>0</v>
      </c>
      <c r="V397" s="51"/>
      <c r="W397" s="83"/>
      <c r="X397" s="83"/>
      <c r="Y397" s="9"/>
      <c r="Z397" s="128"/>
      <c r="AA397" s="128"/>
      <c r="AB397" s="128"/>
      <c r="AC397" s="128"/>
      <c r="AD397" s="128"/>
      <c r="AE397" s="128"/>
      <c r="AF397" s="128"/>
      <c r="AG397" s="128"/>
    </row>
    <row r="398" s="49" customFormat="true" ht="23.85" hidden="true" customHeight="false" outlineLevel="1" collapsed="false">
      <c r="A398" s="49" t="s">
        <v>764</v>
      </c>
      <c r="B398" s="50" t="s">
        <v>49</v>
      </c>
      <c r="C398" s="50" t="s">
        <v>765</v>
      </c>
      <c r="D398" s="50" t="s">
        <v>80</v>
      </c>
      <c r="E398" s="45" t="s">
        <v>766</v>
      </c>
      <c r="F398" s="7" t="s">
        <v>64</v>
      </c>
      <c r="G398" s="51" t="n">
        <v>172.25</v>
      </c>
      <c r="H398" s="52"/>
      <c r="I398" s="46" t="n">
        <f aca="false">$D$1116</f>
        <v>0</v>
      </c>
      <c r="J398" s="53" t="n">
        <f aca="false">TRUNC(H398*(1+I398),2)</f>
        <v>0</v>
      </c>
      <c r="K398" s="54" t="n">
        <f aca="false">TRUNC(J398*G398,2)</f>
        <v>0</v>
      </c>
      <c r="N398" s="7" t="n">
        <f aca="false">SUM(O398:V398)-K398</f>
        <v>0</v>
      </c>
      <c r="O398" s="51"/>
      <c r="P398" s="51"/>
      <c r="Q398" s="51"/>
      <c r="R398" s="51"/>
      <c r="S398" s="51"/>
      <c r="T398" s="51"/>
      <c r="U398" s="51" t="n">
        <f aca="false">K398</f>
        <v>0</v>
      </c>
      <c r="V398" s="51"/>
      <c r="W398" s="83"/>
      <c r="X398" s="83"/>
      <c r="Y398" s="9"/>
      <c r="Z398" s="128"/>
      <c r="AA398" s="128"/>
      <c r="AB398" s="128"/>
      <c r="AC398" s="128"/>
      <c r="AD398" s="128"/>
      <c r="AE398" s="128"/>
      <c r="AF398" s="128"/>
      <c r="AG398" s="128"/>
    </row>
    <row r="399" s="49" customFormat="true" ht="23.85" hidden="true" customHeight="false" outlineLevel="1" collapsed="false">
      <c r="A399" s="49" t="s">
        <v>767</v>
      </c>
      <c r="B399" s="50" t="s">
        <v>49</v>
      </c>
      <c r="C399" s="50" t="s">
        <v>768</v>
      </c>
      <c r="D399" s="50" t="s">
        <v>80</v>
      </c>
      <c r="E399" s="45" t="s">
        <v>769</v>
      </c>
      <c r="F399" s="7" t="s">
        <v>64</v>
      </c>
      <c r="G399" s="51" t="n">
        <v>209.98</v>
      </c>
      <c r="H399" s="52"/>
      <c r="I399" s="46" t="n">
        <f aca="false">$D$1116</f>
        <v>0</v>
      </c>
      <c r="J399" s="53" t="n">
        <f aca="false">TRUNC(H399*(1+I399),2)</f>
        <v>0</v>
      </c>
      <c r="K399" s="54" t="n">
        <f aca="false">TRUNC(J399*G399,2)</f>
        <v>0</v>
      </c>
      <c r="N399" s="7" t="n">
        <f aca="false">SUM(O399:V399)-K399</f>
        <v>0</v>
      </c>
      <c r="O399" s="51"/>
      <c r="P399" s="51"/>
      <c r="Q399" s="51"/>
      <c r="R399" s="51"/>
      <c r="S399" s="51"/>
      <c r="T399" s="51"/>
      <c r="U399" s="51" t="n">
        <f aca="false">K399</f>
        <v>0</v>
      </c>
      <c r="V399" s="51"/>
      <c r="W399" s="83"/>
      <c r="X399" s="83"/>
      <c r="Y399" s="9"/>
      <c r="Z399" s="128"/>
      <c r="AA399" s="128"/>
      <c r="AB399" s="128"/>
      <c r="AC399" s="128"/>
      <c r="AD399" s="128"/>
      <c r="AE399" s="128"/>
      <c r="AF399" s="128"/>
      <c r="AG399" s="128"/>
    </row>
    <row r="400" s="49" customFormat="true" ht="14.15" hidden="true" customHeight="false" outlineLevel="1" collapsed="false">
      <c r="A400" s="49" t="s">
        <v>770</v>
      </c>
      <c r="B400" s="50" t="s">
        <v>49</v>
      </c>
      <c r="C400" s="50" t="s">
        <v>771</v>
      </c>
      <c r="D400" s="50" t="s">
        <v>80</v>
      </c>
      <c r="E400" s="45" t="s">
        <v>772</v>
      </c>
      <c r="F400" s="7" t="s">
        <v>64</v>
      </c>
      <c r="G400" s="51" t="n">
        <v>41.4</v>
      </c>
      <c r="H400" s="52"/>
      <c r="I400" s="46" t="n">
        <f aca="false">$D$1116</f>
        <v>0</v>
      </c>
      <c r="J400" s="53" t="n">
        <f aca="false">TRUNC(H400*(1+I400),2)</f>
        <v>0</v>
      </c>
      <c r="K400" s="54" t="n">
        <f aca="false">TRUNC(J400*G400,2)</f>
        <v>0</v>
      </c>
      <c r="N400" s="7" t="n">
        <f aca="false">SUM(O400:V400)-K400</f>
        <v>0</v>
      </c>
      <c r="O400" s="51"/>
      <c r="P400" s="51"/>
      <c r="Q400" s="51"/>
      <c r="R400" s="51"/>
      <c r="S400" s="51"/>
      <c r="T400" s="51"/>
      <c r="U400" s="51" t="n">
        <f aca="false">K400</f>
        <v>0</v>
      </c>
      <c r="V400" s="51"/>
      <c r="W400" s="83"/>
      <c r="X400" s="83"/>
      <c r="Y400" s="9"/>
      <c r="Z400" s="128"/>
      <c r="AA400" s="128"/>
      <c r="AB400" s="128"/>
      <c r="AC400" s="128"/>
      <c r="AD400" s="128"/>
      <c r="AE400" s="128"/>
      <c r="AF400" s="128"/>
      <c r="AG400" s="128"/>
    </row>
    <row r="401" s="9" customFormat="true" ht="23.85" hidden="true" customHeight="false" outlineLevel="1" collapsed="false">
      <c r="A401" s="49" t="s">
        <v>773</v>
      </c>
      <c r="B401" s="50" t="s">
        <v>49</v>
      </c>
      <c r="C401" s="50" t="s">
        <v>774</v>
      </c>
      <c r="D401" s="50" t="s">
        <v>51</v>
      </c>
      <c r="E401" s="45" t="s">
        <v>775</v>
      </c>
      <c r="F401" s="7" t="s">
        <v>130</v>
      </c>
      <c r="G401" s="51" t="n">
        <v>30</v>
      </c>
      <c r="H401" s="52"/>
      <c r="I401" s="46" t="n">
        <f aca="false">$D$1116</f>
        <v>0</v>
      </c>
      <c r="J401" s="53" t="n">
        <f aca="false">TRUNC(H401*(1+I401),2)</f>
        <v>0</v>
      </c>
      <c r="K401" s="54" t="n">
        <f aca="false">TRUNC(J401*G401,2)</f>
        <v>0</v>
      </c>
      <c r="L401" s="51"/>
      <c r="M401" s="46"/>
      <c r="N401" s="7" t="n">
        <f aca="false">SUM(O401:V401)-K401</f>
        <v>0</v>
      </c>
      <c r="O401" s="51"/>
      <c r="P401" s="51"/>
      <c r="Q401" s="51"/>
      <c r="R401" s="51"/>
      <c r="S401" s="51"/>
      <c r="T401" s="51"/>
      <c r="U401" s="51" t="n">
        <f aca="false">K401</f>
        <v>0</v>
      </c>
      <c r="V401" s="51"/>
      <c r="W401" s="7"/>
      <c r="X401" s="7"/>
      <c r="IM401" s="10"/>
      <c r="IN401" s="10"/>
    </row>
    <row r="402" s="43" customFormat="true" ht="14.15" hidden="false" customHeight="false" outlineLevel="0" collapsed="false">
      <c r="A402" s="36" t="n">
        <v>13</v>
      </c>
      <c r="B402" s="37"/>
      <c r="C402" s="37"/>
      <c r="D402" s="37"/>
      <c r="E402" s="36" t="s">
        <v>776</v>
      </c>
      <c r="F402" s="38"/>
      <c r="G402" s="38"/>
      <c r="H402" s="55"/>
      <c r="I402" s="38"/>
      <c r="J402" s="38"/>
      <c r="K402" s="39"/>
      <c r="L402" s="40" t="n">
        <f aca="false">SUM(K406:K674)</f>
        <v>0</v>
      </c>
      <c r="M402" s="41" t="e">
        <f aca="false">(L402)/$L$1115</f>
        <v>#DIV/0!</v>
      </c>
      <c r="N402" s="42" t="n">
        <f aca="false">SUM(O402:V402)-K402</f>
        <v>0</v>
      </c>
      <c r="O402" s="40" t="str">
        <f aca="false">IF(SUM(O404:O674)&gt;0,SUM(O404:O674),"-")</f>
        <v>-</v>
      </c>
      <c r="P402" s="40" t="str">
        <f aca="false">IF(SUM(P404:P674)&gt;0,SUM(P404:P674),"-")</f>
        <v>-</v>
      </c>
      <c r="Q402" s="40" t="str">
        <f aca="false">IF(SUM(Q404:Q674)&gt;0,SUM(Q404:Q674),"-")</f>
        <v>-</v>
      </c>
      <c r="R402" s="40" t="str">
        <f aca="false">IF(SUM(R404:R674)&gt;0,SUM(R404:R674),"-")</f>
        <v>-</v>
      </c>
      <c r="S402" s="40" t="str">
        <f aca="false">IF(SUM(S404:S674)&gt;0,SUM(S404:S674),"-")</f>
        <v>-</v>
      </c>
      <c r="T402" s="40" t="str">
        <f aca="false">IF(SUM(T404:T674)&gt;0,SUM(T404:T674),"-")</f>
        <v>-</v>
      </c>
      <c r="U402" s="40" t="str">
        <f aca="false">IF(SUM(U404:U674)&gt;0,SUM(U404:U674),"-")</f>
        <v>-</v>
      </c>
      <c r="V402" s="40" t="str">
        <f aca="false">IF(SUM(V404:V674)&gt;0,SUM(V404:V674),"-")</f>
        <v>-</v>
      </c>
      <c r="W402" s="40" t="str">
        <f aca="false">IF(SUM(W404:W674)&gt;0,SUM(W404:W674),"-")</f>
        <v>-</v>
      </c>
      <c r="X402" s="40" t="str">
        <f aca="false">IF(SUM(X404:X674)&gt;0,SUM(X404:X674),"-")</f>
        <v>-</v>
      </c>
      <c r="IM402" s="44"/>
      <c r="IN402" s="44"/>
    </row>
    <row r="403" s="9" customFormat="true" ht="14.15" hidden="false" customHeight="false" outlineLevel="0" collapsed="false">
      <c r="A403" s="3"/>
      <c r="B403" s="7"/>
      <c r="C403" s="7"/>
      <c r="D403" s="83"/>
      <c r="E403" s="3"/>
      <c r="F403" s="50"/>
      <c r="G403" s="50"/>
      <c r="H403" s="55"/>
      <c r="I403" s="50"/>
      <c r="J403" s="50"/>
      <c r="K403" s="96"/>
      <c r="L403" s="51"/>
      <c r="M403" s="46"/>
      <c r="N403" s="46" t="n">
        <f aca="false">SUM(O403:V403)-K403</f>
        <v>0</v>
      </c>
      <c r="O403" s="7"/>
      <c r="P403" s="7"/>
      <c r="Q403" s="46"/>
      <c r="R403" s="46"/>
      <c r="S403" s="46"/>
      <c r="T403" s="46"/>
      <c r="U403" s="46"/>
      <c r="V403" s="46"/>
      <c r="W403" s="7"/>
      <c r="X403" s="7"/>
      <c r="IM403" s="10"/>
      <c r="IN403" s="10"/>
    </row>
    <row r="404" s="72" customFormat="true" ht="14.15" hidden="true" customHeight="false" outlineLevel="1" collapsed="false">
      <c r="A404" s="65" t="s">
        <v>777</v>
      </c>
      <c r="B404" s="67"/>
      <c r="C404" s="67"/>
      <c r="D404" s="67"/>
      <c r="E404" s="115" t="s">
        <v>778</v>
      </c>
      <c r="F404" s="71"/>
      <c r="G404" s="71"/>
      <c r="H404" s="52"/>
      <c r="I404" s="70"/>
      <c r="J404" s="70"/>
      <c r="K404" s="69"/>
      <c r="L404" s="69"/>
      <c r="M404" s="70"/>
      <c r="N404" s="71" t="n">
        <f aca="false">SUM(O404:V404)-K404</f>
        <v>0</v>
      </c>
      <c r="O404" s="69"/>
      <c r="P404" s="69"/>
      <c r="Q404" s="69"/>
      <c r="R404" s="69"/>
      <c r="S404" s="69"/>
      <c r="T404" s="69"/>
      <c r="U404" s="69"/>
      <c r="V404" s="69"/>
      <c r="W404" s="71"/>
      <c r="X404" s="71"/>
      <c r="IM404" s="85"/>
      <c r="IN404" s="85"/>
    </row>
    <row r="405" s="80" customFormat="true" ht="14.15" hidden="true" customHeight="false" outlineLevel="1" collapsed="false">
      <c r="A405" s="73" t="s">
        <v>779</v>
      </c>
      <c r="B405" s="74"/>
      <c r="C405" s="74"/>
      <c r="D405" s="75"/>
      <c r="E405" s="132" t="s">
        <v>780</v>
      </c>
      <c r="F405" s="93"/>
      <c r="G405" s="93"/>
      <c r="H405" s="52"/>
      <c r="I405" s="78"/>
      <c r="J405" s="78"/>
      <c r="K405" s="77"/>
      <c r="L405" s="77"/>
      <c r="M405" s="78"/>
      <c r="N405" s="79" t="n">
        <f aca="false">SUM(O405:V405)-K405</f>
        <v>0</v>
      </c>
      <c r="O405" s="77"/>
      <c r="P405" s="77"/>
      <c r="Q405" s="77"/>
      <c r="R405" s="77"/>
      <c r="S405" s="77"/>
      <c r="T405" s="77"/>
      <c r="U405" s="77"/>
      <c r="V405" s="77"/>
      <c r="W405" s="79"/>
      <c r="X405" s="79"/>
      <c r="IM405" s="89"/>
      <c r="IN405" s="89"/>
    </row>
    <row r="406" s="9" customFormat="true" ht="35.05" hidden="true" customHeight="false" outlineLevel="1" collapsed="false">
      <c r="A406" s="49" t="s">
        <v>781</v>
      </c>
      <c r="B406" s="50" t="s">
        <v>49</v>
      </c>
      <c r="C406" s="50" t="s">
        <v>782</v>
      </c>
      <c r="D406" s="50" t="s">
        <v>51</v>
      </c>
      <c r="E406" s="45" t="s">
        <v>783</v>
      </c>
      <c r="F406" s="7" t="s">
        <v>117</v>
      </c>
      <c r="G406" s="51" t="n">
        <v>1</v>
      </c>
      <c r="H406" s="52"/>
      <c r="I406" s="46" t="n">
        <f aca="false">$D$1116</f>
        <v>0</v>
      </c>
      <c r="J406" s="53" t="n">
        <f aca="false">TRUNC(H406*(1+I406),2)</f>
        <v>0</v>
      </c>
      <c r="K406" s="54" t="n">
        <f aca="false">TRUNC(J406*G406,2)</f>
        <v>0</v>
      </c>
      <c r="L406" s="51"/>
      <c r="M406" s="46"/>
      <c r="N406" s="7" t="n">
        <f aca="false">SUM(O406:V406)-K406</f>
        <v>0</v>
      </c>
      <c r="O406" s="51"/>
      <c r="P406" s="51"/>
      <c r="Q406" s="51"/>
      <c r="R406" s="51" t="n">
        <f aca="false">K406</f>
        <v>0</v>
      </c>
      <c r="S406" s="51"/>
      <c r="T406" s="51"/>
      <c r="U406" s="51"/>
      <c r="V406" s="51"/>
      <c r="W406" s="7"/>
      <c r="X406" s="7"/>
      <c r="IM406" s="10"/>
      <c r="IN406" s="10"/>
    </row>
    <row r="407" s="9" customFormat="true" ht="35.05" hidden="true" customHeight="false" outlineLevel="1" collapsed="false">
      <c r="A407" s="49" t="s">
        <v>784</v>
      </c>
      <c r="B407" s="50" t="s">
        <v>49</v>
      </c>
      <c r="C407" s="50" t="s">
        <v>785</v>
      </c>
      <c r="D407" s="50" t="s">
        <v>51</v>
      </c>
      <c r="E407" s="45" t="s">
        <v>786</v>
      </c>
      <c r="F407" s="7" t="s">
        <v>117</v>
      </c>
      <c r="G407" s="51" t="n">
        <v>3</v>
      </c>
      <c r="H407" s="52"/>
      <c r="I407" s="46" t="n">
        <f aca="false">$D$1116</f>
        <v>0</v>
      </c>
      <c r="J407" s="53" t="n">
        <f aca="false">TRUNC(H407*(1+I407),2)</f>
        <v>0</v>
      </c>
      <c r="K407" s="54" t="n">
        <f aca="false">TRUNC(J407*G407,2)</f>
        <v>0</v>
      </c>
      <c r="L407" s="51"/>
      <c r="M407" s="46"/>
      <c r="N407" s="7" t="n">
        <f aca="false">SUM(O407:V407)-K407</f>
        <v>0</v>
      </c>
      <c r="O407" s="51"/>
      <c r="P407" s="51"/>
      <c r="Q407" s="51"/>
      <c r="R407" s="51" t="n">
        <f aca="false">K407</f>
        <v>0</v>
      </c>
      <c r="S407" s="51"/>
      <c r="T407" s="51"/>
      <c r="U407" s="51"/>
      <c r="V407" s="51"/>
      <c r="W407" s="7"/>
      <c r="X407" s="7"/>
      <c r="IM407" s="10"/>
      <c r="IN407" s="10"/>
    </row>
    <row r="408" s="9" customFormat="true" ht="35.05" hidden="true" customHeight="false" outlineLevel="1" collapsed="false">
      <c r="A408" s="49" t="s">
        <v>787</v>
      </c>
      <c r="B408" s="50" t="s">
        <v>49</v>
      </c>
      <c r="C408" s="50" t="s">
        <v>788</v>
      </c>
      <c r="D408" s="50" t="s">
        <v>51</v>
      </c>
      <c r="E408" s="45" t="s">
        <v>789</v>
      </c>
      <c r="F408" s="7" t="s">
        <v>130</v>
      </c>
      <c r="G408" s="51" t="n">
        <v>1.5</v>
      </c>
      <c r="H408" s="52"/>
      <c r="I408" s="46" t="n">
        <f aca="false">$D$1116</f>
        <v>0</v>
      </c>
      <c r="J408" s="53" t="n">
        <f aca="false">TRUNC(H408*(1+I408),2)</f>
        <v>0</v>
      </c>
      <c r="K408" s="54" t="n">
        <f aca="false">TRUNC(J408*G408,2)</f>
        <v>0</v>
      </c>
      <c r="L408" s="51"/>
      <c r="M408" s="46"/>
      <c r="N408" s="7"/>
      <c r="O408" s="51"/>
      <c r="P408" s="51"/>
      <c r="Q408" s="51"/>
      <c r="R408" s="51" t="n">
        <f aca="false">K408</f>
        <v>0</v>
      </c>
      <c r="S408" s="51"/>
      <c r="T408" s="51"/>
      <c r="U408" s="51"/>
      <c r="V408" s="51"/>
      <c r="W408" s="7"/>
      <c r="X408" s="7"/>
      <c r="IM408" s="10"/>
      <c r="IN408" s="10"/>
    </row>
    <row r="409" s="9" customFormat="true" ht="35.05" hidden="true" customHeight="false" outlineLevel="1" collapsed="false">
      <c r="A409" s="49" t="s">
        <v>790</v>
      </c>
      <c r="B409" s="50" t="s">
        <v>49</v>
      </c>
      <c r="C409" s="50" t="s">
        <v>791</v>
      </c>
      <c r="D409" s="50" t="s">
        <v>51</v>
      </c>
      <c r="E409" s="45" t="s">
        <v>792</v>
      </c>
      <c r="F409" s="7" t="s">
        <v>117</v>
      </c>
      <c r="G409" s="51" t="n">
        <v>4</v>
      </c>
      <c r="H409" s="52"/>
      <c r="I409" s="46" t="n">
        <f aca="false">$D$1116</f>
        <v>0</v>
      </c>
      <c r="J409" s="53" t="n">
        <f aca="false">TRUNC(H409*(1+I409),2)</f>
        <v>0</v>
      </c>
      <c r="K409" s="54" t="n">
        <f aca="false">TRUNC(J409*G409,2)</f>
        <v>0</v>
      </c>
      <c r="L409" s="51"/>
      <c r="M409" s="46"/>
      <c r="N409" s="7"/>
      <c r="O409" s="51"/>
      <c r="P409" s="51"/>
      <c r="Q409" s="51"/>
      <c r="R409" s="51" t="n">
        <f aca="false">K409</f>
        <v>0</v>
      </c>
      <c r="S409" s="51"/>
      <c r="T409" s="51"/>
      <c r="U409" s="51"/>
      <c r="V409" s="51"/>
      <c r="W409" s="7"/>
      <c r="X409" s="7"/>
      <c r="IM409" s="10"/>
      <c r="IN409" s="10"/>
    </row>
    <row r="410" s="9" customFormat="true" ht="35.05" hidden="true" customHeight="false" outlineLevel="1" collapsed="false">
      <c r="A410" s="49" t="s">
        <v>793</v>
      </c>
      <c r="B410" s="50" t="s">
        <v>49</v>
      </c>
      <c r="C410" s="50" t="s">
        <v>794</v>
      </c>
      <c r="D410" s="50" t="s">
        <v>51</v>
      </c>
      <c r="E410" s="45" t="s">
        <v>795</v>
      </c>
      <c r="F410" s="7" t="s">
        <v>117</v>
      </c>
      <c r="G410" s="51" t="n">
        <v>2</v>
      </c>
      <c r="H410" s="52"/>
      <c r="I410" s="46" t="n">
        <f aca="false">$D$1116</f>
        <v>0</v>
      </c>
      <c r="J410" s="53" t="n">
        <f aca="false">TRUNC(H410*(1+I410),2)</f>
        <v>0</v>
      </c>
      <c r="K410" s="54" t="n">
        <f aca="false">TRUNC(J410*G410,2)</f>
        <v>0</v>
      </c>
      <c r="L410" s="51"/>
      <c r="M410" s="46"/>
      <c r="N410" s="7"/>
      <c r="O410" s="51"/>
      <c r="P410" s="51"/>
      <c r="Q410" s="51"/>
      <c r="R410" s="51" t="n">
        <f aca="false">K410</f>
        <v>0</v>
      </c>
      <c r="S410" s="51"/>
      <c r="T410" s="51"/>
      <c r="U410" s="51"/>
      <c r="V410" s="51"/>
      <c r="W410" s="7"/>
      <c r="X410" s="7"/>
      <c r="IM410" s="10"/>
      <c r="IN410" s="10"/>
    </row>
    <row r="411" s="9" customFormat="true" ht="35.05" hidden="true" customHeight="false" outlineLevel="1" collapsed="false">
      <c r="A411" s="49" t="s">
        <v>796</v>
      </c>
      <c r="B411" s="50" t="s">
        <v>49</v>
      </c>
      <c r="C411" s="50" t="s">
        <v>797</v>
      </c>
      <c r="D411" s="50" t="s">
        <v>51</v>
      </c>
      <c r="E411" s="45" t="s">
        <v>798</v>
      </c>
      <c r="F411" s="7" t="s">
        <v>117</v>
      </c>
      <c r="G411" s="51" t="n">
        <v>1</v>
      </c>
      <c r="H411" s="52"/>
      <c r="I411" s="46" t="n">
        <f aca="false">$D$1116</f>
        <v>0</v>
      </c>
      <c r="J411" s="53" t="n">
        <f aca="false">TRUNC(H411*(1+I411),2)</f>
        <v>0</v>
      </c>
      <c r="K411" s="54" t="n">
        <f aca="false">TRUNC(J411*G411,2)</f>
        <v>0</v>
      </c>
      <c r="L411" s="51"/>
      <c r="M411" s="46"/>
      <c r="N411" s="7"/>
      <c r="O411" s="51"/>
      <c r="P411" s="51"/>
      <c r="Q411" s="51"/>
      <c r="R411" s="51" t="n">
        <f aca="false">K411</f>
        <v>0</v>
      </c>
      <c r="S411" s="51"/>
      <c r="T411" s="51"/>
      <c r="U411" s="51"/>
      <c r="V411" s="51"/>
      <c r="W411" s="7"/>
      <c r="X411" s="7"/>
      <c r="IM411" s="10"/>
      <c r="IN411" s="10"/>
    </row>
    <row r="412" s="9" customFormat="true" ht="35.05" hidden="true" customHeight="false" outlineLevel="1" collapsed="false">
      <c r="A412" s="49" t="s">
        <v>799</v>
      </c>
      <c r="B412" s="50" t="s">
        <v>49</v>
      </c>
      <c r="C412" s="50" t="s">
        <v>800</v>
      </c>
      <c r="D412" s="50" t="s">
        <v>51</v>
      </c>
      <c r="E412" s="45" t="s">
        <v>801</v>
      </c>
      <c r="F412" s="7" t="s">
        <v>117</v>
      </c>
      <c r="G412" s="51" t="n">
        <v>6</v>
      </c>
      <c r="H412" s="52"/>
      <c r="I412" s="46" t="n">
        <f aca="false">$D$1116</f>
        <v>0</v>
      </c>
      <c r="J412" s="53" t="n">
        <f aca="false">TRUNC(H412*(1+I412),2)</f>
        <v>0</v>
      </c>
      <c r="K412" s="54" t="n">
        <f aca="false">TRUNC(J412*G412,2)</f>
        <v>0</v>
      </c>
      <c r="L412" s="51"/>
      <c r="M412" s="46"/>
      <c r="N412" s="7"/>
      <c r="O412" s="51"/>
      <c r="P412" s="51"/>
      <c r="Q412" s="51"/>
      <c r="R412" s="51" t="n">
        <f aca="false">K412</f>
        <v>0</v>
      </c>
      <c r="S412" s="51"/>
      <c r="T412" s="51"/>
      <c r="U412" s="51"/>
      <c r="V412" s="51"/>
      <c r="W412" s="7"/>
      <c r="X412" s="7"/>
      <c r="IM412" s="10"/>
      <c r="IN412" s="10"/>
    </row>
    <row r="413" s="9" customFormat="true" ht="23.85" hidden="true" customHeight="false" outlineLevel="1" collapsed="false">
      <c r="A413" s="49" t="s">
        <v>802</v>
      </c>
      <c r="B413" s="50" t="s">
        <v>49</v>
      </c>
      <c r="C413" s="50" t="s">
        <v>803</v>
      </c>
      <c r="D413" s="50" t="s">
        <v>51</v>
      </c>
      <c r="E413" s="45" t="s">
        <v>804</v>
      </c>
      <c r="F413" s="7" t="s">
        <v>130</v>
      </c>
      <c r="G413" s="51" t="n">
        <v>4.5</v>
      </c>
      <c r="H413" s="52"/>
      <c r="I413" s="46" t="n">
        <f aca="false">$D$1116</f>
        <v>0</v>
      </c>
      <c r="J413" s="53" t="n">
        <f aca="false">TRUNC(H413*(1+I413),2)</f>
        <v>0</v>
      </c>
      <c r="K413" s="54" t="n">
        <f aca="false">TRUNC(J413*G413,2)</f>
        <v>0</v>
      </c>
      <c r="L413" s="51"/>
      <c r="M413" s="46"/>
      <c r="N413" s="7"/>
      <c r="O413" s="51"/>
      <c r="P413" s="51"/>
      <c r="Q413" s="51"/>
      <c r="R413" s="51" t="n">
        <f aca="false">K413</f>
        <v>0</v>
      </c>
      <c r="S413" s="51"/>
      <c r="T413" s="51"/>
      <c r="U413" s="51"/>
      <c r="V413" s="51"/>
      <c r="W413" s="7"/>
      <c r="X413" s="7"/>
      <c r="IM413" s="10"/>
      <c r="IN413" s="10"/>
    </row>
    <row r="414" s="9" customFormat="true" ht="23.85" hidden="true" customHeight="false" outlineLevel="1" collapsed="false">
      <c r="A414" s="49" t="s">
        <v>805</v>
      </c>
      <c r="B414" s="50" t="s">
        <v>49</v>
      </c>
      <c r="C414" s="50" t="s">
        <v>806</v>
      </c>
      <c r="D414" s="50" t="s">
        <v>74</v>
      </c>
      <c r="E414" s="45" t="s">
        <v>807</v>
      </c>
      <c r="F414" s="7" t="s">
        <v>117</v>
      </c>
      <c r="G414" s="51" t="n">
        <v>1</v>
      </c>
      <c r="H414" s="52"/>
      <c r="I414" s="46" t="n">
        <f aca="false">$D$1116</f>
        <v>0</v>
      </c>
      <c r="J414" s="53" t="n">
        <f aca="false">TRUNC(H414*(1+I414),2)</f>
        <v>0</v>
      </c>
      <c r="K414" s="54" t="n">
        <f aca="false">TRUNC(J414*G414,2)</f>
        <v>0</v>
      </c>
      <c r="L414" s="51"/>
      <c r="M414" s="46"/>
      <c r="N414" s="7"/>
      <c r="O414" s="51"/>
      <c r="P414" s="51"/>
      <c r="Q414" s="51"/>
      <c r="R414" s="51" t="n">
        <f aca="false">K414</f>
        <v>0</v>
      </c>
      <c r="S414" s="51"/>
      <c r="T414" s="51"/>
      <c r="U414" s="51"/>
      <c r="V414" s="51"/>
      <c r="W414" s="7"/>
      <c r="X414" s="7"/>
      <c r="IM414" s="10"/>
      <c r="IN414" s="10"/>
    </row>
    <row r="415" s="9" customFormat="true" ht="35.05" hidden="true" customHeight="false" outlineLevel="1" collapsed="false">
      <c r="A415" s="49" t="s">
        <v>808</v>
      </c>
      <c r="B415" s="50" t="s">
        <v>49</v>
      </c>
      <c r="C415" s="50" t="s">
        <v>794</v>
      </c>
      <c r="D415" s="50" t="s">
        <v>51</v>
      </c>
      <c r="E415" s="45" t="s">
        <v>795</v>
      </c>
      <c r="F415" s="7" t="s">
        <v>117</v>
      </c>
      <c r="G415" s="51" t="n">
        <v>2</v>
      </c>
      <c r="H415" s="52"/>
      <c r="I415" s="46" t="n">
        <f aca="false">$D$1116</f>
        <v>0</v>
      </c>
      <c r="J415" s="53" t="n">
        <f aca="false">TRUNC(H415*(1+I415),2)</f>
        <v>0</v>
      </c>
      <c r="K415" s="54" t="n">
        <f aca="false">TRUNC(J415*G415,2)</f>
        <v>0</v>
      </c>
      <c r="L415" s="51"/>
      <c r="M415" s="46"/>
      <c r="N415" s="7"/>
      <c r="O415" s="51"/>
      <c r="P415" s="51"/>
      <c r="Q415" s="51"/>
      <c r="R415" s="51" t="n">
        <f aca="false">K415</f>
        <v>0</v>
      </c>
      <c r="S415" s="51"/>
      <c r="T415" s="51"/>
      <c r="U415" s="51"/>
      <c r="V415" s="51"/>
      <c r="W415" s="7"/>
      <c r="X415" s="7"/>
      <c r="IM415" s="10"/>
      <c r="IN415" s="10"/>
    </row>
    <row r="416" s="9" customFormat="true" ht="35.05" hidden="true" customHeight="false" outlineLevel="1" collapsed="false">
      <c r="A416" s="49" t="s">
        <v>809</v>
      </c>
      <c r="B416" s="50" t="s">
        <v>49</v>
      </c>
      <c r="C416" s="50" t="s">
        <v>810</v>
      </c>
      <c r="D416" s="50" t="s">
        <v>51</v>
      </c>
      <c r="E416" s="45" t="s">
        <v>811</v>
      </c>
      <c r="F416" s="7" t="s">
        <v>117</v>
      </c>
      <c r="G416" s="51" t="n">
        <v>3</v>
      </c>
      <c r="H416" s="52"/>
      <c r="I416" s="46" t="n">
        <f aca="false">$D$1116</f>
        <v>0</v>
      </c>
      <c r="J416" s="53" t="n">
        <f aca="false">TRUNC(H416*(1+I416),2)</f>
        <v>0</v>
      </c>
      <c r="K416" s="54" t="n">
        <f aca="false">TRUNC(J416*G416,2)</f>
        <v>0</v>
      </c>
      <c r="L416" s="51"/>
      <c r="M416" s="46"/>
      <c r="N416" s="7"/>
      <c r="O416" s="51"/>
      <c r="P416" s="51"/>
      <c r="Q416" s="51"/>
      <c r="R416" s="51" t="n">
        <f aca="false">K416</f>
        <v>0</v>
      </c>
      <c r="S416" s="51"/>
      <c r="T416" s="51"/>
      <c r="U416" s="51"/>
      <c r="V416" s="51"/>
      <c r="W416" s="7"/>
      <c r="X416" s="7"/>
      <c r="IM416" s="10"/>
      <c r="IN416" s="10"/>
    </row>
    <row r="417" s="9" customFormat="true" ht="35.05" hidden="true" customHeight="false" outlineLevel="1" collapsed="false">
      <c r="A417" s="49" t="s">
        <v>812</v>
      </c>
      <c r="B417" s="50" t="s">
        <v>49</v>
      </c>
      <c r="C417" s="50" t="s">
        <v>813</v>
      </c>
      <c r="D417" s="50" t="s">
        <v>51</v>
      </c>
      <c r="E417" s="45" t="s">
        <v>814</v>
      </c>
      <c r="F417" s="7" t="s">
        <v>130</v>
      </c>
      <c r="G417" s="51" t="n">
        <v>2.8</v>
      </c>
      <c r="H417" s="52"/>
      <c r="I417" s="46" t="n">
        <f aca="false">$D$1116</f>
        <v>0</v>
      </c>
      <c r="J417" s="53" t="n">
        <f aca="false">TRUNC(H417*(1+I417),2)</f>
        <v>0</v>
      </c>
      <c r="K417" s="54" t="n">
        <f aca="false">TRUNC(J417*G417,2)</f>
        <v>0</v>
      </c>
      <c r="L417" s="51"/>
      <c r="M417" s="46"/>
      <c r="N417" s="7"/>
      <c r="O417" s="51"/>
      <c r="P417" s="51"/>
      <c r="Q417" s="51"/>
      <c r="R417" s="51" t="n">
        <f aca="false">K417</f>
        <v>0</v>
      </c>
      <c r="S417" s="51"/>
      <c r="T417" s="51"/>
      <c r="U417" s="51"/>
      <c r="V417" s="51"/>
      <c r="W417" s="7"/>
      <c r="X417" s="7"/>
      <c r="IM417" s="10"/>
      <c r="IN417" s="10"/>
    </row>
    <row r="418" s="9" customFormat="true" ht="35.05" hidden="true" customHeight="false" outlineLevel="1" collapsed="false">
      <c r="A418" s="49" t="s">
        <v>815</v>
      </c>
      <c r="B418" s="50" t="s">
        <v>49</v>
      </c>
      <c r="C418" s="50" t="s">
        <v>816</v>
      </c>
      <c r="D418" s="50" t="s">
        <v>51</v>
      </c>
      <c r="E418" s="45" t="s">
        <v>817</v>
      </c>
      <c r="F418" s="7" t="s">
        <v>117</v>
      </c>
      <c r="G418" s="51" t="n">
        <v>2</v>
      </c>
      <c r="H418" s="52"/>
      <c r="I418" s="46" t="n">
        <f aca="false">$D$1116</f>
        <v>0</v>
      </c>
      <c r="J418" s="53" t="n">
        <f aca="false">TRUNC(H418*(1+I418),2)</f>
        <v>0</v>
      </c>
      <c r="K418" s="54" t="n">
        <f aca="false">TRUNC(J418*G418,2)</f>
        <v>0</v>
      </c>
      <c r="L418" s="51"/>
      <c r="M418" s="46"/>
      <c r="N418" s="7"/>
      <c r="O418" s="51"/>
      <c r="P418" s="51"/>
      <c r="Q418" s="51"/>
      <c r="R418" s="51" t="n">
        <f aca="false">K418</f>
        <v>0</v>
      </c>
      <c r="S418" s="51"/>
      <c r="T418" s="51"/>
      <c r="U418" s="51"/>
      <c r="V418" s="51"/>
      <c r="W418" s="7"/>
      <c r="X418" s="7"/>
      <c r="IM418" s="10"/>
      <c r="IN418" s="10"/>
    </row>
    <row r="419" s="9" customFormat="true" ht="35.05" hidden="true" customHeight="false" outlineLevel="1" collapsed="false">
      <c r="A419" s="49" t="s">
        <v>818</v>
      </c>
      <c r="B419" s="50" t="s">
        <v>49</v>
      </c>
      <c r="C419" s="50" t="s">
        <v>819</v>
      </c>
      <c r="D419" s="50" t="s">
        <v>51</v>
      </c>
      <c r="E419" s="45" t="s">
        <v>820</v>
      </c>
      <c r="F419" s="7" t="s">
        <v>117</v>
      </c>
      <c r="G419" s="51" t="n">
        <v>1</v>
      </c>
      <c r="H419" s="52"/>
      <c r="I419" s="46" t="n">
        <f aca="false">$D$1116</f>
        <v>0</v>
      </c>
      <c r="J419" s="53" t="n">
        <f aca="false">TRUNC(H419*(1+I419),2)</f>
        <v>0</v>
      </c>
      <c r="K419" s="54" t="n">
        <f aca="false">TRUNC(J419*G419,2)</f>
        <v>0</v>
      </c>
      <c r="L419" s="51"/>
      <c r="M419" s="46"/>
      <c r="N419" s="7"/>
      <c r="O419" s="51"/>
      <c r="P419" s="51"/>
      <c r="Q419" s="51"/>
      <c r="R419" s="51"/>
      <c r="S419" s="51"/>
      <c r="T419" s="51" t="n">
        <f aca="false">K419</f>
        <v>0</v>
      </c>
      <c r="U419" s="51"/>
      <c r="V419" s="51"/>
      <c r="W419" s="7"/>
      <c r="X419" s="7"/>
      <c r="IM419" s="10"/>
      <c r="IN419" s="10"/>
    </row>
    <row r="420" s="9" customFormat="true" ht="35.05" hidden="true" customHeight="false" outlineLevel="1" collapsed="false">
      <c r="A420" s="49" t="s">
        <v>821</v>
      </c>
      <c r="B420" s="50" t="s">
        <v>49</v>
      </c>
      <c r="C420" s="50" t="s">
        <v>822</v>
      </c>
      <c r="D420" s="50" t="s">
        <v>51</v>
      </c>
      <c r="E420" s="45" t="s">
        <v>823</v>
      </c>
      <c r="F420" s="7" t="s">
        <v>117</v>
      </c>
      <c r="G420" s="51" t="n">
        <v>1</v>
      </c>
      <c r="H420" s="52"/>
      <c r="I420" s="46" t="n">
        <f aca="false">$D$1116</f>
        <v>0</v>
      </c>
      <c r="J420" s="53" t="n">
        <f aca="false">TRUNC(H420*(1+I420),2)</f>
        <v>0</v>
      </c>
      <c r="K420" s="54" t="n">
        <f aca="false">TRUNC(J420*G420,2)</f>
        <v>0</v>
      </c>
      <c r="L420" s="51"/>
      <c r="M420" s="46"/>
      <c r="N420" s="7"/>
      <c r="O420" s="51"/>
      <c r="P420" s="51"/>
      <c r="Q420" s="51"/>
      <c r="R420" s="51"/>
      <c r="S420" s="51"/>
      <c r="T420" s="51" t="n">
        <f aca="false">K420</f>
        <v>0</v>
      </c>
      <c r="U420" s="51"/>
      <c r="V420" s="51"/>
      <c r="W420" s="7"/>
      <c r="X420" s="7"/>
      <c r="IM420" s="10"/>
      <c r="IN420" s="10"/>
    </row>
    <row r="421" s="9" customFormat="true" ht="23.85" hidden="true" customHeight="false" outlineLevel="1" collapsed="false">
      <c r="A421" s="49" t="s">
        <v>824</v>
      </c>
      <c r="B421" s="50" t="s">
        <v>49</v>
      </c>
      <c r="C421" s="50" t="s">
        <v>825</v>
      </c>
      <c r="D421" s="50" t="s">
        <v>51</v>
      </c>
      <c r="E421" s="45" t="s">
        <v>826</v>
      </c>
      <c r="F421" s="7" t="s">
        <v>117</v>
      </c>
      <c r="G421" s="51" t="n">
        <v>1</v>
      </c>
      <c r="H421" s="52"/>
      <c r="I421" s="46" t="n">
        <f aca="false">$D$1116</f>
        <v>0</v>
      </c>
      <c r="J421" s="53" t="n">
        <f aca="false">TRUNC(H421*(1+I421),2)</f>
        <v>0</v>
      </c>
      <c r="K421" s="54" t="n">
        <f aca="false">TRUNC(J421*G421,2)</f>
        <v>0</v>
      </c>
      <c r="L421" s="51"/>
      <c r="M421" s="46"/>
      <c r="N421" s="7"/>
      <c r="O421" s="51"/>
      <c r="P421" s="51"/>
      <c r="Q421" s="51"/>
      <c r="R421" s="51"/>
      <c r="S421" s="51"/>
      <c r="T421" s="51" t="n">
        <f aca="false">K421</f>
        <v>0</v>
      </c>
      <c r="U421" s="51"/>
      <c r="V421" s="51"/>
      <c r="W421" s="7"/>
      <c r="X421" s="7"/>
      <c r="IM421" s="10"/>
      <c r="IN421" s="10"/>
    </row>
    <row r="422" s="9" customFormat="true" ht="46.25" hidden="true" customHeight="false" outlineLevel="1" collapsed="false">
      <c r="A422" s="49" t="s">
        <v>827</v>
      </c>
      <c r="B422" s="50" t="s">
        <v>49</v>
      </c>
      <c r="C422" s="50" t="s">
        <v>828</v>
      </c>
      <c r="D422" s="50" t="s">
        <v>51</v>
      </c>
      <c r="E422" s="45" t="s">
        <v>829</v>
      </c>
      <c r="F422" s="7" t="s">
        <v>117</v>
      </c>
      <c r="G422" s="51" t="n">
        <v>1</v>
      </c>
      <c r="H422" s="52"/>
      <c r="I422" s="46" t="n">
        <f aca="false">$D$1116</f>
        <v>0</v>
      </c>
      <c r="J422" s="53" t="n">
        <f aca="false">TRUNC(H422*(1+I422),2)</f>
        <v>0</v>
      </c>
      <c r="K422" s="54" t="n">
        <f aca="false">TRUNC(J422*G422,2)</f>
        <v>0</v>
      </c>
      <c r="L422" s="51"/>
      <c r="M422" s="46"/>
      <c r="N422" s="7"/>
      <c r="O422" s="51"/>
      <c r="P422" s="51"/>
      <c r="Q422" s="51"/>
      <c r="R422" s="51" t="n">
        <f aca="false">K422</f>
        <v>0</v>
      </c>
      <c r="S422" s="51"/>
      <c r="T422" s="51"/>
      <c r="U422" s="51"/>
      <c r="V422" s="51"/>
      <c r="W422" s="7"/>
      <c r="X422" s="7"/>
      <c r="IM422" s="10"/>
      <c r="IN422" s="10"/>
    </row>
    <row r="423" s="9" customFormat="true" ht="23.85" hidden="true" customHeight="false" outlineLevel="1" collapsed="false">
      <c r="A423" s="49" t="s">
        <v>830</v>
      </c>
      <c r="B423" s="50" t="s">
        <v>49</v>
      </c>
      <c r="C423" s="50" t="s">
        <v>831</v>
      </c>
      <c r="D423" s="50" t="s">
        <v>51</v>
      </c>
      <c r="E423" s="45" t="s">
        <v>832</v>
      </c>
      <c r="F423" s="7" t="s">
        <v>117</v>
      </c>
      <c r="G423" s="51" t="n">
        <v>2</v>
      </c>
      <c r="H423" s="52"/>
      <c r="I423" s="46" t="n">
        <f aca="false">$D$1116</f>
        <v>0</v>
      </c>
      <c r="J423" s="53" t="n">
        <f aca="false">TRUNC(H423*(1+I423),2)</f>
        <v>0</v>
      </c>
      <c r="K423" s="54" t="n">
        <f aca="false">TRUNC(J423*G423,2)</f>
        <v>0</v>
      </c>
      <c r="L423" s="51"/>
      <c r="M423" s="46"/>
      <c r="N423" s="7"/>
      <c r="O423" s="51"/>
      <c r="P423" s="51"/>
      <c r="Q423" s="51"/>
      <c r="R423" s="51" t="n">
        <f aca="false">K423</f>
        <v>0</v>
      </c>
      <c r="S423" s="51"/>
      <c r="T423" s="51"/>
      <c r="U423" s="51"/>
      <c r="V423" s="51"/>
      <c r="W423" s="7"/>
      <c r="X423" s="7"/>
      <c r="IM423" s="10"/>
      <c r="IN423" s="10"/>
    </row>
    <row r="424" s="9" customFormat="true" ht="23.85" hidden="true" customHeight="false" outlineLevel="1" collapsed="false">
      <c r="A424" s="49" t="s">
        <v>833</v>
      </c>
      <c r="B424" s="50" t="s">
        <v>49</v>
      </c>
      <c r="C424" s="50" t="s">
        <v>834</v>
      </c>
      <c r="D424" s="50" t="s">
        <v>51</v>
      </c>
      <c r="E424" s="45" t="s">
        <v>835</v>
      </c>
      <c r="F424" s="7" t="s">
        <v>117</v>
      </c>
      <c r="G424" s="51" t="n">
        <v>1</v>
      </c>
      <c r="H424" s="52"/>
      <c r="I424" s="46" t="n">
        <f aca="false">$D$1116</f>
        <v>0</v>
      </c>
      <c r="J424" s="53" t="n">
        <f aca="false">TRUNC(H424*(1+I424),2)</f>
        <v>0</v>
      </c>
      <c r="K424" s="54" t="n">
        <f aca="false">TRUNC(J424*G424,2)</f>
        <v>0</v>
      </c>
      <c r="L424" s="51"/>
      <c r="M424" s="46"/>
      <c r="N424" s="7"/>
      <c r="O424" s="51"/>
      <c r="P424" s="51"/>
      <c r="Q424" s="51"/>
      <c r="R424" s="51" t="n">
        <f aca="false">K424</f>
        <v>0</v>
      </c>
      <c r="S424" s="51"/>
      <c r="T424" s="51"/>
      <c r="U424" s="51"/>
      <c r="V424" s="51"/>
      <c r="W424" s="7"/>
      <c r="X424" s="7"/>
      <c r="IM424" s="10"/>
      <c r="IN424" s="10"/>
    </row>
    <row r="425" s="9" customFormat="true" ht="23.85" hidden="true" customHeight="false" outlineLevel="1" collapsed="false">
      <c r="A425" s="49" t="s">
        <v>836</v>
      </c>
      <c r="B425" s="50" t="s">
        <v>49</v>
      </c>
      <c r="C425" s="50" t="s">
        <v>837</v>
      </c>
      <c r="D425" s="50" t="s">
        <v>51</v>
      </c>
      <c r="E425" s="45" t="s">
        <v>838</v>
      </c>
      <c r="F425" s="7" t="s">
        <v>130</v>
      </c>
      <c r="G425" s="51" t="n">
        <v>4</v>
      </c>
      <c r="H425" s="52"/>
      <c r="I425" s="46" t="n">
        <f aca="false">$D$1116</f>
        <v>0</v>
      </c>
      <c r="J425" s="53" t="n">
        <f aca="false">TRUNC(H425*(1+I425),2)</f>
        <v>0</v>
      </c>
      <c r="K425" s="54" t="n">
        <f aca="false">TRUNC(J425*G425,2)</f>
        <v>0</v>
      </c>
      <c r="L425" s="51"/>
      <c r="M425" s="46"/>
      <c r="N425" s="7"/>
      <c r="O425" s="51"/>
      <c r="P425" s="51"/>
      <c r="Q425" s="51"/>
      <c r="R425" s="51" t="n">
        <f aca="false">K425</f>
        <v>0</v>
      </c>
      <c r="S425" s="51"/>
      <c r="T425" s="51"/>
      <c r="U425" s="51"/>
      <c r="V425" s="51"/>
      <c r="W425" s="7"/>
      <c r="X425" s="7"/>
      <c r="IM425" s="10"/>
      <c r="IN425" s="10"/>
    </row>
    <row r="426" s="9" customFormat="true" ht="23.85" hidden="true" customHeight="false" outlineLevel="1" collapsed="false">
      <c r="A426" s="49" t="s">
        <v>839</v>
      </c>
      <c r="B426" s="50" t="s">
        <v>49</v>
      </c>
      <c r="C426" s="50" t="s">
        <v>840</v>
      </c>
      <c r="D426" s="50" t="s">
        <v>51</v>
      </c>
      <c r="E426" s="45" t="s">
        <v>841</v>
      </c>
      <c r="F426" s="7" t="s">
        <v>117</v>
      </c>
      <c r="G426" s="51" t="n">
        <v>2</v>
      </c>
      <c r="H426" s="52"/>
      <c r="I426" s="46" t="n">
        <f aca="false">$D$1116</f>
        <v>0</v>
      </c>
      <c r="J426" s="53" t="n">
        <f aca="false">TRUNC(H426*(1+I426),2)</f>
        <v>0</v>
      </c>
      <c r="K426" s="54" t="n">
        <f aca="false">TRUNC(J426*G426,2)</f>
        <v>0</v>
      </c>
      <c r="L426" s="51"/>
      <c r="M426" s="46"/>
      <c r="N426" s="7"/>
      <c r="O426" s="51"/>
      <c r="P426" s="51"/>
      <c r="Q426" s="51"/>
      <c r="R426" s="51" t="n">
        <f aca="false">K426</f>
        <v>0</v>
      </c>
      <c r="S426" s="51"/>
      <c r="T426" s="51"/>
      <c r="U426" s="51"/>
      <c r="V426" s="51"/>
      <c r="W426" s="7"/>
      <c r="X426" s="7"/>
      <c r="IM426" s="10"/>
      <c r="IN426" s="10"/>
    </row>
    <row r="427" s="9" customFormat="true" ht="23.85" hidden="true" customHeight="false" outlineLevel="1" collapsed="false">
      <c r="A427" s="49" t="s">
        <v>842</v>
      </c>
      <c r="B427" s="50" t="s">
        <v>49</v>
      </c>
      <c r="C427" s="50" t="s">
        <v>843</v>
      </c>
      <c r="D427" s="50" t="s">
        <v>51</v>
      </c>
      <c r="E427" s="45" t="s">
        <v>844</v>
      </c>
      <c r="F427" s="7" t="s">
        <v>117</v>
      </c>
      <c r="G427" s="51" t="n">
        <v>1</v>
      </c>
      <c r="H427" s="52"/>
      <c r="I427" s="46" t="n">
        <f aca="false">$D$1116</f>
        <v>0</v>
      </c>
      <c r="J427" s="53" t="n">
        <f aca="false">TRUNC(H427*(1+I427),2)</f>
        <v>0</v>
      </c>
      <c r="K427" s="54" t="n">
        <f aca="false">TRUNC(J427*G427,2)</f>
        <v>0</v>
      </c>
      <c r="L427" s="51"/>
      <c r="M427" s="46"/>
      <c r="N427" s="7"/>
      <c r="O427" s="51"/>
      <c r="P427" s="51"/>
      <c r="Q427" s="51"/>
      <c r="R427" s="51" t="n">
        <f aca="false">K427</f>
        <v>0</v>
      </c>
      <c r="S427" s="51"/>
      <c r="T427" s="51"/>
      <c r="U427" s="51"/>
      <c r="V427" s="51"/>
      <c r="W427" s="7"/>
      <c r="X427" s="7"/>
      <c r="IM427" s="10"/>
      <c r="IN427" s="10"/>
    </row>
    <row r="428" s="9" customFormat="true" ht="46.25" hidden="true" customHeight="false" outlineLevel="1" collapsed="false">
      <c r="A428" s="49" t="s">
        <v>845</v>
      </c>
      <c r="B428" s="50" t="s">
        <v>49</v>
      </c>
      <c r="C428" s="50" t="s">
        <v>846</v>
      </c>
      <c r="D428" s="50" t="s">
        <v>51</v>
      </c>
      <c r="E428" s="45" t="s">
        <v>847</v>
      </c>
      <c r="F428" s="7" t="s">
        <v>117</v>
      </c>
      <c r="G428" s="51" t="n">
        <v>2</v>
      </c>
      <c r="H428" s="52"/>
      <c r="I428" s="46" t="n">
        <f aca="false">$D$1116</f>
        <v>0</v>
      </c>
      <c r="J428" s="53" t="n">
        <f aca="false">TRUNC(H428*(1+I428),2)</f>
        <v>0</v>
      </c>
      <c r="K428" s="54" t="n">
        <f aca="false">TRUNC(J428*G428,2)</f>
        <v>0</v>
      </c>
      <c r="L428" s="51"/>
      <c r="M428" s="46"/>
      <c r="N428" s="7"/>
      <c r="O428" s="51"/>
      <c r="P428" s="51"/>
      <c r="Q428" s="51"/>
      <c r="R428" s="51" t="n">
        <f aca="false">K428</f>
        <v>0</v>
      </c>
      <c r="S428" s="51"/>
      <c r="T428" s="51"/>
      <c r="U428" s="51"/>
      <c r="V428" s="51"/>
      <c r="W428" s="7"/>
      <c r="X428" s="7"/>
      <c r="IM428" s="10"/>
      <c r="IN428" s="10"/>
    </row>
    <row r="429" s="9" customFormat="true" ht="23.85" hidden="true" customHeight="false" outlineLevel="1" collapsed="false">
      <c r="A429" s="49" t="s">
        <v>848</v>
      </c>
      <c r="B429" s="50" t="s">
        <v>49</v>
      </c>
      <c r="C429" s="50" t="s">
        <v>849</v>
      </c>
      <c r="D429" s="50" t="s">
        <v>51</v>
      </c>
      <c r="E429" s="45" t="s">
        <v>850</v>
      </c>
      <c r="F429" s="7" t="s">
        <v>130</v>
      </c>
      <c r="G429" s="51" t="n">
        <v>2</v>
      </c>
      <c r="H429" s="52"/>
      <c r="I429" s="46" t="n">
        <f aca="false">$D$1116</f>
        <v>0</v>
      </c>
      <c r="J429" s="53" t="n">
        <f aca="false">TRUNC(H429*(1+I429),2)</f>
        <v>0</v>
      </c>
      <c r="K429" s="54" t="n">
        <f aca="false">TRUNC(J429*G429,2)</f>
        <v>0</v>
      </c>
      <c r="L429" s="51"/>
      <c r="M429" s="46"/>
      <c r="N429" s="7"/>
      <c r="O429" s="51"/>
      <c r="P429" s="51"/>
      <c r="Q429" s="51"/>
      <c r="R429" s="51" t="n">
        <f aca="false">K429</f>
        <v>0</v>
      </c>
      <c r="S429" s="51"/>
      <c r="T429" s="51"/>
      <c r="U429" s="51"/>
      <c r="V429" s="51"/>
      <c r="W429" s="7"/>
      <c r="X429" s="7"/>
      <c r="IM429" s="10"/>
      <c r="IN429" s="10"/>
    </row>
    <row r="430" s="9" customFormat="true" ht="35.05" hidden="true" customHeight="false" outlineLevel="1" collapsed="false">
      <c r="A430" s="49" t="s">
        <v>851</v>
      </c>
      <c r="B430" s="50" t="s">
        <v>49</v>
      </c>
      <c r="C430" s="50" t="s">
        <v>852</v>
      </c>
      <c r="D430" s="50" t="s">
        <v>51</v>
      </c>
      <c r="E430" s="45" t="s">
        <v>853</v>
      </c>
      <c r="F430" s="7" t="s">
        <v>117</v>
      </c>
      <c r="G430" s="51" t="n">
        <v>1</v>
      </c>
      <c r="H430" s="52"/>
      <c r="I430" s="46" t="n">
        <f aca="false">$D$1116</f>
        <v>0</v>
      </c>
      <c r="J430" s="53" t="n">
        <f aca="false">TRUNC(H430*(1+I430),2)</f>
        <v>0</v>
      </c>
      <c r="K430" s="54" t="n">
        <f aca="false">TRUNC(J430*G430,2)</f>
        <v>0</v>
      </c>
      <c r="L430" s="51"/>
      <c r="M430" s="46"/>
      <c r="N430" s="7"/>
      <c r="O430" s="51"/>
      <c r="P430" s="51"/>
      <c r="Q430" s="51"/>
      <c r="R430" s="51" t="n">
        <f aca="false">K430</f>
        <v>0</v>
      </c>
      <c r="S430" s="51"/>
      <c r="T430" s="51"/>
      <c r="U430" s="51"/>
      <c r="V430" s="51"/>
      <c r="W430" s="7"/>
      <c r="X430" s="7"/>
      <c r="IM430" s="10"/>
      <c r="IN430" s="10"/>
    </row>
    <row r="431" s="9" customFormat="true" ht="23.85" hidden="true" customHeight="false" outlineLevel="1" collapsed="false">
      <c r="A431" s="49" t="s">
        <v>854</v>
      </c>
      <c r="B431" s="50" t="s">
        <v>49</v>
      </c>
      <c r="C431" s="50" t="s">
        <v>855</v>
      </c>
      <c r="D431" s="50" t="s">
        <v>51</v>
      </c>
      <c r="E431" s="45" t="s">
        <v>856</v>
      </c>
      <c r="F431" s="7" t="s">
        <v>117</v>
      </c>
      <c r="G431" s="51" t="n">
        <v>1</v>
      </c>
      <c r="H431" s="52"/>
      <c r="I431" s="46" t="n">
        <f aca="false">$D$1116</f>
        <v>0</v>
      </c>
      <c r="J431" s="53" t="n">
        <f aca="false">TRUNC(H431*(1+I431),2)</f>
        <v>0</v>
      </c>
      <c r="K431" s="54" t="n">
        <f aca="false">TRUNC(J431*G431,2)</f>
        <v>0</v>
      </c>
      <c r="L431" s="51"/>
      <c r="M431" s="46"/>
      <c r="N431" s="7"/>
      <c r="O431" s="51"/>
      <c r="P431" s="51"/>
      <c r="Q431" s="51"/>
      <c r="R431" s="51" t="n">
        <f aca="false">K431</f>
        <v>0</v>
      </c>
      <c r="S431" s="51"/>
      <c r="T431" s="51"/>
      <c r="U431" s="51"/>
      <c r="V431" s="51"/>
      <c r="W431" s="7"/>
      <c r="X431" s="7"/>
      <c r="IM431" s="10"/>
      <c r="IN431" s="10"/>
    </row>
    <row r="432" s="9" customFormat="true" ht="23.85" hidden="true" customHeight="false" outlineLevel="1" collapsed="false">
      <c r="A432" s="49" t="s">
        <v>857</v>
      </c>
      <c r="B432" s="50" t="s">
        <v>49</v>
      </c>
      <c r="C432" s="50" t="s">
        <v>858</v>
      </c>
      <c r="D432" s="50" t="s">
        <v>51</v>
      </c>
      <c r="E432" s="45" t="s">
        <v>859</v>
      </c>
      <c r="F432" s="7" t="s">
        <v>117</v>
      </c>
      <c r="G432" s="51" t="n">
        <v>3</v>
      </c>
      <c r="H432" s="52"/>
      <c r="I432" s="46" t="n">
        <f aca="false">$D$1116</f>
        <v>0</v>
      </c>
      <c r="J432" s="53" t="n">
        <f aca="false">TRUNC(H432*(1+I432),2)</f>
        <v>0</v>
      </c>
      <c r="K432" s="54" t="n">
        <f aca="false">TRUNC(J432*G432,2)</f>
        <v>0</v>
      </c>
      <c r="L432" s="51"/>
      <c r="M432" s="46"/>
      <c r="N432" s="7"/>
      <c r="O432" s="51"/>
      <c r="P432" s="51"/>
      <c r="Q432" s="51"/>
      <c r="R432" s="51" t="n">
        <f aca="false">K432</f>
        <v>0</v>
      </c>
      <c r="S432" s="51"/>
      <c r="T432" s="51"/>
      <c r="U432" s="51"/>
      <c r="V432" s="51"/>
      <c r="W432" s="7"/>
      <c r="X432" s="7"/>
      <c r="IM432" s="10"/>
      <c r="IN432" s="10"/>
    </row>
    <row r="433" s="9" customFormat="true" ht="23.85" hidden="true" customHeight="false" outlineLevel="1" collapsed="false">
      <c r="A433" s="49" t="s">
        <v>860</v>
      </c>
      <c r="B433" s="50" t="s">
        <v>49</v>
      </c>
      <c r="C433" s="50" t="s">
        <v>861</v>
      </c>
      <c r="D433" s="50" t="s">
        <v>51</v>
      </c>
      <c r="E433" s="45" t="s">
        <v>862</v>
      </c>
      <c r="F433" s="7" t="s">
        <v>117</v>
      </c>
      <c r="G433" s="51" t="n">
        <v>2</v>
      </c>
      <c r="H433" s="52"/>
      <c r="I433" s="46" t="n">
        <f aca="false">$D$1116</f>
        <v>0</v>
      </c>
      <c r="J433" s="53" t="n">
        <f aca="false">TRUNC(H433*(1+I433),2)</f>
        <v>0</v>
      </c>
      <c r="K433" s="54" t="n">
        <f aca="false">TRUNC(J433*G433,2)</f>
        <v>0</v>
      </c>
      <c r="L433" s="51"/>
      <c r="M433" s="46"/>
      <c r="N433" s="7"/>
      <c r="O433" s="51"/>
      <c r="P433" s="51"/>
      <c r="Q433" s="51"/>
      <c r="R433" s="51" t="n">
        <f aca="false">K433</f>
        <v>0</v>
      </c>
      <c r="S433" s="51"/>
      <c r="T433" s="51"/>
      <c r="U433" s="51"/>
      <c r="V433" s="51"/>
      <c r="W433" s="7"/>
      <c r="X433" s="7"/>
      <c r="IM433" s="10"/>
      <c r="IN433" s="10"/>
    </row>
    <row r="434" s="9" customFormat="true" ht="46.25" hidden="true" customHeight="false" outlineLevel="1" collapsed="false">
      <c r="A434" s="49" t="s">
        <v>863</v>
      </c>
      <c r="B434" s="50" t="s">
        <v>49</v>
      </c>
      <c r="C434" s="50" t="s">
        <v>864</v>
      </c>
      <c r="D434" s="50" t="s">
        <v>51</v>
      </c>
      <c r="E434" s="45" t="s">
        <v>865</v>
      </c>
      <c r="F434" s="7" t="s">
        <v>117</v>
      </c>
      <c r="G434" s="51" t="n">
        <v>2</v>
      </c>
      <c r="H434" s="52"/>
      <c r="I434" s="46" t="n">
        <f aca="false">$D$1116</f>
        <v>0</v>
      </c>
      <c r="J434" s="53" t="n">
        <f aca="false">TRUNC(H434*(1+I434),2)</f>
        <v>0</v>
      </c>
      <c r="K434" s="54" t="n">
        <f aca="false">TRUNC(J434*G434,2)</f>
        <v>0</v>
      </c>
      <c r="L434" s="51"/>
      <c r="M434" s="46"/>
      <c r="N434" s="7"/>
      <c r="O434" s="51"/>
      <c r="P434" s="51"/>
      <c r="Q434" s="51"/>
      <c r="R434" s="51" t="n">
        <f aca="false">K434</f>
        <v>0</v>
      </c>
      <c r="S434" s="51"/>
      <c r="T434" s="51"/>
      <c r="U434" s="51"/>
      <c r="V434" s="51"/>
      <c r="W434" s="7"/>
      <c r="X434" s="7"/>
      <c r="IM434" s="10"/>
      <c r="IN434" s="10"/>
    </row>
    <row r="435" s="9" customFormat="true" ht="23.85" hidden="true" customHeight="false" outlineLevel="1" collapsed="false">
      <c r="A435" s="49" t="s">
        <v>866</v>
      </c>
      <c r="B435" s="50" t="s">
        <v>49</v>
      </c>
      <c r="C435" s="50" t="s">
        <v>867</v>
      </c>
      <c r="D435" s="50" t="s">
        <v>74</v>
      </c>
      <c r="E435" s="45" t="s">
        <v>868</v>
      </c>
      <c r="F435" s="7" t="s">
        <v>117</v>
      </c>
      <c r="G435" s="51" t="n">
        <v>2</v>
      </c>
      <c r="H435" s="52"/>
      <c r="I435" s="46" t="n">
        <f aca="false">$D$1116</f>
        <v>0</v>
      </c>
      <c r="J435" s="53" t="n">
        <f aca="false">TRUNC(H435*(1+I435),2)</f>
        <v>0</v>
      </c>
      <c r="K435" s="54" t="n">
        <f aca="false">TRUNC(J435*G435,2)</f>
        <v>0</v>
      </c>
      <c r="L435" s="51"/>
      <c r="M435" s="46"/>
      <c r="N435" s="7"/>
      <c r="O435" s="51"/>
      <c r="P435" s="51"/>
      <c r="Q435" s="51"/>
      <c r="R435" s="51" t="n">
        <f aca="false">K435</f>
        <v>0</v>
      </c>
      <c r="S435" s="51"/>
      <c r="T435" s="51"/>
      <c r="U435" s="51"/>
      <c r="V435" s="51"/>
      <c r="W435" s="7"/>
      <c r="X435" s="7"/>
      <c r="IM435" s="10"/>
      <c r="IN435" s="10"/>
    </row>
    <row r="436" s="9" customFormat="true" ht="23.85" hidden="true" customHeight="false" outlineLevel="1" collapsed="false">
      <c r="A436" s="49" t="s">
        <v>869</v>
      </c>
      <c r="B436" s="50" t="s">
        <v>49</v>
      </c>
      <c r="C436" s="50" t="s">
        <v>870</v>
      </c>
      <c r="D436" s="50" t="s">
        <v>51</v>
      </c>
      <c r="E436" s="45" t="s">
        <v>871</v>
      </c>
      <c r="F436" s="7" t="s">
        <v>130</v>
      </c>
      <c r="G436" s="51" t="n">
        <v>4.75</v>
      </c>
      <c r="H436" s="52"/>
      <c r="I436" s="46" t="n">
        <f aca="false">$D$1116</f>
        <v>0</v>
      </c>
      <c r="J436" s="53" t="n">
        <f aca="false">TRUNC(H436*(1+I436),2)</f>
        <v>0</v>
      </c>
      <c r="K436" s="54" t="n">
        <f aca="false">TRUNC(J436*G436,2)</f>
        <v>0</v>
      </c>
      <c r="L436" s="51"/>
      <c r="M436" s="46"/>
      <c r="N436" s="7"/>
      <c r="O436" s="51"/>
      <c r="P436" s="51"/>
      <c r="Q436" s="51"/>
      <c r="R436" s="51" t="n">
        <f aca="false">K436</f>
        <v>0</v>
      </c>
      <c r="S436" s="51"/>
      <c r="T436" s="51"/>
      <c r="U436" s="51"/>
      <c r="V436" s="51"/>
      <c r="W436" s="7"/>
      <c r="X436" s="7"/>
      <c r="IM436" s="10"/>
      <c r="IN436" s="10"/>
    </row>
    <row r="437" s="9" customFormat="true" ht="23.85" hidden="true" customHeight="false" outlineLevel="1" collapsed="false">
      <c r="A437" s="49" t="s">
        <v>872</v>
      </c>
      <c r="B437" s="50" t="s">
        <v>49</v>
      </c>
      <c r="C437" s="50" t="s">
        <v>214</v>
      </c>
      <c r="D437" s="50" t="s">
        <v>51</v>
      </c>
      <c r="E437" s="45" t="s">
        <v>873</v>
      </c>
      <c r="F437" s="7" t="s">
        <v>121</v>
      </c>
      <c r="G437" s="51" t="n">
        <v>0.64</v>
      </c>
      <c r="H437" s="52"/>
      <c r="I437" s="46" t="n">
        <f aca="false">$D$1116</f>
        <v>0</v>
      </c>
      <c r="J437" s="53" t="n">
        <f aca="false">TRUNC(H437*(1+I437),2)</f>
        <v>0</v>
      </c>
      <c r="K437" s="54" t="n">
        <f aca="false">TRUNC(J437*G437,2)</f>
        <v>0</v>
      </c>
      <c r="L437" s="51"/>
      <c r="M437" s="46"/>
      <c r="N437" s="7"/>
      <c r="O437" s="51"/>
      <c r="P437" s="51"/>
      <c r="Q437" s="51"/>
      <c r="R437" s="51" t="n">
        <f aca="false">K437</f>
        <v>0</v>
      </c>
      <c r="S437" s="51"/>
      <c r="T437" s="51"/>
      <c r="U437" s="51"/>
      <c r="V437" s="51"/>
      <c r="W437" s="7"/>
      <c r="X437" s="7"/>
      <c r="IM437" s="10"/>
      <c r="IN437" s="10"/>
    </row>
    <row r="438" s="9" customFormat="true" ht="14.15" hidden="true" customHeight="false" outlineLevel="1" collapsed="false">
      <c r="A438" s="49" t="s">
        <v>874</v>
      </c>
      <c r="B438" s="50" t="s">
        <v>49</v>
      </c>
      <c r="C438" s="50" t="s">
        <v>875</v>
      </c>
      <c r="D438" s="50" t="s">
        <v>51</v>
      </c>
      <c r="E438" s="45" t="s">
        <v>876</v>
      </c>
      <c r="F438" s="7" t="s">
        <v>121</v>
      </c>
      <c r="G438" s="51" t="n">
        <v>0.64</v>
      </c>
      <c r="H438" s="52"/>
      <c r="I438" s="46" t="n">
        <f aca="false">$D$1116</f>
        <v>0</v>
      </c>
      <c r="J438" s="53" t="n">
        <f aca="false">TRUNC(H438*(1+I438),2)</f>
        <v>0</v>
      </c>
      <c r="K438" s="54" t="n">
        <f aca="false">TRUNC(J438*G438,2)</f>
        <v>0</v>
      </c>
      <c r="L438" s="51"/>
      <c r="M438" s="46"/>
      <c r="N438" s="7"/>
      <c r="O438" s="51"/>
      <c r="P438" s="51"/>
      <c r="Q438" s="51"/>
      <c r="R438" s="51" t="n">
        <f aca="false">K438</f>
        <v>0</v>
      </c>
      <c r="S438" s="51"/>
      <c r="T438" s="51"/>
      <c r="U438" s="51"/>
      <c r="V438" s="51"/>
      <c r="W438" s="7"/>
      <c r="X438" s="7"/>
      <c r="IM438" s="10"/>
      <c r="IN438" s="10"/>
    </row>
    <row r="439" s="9" customFormat="true" ht="23.85" hidden="true" customHeight="false" outlineLevel="1" collapsed="false">
      <c r="A439" s="49" t="s">
        <v>877</v>
      </c>
      <c r="B439" s="50" t="s">
        <v>49</v>
      </c>
      <c r="C439" s="50" t="s">
        <v>878</v>
      </c>
      <c r="D439" s="50" t="s">
        <v>51</v>
      </c>
      <c r="E439" s="45" t="s">
        <v>879</v>
      </c>
      <c r="F439" s="7" t="s">
        <v>130</v>
      </c>
      <c r="G439" s="51" t="n">
        <v>4</v>
      </c>
      <c r="H439" s="52"/>
      <c r="I439" s="46" t="n">
        <f aca="false">$D$1116</f>
        <v>0</v>
      </c>
      <c r="J439" s="53" t="n">
        <f aca="false">TRUNC(H439*(1+I439),2)</f>
        <v>0</v>
      </c>
      <c r="K439" s="54" t="n">
        <f aca="false">TRUNC(J439*G439,2)</f>
        <v>0</v>
      </c>
      <c r="L439" s="51"/>
      <c r="M439" s="46"/>
      <c r="N439" s="7"/>
      <c r="O439" s="51"/>
      <c r="P439" s="51"/>
      <c r="Q439" s="51"/>
      <c r="R439" s="51" t="n">
        <f aca="false">K439</f>
        <v>0</v>
      </c>
      <c r="S439" s="51"/>
      <c r="T439" s="51"/>
      <c r="U439" s="51"/>
      <c r="V439" s="51"/>
      <c r="W439" s="7"/>
      <c r="X439" s="7"/>
      <c r="IM439" s="10"/>
      <c r="IN439" s="10"/>
    </row>
    <row r="440" s="9" customFormat="true" ht="23.85" hidden="true" customHeight="false" outlineLevel="1" collapsed="false">
      <c r="A440" s="49" t="s">
        <v>880</v>
      </c>
      <c r="B440" s="50" t="s">
        <v>49</v>
      </c>
      <c r="C440" s="50" t="s">
        <v>881</v>
      </c>
      <c r="D440" s="50" t="s">
        <v>51</v>
      </c>
      <c r="E440" s="45" t="s">
        <v>882</v>
      </c>
      <c r="F440" s="7" t="s">
        <v>130</v>
      </c>
      <c r="G440" s="51" t="n">
        <v>2.75</v>
      </c>
      <c r="H440" s="52"/>
      <c r="I440" s="46" t="n">
        <f aca="false">$D$1116</f>
        <v>0</v>
      </c>
      <c r="J440" s="53" t="n">
        <f aca="false">TRUNC(H440*(1+I440),2)</f>
        <v>0</v>
      </c>
      <c r="K440" s="54" t="n">
        <f aca="false">TRUNC(J440*G440,2)</f>
        <v>0</v>
      </c>
      <c r="L440" s="51"/>
      <c r="M440" s="46"/>
      <c r="N440" s="7"/>
      <c r="O440" s="51"/>
      <c r="P440" s="51"/>
      <c r="Q440" s="51"/>
      <c r="R440" s="51" t="n">
        <f aca="false">K440</f>
        <v>0</v>
      </c>
      <c r="S440" s="51"/>
      <c r="T440" s="51"/>
      <c r="U440" s="51"/>
      <c r="V440" s="51"/>
      <c r="W440" s="7"/>
      <c r="X440" s="7"/>
      <c r="IM440" s="10"/>
      <c r="IN440" s="10"/>
    </row>
    <row r="441" s="9" customFormat="true" ht="14.15" hidden="true" customHeight="false" outlineLevel="1" collapsed="false">
      <c r="A441" s="49" t="s">
        <v>883</v>
      </c>
      <c r="B441" s="50" t="s">
        <v>49</v>
      </c>
      <c r="C441" s="50" t="s">
        <v>884</v>
      </c>
      <c r="D441" s="50" t="s">
        <v>80</v>
      </c>
      <c r="E441" s="45" t="s">
        <v>885</v>
      </c>
      <c r="F441" s="7" t="s">
        <v>117</v>
      </c>
      <c r="G441" s="51" t="n">
        <v>1</v>
      </c>
      <c r="H441" s="52"/>
      <c r="I441" s="46" t="n">
        <f aca="false">$D$1116</f>
        <v>0</v>
      </c>
      <c r="J441" s="53" t="n">
        <f aca="false">TRUNC(H441*(1+I441),2)</f>
        <v>0</v>
      </c>
      <c r="K441" s="54" t="n">
        <f aca="false">TRUNC(J441*G441,2)</f>
        <v>0</v>
      </c>
      <c r="L441" s="51"/>
      <c r="M441" s="46"/>
      <c r="N441" s="7"/>
      <c r="O441" s="51"/>
      <c r="P441" s="51"/>
      <c r="Q441" s="51"/>
      <c r="R441" s="51"/>
      <c r="S441" s="51"/>
      <c r="T441" s="51"/>
      <c r="U441" s="51" t="n">
        <f aca="false">K441</f>
        <v>0</v>
      </c>
      <c r="V441" s="51"/>
      <c r="W441" s="7"/>
      <c r="X441" s="7"/>
      <c r="IM441" s="10"/>
      <c r="IN441" s="10"/>
    </row>
    <row r="442" s="9" customFormat="true" ht="14.15" hidden="true" customHeight="false" outlineLevel="1" collapsed="false">
      <c r="A442" s="49" t="s">
        <v>886</v>
      </c>
      <c r="B442" s="50" t="s">
        <v>49</v>
      </c>
      <c r="C442" s="50" t="s">
        <v>887</v>
      </c>
      <c r="D442" s="50" t="s">
        <v>80</v>
      </c>
      <c r="E442" s="45" t="s">
        <v>888</v>
      </c>
      <c r="F442" s="7" t="s">
        <v>117</v>
      </c>
      <c r="G442" s="51" t="n">
        <v>1</v>
      </c>
      <c r="H442" s="52"/>
      <c r="I442" s="46" t="n">
        <f aca="false">$D$1116</f>
        <v>0</v>
      </c>
      <c r="J442" s="53" t="n">
        <f aca="false">TRUNC(H442*(1+I442),2)</f>
        <v>0</v>
      </c>
      <c r="K442" s="54" t="n">
        <f aca="false">TRUNC(J442*G442,2)</f>
        <v>0</v>
      </c>
      <c r="L442" s="51"/>
      <c r="M442" s="46"/>
      <c r="N442" s="7"/>
      <c r="O442" s="51"/>
      <c r="P442" s="51"/>
      <c r="Q442" s="51"/>
      <c r="R442" s="51"/>
      <c r="S442" s="51"/>
      <c r="T442" s="51"/>
      <c r="U442" s="51" t="n">
        <f aca="false">K442</f>
        <v>0</v>
      </c>
      <c r="V442" s="51"/>
      <c r="W442" s="7"/>
      <c r="X442" s="7"/>
      <c r="IM442" s="10"/>
      <c r="IN442" s="10"/>
    </row>
    <row r="443" s="9" customFormat="true" ht="23.85" hidden="true" customHeight="false" outlineLevel="1" collapsed="false">
      <c r="A443" s="49" t="s">
        <v>889</v>
      </c>
      <c r="B443" s="50" t="s">
        <v>49</v>
      </c>
      <c r="C443" s="50" t="s">
        <v>890</v>
      </c>
      <c r="D443" s="50" t="s">
        <v>51</v>
      </c>
      <c r="E443" s="45" t="s">
        <v>891</v>
      </c>
      <c r="F443" s="7" t="s">
        <v>117</v>
      </c>
      <c r="G443" s="51" t="n">
        <v>2</v>
      </c>
      <c r="H443" s="52"/>
      <c r="I443" s="46" t="n">
        <f aca="false">$D$1116</f>
        <v>0</v>
      </c>
      <c r="J443" s="53" t="n">
        <f aca="false">TRUNC(H443*(1+I443),2)</f>
        <v>0</v>
      </c>
      <c r="K443" s="54" t="n">
        <f aca="false">TRUNC(J443*G443,2)</f>
        <v>0</v>
      </c>
      <c r="L443" s="51"/>
      <c r="M443" s="46"/>
      <c r="N443" s="7"/>
      <c r="O443" s="51"/>
      <c r="P443" s="51"/>
      <c r="Q443" s="51"/>
      <c r="R443" s="51"/>
      <c r="S443" s="51"/>
      <c r="T443" s="51"/>
      <c r="U443" s="51" t="n">
        <f aca="false">K443</f>
        <v>0</v>
      </c>
      <c r="V443" s="51"/>
      <c r="W443" s="7"/>
      <c r="X443" s="7"/>
      <c r="IM443" s="10"/>
      <c r="IN443" s="10"/>
    </row>
    <row r="444" s="9" customFormat="true" ht="35.05" hidden="true" customHeight="false" outlineLevel="1" collapsed="false">
      <c r="A444" s="49" t="s">
        <v>892</v>
      </c>
      <c r="B444" s="50" t="s">
        <v>49</v>
      </c>
      <c r="C444" s="50" t="s">
        <v>893</v>
      </c>
      <c r="D444" s="50" t="s">
        <v>80</v>
      </c>
      <c r="E444" s="45" t="s">
        <v>894</v>
      </c>
      <c r="F444" s="7" t="s">
        <v>117</v>
      </c>
      <c r="G444" s="51" t="n">
        <v>1</v>
      </c>
      <c r="H444" s="52"/>
      <c r="I444" s="46" t="n">
        <f aca="false">$D$1116</f>
        <v>0</v>
      </c>
      <c r="J444" s="53" t="n">
        <f aca="false">TRUNC(H444*(1+I444),2)</f>
        <v>0</v>
      </c>
      <c r="K444" s="54" t="n">
        <f aca="false">TRUNC(J444*G444,2)</f>
        <v>0</v>
      </c>
      <c r="L444" s="51"/>
      <c r="M444" s="46"/>
      <c r="N444" s="7"/>
      <c r="O444" s="51"/>
      <c r="P444" s="51"/>
      <c r="Q444" s="51"/>
      <c r="R444" s="51"/>
      <c r="S444" s="51"/>
      <c r="T444" s="51"/>
      <c r="U444" s="51" t="n">
        <f aca="false">K444</f>
        <v>0</v>
      </c>
      <c r="V444" s="51"/>
      <c r="W444" s="7"/>
      <c r="X444" s="7"/>
      <c r="IM444" s="10"/>
      <c r="IN444" s="10"/>
    </row>
    <row r="445" s="80" customFormat="true" ht="14.15" hidden="true" customHeight="false" outlineLevel="1" collapsed="false">
      <c r="A445" s="73" t="s">
        <v>895</v>
      </c>
      <c r="B445" s="74"/>
      <c r="C445" s="74"/>
      <c r="D445" s="75"/>
      <c r="E445" s="132" t="s">
        <v>896</v>
      </c>
      <c r="F445" s="93"/>
      <c r="G445" s="93"/>
      <c r="H445" s="52"/>
      <c r="I445" s="78"/>
      <c r="J445" s="78"/>
      <c r="K445" s="77"/>
      <c r="L445" s="77"/>
      <c r="M445" s="78"/>
      <c r="N445" s="79" t="n">
        <f aca="false">SUM(O445:V445)-K445</f>
        <v>0</v>
      </c>
      <c r="O445" s="77"/>
      <c r="P445" s="77"/>
      <c r="Q445" s="77"/>
      <c r="R445" s="77"/>
      <c r="S445" s="77"/>
      <c r="T445" s="77"/>
      <c r="U445" s="77"/>
      <c r="V445" s="77"/>
      <c r="W445" s="79"/>
      <c r="X445" s="79"/>
      <c r="IM445" s="89"/>
      <c r="IN445" s="89"/>
    </row>
    <row r="446" s="9" customFormat="true" ht="35.05" hidden="true" customHeight="false" outlineLevel="1" collapsed="false">
      <c r="A446" s="49" t="s">
        <v>897</v>
      </c>
      <c r="B446" s="50" t="s">
        <v>49</v>
      </c>
      <c r="C446" s="50" t="s">
        <v>782</v>
      </c>
      <c r="D446" s="50" t="s">
        <v>51</v>
      </c>
      <c r="E446" s="45" t="s">
        <v>783</v>
      </c>
      <c r="F446" s="7" t="s">
        <v>117</v>
      </c>
      <c r="G446" s="51" t="n">
        <v>2</v>
      </c>
      <c r="H446" s="52"/>
      <c r="I446" s="46" t="n">
        <f aca="false">$D$1116</f>
        <v>0</v>
      </c>
      <c r="J446" s="53" t="n">
        <f aca="false">TRUNC(H446*(1+I446),2)</f>
        <v>0</v>
      </c>
      <c r="K446" s="54" t="n">
        <f aca="false">TRUNC(J446*G446,2)</f>
        <v>0</v>
      </c>
      <c r="L446" s="51"/>
      <c r="M446" s="46"/>
      <c r="N446" s="7"/>
      <c r="O446" s="51"/>
      <c r="P446" s="51"/>
      <c r="Q446" s="51"/>
      <c r="R446" s="51" t="n">
        <f aca="false">K446</f>
        <v>0</v>
      </c>
      <c r="S446" s="51"/>
      <c r="T446" s="51"/>
      <c r="U446" s="51"/>
      <c r="V446" s="51"/>
      <c r="W446" s="7"/>
      <c r="X446" s="7"/>
      <c r="IM446" s="10"/>
      <c r="IN446" s="10"/>
    </row>
    <row r="447" s="9" customFormat="true" ht="35.05" hidden="true" customHeight="false" outlineLevel="1" collapsed="false">
      <c r="A447" s="49" t="s">
        <v>898</v>
      </c>
      <c r="B447" s="50" t="s">
        <v>49</v>
      </c>
      <c r="C447" s="50" t="s">
        <v>785</v>
      </c>
      <c r="D447" s="50" t="s">
        <v>51</v>
      </c>
      <c r="E447" s="45" t="s">
        <v>786</v>
      </c>
      <c r="F447" s="7" t="s">
        <v>117</v>
      </c>
      <c r="G447" s="51" t="n">
        <v>6</v>
      </c>
      <c r="H447" s="52"/>
      <c r="I447" s="46" t="n">
        <f aca="false">$D$1116</f>
        <v>0</v>
      </c>
      <c r="J447" s="53" t="n">
        <f aca="false">TRUNC(H447*(1+I447),2)</f>
        <v>0</v>
      </c>
      <c r="K447" s="54" t="n">
        <f aca="false">TRUNC(J447*G447,2)</f>
        <v>0</v>
      </c>
      <c r="L447" s="51"/>
      <c r="M447" s="46"/>
      <c r="N447" s="7"/>
      <c r="O447" s="51"/>
      <c r="P447" s="51"/>
      <c r="Q447" s="51"/>
      <c r="R447" s="51" t="n">
        <f aca="false">K447</f>
        <v>0</v>
      </c>
      <c r="S447" s="51"/>
      <c r="T447" s="51"/>
      <c r="U447" s="51"/>
      <c r="V447" s="51"/>
      <c r="W447" s="7"/>
      <c r="X447" s="7"/>
      <c r="IM447" s="10"/>
      <c r="IN447" s="10"/>
    </row>
    <row r="448" s="9" customFormat="true" ht="35.05" hidden="true" customHeight="false" outlineLevel="1" collapsed="false">
      <c r="A448" s="49" t="s">
        <v>899</v>
      </c>
      <c r="B448" s="50" t="s">
        <v>49</v>
      </c>
      <c r="C448" s="50" t="s">
        <v>788</v>
      </c>
      <c r="D448" s="50" t="s">
        <v>51</v>
      </c>
      <c r="E448" s="45" t="s">
        <v>789</v>
      </c>
      <c r="F448" s="7" t="s">
        <v>130</v>
      </c>
      <c r="G448" s="51" t="n">
        <v>4</v>
      </c>
      <c r="H448" s="52"/>
      <c r="I448" s="46" t="n">
        <f aca="false">$D$1116</f>
        <v>0</v>
      </c>
      <c r="J448" s="53" t="n">
        <f aca="false">TRUNC(H448*(1+I448),2)</f>
        <v>0</v>
      </c>
      <c r="K448" s="54" t="n">
        <f aca="false">TRUNC(J448*G448,2)</f>
        <v>0</v>
      </c>
      <c r="L448" s="51"/>
      <c r="M448" s="46"/>
      <c r="N448" s="7"/>
      <c r="O448" s="51"/>
      <c r="P448" s="51"/>
      <c r="Q448" s="51"/>
      <c r="R448" s="51" t="n">
        <f aca="false">K448</f>
        <v>0</v>
      </c>
      <c r="S448" s="51"/>
      <c r="T448" s="51"/>
      <c r="U448" s="51"/>
      <c r="V448" s="51"/>
      <c r="W448" s="7"/>
      <c r="X448" s="7"/>
      <c r="IM448" s="10"/>
      <c r="IN448" s="10"/>
    </row>
    <row r="449" s="9" customFormat="true" ht="35.05" hidden="true" customHeight="false" outlineLevel="1" collapsed="false">
      <c r="A449" s="49" t="s">
        <v>900</v>
      </c>
      <c r="B449" s="50" t="s">
        <v>49</v>
      </c>
      <c r="C449" s="50" t="s">
        <v>800</v>
      </c>
      <c r="D449" s="50" t="s">
        <v>51</v>
      </c>
      <c r="E449" s="45" t="s">
        <v>801</v>
      </c>
      <c r="F449" s="7" t="s">
        <v>117</v>
      </c>
      <c r="G449" s="51" t="n">
        <v>4</v>
      </c>
      <c r="H449" s="52"/>
      <c r="I449" s="46" t="n">
        <f aca="false">$D$1116</f>
        <v>0</v>
      </c>
      <c r="J449" s="53" t="n">
        <f aca="false">TRUNC(H449*(1+I449),2)</f>
        <v>0</v>
      </c>
      <c r="K449" s="54" t="n">
        <f aca="false">TRUNC(J449*G449,2)</f>
        <v>0</v>
      </c>
      <c r="L449" s="51"/>
      <c r="M449" s="46"/>
      <c r="N449" s="7"/>
      <c r="O449" s="51"/>
      <c r="P449" s="51"/>
      <c r="Q449" s="51"/>
      <c r="R449" s="51" t="n">
        <f aca="false">K449</f>
        <v>0</v>
      </c>
      <c r="S449" s="51"/>
      <c r="T449" s="51"/>
      <c r="U449" s="51"/>
      <c r="V449" s="51"/>
      <c r="W449" s="7"/>
      <c r="X449" s="7"/>
      <c r="IM449" s="10"/>
      <c r="IN449" s="10"/>
    </row>
    <row r="450" s="9" customFormat="true" ht="35.05" hidden="true" customHeight="false" outlineLevel="1" collapsed="false">
      <c r="A450" s="49" t="s">
        <v>901</v>
      </c>
      <c r="B450" s="50" t="s">
        <v>49</v>
      </c>
      <c r="C450" s="50" t="s">
        <v>794</v>
      </c>
      <c r="D450" s="50" t="s">
        <v>51</v>
      </c>
      <c r="E450" s="45" t="s">
        <v>795</v>
      </c>
      <c r="F450" s="7" t="s">
        <v>117</v>
      </c>
      <c r="G450" s="51" t="n">
        <v>1</v>
      </c>
      <c r="H450" s="52"/>
      <c r="I450" s="46" t="n">
        <f aca="false">$D$1116</f>
        <v>0</v>
      </c>
      <c r="J450" s="53" t="n">
        <f aca="false">TRUNC(H450*(1+I450),2)</f>
        <v>0</v>
      </c>
      <c r="K450" s="54" t="n">
        <f aca="false">TRUNC(J450*G450,2)</f>
        <v>0</v>
      </c>
      <c r="L450" s="51"/>
      <c r="M450" s="46"/>
      <c r="N450" s="7"/>
      <c r="O450" s="51"/>
      <c r="P450" s="51"/>
      <c r="Q450" s="51"/>
      <c r="R450" s="51" t="n">
        <f aca="false">K450</f>
        <v>0</v>
      </c>
      <c r="S450" s="51"/>
      <c r="T450" s="51"/>
      <c r="U450" s="51"/>
      <c r="V450" s="51"/>
      <c r="W450" s="7"/>
      <c r="X450" s="7"/>
      <c r="IM450" s="10"/>
      <c r="IN450" s="10"/>
    </row>
    <row r="451" s="9" customFormat="true" ht="35.05" hidden="true" customHeight="false" outlineLevel="1" collapsed="false">
      <c r="A451" s="49" t="s">
        <v>902</v>
      </c>
      <c r="B451" s="50" t="s">
        <v>49</v>
      </c>
      <c r="C451" s="50" t="s">
        <v>797</v>
      </c>
      <c r="D451" s="50" t="s">
        <v>51</v>
      </c>
      <c r="E451" s="45" t="s">
        <v>798</v>
      </c>
      <c r="F451" s="7" t="s">
        <v>117</v>
      </c>
      <c r="G451" s="51" t="n">
        <v>1</v>
      </c>
      <c r="H451" s="52"/>
      <c r="I451" s="46" t="n">
        <f aca="false">$D$1116</f>
        <v>0</v>
      </c>
      <c r="J451" s="53" t="n">
        <f aca="false">TRUNC(H451*(1+I451),2)</f>
        <v>0</v>
      </c>
      <c r="K451" s="54" t="n">
        <f aca="false">TRUNC(J451*G451,2)</f>
        <v>0</v>
      </c>
      <c r="L451" s="51"/>
      <c r="M451" s="46"/>
      <c r="N451" s="7"/>
      <c r="O451" s="51"/>
      <c r="P451" s="51"/>
      <c r="Q451" s="51"/>
      <c r="R451" s="51" t="n">
        <f aca="false">K451</f>
        <v>0</v>
      </c>
      <c r="S451" s="51"/>
      <c r="T451" s="51"/>
      <c r="U451" s="51"/>
      <c r="V451" s="51"/>
      <c r="W451" s="7"/>
      <c r="X451" s="7"/>
      <c r="IM451" s="10"/>
      <c r="IN451" s="10"/>
    </row>
    <row r="452" s="9" customFormat="true" ht="35.05" hidden="true" customHeight="false" outlineLevel="1" collapsed="false">
      <c r="A452" s="49" t="s">
        <v>903</v>
      </c>
      <c r="B452" s="50" t="s">
        <v>49</v>
      </c>
      <c r="C452" s="50" t="s">
        <v>791</v>
      </c>
      <c r="D452" s="50" t="s">
        <v>51</v>
      </c>
      <c r="E452" s="45" t="s">
        <v>792</v>
      </c>
      <c r="F452" s="7" t="s">
        <v>117</v>
      </c>
      <c r="G452" s="51" t="n">
        <v>1</v>
      </c>
      <c r="H452" s="52"/>
      <c r="I452" s="46" t="n">
        <f aca="false">$D$1116</f>
        <v>0</v>
      </c>
      <c r="J452" s="53" t="n">
        <f aca="false">TRUNC(H452*(1+I452),2)</f>
        <v>0</v>
      </c>
      <c r="K452" s="54" t="n">
        <f aca="false">TRUNC(J452*G452,2)</f>
        <v>0</v>
      </c>
      <c r="L452" s="51"/>
      <c r="M452" s="46"/>
      <c r="N452" s="7"/>
      <c r="O452" s="51"/>
      <c r="P452" s="51"/>
      <c r="Q452" s="51"/>
      <c r="R452" s="51" t="n">
        <f aca="false">K452</f>
        <v>0</v>
      </c>
      <c r="S452" s="51"/>
      <c r="T452" s="51"/>
      <c r="U452" s="51"/>
      <c r="V452" s="51"/>
      <c r="W452" s="7"/>
      <c r="X452" s="7"/>
      <c r="IM452" s="10"/>
      <c r="IN452" s="10"/>
    </row>
    <row r="453" s="9" customFormat="true" ht="35.05" hidden="true" customHeight="false" outlineLevel="1" collapsed="false">
      <c r="A453" s="49" t="s">
        <v>904</v>
      </c>
      <c r="B453" s="50" t="s">
        <v>49</v>
      </c>
      <c r="C453" s="50" t="s">
        <v>905</v>
      </c>
      <c r="D453" s="50" t="s">
        <v>51</v>
      </c>
      <c r="E453" s="45" t="s">
        <v>906</v>
      </c>
      <c r="F453" s="7" t="s">
        <v>117</v>
      </c>
      <c r="G453" s="51" t="n">
        <v>1</v>
      </c>
      <c r="H453" s="52"/>
      <c r="I453" s="46" t="n">
        <f aca="false">$D$1116</f>
        <v>0</v>
      </c>
      <c r="J453" s="53" t="n">
        <f aca="false">TRUNC(H453*(1+I453),2)</f>
        <v>0</v>
      </c>
      <c r="K453" s="54" t="n">
        <f aca="false">TRUNC(J453*G453,2)</f>
        <v>0</v>
      </c>
      <c r="L453" s="51"/>
      <c r="M453" s="46"/>
      <c r="N453" s="7"/>
      <c r="O453" s="51"/>
      <c r="P453" s="51"/>
      <c r="Q453" s="51"/>
      <c r="R453" s="51" t="n">
        <f aca="false">K453</f>
        <v>0</v>
      </c>
      <c r="S453" s="51"/>
      <c r="T453" s="51"/>
      <c r="U453" s="51"/>
      <c r="V453" s="51"/>
      <c r="W453" s="7"/>
      <c r="X453" s="7"/>
      <c r="IM453" s="10"/>
      <c r="IN453" s="10"/>
    </row>
    <row r="454" s="9" customFormat="true" ht="23.85" hidden="true" customHeight="false" outlineLevel="1" collapsed="false">
      <c r="A454" s="49" t="s">
        <v>907</v>
      </c>
      <c r="B454" s="50" t="s">
        <v>49</v>
      </c>
      <c r="C454" s="50" t="s">
        <v>806</v>
      </c>
      <c r="D454" s="50" t="s">
        <v>74</v>
      </c>
      <c r="E454" s="45" t="s">
        <v>807</v>
      </c>
      <c r="F454" s="7" t="s">
        <v>117</v>
      </c>
      <c r="G454" s="51" t="n">
        <v>1</v>
      </c>
      <c r="H454" s="52"/>
      <c r="I454" s="46" t="n">
        <f aca="false">$D$1116</f>
        <v>0</v>
      </c>
      <c r="J454" s="53" t="n">
        <f aca="false">TRUNC(H454*(1+I454),2)</f>
        <v>0</v>
      </c>
      <c r="K454" s="54" t="n">
        <f aca="false">TRUNC(J454*G454,2)</f>
        <v>0</v>
      </c>
      <c r="L454" s="51"/>
      <c r="M454" s="46"/>
      <c r="N454" s="7"/>
      <c r="O454" s="51"/>
      <c r="P454" s="51"/>
      <c r="Q454" s="51"/>
      <c r="R454" s="51" t="n">
        <f aca="false">K454</f>
        <v>0</v>
      </c>
      <c r="S454" s="51"/>
      <c r="T454" s="51"/>
      <c r="U454" s="51"/>
      <c r="V454" s="51"/>
      <c r="W454" s="7"/>
      <c r="X454" s="7"/>
      <c r="IM454" s="10"/>
      <c r="IN454" s="10"/>
    </row>
    <row r="455" s="9" customFormat="true" ht="35.05" hidden="true" customHeight="false" outlineLevel="1" collapsed="false">
      <c r="A455" s="49" t="s">
        <v>908</v>
      </c>
      <c r="B455" s="50" t="s">
        <v>49</v>
      </c>
      <c r="C455" s="50" t="s">
        <v>909</v>
      </c>
      <c r="D455" s="50" t="s">
        <v>51</v>
      </c>
      <c r="E455" s="45" t="s">
        <v>910</v>
      </c>
      <c r="F455" s="7" t="s">
        <v>117</v>
      </c>
      <c r="G455" s="51" t="n">
        <v>2</v>
      </c>
      <c r="H455" s="52"/>
      <c r="I455" s="46" t="n">
        <f aca="false">$D$1116</f>
        <v>0</v>
      </c>
      <c r="J455" s="53" t="n">
        <f aca="false">TRUNC(H455*(1+I455),2)</f>
        <v>0</v>
      </c>
      <c r="K455" s="54" t="n">
        <f aca="false">TRUNC(J455*G455,2)</f>
        <v>0</v>
      </c>
      <c r="L455" s="51"/>
      <c r="M455" s="46"/>
      <c r="N455" s="7"/>
      <c r="O455" s="51"/>
      <c r="P455" s="51"/>
      <c r="Q455" s="51"/>
      <c r="R455" s="51" t="n">
        <f aca="false">K455</f>
        <v>0</v>
      </c>
      <c r="S455" s="51"/>
      <c r="T455" s="51"/>
      <c r="U455" s="51"/>
      <c r="V455" s="51"/>
      <c r="W455" s="7"/>
      <c r="X455" s="7"/>
      <c r="IM455" s="10"/>
      <c r="IN455" s="10"/>
    </row>
    <row r="456" s="9" customFormat="true" ht="35.05" hidden="true" customHeight="false" outlineLevel="1" collapsed="false">
      <c r="A456" s="49" t="s">
        <v>911</v>
      </c>
      <c r="B456" s="50" t="s">
        <v>49</v>
      </c>
      <c r="C456" s="50" t="s">
        <v>816</v>
      </c>
      <c r="D456" s="50" t="s">
        <v>51</v>
      </c>
      <c r="E456" s="45" t="s">
        <v>817</v>
      </c>
      <c r="F456" s="7" t="s">
        <v>117</v>
      </c>
      <c r="G456" s="51" t="n">
        <v>1</v>
      </c>
      <c r="H456" s="52"/>
      <c r="I456" s="46" t="n">
        <f aca="false">$D$1116</f>
        <v>0</v>
      </c>
      <c r="J456" s="53" t="n">
        <f aca="false">TRUNC(H456*(1+I456),2)</f>
        <v>0</v>
      </c>
      <c r="K456" s="54" t="n">
        <f aca="false">TRUNC(J456*G456,2)</f>
        <v>0</v>
      </c>
      <c r="L456" s="51"/>
      <c r="M456" s="46"/>
      <c r="N456" s="7"/>
      <c r="O456" s="51"/>
      <c r="P456" s="51"/>
      <c r="Q456" s="51"/>
      <c r="R456" s="51" t="n">
        <f aca="false">K456</f>
        <v>0</v>
      </c>
      <c r="S456" s="51"/>
      <c r="T456" s="51"/>
      <c r="U456" s="51"/>
      <c r="V456" s="51"/>
      <c r="W456" s="7"/>
      <c r="X456" s="7"/>
      <c r="IM456" s="10"/>
      <c r="IN456" s="10"/>
    </row>
    <row r="457" s="9" customFormat="true" ht="35.05" hidden="true" customHeight="false" outlineLevel="1" collapsed="false">
      <c r="A457" s="49" t="s">
        <v>912</v>
      </c>
      <c r="B457" s="50" t="s">
        <v>49</v>
      </c>
      <c r="C457" s="50" t="s">
        <v>810</v>
      </c>
      <c r="D457" s="50" t="s">
        <v>51</v>
      </c>
      <c r="E457" s="45" t="s">
        <v>811</v>
      </c>
      <c r="F457" s="7" t="s">
        <v>117</v>
      </c>
      <c r="G457" s="51" t="n">
        <v>2</v>
      </c>
      <c r="H457" s="52"/>
      <c r="I457" s="46" t="n">
        <f aca="false">$D$1116</f>
        <v>0</v>
      </c>
      <c r="J457" s="53" t="n">
        <f aca="false">TRUNC(H457*(1+I457),2)</f>
        <v>0</v>
      </c>
      <c r="K457" s="54" t="n">
        <f aca="false">TRUNC(J457*G457,2)</f>
        <v>0</v>
      </c>
      <c r="L457" s="51"/>
      <c r="M457" s="46"/>
      <c r="N457" s="7"/>
      <c r="O457" s="51"/>
      <c r="P457" s="51"/>
      <c r="Q457" s="51"/>
      <c r="R457" s="51" t="n">
        <f aca="false">K457</f>
        <v>0</v>
      </c>
      <c r="S457" s="51"/>
      <c r="T457" s="51"/>
      <c r="U457" s="51"/>
      <c r="V457" s="51"/>
      <c r="W457" s="7"/>
      <c r="X457" s="7"/>
      <c r="IM457" s="10"/>
      <c r="IN457" s="10"/>
    </row>
    <row r="458" s="9" customFormat="true" ht="35.05" hidden="true" customHeight="false" outlineLevel="1" collapsed="false">
      <c r="A458" s="49" t="s">
        <v>913</v>
      </c>
      <c r="B458" s="50" t="s">
        <v>49</v>
      </c>
      <c r="C458" s="50" t="s">
        <v>813</v>
      </c>
      <c r="D458" s="50" t="s">
        <v>51</v>
      </c>
      <c r="E458" s="45" t="s">
        <v>814</v>
      </c>
      <c r="F458" s="7" t="s">
        <v>130</v>
      </c>
      <c r="G458" s="51" t="n">
        <v>1.5</v>
      </c>
      <c r="H458" s="52"/>
      <c r="I458" s="46" t="n">
        <f aca="false">$D$1116</f>
        <v>0</v>
      </c>
      <c r="J458" s="53" t="n">
        <f aca="false">TRUNC(H458*(1+I458),2)</f>
        <v>0</v>
      </c>
      <c r="K458" s="54" t="n">
        <f aca="false">TRUNC(J458*G458,2)</f>
        <v>0</v>
      </c>
      <c r="L458" s="51"/>
      <c r="M458" s="46"/>
      <c r="N458" s="7"/>
      <c r="O458" s="51"/>
      <c r="P458" s="51"/>
      <c r="Q458" s="51"/>
      <c r="R458" s="51" t="n">
        <f aca="false">K458</f>
        <v>0</v>
      </c>
      <c r="S458" s="51"/>
      <c r="T458" s="51"/>
      <c r="U458" s="51"/>
      <c r="V458" s="51"/>
      <c r="W458" s="7"/>
      <c r="X458" s="7"/>
      <c r="IM458" s="10"/>
      <c r="IN458" s="10"/>
    </row>
    <row r="459" s="9" customFormat="true" ht="35.05" hidden="true" customHeight="false" outlineLevel="1" collapsed="false">
      <c r="A459" s="49" t="s">
        <v>914</v>
      </c>
      <c r="B459" s="50" t="s">
        <v>49</v>
      </c>
      <c r="C459" s="50" t="s">
        <v>819</v>
      </c>
      <c r="D459" s="50" t="s">
        <v>51</v>
      </c>
      <c r="E459" s="45" t="s">
        <v>820</v>
      </c>
      <c r="F459" s="7" t="s">
        <v>117</v>
      </c>
      <c r="G459" s="51" t="n">
        <v>1</v>
      </c>
      <c r="H459" s="52"/>
      <c r="I459" s="46" t="n">
        <f aca="false">$D$1116</f>
        <v>0</v>
      </c>
      <c r="J459" s="53" t="n">
        <f aca="false">TRUNC(H459*(1+I459),2)</f>
        <v>0</v>
      </c>
      <c r="K459" s="54" t="n">
        <f aca="false">TRUNC(J459*G459,2)</f>
        <v>0</v>
      </c>
      <c r="L459" s="51"/>
      <c r="M459" s="46"/>
      <c r="N459" s="7"/>
      <c r="O459" s="51"/>
      <c r="P459" s="51"/>
      <c r="Q459" s="51"/>
      <c r="R459" s="51"/>
      <c r="S459" s="51"/>
      <c r="T459" s="51" t="n">
        <f aca="false">K459</f>
        <v>0</v>
      </c>
      <c r="U459" s="51"/>
      <c r="V459" s="51"/>
      <c r="W459" s="7"/>
      <c r="X459" s="7"/>
      <c r="IM459" s="10"/>
      <c r="IN459" s="10"/>
    </row>
    <row r="460" s="9" customFormat="true" ht="35.05" hidden="true" customHeight="false" outlineLevel="1" collapsed="false">
      <c r="A460" s="49" t="s">
        <v>915</v>
      </c>
      <c r="B460" s="50" t="s">
        <v>49</v>
      </c>
      <c r="C460" s="50" t="s">
        <v>822</v>
      </c>
      <c r="D460" s="50" t="s">
        <v>51</v>
      </c>
      <c r="E460" s="45" t="s">
        <v>823</v>
      </c>
      <c r="F460" s="7" t="s">
        <v>117</v>
      </c>
      <c r="G460" s="51" t="n">
        <v>1</v>
      </c>
      <c r="H460" s="52"/>
      <c r="I460" s="46" t="n">
        <f aca="false">$D$1116</f>
        <v>0</v>
      </c>
      <c r="J460" s="53" t="n">
        <f aca="false">TRUNC(H460*(1+I460),2)</f>
        <v>0</v>
      </c>
      <c r="K460" s="54" t="n">
        <f aca="false">TRUNC(J460*G460,2)</f>
        <v>0</v>
      </c>
      <c r="L460" s="51"/>
      <c r="M460" s="46"/>
      <c r="N460" s="7"/>
      <c r="O460" s="51"/>
      <c r="P460" s="51"/>
      <c r="Q460" s="51"/>
      <c r="R460" s="51"/>
      <c r="S460" s="51"/>
      <c r="T460" s="51" t="n">
        <f aca="false">K460</f>
        <v>0</v>
      </c>
      <c r="U460" s="51"/>
      <c r="V460" s="51"/>
      <c r="W460" s="7"/>
      <c r="X460" s="7"/>
      <c r="IM460" s="10"/>
      <c r="IN460" s="10"/>
    </row>
    <row r="461" s="9" customFormat="true" ht="23.85" hidden="true" customHeight="false" outlineLevel="1" collapsed="false">
      <c r="A461" s="49" t="s">
        <v>916</v>
      </c>
      <c r="B461" s="50" t="s">
        <v>49</v>
      </c>
      <c r="C461" s="50" t="s">
        <v>825</v>
      </c>
      <c r="D461" s="50" t="s">
        <v>51</v>
      </c>
      <c r="E461" s="45" t="s">
        <v>826</v>
      </c>
      <c r="F461" s="7" t="s">
        <v>117</v>
      </c>
      <c r="G461" s="51" t="n">
        <v>2</v>
      </c>
      <c r="H461" s="52"/>
      <c r="I461" s="46" t="n">
        <f aca="false">$D$1116</f>
        <v>0</v>
      </c>
      <c r="J461" s="53" t="n">
        <f aca="false">TRUNC(H461*(1+I461),2)</f>
        <v>0</v>
      </c>
      <c r="K461" s="54" t="n">
        <f aca="false">TRUNC(J461*G461,2)</f>
        <v>0</v>
      </c>
      <c r="L461" s="51"/>
      <c r="M461" s="46"/>
      <c r="N461" s="7"/>
      <c r="O461" s="51"/>
      <c r="P461" s="51"/>
      <c r="Q461" s="51"/>
      <c r="R461" s="51"/>
      <c r="S461" s="51"/>
      <c r="T461" s="51" t="n">
        <f aca="false">K461</f>
        <v>0</v>
      </c>
      <c r="U461" s="51"/>
      <c r="V461" s="51"/>
      <c r="W461" s="7"/>
      <c r="X461" s="7"/>
      <c r="IM461" s="10"/>
      <c r="IN461" s="10"/>
    </row>
    <row r="462" s="9" customFormat="true" ht="23.85" hidden="true" customHeight="false" outlineLevel="1" collapsed="false">
      <c r="A462" s="49" t="s">
        <v>917</v>
      </c>
      <c r="B462" s="50" t="s">
        <v>49</v>
      </c>
      <c r="C462" s="50" t="s">
        <v>918</v>
      </c>
      <c r="D462" s="50" t="s">
        <v>51</v>
      </c>
      <c r="E462" s="45" t="s">
        <v>919</v>
      </c>
      <c r="F462" s="7" t="s">
        <v>117</v>
      </c>
      <c r="G462" s="51" t="n">
        <v>1</v>
      </c>
      <c r="H462" s="52"/>
      <c r="I462" s="46" t="n">
        <f aca="false">$D$1116</f>
        <v>0</v>
      </c>
      <c r="J462" s="53" t="n">
        <f aca="false">TRUNC(H462*(1+I462),2)</f>
        <v>0</v>
      </c>
      <c r="K462" s="54" t="n">
        <f aca="false">TRUNC(J462*G462,2)</f>
        <v>0</v>
      </c>
      <c r="L462" s="51"/>
      <c r="M462" s="46"/>
      <c r="N462" s="7"/>
      <c r="O462" s="51"/>
      <c r="P462" s="51"/>
      <c r="Q462" s="51"/>
      <c r="R462" s="51" t="n">
        <f aca="false">K462</f>
        <v>0</v>
      </c>
      <c r="S462" s="51"/>
      <c r="T462" s="51"/>
      <c r="U462" s="51"/>
      <c r="V462" s="51"/>
      <c r="W462" s="7"/>
      <c r="X462" s="7"/>
      <c r="IM462" s="10"/>
      <c r="IN462" s="10"/>
    </row>
    <row r="463" s="9" customFormat="true" ht="23.85" hidden="true" customHeight="false" outlineLevel="1" collapsed="false">
      <c r="A463" s="49" t="s">
        <v>920</v>
      </c>
      <c r="B463" s="50" t="s">
        <v>49</v>
      </c>
      <c r="C463" s="50" t="s">
        <v>921</v>
      </c>
      <c r="D463" s="50" t="s">
        <v>51</v>
      </c>
      <c r="E463" s="45" t="s">
        <v>922</v>
      </c>
      <c r="F463" s="7" t="s">
        <v>117</v>
      </c>
      <c r="G463" s="51" t="n">
        <v>3</v>
      </c>
      <c r="H463" s="52"/>
      <c r="I463" s="46" t="n">
        <f aca="false">$D$1116</f>
        <v>0</v>
      </c>
      <c r="J463" s="53" t="n">
        <f aca="false">TRUNC(H463*(1+I463),2)</f>
        <v>0</v>
      </c>
      <c r="K463" s="54" t="n">
        <f aca="false">TRUNC(J463*G463,2)</f>
        <v>0</v>
      </c>
      <c r="L463" s="51"/>
      <c r="M463" s="46"/>
      <c r="N463" s="7"/>
      <c r="O463" s="51"/>
      <c r="P463" s="51"/>
      <c r="Q463" s="51"/>
      <c r="R463" s="51" t="n">
        <f aca="false">K463</f>
        <v>0</v>
      </c>
      <c r="S463" s="51"/>
      <c r="T463" s="51"/>
      <c r="U463" s="51"/>
      <c r="V463" s="51"/>
      <c r="W463" s="7"/>
      <c r="X463" s="7"/>
      <c r="IM463" s="10"/>
      <c r="IN463" s="10"/>
    </row>
    <row r="464" s="9" customFormat="true" ht="23.85" hidden="true" customHeight="false" outlineLevel="1" collapsed="false">
      <c r="A464" s="49" t="s">
        <v>923</v>
      </c>
      <c r="B464" s="50" t="s">
        <v>49</v>
      </c>
      <c r="C464" s="50" t="s">
        <v>843</v>
      </c>
      <c r="D464" s="50" t="s">
        <v>51</v>
      </c>
      <c r="E464" s="45" t="s">
        <v>844</v>
      </c>
      <c r="F464" s="7" t="s">
        <v>117</v>
      </c>
      <c r="G464" s="51" t="n">
        <v>1</v>
      </c>
      <c r="H464" s="52"/>
      <c r="I464" s="46" t="n">
        <f aca="false">$D$1116</f>
        <v>0</v>
      </c>
      <c r="J464" s="53" t="n">
        <f aca="false">TRUNC(H464*(1+I464),2)</f>
        <v>0</v>
      </c>
      <c r="K464" s="54" t="n">
        <f aca="false">TRUNC(J464*G464,2)</f>
        <v>0</v>
      </c>
      <c r="L464" s="51"/>
      <c r="M464" s="46"/>
      <c r="N464" s="7"/>
      <c r="O464" s="51"/>
      <c r="P464" s="51"/>
      <c r="Q464" s="51"/>
      <c r="R464" s="51" t="n">
        <f aca="false">K464</f>
        <v>0</v>
      </c>
      <c r="S464" s="51"/>
      <c r="T464" s="51"/>
      <c r="U464" s="51"/>
      <c r="V464" s="51"/>
      <c r="W464" s="7"/>
      <c r="X464" s="7"/>
      <c r="IM464" s="10"/>
      <c r="IN464" s="10"/>
    </row>
    <row r="465" s="9" customFormat="true" ht="23.85" hidden="true" customHeight="false" outlineLevel="1" collapsed="false">
      <c r="A465" s="49" t="s">
        <v>924</v>
      </c>
      <c r="B465" s="50" t="s">
        <v>49</v>
      </c>
      <c r="C465" s="50" t="s">
        <v>849</v>
      </c>
      <c r="D465" s="50" t="s">
        <v>51</v>
      </c>
      <c r="E465" s="45" t="s">
        <v>850</v>
      </c>
      <c r="F465" s="7" t="s">
        <v>130</v>
      </c>
      <c r="G465" s="51" t="n">
        <v>4</v>
      </c>
      <c r="H465" s="52"/>
      <c r="I465" s="46" t="n">
        <f aca="false">$D$1116</f>
        <v>0</v>
      </c>
      <c r="J465" s="53" t="n">
        <f aca="false">TRUNC(H465*(1+I465),2)</f>
        <v>0</v>
      </c>
      <c r="K465" s="54" t="n">
        <f aca="false">TRUNC(J465*G465,2)</f>
        <v>0</v>
      </c>
      <c r="L465" s="51"/>
      <c r="M465" s="46"/>
      <c r="N465" s="7"/>
      <c r="O465" s="51"/>
      <c r="P465" s="51"/>
      <c r="Q465" s="51"/>
      <c r="R465" s="51" t="n">
        <f aca="false">K465</f>
        <v>0</v>
      </c>
      <c r="S465" s="51"/>
      <c r="T465" s="51"/>
      <c r="U465" s="51"/>
      <c r="V465" s="51"/>
      <c r="W465" s="7"/>
      <c r="X465" s="7"/>
      <c r="IM465" s="10"/>
      <c r="IN465" s="10"/>
    </row>
    <row r="466" s="9" customFormat="true" ht="46.25" hidden="true" customHeight="false" outlineLevel="1" collapsed="false">
      <c r="A466" s="49" t="s">
        <v>925</v>
      </c>
      <c r="B466" s="50" t="s">
        <v>49</v>
      </c>
      <c r="C466" s="50" t="s">
        <v>846</v>
      </c>
      <c r="D466" s="50" t="s">
        <v>51</v>
      </c>
      <c r="E466" s="45" t="s">
        <v>847</v>
      </c>
      <c r="F466" s="7" t="s">
        <v>117</v>
      </c>
      <c r="G466" s="51" t="n">
        <v>4</v>
      </c>
      <c r="H466" s="52"/>
      <c r="I466" s="46" t="n">
        <f aca="false">$D$1116</f>
        <v>0</v>
      </c>
      <c r="J466" s="53" t="n">
        <f aca="false">TRUNC(H466*(1+I466),2)</f>
        <v>0</v>
      </c>
      <c r="K466" s="54" t="n">
        <f aca="false">TRUNC(J466*G466,2)</f>
        <v>0</v>
      </c>
      <c r="L466" s="51"/>
      <c r="M466" s="46"/>
      <c r="N466" s="7"/>
      <c r="O466" s="51"/>
      <c r="P466" s="51"/>
      <c r="Q466" s="51"/>
      <c r="R466" s="51" t="n">
        <f aca="false">K466</f>
        <v>0</v>
      </c>
      <c r="S466" s="51"/>
      <c r="T466" s="51"/>
      <c r="U466" s="51"/>
      <c r="V466" s="51"/>
      <c r="W466" s="7"/>
      <c r="X466" s="7"/>
      <c r="IM466" s="10"/>
      <c r="IN466" s="10"/>
    </row>
    <row r="467" s="9" customFormat="true" ht="35.05" hidden="true" customHeight="false" outlineLevel="1" collapsed="false">
      <c r="A467" s="49" t="s">
        <v>926</v>
      </c>
      <c r="B467" s="50" t="s">
        <v>49</v>
      </c>
      <c r="C467" s="50" t="s">
        <v>852</v>
      </c>
      <c r="D467" s="50" t="s">
        <v>51</v>
      </c>
      <c r="E467" s="45" t="s">
        <v>853</v>
      </c>
      <c r="F467" s="7" t="s">
        <v>117</v>
      </c>
      <c r="G467" s="51" t="n">
        <v>1</v>
      </c>
      <c r="H467" s="52"/>
      <c r="I467" s="46" t="n">
        <f aca="false">$D$1116</f>
        <v>0</v>
      </c>
      <c r="J467" s="53" t="n">
        <f aca="false">TRUNC(H467*(1+I467),2)</f>
        <v>0</v>
      </c>
      <c r="K467" s="54" t="n">
        <f aca="false">TRUNC(J467*G467,2)</f>
        <v>0</v>
      </c>
      <c r="L467" s="51"/>
      <c r="M467" s="46"/>
      <c r="N467" s="7"/>
      <c r="O467" s="51"/>
      <c r="P467" s="51"/>
      <c r="Q467" s="51"/>
      <c r="R467" s="51" t="n">
        <f aca="false">K467</f>
        <v>0</v>
      </c>
      <c r="S467" s="51"/>
      <c r="T467" s="51"/>
      <c r="U467" s="51"/>
      <c r="V467" s="51"/>
      <c r="W467" s="7"/>
      <c r="X467" s="7"/>
      <c r="IM467" s="10"/>
      <c r="IN467" s="10"/>
    </row>
    <row r="468" s="9" customFormat="true" ht="23.85" hidden="true" customHeight="false" outlineLevel="1" collapsed="false">
      <c r="A468" s="49" t="s">
        <v>927</v>
      </c>
      <c r="B468" s="50" t="s">
        <v>49</v>
      </c>
      <c r="C468" s="50" t="s">
        <v>855</v>
      </c>
      <c r="D468" s="50" t="s">
        <v>51</v>
      </c>
      <c r="E468" s="45" t="s">
        <v>856</v>
      </c>
      <c r="F468" s="7" t="s">
        <v>117</v>
      </c>
      <c r="G468" s="51" t="n">
        <v>1</v>
      </c>
      <c r="H468" s="52"/>
      <c r="I468" s="46" t="n">
        <f aca="false">$D$1116</f>
        <v>0</v>
      </c>
      <c r="J468" s="53" t="n">
        <f aca="false">TRUNC(H468*(1+I468),2)</f>
        <v>0</v>
      </c>
      <c r="K468" s="54" t="n">
        <f aca="false">TRUNC(J468*G468,2)</f>
        <v>0</v>
      </c>
      <c r="L468" s="51"/>
      <c r="M468" s="46"/>
      <c r="N468" s="7" t="n">
        <f aca="false">SUM(O468:V468)-K468</f>
        <v>0</v>
      </c>
      <c r="O468" s="51"/>
      <c r="P468" s="51"/>
      <c r="Q468" s="51"/>
      <c r="R468" s="51" t="n">
        <f aca="false">K468</f>
        <v>0</v>
      </c>
      <c r="S468" s="51"/>
      <c r="T468" s="51"/>
      <c r="U468" s="51"/>
      <c r="V468" s="51"/>
      <c r="W468" s="7"/>
      <c r="X468" s="7"/>
      <c r="IM468" s="10"/>
      <c r="IN468" s="10"/>
    </row>
    <row r="469" s="9" customFormat="true" ht="23.85" hidden="true" customHeight="false" outlineLevel="1" collapsed="false">
      <c r="A469" s="49" t="s">
        <v>928</v>
      </c>
      <c r="B469" s="50" t="s">
        <v>49</v>
      </c>
      <c r="C469" s="50" t="s">
        <v>858</v>
      </c>
      <c r="D469" s="50" t="s">
        <v>51</v>
      </c>
      <c r="E469" s="45" t="s">
        <v>859</v>
      </c>
      <c r="F469" s="7" t="s">
        <v>117</v>
      </c>
      <c r="G469" s="51" t="n">
        <v>3</v>
      </c>
      <c r="H469" s="52"/>
      <c r="I469" s="46" t="n">
        <f aca="false">$D$1116</f>
        <v>0</v>
      </c>
      <c r="J469" s="53" t="n">
        <f aca="false">TRUNC(H469*(1+I469),2)</f>
        <v>0</v>
      </c>
      <c r="K469" s="54" t="n">
        <f aca="false">TRUNC(J469*G469,2)</f>
        <v>0</v>
      </c>
      <c r="L469" s="51"/>
      <c r="M469" s="46"/>
      <c r="N469" s="7" t="n">
        <f aca="false">SUM(O469:V469)-K469</f>
        <v>0</v>
      </c>
      <c r="O469" s="51"/>
      <c r="P469" s="51"/>
      <c r="Q469" s="51"/>
      <c r="R469" s="51" t="n">
        <f aca="false">K469</f>
        <v>0</v>
      </c>
      <c r="S469" s="51"/>
      <c r="T469" s="51"/>
      <c r="U469" s="51"/>
      <c r="V469" s="51"/>
      <c r="W469" s="7"/>
      <c r="X469" s="7"/>
      <c r="IM469" s="10"/>
      <c r="IN469" s="10"/>
    </row>
    <row r="470" s="9" customFormat="true" ht="23.85" hidden="true" customHeight="false" outlineLevel="1" collapsed="false">
      <c r="A470" s="49" t="s">
        <v>929</v>
      </c>
      <c r="B470" s="50" t="s">
        <v>49</v>
      </c>
      <c r="C470" s="50" t="s">
        <v>870</v>
      </c>
      <c r="D470" s="50" t="s">
        <v>51</v>
      </c>
      <c r="E470" s="45" t="s">
        <v>871</v>
      </c>
      <c r="F470" s="7" t="s">
        <v>130</v>
      </c>
      <c r="G470" s="51" t="n">
        <v>2.8</v>
      </c>
      <c r="H470" s="52"/>
      <c r="I470" s="46" t="n">
        <f aca="false">$D$1116</f>
        <v>0</v>
      </c>
      <c r="J470" s="53" t="n">
        <f aca="false">TRUNC(H470*(1+I470),2)</f>
        <v>0</v>
      </c>
      <c r="K470" s="54" t="n">
        <f aca="false">TRUNC(J470*G470,2)</f>
        <v>0</v>
      </c>
      <c r="L470" s="51"/>
      <c r="M470" s="46"/>
      <c r="N470" s="7" t="n">
        <f aca="false">SUM(O470:V470)-K470</f>
        <v>0</v>
      </c>
      <c r="O470" s="51"/>
      <c r="P470" s="51"/>
      <c r="Q470" s="51"/>
      <c r="R470" s="51" t="n">
        <f aca="false">K470</f>
        <v>0</v>
      </c>
      <c r="S470" s="51"/>
      <c r="T470" s="51"/>
      <c r="U470" s="51"/>
      <c r="V470" s="51"/>
      <c r="W470" s="7"/>
      <c r="X470" s="7"/>
      <c r="IM470" s="10"/>
      <c r="IN470" s="10"/>
    </row>
    <row r="471" s="9" customFormat="true" ht="23.85" hidden="true" customHeight="false" outlineLevel="1" collapsed="false">
      <c r="A471" s="49" t="s">
        <v>930</v>
      </c>
      <c r="B471" s="50" t="s">
        <v>49</v>
      </c>
      <c r="C471" s="50" t="s">
        <v>861</v>
      </c>
      <c r="D471" s="50" t="s">
        <v>51</v>
      </c>
      <c r="E471" s="45" t="s">
        <v>862</v>
      </c>
      <c r="F471" s="7" t="s">
        <v>117</v>
      </c>
      <c r="G471" s="51" t="n">
        <v>2</v>
      </c>
      <c r="H471" s="52"/>
      <c r="I471" s="46" t="n">
        <f aca="false">$D$1116</f>
        <v>0</v>
      </c>
      <c r="J471" s="53" t="n">
        <f aca="false">TRUNC(H471*(1+I471),2)</f>
        <v>0</v>
      </c>
      <c r="K471" s="54" t="n">
        <f aca="false">TRUNC(J471*G471,2)</f>
        <v>0</v>
      </c>
      <c r="L471" s="51"/>
      <c r="M471" s="46"/>
      <c r="N471" s="7" t="n">
        <f aca="false">SUM(O471:V471)-K471</f>
        <v>0</v>
      </c>
      <c r="O471" s="51"/>
      <c r="P471" s="51"/>
      <c r="Q471" s="51"/>
      <c r="R471" s="51" t="n">
        <f aca="false">K471</f>
        <v>0</v>
      </c>
      <c r="S471" s="51"/>
      <c r="T471" s="51"/>
      <c r="U471" s="51"/>
      <c r="V471" s="51"/>
      <c r="W471" s="7"/>
      <c r="X471" s="7"/>
      <c r="IM471" s="10"/>
      <c r="IN471" s="10"/>
    </row>
    <row r="472" s="9" customFormat="true" ht="46.25" hidden="true" customHeight="false" outlineLevel="1" collapsed="false">
      <c r="A472" s="49" t="s">
        <v>931</v>
      </c>
      <c r="B472" s="50" t="s">
        <v>49</v>
      </c>
      <c r="C472" s="50" t="s">
        <v>864</v>
      </c>
      <c r="D472" s="50" t="s">
        <v>51</v>
      </c>
      <c r="E472" s="45" t="s">
        <v>865</v>
      </c>
      <c r="F472" s="7" t="s">
        <v>117</v>
      </c>
      <c r="G472" s="51" t="n">
        <v>2</v>
      </c>
      <c r="H472" s="52"/>
      <c r="I472" s="46" t="n">
        <f aca="false">$D$1116</f>
        <v>0</v>
      </c>
      <c r="J472" s="53" t="n">
        <f aca="false">TRUNC(H472*(1+I472),2)</f>
        <v>0</v>
      </c>
      <c r="K472" s="54" t="n">
        <f aca="false">TRUNC(J472*G472,2)</f>
        <v>0</v>
      </c>
      <c r="L472" s="51"/>
      <c r="M472" s="46"/>
      <c r="N472" s="7" t="n">
        <f aca="false">SUM(O472:V472)-K472</f>
        <v>0</v>
      </c>
      <c r="O472" s="51"/>
      <c r="P472" s="51"/>
      <c r="Q472" s="51"/>
      <c r="R472" s="51" t="n">
        <f aca="false">K472</f>
        <v>0</v>
      </c>
      <c r="S472" s="51"/>
      <c r="T472" s="51"/>
      <c r="U472" s="51"/>
      <c r="V472" s="51"/>
      <c r="W472" s="7"/>
      <c r="X472" s="7"/>
      <c r="IM472" s="10"/>
      <c r="IN472" s="10"/>
    </row>
    <row r="473" s="9" customFormat="true" ht="23.85" hidden="true" customHeight="false" outlineLevel="1" collapsed="false">
      <c r="A473" s="49" t="s">
        <v>932</v>
      </c>
      <c r="B473" s="50" t="s">
        <v>49</v>
      </c>
      <c r="C473" s="50" t="s">
        <v>867</v>
      </c>
      <c r="D473" s="50" t="s">
        <v>74</v>
      </c>
      <c r="E473" s="45" t="s">
        <v>868</v>
      </c>
      <c r="F473" s="7" t="s">
        <v>117</v>
      </c>
      <c r="G473" s="51" t="n">
        <v>2</v>
      </c>
      <c r="H473" s="52"/>
      <c r="I473" s="46" t="n">
        <f aca="false">$D$1116</f>
        <v>0</v>
      </c>
      <c r="J473" s="53" t="n">
        <f aca="false">TRUNC(H473*(1+I473),2)</f>
        <v>0</v>
      </c>
      <c r="K473" s="54" t="n">
        <f aca="false">TRUNC(J473*G473,2)</f>
        <v>0</v>
      </c>
      <c r="L473" s="51"/>
      <c r="M473" s="46"/>
      <c r="N473" s="7" t="n">
        <f aca="false">SUM(O473:V473)-K473</f>
        <v>0</v>
      </c>
      <c r="O473" s="51"/>
      <c r="P473" s="51"/>
      <c r="Q473" s="51"/>
      <c r="R473" s="51" t="n">
        <f aca="false">K473</f>
        <v>0</v>
      </c>
      <c r="S473" s="51"/>
      <c r="T473" s="51"/>
      <c r="U473" s="51"/>
      <c r="V473" s="51"/>
      <c r="W473" s="7"/>
      <c r="X473" s="7"/>
      <c r="IM473" s="10"/>
      <c r="IN473" s="10"/>
    </row>
    <row r="474" s="9" customFormat="true" ht="23.85" hidden="true" customHeight="false" outlineLevel="1" collapsed="false">
      <c r="A474" s="49" t="s">
        <v>933</v>
      </c>
      <c r="B474" s="50" t="s">
        <v>49</v>
      </c>
      <c r="C474" s="50" t="s">
        <v>214</v>
      </c>
      <c r="D474" s="50" t="s">
        <v>51</v>
      </c>
      <c r="E474" s="45" t="s">
        <v>873</v>
      </c>
      <c r="F474" s="7" t="s">
        <v>121</v>
      </c>
      <c r="G474" s="51" t="n">
        <v>0.67</v>
      </c>
      <c r="H474" s="52"/>
      <c r="I474" s="46" t="n">
        <f aca="false">$D$1116</f>
        <v>0</v>
      </c>
      <c r="J474" s="53" t="n">
        <f aca="false">TRUNC(H474*(1+I474),2)</f>
        <v>0</v>
      </c>
      <c r="K474" s="54" t="n">
        <f aca="false">TRUNC(J474*G474,2)</f>
        <v>0</v>
      </c>
      <c r="L474" s="51"/>
      <c r="M474" s="46"/>
      <c r="N474" s="7" t="n">
        <f aca="false">SUM(O474:V474)-K474</f>
        <v>0</v>
      </c>
      <c r="O474" s="51"/>
      <c r="P474" s="51"/>
      <c r="Q474" s="51"/>
      <c r="R474" s="51" t="n">
        <f aca="false">K474</f>
        <v>0</v>
      </c>
      <c r="S474" s="51"/>
      <c r="T474" s="51"/>
      <c r="U474" s="51"/>
      <c r="V474" s="51"/>
      <c r="W474" s="7"/>
      <c r="X474" s="7"/>
      <c r="IM474" s="10"/>
      <c r="IN474" s="10"/>
    </row>
    <row r="475" s="9" customFormat="true" ht="14.15" hidden="true" customHeight="false" outlineLevel="1" collapsed="false">
      <c r="A475" s="49" t="s">
        <v>934</v>
      </c>
      <c r="B475" s="50" t="s">
        <v>49</v>
      </c>
      <c r="C475" s="50" t="s">
        <v>875</v>
      </c>
      <c r="D475" s="50" t="s">
        <v>51</v>
      </c>
      <c r="E475" s="45" t="s">
        <v>876</v>
      </c>
      <c r="F475" s="7" t="s">
        <v>121</v>
      </c>
      <c r="G475" s="51" t="n">
        <v>0.67</v>
      </c>
      <c r="H475" s="52"/>
      <c r="I475" s="46" t="n">
        <f aca="false">$D$1116</f>
        <v>0</v>
      </c>
      <c r="J475" s="53" t="n">
        <f aca="false">TRUNC(H475*(1+I475),2)</f>
        <v>0</v>
      </c>
      <c r="K475" s="54" t="n">
        <f aca="false">TRUNC(J475*G475,2)</f>
        <v>0</v>
      </c>
      <c r="L475" s="51"/>
      <c r="M475" s="46"/>
      <c r="N475" s="7" t="n">
        <f aca="false">SUM(O475:V475)-K475</f>
        <v>0</v>
      </c>
      <c r="O475" s="51"/>
      <c r="P475" s="51"/>
      <c r="Q475" s="51"/>
      <c r="R475" s="51" t="n">
        <f aca="false">K475</f>
        <v>0</v>
      </c>
      <c r="S475" s="51"/>
      <c r="T475" s="51"/>
      <c r="U475" s="51"/>
      <c r="V475" s="51"/>
      <c r="W475" s="7"/>
      <c r="X475" s="7"/>
      <c r="IM475" s="10"/>
      <c r="IN475" s="10"/>
    </row>
    <row r="476" s="9" customFormat="true" ht="23.85" hidden="true" customHeight="false" outlineLevel="1" collapsed="false">
      <c r="A476" s="49" t="s">
        <v>935</v>
      </c>
      <c r="B476" s="50" t="s">
        <v>49</v>
      </c>
      <c r="C476" s="50" t="s">
        <v>878</v>
      </c>
      <c r="D476" s="50" t="s">
        <v>51</v>
      </c>
      <c r="E476" s="45" t="s">
        <v>879</v>
      </c>
      <c r="F476" s="7" t="s">
        <v>130</v>
      </c>
      <c r="G476" s="51" t="n">
        <v>3</v>
      </c>
      <c r="H476" s="52"/>
      <c r="I476" s="46" t="n">
        <f aca="false">$D$1116</f>
        <v>0</v>
      </c>
      <c r="J476" s="53" t="n">
        <f aca="false">TRUNC(H476*(1+I476),2)</f>
        <v>0</v>
      </c>
      <c r="K476" s="54" t="n">
        <f aca="false">TRUNC(J476*G476,2)</f>
        <v>0</v>
      </c>
      <c r="L476" s="51"/>
      <c r="M476" s="46"/>
      <c r="N476" s="7" t="n">
        <f aca="false">SUM(O476:V476)-K476</f>
        <v>0</v>
      </c>
      <c r="O476" s="51"/>
      <c r="P476" s="51"/>
      <c r="Q476" s="51"/>
      <c r="R476" s="51" t="n">
        <f aca="false">K476</f>
        <v>0</v>
      </c>
      <c r="S476" s="51"/>
      <c r="T476" s="51"/>
      <c r="U476" s="51"/>
      <c r="V476" s="51"/>
      <c r="W476" s="7"/>
      <c r="X476" s="7"/>
      <c r="IM476" s="10"/>
      <c r="IN476" s="10"/>
    </row>
    <row r="477" s="9" customFormat="true" ht="23.85" hidden="true" customHeight="false" outlineLevel="1" collapsed="false">
      <c r="A477" s="49" t="s">
        <v>936</v>
      </c>
      <c r="B477" s="50" t="s">
        <v>49</v>
      </c>
      <c r="C477" s="50" t="s">
        <v>881</v>
      </c>
      <c r="D477" s="50" t="s">
        <v>51</v>
      </c>
      <c r="E477" s="45" t="s">
        <v>882</v>
      </c>
      <c r="F477" s="7" t="s">
        <v>130</v>
      </c>
      <c r="G477" s="51" t="n">
        <v>2.8</v>
      </c>
      <c r="H477" s="52"/>
      <c r="I477" s="46" t="n">
        <f aca="false">$D$1116</f>
        <v>0</v>
      </c>
      <c r="J477" s="53" t="n">
        <f aca="false">TRUNC(H477*(1+I477),2)</f>
        <v>0</v>
      </c>
      <c r="K477" s="54" t="n">
        <f aca="false">TRUNC(J477*G477,2)</f>
        <v>0</v>
      </c>
      <c r="L477" s="51"/>
      <c r="M477" s="46"/>
      <c r="N477" s="7" t="n">
        <f aca="false">SUM(O477:V477)-K477</f>
        <v>0</v>
      </c>
      <c r="O477" s="51"/>
      <c r="P477" s="51"/>
      <c r="Q477" s="51"/>
      <c r="R477" s="51"/>
      <c r="S477" s="51"/>
      <c r="T477" s="51" t="n">
        <f aca="false">K477</f>
        <v>0</v>
      </c>
      <c r="U477" s="51"/>
      <c r="V477" s="51"/>
      <c r="W477" s="7"/>
      <c r="X477" s="7"/>
      <c r="IM477" s="10"/>
      <c r="IN477" s="10"/>
    </row>
    <row r="478" s="9" customFormat="true" ht="14.15" hidden="true" customHeight="false" outlineLevel="1" collapsed="false">
      <c r="A478" s="49" t="s">
        <v>937</v>
      </c>
      <c r="B478" s="50" t="s">
        <v>49</v>
      </c>
      <c r="C478" s="50" t="s">
        <v>884</v>
      </c>
      <c r="D478" s="50" t="s">
        <v>80</v>
      </c>
      <c r="E478" s="45" t="s">
        <v>885</v>
      </c>
      <c r="F478" s="7" t="s">
        <v>117</v>
      </c>
      <c r="G478" s="51" t="n">
        <v>1</v>
      </c>
      <c r="H478" s="52"/>
      <c r="I478" s="46" t="n">
        <f aca="false">$D$1116</f>
        <v>0</v>
      </c>
      <c r="J478" s="53" t="n">
        <f aca="false">TRUNC(H478*(1+I478),2)</f>
        <v>0</v>
      </c>
      <c r="K478" s="54" t="n">
        <f aca="false">TRUNC(J478*G478,2)</f>
        <v>0</v>
      </c>
      <c r="L478" s="51"/>
      <c r="M478" s="46"/>
      <c r="N478" s="7" t="n">
        <f aca="false">SUM(O478:V478)-K478</f>
        <v>0</v>
      </c>
      <c r="O478" s="51"/>
      <c r="P478" s="51"/>
      <c r="Q478" s="51"/>
      <c r="R478" s="51"/>
      <c r="S478" s="51"/>
      <c r="T478" s="51" t="n">
        <f aca="false">K478</f>
        <v>0</v>
      </c>
      <c r="U478" s="51"/>
      <c r="V478" s="51"/>
      <c r="W478" s="7"/>
      <c r="X478" s="7"/>
      <c r="IM478" s="10"/>
      <c r="IN478" s="10"/>
    </row>
    <row r="479" s="9" customFormat="true" ht="14.15" hidden="true" customHeight="false" outlineLevel="1" collapsed="false">
      <c r="A479" s="49" t="s">
        <v>938</v>
      </c>
      <c r="B479" s="50" t="s">
        <v>49</v>
      </c>
      <c r="C479" s="50" t="s">
        <v>887</v>
      </c>
      <c r="D479" s="50" t="s">
        <v>80</v>
      </c>
      <c r="E479" s="45" t="s">
        <v>888</v>
      </c>
      <c r="F479" s="7" t="s">
        <v>117</v>
      </c>
      <c r="G479" s="51" t="n">
        <v>1</v>
      </c>
      <c r="H479" s="52"/>
      <c r="I479" s="46" t="n">
        <f aca="false">$D$1116</f>
        <v>0</v>
      </c>
      <c r="J479" s="53" t="n">
        <f aca="false">TRUNC(H479*(1+I479),2)</f>
        <v>0</v>
      </c>
      <c r="K479" s="54" t="n">
        <f aca="false">TRUNC(J479*G479,2)</f>
        <v>0</v>
      </c>
      <c r="L479" s="51"/>
      <c r="M479" s="46"/>
      <c r="N479" s="7" t="n">
        <f aca="false">SUM(O479:V479)-K479</f>
        <v>0</v>
      </c>
      <c r="O479" s="51"/>
      <c r="P479" s="51"/>
      <c r="Q479" s="51"/>
      <c r="R479" s="51"/>
      <c r="S479" s="51"/>
      <c r="T479" s="51" t="n">
        <f aca="false">K479</f>
        <v>0</v>
      </c>
      <c r="U479" s="51"/>
      <c r="V479" s="51"/>
      <c r="W479" s="7"/>
      <c r="X479" s="7"/>
      <c r="IM479" s="10"/>
      <c r="IN479" s="10"/>
    </row>
    <row r="480" s="9" customFormat="true" ht="23.85" hidden="true" customHeight="false" outlineLevel="1" collapsed="false">
      <c r="A480" s="49" t="s">
        <v>939</v>
      </c>
      <c r="B480" s="50" t="s">
        <v>49</v>
      </c>
      <c r="C480" s="50" t="s">
        <v>890</v>
      </c>
      <c r="D480" s="50" t="s">
        <v>51</v>
      </c>
      <c r="E480" s="45" t="s">
        <v>891</v>
      </c>
      <c r="F480" s="7" t="s">
        <v>117</v>
      </c>
      <c r="G480" s="51" t="n">
        <v>2</v>
      </c>
      <c r="H480" s="52"/>
      <c r="I480" s="46" t="n">
        <f aca="false">$D$1116</f>
        <v>0</v>
      </c>
      <c r="J480" s="53" t="n">
        <f aca="false">TRUNC(H480*(1+I480),2)</f>
        <v>0</v>
      </c>
      <c r="K480" s="54" t="n">
        <f aca="false">TRUNC(J480*G480,2)</f>
        <v>0</v>
      </c>
      <c r="L480" s="51"/>
      <c r="M480" s="46"/>
      <c r="N480" s="7" t="n">
        <f aca="false">SUM(O480:V480)-K480</f>
        <v>0</v>
      </c>
      <c r="O480" s="51"/>
      <c r="P480" s="51"/>
      <c r="Q480" s="51"/>
      <c r="R480" s="51"/>
      <c r="S480" s="51"/>
      <c r="T480" s="51" t="n">
        <f aca="false">K480</f>
        <v>0</v>
      </c>
      <c r="U480" s="51"/>
      <c r="V480" s="51"/>
      <c r="W480" s="7"/>
      <c r="X480" s="7"/>
      <c r="IM480" s="10"/>
      <c r="IN480" s="10"/>
    </row>
    <row r="481" s="9" customFormat="true" ht="35.05" hidden="true" customHeight="false" outlineLevel="1" collapsed="false">
      <c r="A481" s="49" t="s">
        <v>940</v>
      </c>
      <c r="B481" s="50" t="s">
        <v>49</v>
      </c>
      <c r="C481" s="50" t="s">
        <v>893</v>
      </c>
      <c r="D481" s="50" t="s">
        <v>80</v>
      </c>
      <c r="E481" s="45" t="s">
        <v>894</v>
      </c>
      <c r="F481" s="7" t="s">
        <v>117</v>
      </c>
      <c r="G481" s="51" t="n">
        <v>1</v>
      </c>
      <c r="H481" s="52"/>
      <c r="I481" s="46" t="n">
        <f aca="false">$D$1116</f>
        <v>0</v>
      </c>
      <c r="J481" s="53" t="n">
        <f aca="false">TRUNC(H481*(1+I481),2)</f>
        <v>0</v>
      </c>
      <c r="K481" s="54" t="n">
        <f aca="false">TRUNC(J481*G481,2)</f>
        <v>0</v>
      </c>
      <c r="L481" s="51"/>
      <c r="M481" s="46"/>
      <c r="N481" s="7" t="n">
        <f aca="false">SUM(O481:V481)-K481</f>
        <v>0</v>
      </c>
      <c r="O481" s="51"/>
      <c r="P481" s="51"/>
      <c r="Q481" s="51"/>
      <c r="R481" s="51"/>
      <c r="S481" s="51"/>
      <c r="T481" s="51" t="n">
        <f aca="false">K481</f>
        <v>0</v>
      </c>
      <c r="U481" s="51"/>
      <c r="V481" s="51"/>
      <c r="W481" s="7"/>
      <c r="X481" s="7"/>
      <c r="IM481" s="10"/>
      <c r="IN481" s="10"/>
    </row>
    <row r="482" s="80" customFormat="true" ht="14.15" hidden="true" customHeight="false" outlineLevel="1" collapsed="false">
      <c r="A482" s="73" t="s">
        <v>941</v>
      </c>
      <c r="B482" s="74"/>
      <c r="C482" s="74"/>
      <c r="D482" s="75"/>
      <c r="E482" s="132" t="s">
        <v>942</v>
      </c>
      <c r="F482" s="93"/>
      <c r="G482" s="93"/>
      <c r="H482" s="52"/>
      <c r="I482" s="78"/>
      <c r="J482" s="78"/>
      <c r="K482" s="77"/>
      <c r="L482" s="77"/>
      <c r="M482" s="78"/>
      <c r="N482" s="79" t="n">
        <f aca="false">SUM(O482:V482)-K482</f>
        <v>0</v>
      </c>
      <c r="O482" s="77"/>
      <c r="P482" s="77"/>
      <c r="Q482" s="77"/>
      <c r="R482" s="77"/>
      <c r="S482" s="77"/>
      <c r="T482" s="77"/>
      <c r="U482" s="77"/>
      <c r="V482" s="77"/>
      <c r="W482" s="79"/>
      <c r="X482" s="79"/>
      <c r="IM482" s="89"/>
      <c r="IN482" s="89"/>
    </row>
    <row r="483" s="9" customFormat="true" ht="14.15" hidden="true" customHeight="false" outlineLevel="1" collapsed="false">
      <c r="A483" s="49" t="s">
        <v>943</v>
      </c>
      <c r="B483" s="50" t="s">
        <v>49</v>
      </c>
      <c r="C483" s="50" t="s">
        <v>944</v>
      </c>
      <c r="D483" s="50" t="s">
        <v>80</v>
      </c>
      <c r="E483" s="45" t="s">
        <v>945</v>
      </c>
      <c r="F483" s="7" t="s">
        <v>117</v>
      </c>
      <c r="G483" s="51" t="n">
        <v>1</v>
      </c>
      <c r="H483" s="52"/>
      <c r="I483" s="46" t="n">
        <f aca="false">$D$1116</f>
        <v>0</v>
      </c>
      <c r="J483" s="53" t="n">
        <f aca="false">TRUNC(H483*(1+I483),2)</f>
        <v>0</v>
      </c>
      <c r="K483" s="54" t="n">
        <f aca="false">TRUNC(J483*G483,2)</f>
        <v>0</v>
      </c>
      <c r="L483" s="51"/>
      <c r="M483" s="46"/>
      <c r="N483" s="7" t="n">
        <f aca="false">SUM(O483:V483)-K483</f>
        <v>0</v>
      </c>
      <c r="O483" s="51"/>
      <c r="P483" s="51"/>
      <c r="Q483" s="51"/>
      <c r="R483" s="51" t="n">
        <f aca="false">K483</f>
        <v>0</v>
      </c>
      <c r="S483" s="51"/>
      <c r="T483" s="51"/>
      <c r="U483" s="51"/>
      <c r="V483" s="51"/>
      <c r="W483" s="7"/>
      <c r="X483" s="7"/>
      <c r="IM483" s="10"/>
      <c r="IN483" s="10"/>
    </row>
    <row r="484" s="9" customFormat="true" ht="35.05" hidden="true" customHeight="false" outlineLevel="1" collapsed="false">
      <c r="A484" s="49" t="s">
        <v>946</v>
      </c>
      <c r="B484" s="50" t="s">
        <v>49</v>
      </c>
      <c r="C484" s="50" t="s">
        <v>791</v>
      </c>
      <c r="D484" s="50" t="s">
        <v>51</v>
      </c>
      <c r="E484" s="45" t="s">
        <v>792</v>
      </c>
      <c r="F484" s="7" t="s">
        <v>117</v>
      </c>
      <c r="G484" s="51" t="n">
        <v>4</v>
      </c>
      <c r="H484" s="52"/>
      <c r="I484" s="46" t="n">
        <f aca="false">$D$1116</f>
        <v>0</v>
      </c>
      <c r="J484" s="53" t="n">
        <f aca="false">TRUNC(H484*(1+I484),2)</f>
        <v>0</v>
      </c>
      <c r="K484" s="54" t="n">
        <f aca="false">TRUNC(J484*G484,2)</f>
        <v>0</v>
      </c>
      <c r="L484" s="51"/>
      <c r="M484" s="46"/>
      <c r="N484" s="7" t="n">
        <f aca="false">SUM(O484:V484)-K484</f>
        <v>0</v>
      </c>
      <c r="O484" s="51"/>
      <c r="P484" s="51"/>
      <c r="Q484" s="51"/>
      <c r="R484" s="51" t="n">
        <f aca="false">K484</f>
        <v>0</v>
      </c>
      <c r="S484" s="51"/>
      <c r="T484" s="51"/>
      <c r="U484" s="51"/>
      <c r="V484" s="51"/>
      <c r="W484" s="7"/>
      <c r="X484" s="7"/>
      <c r="IM484" s="10"/>
      <c r="IN484" s="10"/>
    </row>
    <row r="485" s="9" customFormat="true" ht="35.05" hidden="true" customHeight="false" outlineLevel="1" collapsed="false">
      <c r="A485" s="49" t="s">
        <v>947</v>
      </c>
      <c r="B485" s="50" t="s">
        <v>49</v>
      </c>
      <c r="C485" s="50" t="s">
        <v>800</v>
      </c>
      <c r="D485" s="50" t="s">
        <v>51</v>
      </c>
      <c r="E485" s="45" t="s">
        <v>801</v>
      </c>
      <c r="F485" s="7" t="s">
        <v>117</v>
      </c>
      <c r="G485" s="51" t="n">
        <v>4</v>
      </c>
      <c r="H485" s="52"/>
      <c r="I485" s="46" t="n">
        <f aca="false">$D$1116</f>
        <v>0</v>
      </c>
      <c r="J485" s="53" t="n">
        <f aca="false">TRUNC(H485*(1+I485),2)</f>
        <v>0</v>
      </c>
      <c r="K485" s="54" t="n">
        <f aca="false">TRUNC(J485*G485,2)</f>
        <v>0</v>
      </c>
      <c r="L485" s="51"/>
      <c r="M485" s="46"/>
      <c r="N485" s="7" t="n">
        <f aca="false">SUM(O485:V485)-K485</f>
        <v>0</v>
      </c>
      <c r="O485" s="51"/>
      <c r="P485" s="51"/>
      <c r="Q485" s="51"/>
      <c r="R485" s="51" t="n">
        <f aca="false">K485</f>
        <v>0</v>
      </c>
      <c r="S485" s="51"/>
      <c r="T485" s="51"/>
      <c r="U485" s="51"/>
      <c r="V485" s="51"/>
      <c r="W485" s="7"/>
      <c r="X485" s="7"/>
      <c r="IM485" s="10"/>
      <c r="IN485" s="10"/>
    </row>
    <row r="486" s="9" customFormat="true" ht="35.05" hidden="true" customHeight="false" outlineLevel="1" collapsed="false">
      <c r="A486" s="49" t="s">
        <v>948</v>
      </c>
      <c r="B486" s="50" t="s">
        <v>49</v>
      </c>
      <c r="C486" s="50" t="s">
        <v>949</v>
      </c>
      <c r="D486" s="50" t="s">
        <v>51</v>
      </c>
      <c r="E486" s="45" t="s">
        <v>950</v>
      </c>
      <c r="F486" s="7" t="s">
        <v>130</v>
      </c>
      <c r="G486" s="51" t="n">
        <v>2.8</v>
      </c>
      <c r="H486" s="52"/>
      <c r="I486" s="46" t="n">
        <f aca="false">$D$1116</f>
        <v>0</v>
      </c>
      <c r="J486" s="53" t="n">
        <f aca="false">TRUNC(H486*(1+I486),2)</f>
        <v>0</v>
      </c>
      <c r="K486" s="54" t="n">
        <f aca="false">TRUNC(J486*G486,2)</f>
        <v>0</v>
      </c>
      <c r="L486" s="51"/>
      <c r="M486" s="46"/>
      <c r="N486" s="7" t="n">
        <f aca="false">SUM(O486:V486)-K486</f>
        <v>0</v>
      </c>
      <c r="O486" s="51"/>
      <c r="P486" s="51"/>
      <c r="Q486" s="51"/>
      <c r="R486" s="51" t="n">
        <f aca="false">K486</f>
        <v>0</v>
      </c>
      <c r="S486" s="51"/>
      <c r="T486" s="51"/>
      <c r="U486" s="51"/>
      <c r="V486" s="51"/>
      <c r="W486" s="7"/>
      <c r="X486" s="7"/>
      <c r="IM486" s="10"/>
      <c r="IN486" s="10"/>
    </row>
    <row r="487" s="9" customFormat="true" ht="35.05" hidden="true" customHeight="false" outlineLevel="1" collapsed="false">
      <c r="A487" s="49" t="s">
        <v>951</v>
      </c>
      <c r="B487" s="50" t="s">
        <v>49</v>
      </c>
      <c r="C487" s="50" t="s">
        <v>813</v>
      </c>
      <c r="D487" s="50" t="s">
        <v>51</v>
      </c>
      <c r="E487" s="45" t="s">
        <v>814</v>
      </c>
      <c r="F487" s="7" t="s">
        <v>130</v>
      </c>
      <c r="G487" s="51" t="n">
        <v>1</v>
      </c>
      <c r="H487" s="52"/>
      <c r="I487" s="46" t="n">
        <f aca="false">$D$1116</f>
        <v>0</v>
      </c>
      <c r="J487" s="53" t="n">
        <f aca="false">TRUNC(H487*(1+I487),2)</f>
        <v>0</v>
      </c>
      <c r="K487" s="54" t="n">
        <f aca="false">TRUNC(J487*G487,2)</f>
        <v>0</v>
      </c>
      <c r="L487" s="51"/>
      <c r="M487" s="46"/>
      <c r="N487" s="7" t="n">
        <f aca="false">SUM(O487:V487)-K487</f>
        <v>0</v>
      </c>
      <c r="O487" s="51"/>
      <c r="P487" s="51"/>
      <c r="Q487" s="51"/>
      <c r="R487" s="51" t="n">
        <f aca="false">K487</f>
        <v>0</v>
      </c>
      <c r="S487" s="51"/>
      <c r="T487" s="51"/>
      <c r="U487" s="51"/>
      <c r="V487" s="51"/>
      <c r="W487" s="7"/>
      <c r="X487" s="7"/>
      <c r="IM487" s="10"/>
      <c r="IN487" s="10"/>
    </row>
    <row r="488" s="9" customFormat="true" ht="23.85" hidden="true" customHeight="false" outlineLevel="1" collapsed="false">
      <c r="A488" s="49" t="s">
        <v>952</v>
      </c>
      <c r="B488" s="50" t="s">
        <v>49</v>
      </c>
      <c r="C488" s="50" t="s">
        <v>953</v>
      </c>
      <c r="D488" s="50" t="s">
        <v>51</v>
      </c>
      <c r="E488" s="45" t="s">
        <v>954</v>
      </c>
      <c r="F488" s="7" t="s">
        <v>117</v>
      </c>
      <c r="G488" s="51" t="n">
        <v>1</v>
      </c>
      <c r="H488" s="52"/>
      <c r="I488" s="46" t="n">
        <f aca="false">$D$1116</f>
        <v>0</v>
      </c>
      <c r="J488" s="53" t="n">
        <f aca="false">TRUNC(H488*(1+I488),2)</f>
        <v>0</v>
      </c>
      <c r="K488" s="54" t="n">
        <f aca="false">TRUNC(J488*G488,2)</f>
        <v>0</v>
      </c>
      <c r="L488" s="51"/>
      <c r="M488" s="46"/>
      <c r="N488" s="7" t="n">
        <f aca="false">SUM(O488:V488)-K488</f>
        <v>0</v>
      </c>
      <c r="O488" s="51"/>
      <c r="P488" s="51"/>
      <c r="Q488" s="51"/>
      <c r="R488" s="51" t="n">
        <f aca="false">K488</f>
        <v>0</v>
      </c>
      <c r="S488" s="51"/>
      <c r="T488" s="51"/>
      <c r="U488" s="51"/>
      <c r="V488" s="51"/>
      <c r="W488" s="7"/>
      <c r="X488" s="7"/>
      <c r="IM488" s="10"/>
      <c r="IN488" s="10"/>
    </row>
    <row r="489" s="9" customFormat="true" ht="23.85" hidden="true" customHeight="false" outlineLevel="1" collapsed="false">
      <c r="A489" s="49" t="s">
        <v>955</v>
      </c>
      <c r="B489" s="50" t="s">
        <v>49</v>
      </c>
      <c r="C489" s="50" t="s">
        <v>840</v>
      </c>
      <c r="D489" s="50" t="s">
        <v>51</v>
      </c>
      <c r="E489" s="45" t="s">
        <v>841</v>
      </c>
      <c r="F489" s="7" t="s">
        <v>117</v>
      </c>
      <c r="G489" s="51" t="n">
        <v>1</v>
      </c>
      <c r="H489" s="52"/>
      <c r="I489" s="46" t="n">
        <f aca="false">$D$1116</f>
        <v>0</v>
      </c>
      <c r="J489" s="53" t="n">
        <f aca="false">TRUNC(H489*(1+I489),2)</f>
        <v>0</v>
      </c>
      <c r="K489" s="54" t="n">
        <f aca="false">TRUNC(J489*G489,2)</f>
        <v>0</v>
      </c>
      <c r="L489" s="51"/>
      <c r="M489" s="46"/>
      <c r="N489" s="7" t="n">
        <f aca="false">SUM(O489:V489)-K489</f>
        <v>0</v>
      </c>
      <c r="O489" s="51"/>
      <c r="P489" s="51"/>
      <c r="Q489" s="51"/>
      <c r="R489" s="51" t="n">
        <f aca="false">K489</f>
        <v>0</v>
      </c>
      <c r="S489" s="51"/>
      <c r="T489" s="51"/>
      <c r="U489" s="51"/>
      <c r="V489" s="51"/>
      <c r="W489" s="7"/>
      <c r="X489" s="7"/>
      <c r="IM489" s="10"/>
      <c r="IN489" s="10"/>
    </row>
    <row r="490" s="9" customFormat="true" ht="23.85" hidden="true" customHeight="false" outlineLevel="1" collapsed="false">
      <c r="A490" s="49" t="s">
        <v>956</v>
      </c>
      <c r="B490" s="50" t="s">
        <v>49</v>
      </c>
      <c r="C490" s="50" t="s">
        <v>843</v>
      </c>
      <c r="D490" s="50" t="s">
        <v>51</v>
      </c>
      <c r="E490" s="45" t="s">
        <v>844</v>
      </c>
      <c r="F490" s="7" t="s">
        <v>117</v>
      </c>
      <c r="G490" s="51" t="n">
        <v>1</v>
      </c>
      <c r="H490" s="52"/>
      <c r="I490" s="46" t="n">
        <f aca="false">$D$1116</f>
        <v>0</v>
      </c>
      <c r="J490" s="53" t="n">
        <f aca="false">TRUNC(H490*(1+I490),2)</f>
        <v>0</v>
      </c>
      <c r="K490" s="54" t="n">
        <f aca="false">TRUNC(J490*G490,2)</f>
        <v>0</v>
      </c>
      <c r="L490" s="51"/>
      <c r="M490" s="46"/>
      <c r="N490" s="7" t="n">
        <f aca="false">SUM(O490:V490)-K490</f>
        <v>0</v>
      </c>
      <c r="O490" s="51"/>
      <c r="P490" s="51"/>
      <c r="Q490" s="51"/>
      <c r="R490" s="51" t="n">
        <f aca="false">K490</f>
        <v>0</v>
      </c>
      <c r="S490" s="51"/>
      <c r="T490" s="51"/>
      <c r="U490" s="51"/>
      <c r="V490" s="51"/>
      <c r="W490" s="7"/>
      <c r="X490" s="7"/>
      <c r="IM490" s="10"/>
      <c r="IN490" s="10"/>
    </row>
    <row r="491" s="9" customFormat="true" ht="46.25" hidden="true" customHeight="false" outlineLevel="1" collapsed="false">
      <c r="A491" s="49" t="s">
        <v>957</v>
      </c>
      <c r="B491" s="50" t="s">
        <v>49</v>
      </c>
      <c r="C491" s="50" t="s">
        <v>846</v>
      </c>
      <c r="D491" s="50" t="s">
        <v>51</v>
      </c>
      <c r="E491" s="45" t="s">
        <v>847</v>
      </c>
      <c r="F491" s="7" t="s">
        <v>117</v>
      </c>
      <c r="G491" s="51" t="n">
        <v>2</v>
      </c>
      <c r="H491" s="52"/>
      <c r="I491" s="46" t="n">
        <f aca="false">$D$1116</f>
        <v>0</v>
      </c>
      <c r="J491" s="53" t="n">
        <f aca="false">TRUNC(H491*(1+I491),2)</f>
        <v>0</v>
      </c>
      <c r="K491" s="54" t="n">
        <f aca="false">TRUNC(J491*G491,2)</f>
        <v>0</v>
      </c>
      <c r="L491" s="51"/>
      <c r="M491" s="46"/>
      <c r="N491" s="7" t="n">
        <f aca="false">SUM(O491:V491)-K491</f>
        <v>0</v>
      </c>
      <c r="O491" s="51"/>
      <c r="P491" s="51"/>
      <c r="Q491" s="51"/>
      <c r="R491" s="51" t="n">
        <f aca="false">K491</f>
        <v>0</v>
      </c>
      <c r="S491" s="51"/>
      <c r="T491" s="51"/>
      <c r="U491" s="51"/>
      <c r="V491" s="51"/>
      <c r="W491" s="7"/>
      <c r="X491" s="7"/>
      <c r="IM491" s="10"/>
      <c r="IN491" s="10"/>
    </row>
    <row r="492" s="9" customFormat="true" ht="23.85" hidden="true" customHeight="false" outlineLevel="1" collapsed="false">
      <c r="A492" s="49" t="s">
        <v>958</v>
      </c>
      <c r="B492" s="50" t="s">
        <v>49</v>
      </c>
      <c r="C492" s="50" t="s">
        <v>959</v>
      </c>
      <c r="D492" s="50" t="s">
        <v>51</v>
      </c>
      <c r="E492" s="45" t="s">
        <v>960</v>
      </c>
      <c r="F492" s="7" t="s">
        <v>130</v>
      </c>
      <c r="G492" s="51" t="n">
        <v>4.2</v>
      </c>
      <c r="H492" s="52"/>
      <c r="I492" s="46" t="n">
        <f aca="false">$D$1116</f>
        <v>0</v>
      </c>
      <c r="J492" s="53" t="n">
        <f aca="false">TRUNC(H492*(1+I492),2)</f>
        <v>0</v>
      </c>
      <c r="K492" s="54" t="n">
        <f aca="false">TRUNC(J492*G492,2)</f>
        <v>0</v>
      </c>
      <c r="L492" s="51"/>
      <c r="M492" s="46"/>
      <c r="N492" s="7" t="n">
        <f aca="false">SUM(O492:V492)-K492</f>
        <v>0</v>
      </c>
      <c r="O492" s="51"/>
      <c r="P492" s="51"/>
      <c r="Q492" s="51"/>
      <c r="R492" s="51" t="n">
        <f aca="false">K492</f>
        <v>0</v>
      </c>
      <c r="S492" s="51"/>
      <c r="T492" s="51"/>
      <c r="U492" s="51"/>
      <c r="V492" s="51"/>
      <c r="W492" s="7"/>
      <c r="X492" s="7"/>
      <c r="IM492" s="10"/>
      <c r="IN492" s="10"/>
    </row>
    <row r="493" s="9" customFormat="true" ht="23.85" hidden="true" customHeight="false" outlineLevel="1" collapsed="false">
      <c r="A493" s="49" t="s">
        <v>961</v>
      </c>
      <c r="B493" s="50" t="s">
        <v>49</v>
      </c>
      <c r="C493" s="50" t="s">
        <v>214</v>
      </c>
      <c r="D493" s="50" t="s">
        <v>51</v>
      </c>
      <c r="E493" s="45" t="s">
        <v>873</v>
      </c>
      <c r="F493" s="7" t="s">
        <v>121</v>
      </c>
      <c r="G493" s="51" t="n">
        <v>0.21</v>
      </c>
      <c r="H493" s="52"/>
      <c r="I493" s="46" t="n">
        <f aca="false">$D$1116</f>
        <v>0</v>
      </c>
      <c r="J493" s="53" t="n">
        <f aca="false">TRUNC(H493*(1+I493),2)</f>
        <v>0</v>
      </c>
      <c r="K493" s="54" t="n">
        <f aca="false">TRUNC(J493*G493,2)</f>
        <v>0</v>
      </c>
      <c r="L493" s="51"/>
      <c r="M493" s="46"/>
      <c r="N493" s="7" t="n">
        <f aca="false">SUM(O493:V493)-K493</f>
        <v>0</v>
      </c>
      <c r="O493" s="51"/>
      <c r="P493" s="51"/>
      <c r="Q493" s="51"/>
      <c r="R493" s="51" t="n">
        <f aca="false">K493</f>
        <v>0</v>
      </c>
      <c r="S493" s="51"/>
      <c r="T493" s="51"/>
      <c r="U493" s="51"/>
      <c r="V493" s="51"/>
      <c r="W493" s="7"/>
      <c r="X493" s="7"/>
      <c r="IM493" s="10"/>
      <c r="IN493" s="10"/>
    </row>
    <row r="494" s="9" customFormat="true" ht="14.15" hidden="true" customHeight="false" outlineLevel="1" collapsed="false">
      <c r="A494" s="49" t="s">
        <v>962</v>
      </c>
      <c r="B494" s="50" t="s">
        <v>49</v>
      </c>
      <c r="C494" s="50" t="s">
        <v>875</v>
      </c>
      <c r="D494" s="50" t="s">
        <v>51</v>
      </c>
      <c r="E494" s="45" t="s">
        <v>876</v>
      </c>
      <c r="F494" s="7" t="s">
        <v>121</v>
      </c>
      <c r="G494" s="51" t="n">
        <v>0.21</v>
      </c>
      <c r="H494" s="52"/>
      <c r="I494" s="46" t="n">
        <f aca="false">$D$1116</f>
        <v>0</v>
      </c>
      <c r="J494" s="53" t="n">
        <f aca="false">TRUNC(H494*(1+I494),2)</f>
        <v>0</v>
      </c>
      <c r="K494" s="54" t="n">
        <f aca="false">TRUNC(J494*G494,2)</f>
        <v>0</v>
      </c>
      <c r="L494" s="51"/>
      <c r="M494" s="46"/>
      <c r="N494" s="7" t="n">
        <f aca="false">SUM(O494:V494)-K494</f>
        <v>0</v>
      </c>
      <c r="O494" s="51"/>
      <c r="P494" s="51"/>
      <c r="Q494" s="51"/>
      <c r="R494" s="51" t="n">
        <f aca="false">K494</f>
        <v>0</v>
      </c>
      <c r="S494" s="51"/>
      <c r="T494" s="51"/>
      <c r="U494" s="51"/>
      <c r="V494" s="51"/>
      <c r="W494" s="7"/>
      <c r="X494" s="7"/>
      <c r="IM494" s="10"/>
      <c r="IN494" s="10"/>
    </row>
    <row r="495" s="9" customFormat="true" ht="23.85" hidden="true" customHeight="false" outlineLevel="1" collapsed="false">
      <c r="A495" s="49" t="s">
        <v>963</v>
      </c>
      <c r="B495" s="50" t="s">
        <v>49</v>
      </c>
      <c r="C495" s="50" t="s">
        <v>878</v>
      </c>
      <c r="D495" s="50" t="s">
        <v>51</v>
      </c>
      <c r="E495" s="45" t="s">
        <v>879</v>
      </c>
      <c r="F495" s="7" t="s">
        <v>130</v>
      </c>
      <c r="G495" s="51" t="n">
        <v>2.2</v>
      </c>
      <c r="H495" s="52"/>
      <c r="I495" s="46" t="n">
        <f aca="false">$D$1116</f>
        <v>0</v>
      </c>
      <c r="J495" s="53" t="n">
        <f aca="false">TRUNC(H495*(1+I495),2)</f>
        <v>0</v>
      </c>
      <c r="K495" s="54" t="n">
        <f aca="false">TRUNC(J495*G495,2)</f>
        <v>0</v>
      </c>
      <c r="L495" s="51"/>
      <c r="M495" s="46"/>
      <c r="N495" s="7" t="n">
        <f aca="false">SUM(O495:V495)-K495</f>
        <v>0</v>
      </c>
      <c r="O495" s="51"/>
      <c r="P495" s="51"/>
      <c r="Q495" s="51"/>
      <c r="R495" s="51" t="n">
        <f aca="false">K495</f>
        <v>0</v>
      </c>
      <c r="S495" s="51"/>
      <c r="T495" s="51"/>
      <c r="U495" s="51"/>
      <c r="V495" s="51"/>
      <c r="W495" s="7"/>
      <c r="X495" s="7"/>
      <c r="IM495" s="10"/>
      <c r="IN495" s="10"/>
    </row>
    <row r="496" s="9" customFormat="true" ht="35.05" hidden="true" customHeight="false" outlineLevel="1" collapsed="false">
      <c r="A496" s="49" t="s">
        <v>964</v>
      </c>
      <c r="B496" s="50" t="s">
        <v>49</v>
      </c>
      <c r="C496" s="50" t="s">
        <v>965</v>
      </c>
      <c r="D496" s="50" t="s">
        <v>74</v>
      </c>
      <c r="E496" s="45" t="s">
        <v>966</v>
      </c>
      <c r="F496" s="7" t="s">
        <v>117</v>
      </c>
      <c r="G496" s="51" t="n">
        <v>1</v>
      </c>
      <c r="H496" s="52"/>
      <c r="I496" s="46" t="n">
        <f aca="false">$D$1116</f>
        <v>0</v>
      </c>
      <c r="J496" s="53" t="n">
        <f aca="false">TRUNC(H496*(1+I496),2)</f>
        <v>0</v>
      </c>
      <c r="K496" s="54" t="n">
        <f aca="false">TRUNC(J496*G496,2)</f>
        <v>0</v>
      </c>
      <c r="L496" s="51"/>
      <c r="M496" s="46"/>
      <c r="N496" s="7" t="n">
        <f aca="false">SUM(O496:V496)-K496</f>
        <v>0</v>
      </c>
      <c r="O496" s="51"/>
      <c r="P496" s="51"/>
      <c r="Q496" s="51"/>
      <c r="R496" s="51"/>
      <c r="S496" s="51"/>
      <c r="T496" s="51" t="n">
        <f aca="false">K496</f>
        <v>0</v>
      </c>
      <c r="U496" s="51"/>
      <c r="V496" s="51"/>
      <c r="W496" s="7"/>
      <c r="X496" s="7"/>
      <c r="IM496" s="10"/>
      <c r="IN496" s="10"/>
    </row>
    <row r="497" s="9" customFormat="true" ht="23.85" hidden="true" customHeight="false" outlineLevel="1" collapsed="false">
      <c r="A497" s="49" t="s">
        <v>967</v>
      </c>
      <c r="B497" s="50" t="s">
        <v>49</v>
      </c>
      <c r="C497" s="50" t="s">
        <v>890</v>
      </c>
      <c r="D497" s="50" t="s">
        <v>51</v>
      </c>
      <c r="E497" s="45" t="s">
        <v>891</v>
      </c>
      <c r="F497" s="7" t="s">
        <v>117</v>
      </c>
      <c r="G497" s="51" t="n">
        <v>1</v>
      </c>
      <c r="H497" s="52"/>
      <c r="I497" s="46" t="n">
        <f aca="false">$D$1116</f>
        <v>0</v>
      </c>
      <c r="J497" s="53" t="n">
        <f aca="false">TRUNC(H497*(1+I497),2)</f>
        <v>0</v>
      </c>
      <c r="K497" s="54" t="n">
        <f aca="false">TRUNC(J497*G497,2)</f>
        <v>0</v>
      </c>
      <c r="L497" s="51"/>
      <c r="M497" s="46"/>
      <c r="N497" s="7" t="n">
        <f aca="false">SUM(O497:V497)-K497</f>
        <v>0</v>
      </c>
      <c r="O497" s="51"/>
      <c r="P497" s="51"/>
      <c r="Q497" s="51"/>
      <c r="R497" s="51"/>
      <c r="S497" s="51"/>
      <c r="T497" s="51" t="n">
        <f aca="false">K497</f>
        <v>0</v>
      </c>
      <c r="U497" s="51"/>
      <c r="V497" s="51"/>
      <c r="W497" s="7"/>
      <c r="X497" s="7"/>
      <c r="IM497" s="10"/>
      <c r="IN497" s="10"/>
    </row>
    <row r="498" s="9" customFormat="true" ht="14.15" hidden="true" customHeight="false" outlineLevel="1" collapsed="false">
      <c r="A498" s="49" t="s">
        <v>968</v>
      </c>
      <c r="B498" s="50" t="s">
        <v>49</v>
      </c>
      <c r="C498" s="50" t="s">
        <v>969</v>
      </c>
      <c r="D498" s="50" t="s">
        <v>80</v>
      </c>
      <c r="E498" s="45" t="s">
        <v>970</v>
      </c>
      <c r="F498" s="7" t="s">
        <v>117</v>
      </c>
      <c r="G498" s="51" t="n">
        <v>1</v>
      </c>
      <c r="H498" s="52"/>
      <c r="I498" s="46" t="n">
        <f aca="false">$D$1116</f>
        <v>0</v>
      </c>
      <c r="J498" s="53" t="n">
        <f aca="false">TRUNC(H498*(1+I498),2)</f>
        <v>0</v>
      </c>
      <c r="K498" s="54" t="n">
        <f aca="false">TRUNC(J498*G498,2)</f>
        <v>0</v>
      </c>
      <c r="L498" s="51"/>
      <c r="M498" s="46"/>
      <c r="N498" s="7" t="n">
        <f aca="false">SUM(O498:V498)-K498</f>
        <v>0</v>
      </c>
      <c r="O498" s="51"/>
      <c r="P498" s="51"/>
      <c r="Q498" s="51"/>
      <c r="R498" s="51"/>
      <c r="S498" s="51"/>
      <c r="T498" s="51" t="n">
        <f aca="false">K498</f>
        <v>0</v>
      </c>
      <c r="U498" s="51"/>
      <c r="V498" s="51"/>
      <c r="W498" s="7"/>
      <c r="X498" s="7"/>
      <c r="IM498" s="10"/>
      <c r="IN498" s="10"/>
    </row>
    <row r="499" s="80" customFormat="true" ht="14.15" hidden="true" customHeight="false" outlineLevel="1" collapsed="false">
      <c r="A499" s="73" t="s">
        <v>971</v>
      </c>
      <c r="B499" s="74"/>
      <c r="C499" s="74"/>
      <c r="D499" s="75"/>
      <c r="E499" s="132" t="s">
        <v>972</v>
      </c>
      <c r="F499" s="93"/>
      <c r="G499" s="93"/>
      <c r="H499" s="52"/>
      <c r="I499" s="78"/>
      <c r="J499" s="78"/>
      <c r="K499" s="77"/>
      <c r="L499" s="77"/>
      <c r="M499" s="78"/>
      <c r="N499" s="79" t="n">
        <f aca="false">SUM(O499:V499)-K499</f>
        <v>0</v>
      </c>
      <c r="O499" s="77"/>
      <c r="P499" s="77"/>
      <c r="Q499" s="77"/>
      <c r="R499" s="77"/>
      <c r="S499" s="77"/>
      <c r="T499" s="77"/>
      <c r="U499" s="77"/>
      <c r="V499" s="77"/>
      <c r="W499" s="79"/>
      <c r="X499" s="79"/>
      <c r="IM499" s="89"/>
      <c r="IN499" s="89"/>
    </row>
    <row r="500" s="9" customFormat="true" ht="35.05" hidden="true" customHeight="false" outlineLevel="1" collapsed="false">
      <c r="A500" s="49" t="s">
        <v>973</v>
      </c>
      <c r="B500" s="50" t="s">
        <v>49</v>
      </c>
      <c r="C500" s="50" t="s">
        <v>782</v>
      </c>
      <c r="D500" s="50" t="s">
        <v>51</v>
      </c>
      <c r="E500" s="45" t="s">
        <v>783</v>
      </c>
      <c r="F500" s="7" t="s">
        <v>117</v>
      </c>
      <c r="G500" s="51" t="n">
        <v>1</v>
      </c>
      <c r="H500" s="52"/>
      <c r="I500" s="46" t="n">
        <f aca="false">$D$1116</f>
        <v>0</v>
      </c>
      <c r="J500" s="53" t="n">
        <f aca="false">TRUNC(H500*(1+I500),2)</f>
        <v>0</v>
      </c>
      <c r="K500" s="54" t="n">
        <f aca="false">TRUNC(J500*G500,2)</f>
        <v>0</v>
      </c>
      <c r="L500" s="51"/>
      <c r="M500" s="46"/>
      <c r="N500" s="7" t="n">
        <f aca="false">SUM(O500:V500)-K500</f>
        <v>0</v>
      </c>
      <c r="O500" s="51"/>
      <c r="P500" s="51"/>
      <c r="Q500" s="51"/>
      <c r="R500" s="51"/>
      <c r="S500" s="51"/>
      <c r="T500" s="51" t="n">
        <f aca="false">K500</f>
        <v>0</v>
      </c>
      <c r="U500" s="51"/>
      <c r="V500" s="51"/>
      <c r="W500" s="7"/>
      <c r="X500" s="7"/>
      <c r="IM500" s="10"/>
      <c r="IN500" s="10"/>
    </row>
    <row r="501" s="9" customFormat="true" ht="35.05" hidden="true" customHeight="false" outlineLevel="1" collapsed="false">
      <c r="A501" s="49" t="s">
        <v>974</v>
      </c>
      <c r="B501" s="50" t="s">
        <v>49</v>
      </c>
      <c r="C501" s="50" t="s">
        <v>785</v>
      </c>
      <c r="D501" s="50" t="s">
        <v>51</v>
      </c>
      <c r="E501" s="45" t="s">
        <v>786</v>
      </c>
      <c r="F501" s="7" t="s">
        <v>117</v>
      </c>
      <c r="G501" s="51" t="n">
        <v>4</v>
      </c>
      <c r="H501" s="52"/>
      <c r="I501" s="46" t="n">
        <f aca="false">$D$1116</f>
        <v>0</v>
      </c>
      <c r="J501" s="53" t="n">
        <f aca="false">TRUNC(H501*(1+I501),2)</f>
        <v>0</v>
      </c>
      <c r="K501" s="54" t="n">
        <f aca="false">TRUNC(J501*G501,2)</f>
        <v>0</v>
      </c>
      <c r="L501" s="51"/>
      <c r="M501" s="46"/>
      <c r="N501" s="7" t="n">
        <f aca="false">SUM(O501:V501)-K501</f>
        <v>0</v>
      </c>
      <c r="O501" s="51"/>
      <c r="P501" s="51"/>
      <c r="Q501" s="51"/>
      <c r="R501" s="51"/>
      <c r="S501" s="51"/>
      <c r="T501" s="51" t="n">
        <f aca="false">K501</f>
        <v>0</v>
      </c>
      <c r="U501" s="51"/>
      <c r="V501" s="51"/>
      <c r="W501" s="7"/>
      <c r="X501" s="7"/>
      <c r="IM501" s="10"/>
      <c r="IN501" s="10"/>
    </row>
    <row r="502" s="9" customFormat="true" ht="35.05" hidden="true" customHeight="false" outlineLevel="1" collapsed="false">
      <c r="A502" s="49" t="s">
        <v>975</v>
      </c>
      <c r="B502" s="50" t="s">
        <v>49</v>
      </c>
      <c r="C502" s="50" t="s">
        <v>976</v>
      </c>
      <c r="D502" s="50" t="s">
        <v>51</v>
      </c>
      <c r="E502" s="45" t="s">
        <v>977</v>
      </c>
      <c r="F502" s="7" t="s">
        <v>117</v>
      </c>
      <c r="G502" s="51" t="n">
        <v>1</v>
      </c>
      <c r="H502" s="52"/>
      <c r="I502" s="46" t="n">
        <f aca="false">$D$1116</f>
        <v>0</v>
      </c>
      <c r="J502" s="53" t="n">
        <f aca="false">TRUNC(H502*(1+I502),2)</f>
        <v>0</v>
      </c>
      <c r="K502" s="54" t="n">
        <f aca="false">TRUNC(J502*G502,2)</f>
        <v>0</v>
      </c>
      <c r="L502" s="51"/>
      <c r="M502" s="46"/>
      <c r="N502" s="7" t="n">
        <f aca="false">SUM(O502:V502)-K502</f>
        <v>0</v>
      </c>
      <c r="O502" s="51"/>
      <c r="P502" s="51"/>
      <c r="Q502" s="51"/>
      <c r="R502" s="51"/>
      <c r="S502" s="51"/>
      <c r="T502" s="51" t="n">
        <f aca="false">K502</f>
        <v>0</v>
      </c>
      <c r="U502" s="51"/>
      <c r="V502" s="51"/>
      <c r="W502" s="7"/>
      <c r="X502" s="7"/>
      <c r="IM502" s="10"/>
      <c r="IN502" s="10"/>
    </row>
    <row r="503" s="9" customFormat="true" ht="35.05" hidden="true" customHeight="false" outlineLevel="1" collapsed="false">
      <c r="A503" s="49" t="s">
        <v>978</v>
      </c>
      <c r="B503" s="50" t="s">
        <v>49</v>
      </c>
      <c r="C503" s="50" t="s">
        <v>788</v>
      </c>
      <c r="D503" s="50" t="s">
        <v>51</v>
      </c>
      <c r="E503" s="45" t="s">
        <v>789</v>
      </c>
      <c r="F503" s="7" t="s">
        <v>130</v>
      </c>
      <c r="G503" s="51" t="n">
        <v>2</v>
      </c>
      <c r="H503" s="52"/>
      <c r="I503" s="46" t="n">
        <f aca="false">$D$1116</f>
        <v>0</v>
      </c>
      <c r="J503" s="53" t="n">
        <f aca="false">TRUNC(H503*(1+I503),2)</f>
        <v>0</v>
      </c>
      <c r="K503" s="54" t="n">
        <f aca="false">TRUNC(J503*G503,2)</f>
        <v>0</v>
      </c>
      <c r="L503" s="51"/>
      <c r="M503" s="46"/>
      <c r="N503" s="7" t="n">
        <f aca="false">SUM(O503:V503)-K503</f>
        <v>0</v>
      </c>
      <c r="O503" s="51"/>
      <c r="P503" s="51"/>
      <c r="Q503" s="51"/>
      <c r="R503" s="51"/>
      <c r="S503" s="51"/>
      <c r="T503" s="51" t="n">
        <f aca="false">K503</f>
        <v>0</v>
      </c>
      <c r="U503" s="51"/>
      <c r="V503" s="51"/>
      <c r="W503" s="7"/>
      <c r="X503" s="7"/>
      <c r="IM503" s="10"/>
      <c r="IN503" s="10"/>
    </row>
    <row r="504" s="9" customFormat="true" ht="35.05" hidden="true" customHeight="false" outlineLevel="1" collapsed="false">
      <c r="A504" s="49" t="s">
        <v>979</v>
      </c>
      <c r="B504" s="50" t="s">
        <v>49</v>
      </c>
      <c r="C504" s="50" t="s">
        <v>980</v>
      </c>
      <c r="D504" s="50" t="s">
        <v>51</v>
      </c>
      <c r="E504" s="45" t="s">
        <v>981</v>
      </c>
      <c r="F504" s="7" t="s">
        <v>117</v>
      </c>
      <c r="G504" s="51" t="n">
        <v>3</v>
      </c>
      <c r="H504" s="52"/>
      <c r="I504" s="46" t="n">
        <f aca="false">$D$1116</f>
        <v>0</v>
      </c>
      <c r="J504" s="53" t="n">
        <f aca="false">TRUNC(H504*(1+I504),2)</f>
        <v>0</v>
      </c>
      <c r="K504" s="54" t="n">
        <f aca="false">TRUNC(J504*G504,2)</f>
        <v>0</v>
      </c>
      <c r="L504" s="51"/>
      <c r="M504" s="46"/>
      <c r="N504" s="7" t="n">
        <f aca="false">SUM(O504:V504)-K504</f>
        <v>0</v>
      </c>
      <c r="O504" s="51"/>
      <c r="P504" s="51"/>
      <c r="Q504" s="51"/>
      <c r="R504" s="51"/>
      <c r="S504" s="51"/>
      <c r="T504" s="51" t="n">
        <f aca="false">K504</f>
        <v>0</v>
      </c>
      <c r="U504" s="51"/>
      <c r="V504" s="51"/>
      <c r="W504" s="7"/>
      <c r="X504" s="7"/>
      <c r="IM504" s="10"/>
      <c r="IN504" s="10"/>
    </row>
    <row r="505" s="9" customFormat="true" ht="35.05" hidden="true" customHeight="false" outlineLevel="1" collapsed="false">
      <c r="A505" s="49" t="s">
        <v>982</v>
      </c>
      <c r="B505" s="50" t="s">
        <v>49</v>
      </c>
      <c r="C505" s="50" t="s">
        <v>983</v>
      </c>
      <c r="D505" s="50" t="s">
        <v>51</v>
      </c>
      <c r="E505" s="45" t="s">
        <v>984</v>
      </c>
      <c r="F505" s="7" t="s">
        <v>117</v>
      </c>
      <c r="G505" s="51" t="n">
        <v>2</v>
      </c>
      <c r="H505" s="52"/>
      <c r="I505" s="46" t="n">
        <f aca="false">$D$1116</f>
        <v>0</v>
      </c>
      <c r="J505" s="53" t="n">
        <f aca="false">TRUNC(H505*(1+I505),2)</f>
        <v>0</v>
      </c>
      <c r="K505" s="54" t="n">
        <f aca="false">TRUNC(J505*G505,2)</f>
        <v>0</v>
      </c>
      <c r="L505" s="51"/>
      <c r="M505" s="46"/>
      <c r="N505" s="7" t="n">
        <f aca="false">SUM(O505:V505)-K505</f>
        <v>0</v>
      </c>
      <c r="O505" s="51"/>
      <c r="P505" s="51"/>
      <c r="Q505" s="51"/>
      <c r="R505" s="51"/>
      <c r="S505" s="51"/>
      <c r="T505" s="51" t="n">
        <f aca="false">K505</f>
        <v>0</v>
      </c>
      <c r="U505" s="51"/>
      <c r="V505" s="51"/>
      <c r="W505" s="7"/>
      <c r="X505" s="7"/>
      <c r="IM505" s="10"/>
      <c r="IN505" s="10"/>
    </row>
    <row r="506" s="9" customFormat="true" ht="35.05" hidden="true" customHeight="false" outlineLevel="1" collapsed="false">
      <c r="A506" s="49" t="s">
        <v>985</v>
      </c>
      <c r="B506" s="50" t="s">
        <v>49</v>
      </c>
      <c r="C506" s="50" t="s">
        <v>905</v>
      </c>
      <c r="D506" s="50" t="s">
        <v>51</v>
      </c>
      <c r="E506" s="45" t="s">
        <v>906</v>
      </c>
      <c r="F506" s="7" t="s">
        <v>117</v>
      </c>
      <c r="G506" s="51" t="n">
        <v>1</v>
      </c>
      <c r="H506" s="52"/>
      <c r="I506" s="46" t="n">
        <f aca="false">$D$1116</f>
        <v>0</v>
      </c>
      <c r="J506" s="53" t="n">
        <f aca="false">TRUNC(H506*(1+I506),2)</f>
        <v>0</v>
      </c>
      <c r="K506" s="54" t="n">
        <f aca="false">TRUNC(J506*G506,2)</f>
        <v>0</v>
      </c>
      <c r="L506" s="51"/>
      <c r="M506" s="46"/>
      <c r="N506" s="7" t="n">
        <f aca="false">SUM(O506:V506)-K506</f>
        <v>0</v>
      </c>
      <c r="O506" s="51"/>
      <c r="P506" s="51"/>
      <c r="Q506" s="51"/>
      <c r="R506" s="51"/>
      <c r="S506" s="51"/>
      <c r="T506" s="51" t="n">
        <f aca="false">K506</f>
        <v>0</v>
      </c>
      <c r="U506" s="51"/>
      <c r="V506" s="51"/>
      <c r="W506" s="7"/>
      <c r="X506" s="7"/>
      <c r="IM506" s="10"/>
      <c r="IN506" s="10"/>
    </row>
    <row r="507" s="9" customFormat="true" ht="35.05" hidden="true" customHeight="false" outlineLevel="1" collapsed="false">
      <c r="A507" s="49" t="s">
        <v>986</v>
      </c>
      <c r="B507" s="50" t="s">
        <v>49</v>
      </c>
      <c r="C507" s="50" t="s">
        <v>987</v>
      </c>
      <c r="D507" s="50" t="s">
        <v>51</v>
      </c>
      <c r="E507" s="45" t="s">
        <v>988</v>
      </c>
      <c r="F507" s="7" t="s">
        <v>117</v>
      </c>
      <c r="G507" s="51" t="n">
        <v>2</v>
      </c>
      <c r="H507" s="52"/>
      <c r="I507" s="46" t="n">
        <f aca="false">$D$1116</f>
        <v>0</v>
      </c>
      <c r="J507" s="53" t="n">
        <f aca="false">TRUNC(H507*(1+I507),2)</f>
        <v>0</v>
      </c>
      <c r="K507" s="54" t="n">
        <f aca="false">TRUNC(J507*G507,2)</f>
        <v>0</v>
      </c>
      <c r="L507" s="51"/>
      <c r="M507" s="46"/>
      <c r="N507" s="7" t="n">
        <f aca="false">SUM(O507:V507)-K507</f>
        <v>0</v>
      </c>
      <c r="O507" s="51"/>
      <c r="P507" s="51"/>
      <c r="Q507" s="51"/>
      <c r="R507" s="51"/>
      <c r="S507" s="51"/>
      <c r="T507" s="51" t="n">
        <f aca="false">K507</f>
        <v>0</v>
      </c>
      <c r="U507" s="51"/>
      <c r="V507" s="51"/>
      <c r="W507" s="7"/>
      <c r="X507" s="7"/>
      <c r="IM507" s="10"/>
      <c r="IN507" s="10"/>
    </row>
    <row r="508" s="9" customFormat="true" ht="23.85" hidden="true" customHeight="false" outlineLevel="1" collapsed="false">
      <c r="A508" s="49" t="s">
        <v>989</v>
      </c>
      <c r="B508" s="50" t="s">
        <v>49</v>
      </c>
      <c r="C508" s="50" t="s">
        <v>803</v>
      </c>
      <c r="D508" s="50" t="s">
        <v>51</v>
      </c>
      <c r="E508" s="45" t="s">
        <v>804</v>
      </c>
      <c r="F508" s="7" t="s">
        <v>130</v>
      </c>
      <c r="G508" s="51" t="n">
        <v>7</v>
      </c>
      <c r="H508" s="52"/>
      <c r="I508" s="46" t="n">
        <f aca="false">$D$1116</f>
        <v>0</v>
      </c>
      <c r="J508" s="53" t="n">
        <f aca="false">TRUNC(H508*(1+I508),2)</f>
        <v>0</v>
      </c>
      <c r="K508" s="54" t="n">
        <f aca="false">TRUNC(J508*G508,2)</f>
        <v>0</v>
      </c>
      <c r="L508" s="51"/>
      <c r="M508" s="46"/>
      <c r="N508" s="7" t="n">
        <f aca="false">SUM(O508:V508)-K508</f>
        <v>0</v>
      </c>
      <c r="O508" s="51"/>
      <c r="P508" s="51"/>
      <c r="Q508" s="51"/>
      <c r="R508" s="51"/>
      <c r="S508" s="51"/>
      <c r="T508" s="51" t="n">
        <f aca="false">K508</f>
        <v>0</v>
      </c>
      <c r="U508" s="51"/>
      <c r="V508" s="51"/>
      <c r="W508" s="7"/>
      <c r="X508" s="7"/>
      <c r="IM508" s="10"/>
      <c r="IN508" s="10"/>
    </row>
    <row r="509" s="9" customFormat="true" ht="35.05" hidden="true" customHeight="false" outlineLevel="1" collapsed="false">
      <c r="A509" s="49" t="s">
        <v>990</v>
      </c>
      <c r="B509" s="50" t="s">
        <v>49</v>
      </c>
      <c r="C509" s="50" t="s">
        <v>816</v>
      </c>
      <c r="D509" s="50" t="s">
        <v>51</v>
      </c>
      <c r="E509" s="45" t="s">
        <v>817</v>
      </c>
      <c r="F509" s="7" t="s">
        <v>117</v>
      </c>
      <c r="G509" s="51" t="n">
        <v>2</v>
      </c>
      <c r="H509" s="52"/>
      <c r="I509" s="46" t="n">
        <f aca="false">$D$1116</f>
        <v>0</v>
      </c>
      <c r="J509" s="53" t="n">
        <f aca="false">TRUNC(H509*(1+I509),2)</f>
        <v>0</v>
      </c>
      <c r="K509" s="54" t="n">
        <f aca="false">TRUNC(J509*G509,2)</f>
        <v>0</v>
      </c>
      <c r="L509" s="51"/>
      <c r="M509" s="46"/>
      <c r="N509" s="7" t="n">
        <f aca="false">SUM(O509:V509)-K509</f>
        <v>0</v>
      </c>
      <c r="O509" s="51"/>
      <c r="P509" s="51"/>
      <c r="Q509" s="51"/>
      <c r="R509" s="51"/>
      <c r="S509" s="51"/>
      <c r="T509" s="51" t="n">
        <f aca="false">K509</f>
        <v>0</v>
      </c>
      <c r="U509" s="51"/>
      <c r="V509" s="51"/>
      <c r="W509" s="7"/>
      <c r="X509" s="7"/>
      <c r="IM509" s="10"/>
      <c r="IN509" s="10"/>
    </row>
    <row r="510" s="9" customFormat="true" ht="35.05" hidden="true" customHeight="false" outlineLevel="1" collapsed="false">
      <c r="A510" s="49" t="s">
        <v>991</v>
      </c>
      <c r="B510" s="50" t="s">
        <v>49</v>
      </c>
      <c r="C510" s="50" t="s">
        <v>810</v>
      </c>
      <c r="D510" s="50" t="s">
        <v>51</v>
      </c>
      <c r="E510" s="45" t="s">
        <v>811</v>
      </c>
      <c r="F510" s="7" t="s">
        <v>117</v>
      </c>
      <c r="G510" s="51" t="n">
        <v>4</v>
      </c>
      <c r="H510" s="52"/>
      <c r="I510" s="46" t="n">
        <f aca="false">$D$1116</f>
        <v>0</v>
      </c>
      <c r="J510" s="53" t="n">
        <f aca="false">TRUNC(H510*(1+I510),2)</f>
        <v>0</v>
      </c>
      <c r="K510" s="54" t="n">
        <f aca="false">TRUNC(J510*G510,2)</f>
        <v>0</v>
      </c>
      <c r="L510" s="51"/>
      <c r="M510" s="46"/>
      <c r="N510" s="7" t="n">
        <f aca="false">SUM(O510:V510)-K510</f>
        <v>0</v>
      </c>
      <c r="O510" s="51"/>
      <c r="P510" s="51"/>
      <c r="Q510" s="51"/>
      <c r="R510" s="51"/>
      <c r="S510" s="51"/>
      <c r="T510" s="51" t="n">
        <f aca="false">K510</f>
        <v>0</v>
      </c>
      <c r="U510" s="51"/>
      <c r="V510" s="51"/>
      <c r="W510" s="7"/>
      <c r="X510" s="7"/>
      <c r="IM510" s="10"/>
      <c r="IN510" s="10"/>
    </row>
    <row r="511" s="9" customFormat="true" ht="35.05" hidden="true" customHeight="false" outlineLevel="1" collapsed="false">
      <c r="A511" s="49" t="s">
        <v>992</v>
      </c>
      <c r="B511" s="50" t="s">
        <v>49</v>
      </c>
      <c r="C511" s="50" t="s">
        <v>813</v>
      </c>
      <c r="D511" s="50" t="s">
        <v>51</v>
      </c>
      <c r="E511" s="45" t="s">
        <v>814</v>
      </c>
      <c r="F511" s="7" t="s">
        <v>130</v>
      </c>
      <c r="G511" s="51" t="n">
        <v>4.1</v>
      </c>
      <c r="H511" s="52"/>
      <c r="I511" s="46" t="n">
        <f aca="false">$D$1116</f>
        <v>0</v>
      </c>
      <c r="J511" s="53" t="n">
        <f aca="false">TRUNC(H511*(1+I511),2)</f>
        <v>0</v>
      </c>
      <c r="K511" s="54" t="n">
        <f aca="false">TRUNC(J511*G511,2)</f>
        <v>0</v>
      </c>
      <c r="L511" s="51"/>
      <c r="M511" s="46"/>
      <c r="N511" s="7" t="n">
        <f aca="false">SUM(O511:V511)-K511</f>
        <v>0</v>
      </c>
      <c r="O511" s="51"/>
      <c r="P511" s="51"/>
      <c r="Q511" s="51"/>
      <c r="R511" s="51"/>
      <c r="S511" s="51"/>
      <c r="T511" s="51" t="n">
        <f aca="false">K511</f>
        <v>0</v>
      </c>
      <c r="U511" s="51"/>
      <c r="V511" s="51"/>
      <c r="W511" s="7"/>
      <c r="X511" s="7"/>
      <c r="IM511" s="10"/>
      <c r="IN511" s="10"/>
    </row>
    <row r="512" s="9" customFormat="true" ht="35.05" hidden="true" customHeight="false" outlineLevel="1" collapsed="false">
      <c r="A512" s="49" t="s">
        <v>993</v>
      </c>
      <c r="B512" s="50" t="s">
        <v>49</v>
      </c>
      <c r="C512" s="50" t="s">
        <v>909</v>
      </c>
      <c r="D512" s="50" t="s">
        <v>51</v>
      </c>
      <c r="E512" s="45" t="s">
        <v>910</v>
      </c>
      <c r="F512" s="7" t="s">
        <v>117</v>
      </c>
      <c r="G512" s="51" t="n">
        <v>1</v>
      </c>
      <c r="H512" s="52"/>
      <c r="I512" s="46" t="n">
        <f aca="false">$D$1116</f>
        <v>0</v>
      </c>
      <c r="J512" s="53" t="n">
        <f aca="false">TRUNC(H512*(1+I512),2)</f>
        <v>0</v>
      </c>
      <c r="K512" s="54" t="n">
        <f aca="false">TRUNC(J512*G512,2)</f>
        <v>0</v>
      </c>
      <c r="L512" s="51"/>
      <c r="M512" s="46"/>
      <c r="N512" s="7" t="n">
        <f aca="false">SUM(O512:V512)-K512</f>
        <v>0</v>
      </c>
      <c r="O512" s="51"/>
      <c r="P512" s="51"/>
      <c r="Q512" s="51"/>
      <c r="R512" s="51"/>
      <c r="S512" s="51"/>
      <c r="T512" s="51" t="n">
        <f aca="false">K512</f>
        <v>0</v>
      </c>
      <c r="U512" s="51"/>
      <c r="V512" s="51"/>
      <c r="W512" s="7"/>
      <c r="X512" s="7"/>
      <c r="IM512" s="10"/>
      <c r="IN512" s="10"/>
    </row>
    <row r="513" s="9" customFormat="true" ht="14.15" hidden="true" customHeight="false" outlineLevel="1" collapsed="false">
      <c r="A513" s="49" t="s">
        <v>994</v>
      </c>
      <c r="B513" s="50" t="s">
        <v>49</v>
      </c>
      <c r="C513" s="50" t="s">
        <v>995</v>
      </c>
      <c r="D513" s="50" t="s">
        <v>51</v>
      </c>
      <c r="E513" s="45" t="s">
        <v>996</v>
      </c>
      <c r="F513" s="7" t="s">
        <v>117</v>
      </c>
      <c r="G513" s="51" t="n">
        <v>1</v>
      </c>
      <c r="H513" s="52"/>
      <c r="I513" s="46" t="n">
        <f aca="false">$D$1116</f>
        <v>0</v>
      </c>
      <c r="J513" s="53" t="n">
        <f aca="false">TRUNC(H513*(1+I513),2)</f>
        <v>0</v>
      </c>
      <c r="K513" s="54" t="n">
        <f aca="false">TRUNC(J513*G513,2)</f>
        <v>0</v>
      </c>
      <c r="L513" s="51"/>
      <c r="M513" s="46"/>
      <c r="N513" s="7" t="n">
        <f aca="false">SUM(O513:V513)-K513</f>
        <v>0</v>
      </c>
      <c r="O513" s="51"/>
      <c r="P513" s="51"/>
      <c r="Q513" s="51"/>
      <c r="R513" s="51"/>
      <c r="S513" s="51"/>
      <c r="T513" s="51" t="n">
        <f aca="false">K513</f>
        <v>0</v>
      </c>
      <c r="U513" s="51"/>
      <c r="V513" s="51"/>
      <c r="W513" s="7"/>
      <c r="X513" s="7"/>
      <c r="IM513" s="10"/>
      <c r="IN513" s="10"/>
    </row>
    <row r="514" s="9" customFormat="true" ht="35.05" hidden="true" customHeight="false" outlineLevel="1" collapsed="false">
      <c r="A514" s="49" t="s">
        <v>997</v>
      </c>
      <c r="B514" s="50" t="s">
        <v>49</v>
      </c>
      <c r="C514" s="50" t="s">
        <v>822</v>
      </c>
      <c r="D514" s="50" t="s">
        <v>51</v>
      </c>
      <c r="E514" s="45" t="s">
        <v>823</v>
      </c>
      <c r="F514" s="7" t="s">
        <v>117</v>
      </c>
      <c r="G514" s="51" t="n">
        <v>1</v>
      </c>
      <c r="H514" s="52"/>
      <c r="I514" s="46" t="n">
        <f aca="false">$D$1116</f>
        <v>0</v>
      </c>
      <c r="J514" s="53" t="n">
        <f aca="false">TRUNC(H514*(1+I514),2)</f>
        <v>0</v>
      </c>
      <c r="K514" s="54" t="n">
        <f aca="false">TRUNC(J514*G514,2)</f>
        <v>0</v>
      </c>
      <c r="L514" s="51"/>
      <c r="M514" s="46"/>
      <c r="N514" s="7" t="n">
        <f aca="false">SUM(O514:V514)-K514</f>
        <v>0</v>
      </c>
      <c r="O514" s="51"/>
      <c r="P514" s="51"/>
      <c r="Q514" s="51"/>
      <c r="R514" s="51"/>
      <c r="S514" s="51"/>
      <c r="T514" s="51"/>
      <c r="U514" s="51"/>
      <c r="V514" s="51" t="n">
        <f aca="false">K514</f>
        <v>0</v>
      </c>
      <c r="W514" s="7"/>
      <c r="X514" s="7"/>
      <c r="IM514" s="10"/>
      <c r="IN514" s="10"/>
    </row>
    <row r="515" s="9" customFormat="true" ht="23.85" hidden="true" customHeight="false" outlineLevel="1" collapsed="false">
      <c r="A515" s="49" t="s">
        <v>998</v>
      </c>
      <c r="B515" s="50" t="s">
        <v>49</v>
      </c>
      <c r="C515" s="50" t="s">
        <v>825</v>
      </c>
      <c r="D515" s="50" t="s">
        <v>51</v>
      </c>
      <c r="E515" s="45" t="s">
        <v>826</v>
      </c>
      <c r="F515" s="7" t="s">
        <v>117</v>
      </c>
      <c r="G515" s="51" t="n">
        <v>1</v>
      </c>
      <c r="H515" s="52"/>
      <c r="I515" s="46" t="n">
        <f aca="false">$D$1116</f>
        <v>0</v>
      </c>
      <c r="J515" s="53" t="n">
        <f aca="false">TRUNC(H515*(1+I515),2)</f>
        <v>0</v>
      </c>
      <c r="K515" s="54" t="n">
        <f aca="false">TRUNC(J515*G515,2)</f>
        <v>0</v>
      </c>
      <c r="L515" s="51"/>
      <c r="M515" s="46"/>
      <c r="N515" s="7" t="n">
        <f aca="false">SUM(O515:V515)-K515</f>
        <v>0</v>
      </c>
      <c r="O515" s="51"/>
      <c r="P515" s="51"/>
      <c r="Q515" s="51"/>
      <c r="R515" s="51"/>
      <c r="S515" s="51"/>
      <c r="T515" s="51"/>
      <c r="U515" s="51"/>
      <c r="V515" s="51" t="n">
        <f aca="false">K515</f>
        <v>0</v>
      </c>
      <c r="W515" s="7"/>
      <c r="X515" s="7"/>
      <c r="IM515" s="10"/>
      <c r="IN515" s="10"/>
    </row>
    <row r="516" s="9" customFormat="true" ht="23.85" hidden="true" customHeight="false" outlineLevel="1" collapsed="false">
      <c r="A516" s="49" t="s">
        <v>999</v>
      </c>
      <c r="B516" s="50" t="s">
        <v>49</v>
      </c>
      <c r="C516" s="50" t="s">
        <v>953</v>
      </c>
      <c r="D516" s="50" t="s">
        <v>51</v>
      </c>
      <c r="E516" s="45" t="s">
        <v>954</v>
      </c>
      <c r="F516" s="7" t="s">
        <v>117</v>
      </c>
      <c r="G516" s="51" t="n">
        <v>1</v>
      </c>
      <c r="H516" s="52"/>
      <c r="I516" s="46" t="n">
        <f aca="false">$D$1116</f>
        <v>0</v>
      </c>
      <c r="J516" s="53" t="n">
        <f aca="false">TRUNC(H516*(1+I516),2)</f>
        <v>0</v>
      </c>
      <c r="K516" s="54" t="n">
        <f aca="false">TRUNC(J516*G516,2)</f>
        <v>0</v>
      </c>
      <c r="L516" s="51"/>
      <c r="M516" s="46"/>
      <c r="N516" s="7" t="n">
        <f aca="false">SUM(O516:V516)-K516</f>
        <v>0</v>
      </c>
      <c r="O516" s="51"/>
      <c r="P516" s="51"/>
      <c r="Q516" s="51"/>
      <c r="R516" s="51"/>
      <c r="S516" s="51"/>
      <c r="T516" s="51" t="n">
        <f aca="false">K516</f>
        <v>0</v>
      </c>
      <c r="U516" s="51"/>
      <c r="V516" s="51"/>
      <c r="W516" s="7"/>
      <c r="X516" s="7"/>
      <c r="IM516" s="10"/>
      <c r="IN516" s="10"/>
    </row>
    <row r="517" s="10" customFormat="true" ht="23.85" hidden="true" customHeight="false" outlineLevel="1" collapsed="false">
      <c r="A517" s="49" t="s">
        <v>1000</v>
      </c>
      <c r="B517" s="50" t="s">
        <v>49</v>
      </c>
      <c r="C517" s="50" t="s">
        <v>921</v>
      </c>
      <c r="D517" s="50" t="s">
        <v>51</v>
      </c>
      <c r="E517" s="45" t="s">
        <v>922</v>
      </c>
      <c r="F517" s="7" t="s">
        <v>117</v>
      </c>
      <c r="G517" s="51" t="n">
        <v>2</v>
      </c>
      <c r="H517" s="52"/>
      <c r="I517" s="46" t="n">
        <f aca="false">$D$1116</f>
        <v>0</v>
      </c>
      <c r="J517" s="53" t="n">
        <f aca="false">TRUNC(H517*(1+I517),2)</f>
        <v>0</v>
      </c>
      <c r="K517" s="54" t="n">
        <f aca="false">TRUNC(J517*G517,2)</f>
        <v>0</v>
      </c>
      <c r="L517" s="51"/>
      <c r="M517" s="46"/>
      <c r="N517" s="7" t="n">
        <f aca="false">SUM(O517:V517)-K517</f>
        <v>0</v>
      </c>
      <c r="O517" s="51"/>
      <c r="P517" s="51"/>
      <c r="Q517" s="51"/>
      <c r="R517" s="51"/>
      <c r="S517" s="51"/>
      <c r="T517" s="51" t="n">
        <f aca="false">K517</f>
        <v>0</v>
      </c>
      <c r="U517" s="51"/>
      <c r="V517" s="51"/>
      <c r="W517" s="50"/>
      <c r="X517" s="50"/>
    </row>
    <row r="518" s="10" customFormat="true" ht="23.85" hidden="true" customHeight="false" outlineLevel="1" collapsed="false">
      <c r="A518" s="49" t="s">
        <v>1001</v>
      </c>
      <c r="B518" s="50" t="s">
        <v>49</v>
      </c>
      <c r="C518" s="50" t="s">
        <v>843</v>
      </c>
      <c r="D518" s="50" t="s">
        <v>51</v>
      </c>
      <c r="E518" s="45" t="s">
        <v>844</v>
      </c>
      <c r="F518" s="7" t="s">
        <v>117</v>
      </c>
      <c r="G518" s="51" t="n">
        <v>2</v>
      </c>
      <c r="H518" s="52"/>
      <c r="I518" s="46" t="n">
        <f aca="false">$D$1116</f>
        <v>0</v>
      </c>
      <c r="J518" s="53" t="n">
        <f aca="false">TRUNC(H518*(1+I518),2)</f>
        <v>0</v>
      </c>
      <c r="K518" s="54" t="n">
        <f aca="false">TRUNC(J518*G518,2)</f>
        <v>0</v>
      </c>
      <c r="L518" s="51"/>
      <c r="M518" s="46"/>
      <c r="N518" s="7" t="n">
        <f aca="false">SUM(O518:V518)-K518</f>
        <v>0</v>
      </c>
      <c r="O518" s="51"/>
      <c r="P518" s="51"/>
      <c r="Q518" s="51"/>
      <c r="R518" s="51"/>
      <c r="S518" s="51"/>
      <c r="T518" s="51" t="n">
        <f aca="false">K518</f>
        <v>0</v>
      </c>
      <c r="U518" s="51"/>
      <c r="V518" s="51"/>
      <c r="W518" s="50"/>
      <c r="X518" s="50"/>
    </row>
    <row r="519" s="10" customFormat="true" ht="46.25" hidden="true" customHeight="false" outlineLevel="1" collapsed="false">
      <c r="A519" s="49" t="s">
        <v>1002</v>
      </c>
      <c r="B519" s="50" t="s">
        <v>49</v>
      </c>
      <c r="C519" s="50" t="s">
        <v>846</v>
      </c>
      <c r="D519" s="50" t="s">
        <v>51</v>
      </c>
      <c r="E519" s="45" t="s">
        <v>847</v>
      </c>
      <c r="F519" s="7" t="s">
        <v>117</v>
      </c>
      <c r="G519" s="51" t="n">
        <v>3</v>
      </c>
      <c r="H519" s="52"/>
      <c r="I519" s="46" t="n">
        <f aca="false">$D$1116</f>
        <v>0</v>
      </c>
      <c r="J519" s="53" t="n">
        <f aca="false">TRUNC(H519*(1+I519),2)</f>
        <v>0</v>
      </c>
      <c r="K519" s="54" t="n">
        <f aca="false">TRUNC(J519*G519,2)</f>
        <v>0</v>
      </c>
      <c r="L519" s="51"/>
      <c r="M519" s="46"/>
      <c r="N519" s="7" t="n">
        <f aca="false">SUM(O519:V519)-K519</f>
        <v>0</v>
      </c>
      <c r="O519" s="51"/>
      <c r="P519" s="51"/>
      <c r="Q519" s="51"/>
      <c r="R519" s="51"/>
      <c r="S519" s="51"/>
      <c r="T519" s="51" t="n">
        <f aca="false">K519</f>
        <v>0</v>
      </c>
      <c r="U519" s="51"/>
      <c r="V519" s="51"/>
      <c r="W519" s="50"/>
      <c r="X519" s="50"/>
    </row>
    <row r="520" s="10" customFormat="true" ht="23.85" hidden="true" customHeight="false" outlineLevel="1" collapsed="false">
      <c r="A520" s="49" t="s">
        <v>1003</v>
      </c>
      <c r="B520" s="50" t="s">
        <v>49</v>
      </c>
      <c r="C520" s="50" t="s">
        <v>959</v>
      </c>
      <c r="D520" s="50" t="s">
        <v>51</v>
      </c>
      <c r="E520" s="45" t="s">
        <v>960</v>
      </c>
      <c r="F520" s="7" t="s">
        <v>130</v>
      </c>
      <c r="G520" s="51" t="n">
        <v>4.3</v>
      </c>
      <c r="H520" s="52"/>
      <c r="I520" s="46" t="n">
        <f aca="false">$D$1116</f>
        <v>0</v>
      </c>
      <c r="J520" s="53" t="n">
        <f aca="false">TRUNC(H520*(1+I520),2)</f>
        <v>0</v>
      </c>
      <c r="K520" s="54" t="n">
        <f aca="false">TRUNC(J520*G520,2)</f>
        <v>0</v>
      </c>
      <c r="L520" s="51"/>
      <c r="M520" s="46"/>
      <c r="N520" s="7" t="n">
        <f aca="false">SUM(O520:V520)-K520</f>
        <v>0</v>
      </c>
      <c r="O520" s="51"/>
      <c r="P520" s="51"/>
      <c r="Q520" s="51"/>
      <c r="R520" s="51"/>
      <c r="S520" s="51"/>
      <c r="T520" s="51" t="n">
        <f aca="false">K520</f>
        <v>0</v>
      </c>
      <c r="U520" s="51"/>
      <c r="V520" s="51"/>
      <c r="W520" s="50"/>
      <c r="X520" s="50"/>
    </row>
    <row r="521" s="10" customFormat="true" ht="35.05" hidden="true" customHeight="false" outlineLevel="1" collapsed="false">
      <c r="A521" s="49" t="s">
        <v>1004</v>
      </c>
      <c r="B521" s="50" t="s">
        <v>49</v>
      </c>
      <c r="C521" s="50" t="s">
        <v>852</v>
      </c>
      <c r="D521" s="50" t="s">
        <v>51</v>
      </c>
      <c r="E521" s="45" t="s">
        <v>853</v>
      </c>
      <c r="F521" s="7" t="s">
        <v>117</v>
      </c>
      <c r="G521" s="51" t="n">
        <v>1</v>
      </c>
      <c r="H521" s="52"/>
      <c r="I521" s="46" t="n">
        <f aca="false">$D$1116</f>
        <v>0</v>
      </c>
      <c r="J521" s="53" t="n">
        <f aca="false">TRUNC(H521*(1+I521),2)</f>
        <v>0</v>
      </c>
      <c r="K521" s="54" t="n">
        <f aca="false">TRUNC(J521*G521,2)</f>
        <v>0</v>
      </c>
      <c r="L521" s="51"/>
      <c r="M521" s="46"/>
      <c r="N521" s="7" t="n">
        <f aca="false">SUM(O521:V521)-K521</f>
        <v>0</v>
      </c>
      <c r="O521" s="51"/>
      <c r="P521" s="51"/>
      <c r="Q521" s="51"/>
      <c r="R521" s="51"/>
      <c r="S521" s="51"/>
      <c r="T521" s="51" t="n">
        <f aca="false">K521</f>
        <v>0</v>
      </c>
      <c r="U521" s="51"/>
      <c r="V521" s="51"/>
      <c r="W521" s="50"/>
      <c r="X521" s="50"/>
    </row>
    <row r="522" s="10" customFormat="true" ht="23.85" hidden="true" customHeight="false" outlineLevel="1" collapsed="false">
      <c r="A522" s="49" t="s">
        <v>1005</v>
      </c>
      <c r="B522" s="50" t="s">
        <v>49</v>
      </c>
      <c r="C522" s="50" t="s">
        <v>855</v>
      </c>
      <c r="D522" s="50" t="s">
        <v>51</v>
      </c>
      <c r="E522" s="45" t="s">
        <v>856</v>
      </c>
      <c r="F522" s="7" t="s">
        <v>117</v>
      </c>
      <c r="G522" s="51" t="n">
        <v>1</v>
      </c>
      <c r="H522" s="52"/>
      <c r="I522" s="46" t="n">
        <f aca="false">$D$1116</f>
        <v>0</v>
      </c>
      <c r="J522" s="53" t="n">
        <f aca="false">TRUNC(H522*(1+I522),2)</f>
        <v>0</v>
      </c>
      <c r="K522" s="54" t="n">
        <f aca="false">TRUNC(J522*G522,2)</f>
        <v>0</v>
      </c>
      <c r="L522" s="51"/>
      <c r="M522" s="46"/>
      <c r="N522" s="7" t="n">
        <f aca="false">SUM(O522:V522)-K522</f>
        <v>0</v>
      </c>
      <c r="O522" s="51"/>
      <c r="P522" s="51"/>
      <c r="Q522" s="51"/>
      <c r="R522" s="51"/>
      <c r="S522" s="51"/>
      <c r="T522" s="51" t="n">
        <f aca="false">K522</f>
        <v>0</v>
      </c>
      <c r="U522" s="51"/>
      <c r="V522" s="51"/>
      <c r="W522" s="50"/>
      <c r="X522" s="50"/>
    </row>
    <row r="523" s="10" customFormat="true" ht="23.85" hidden="true" customHeight="false" outlineLevel="1" collapsed="false">
      <c r="A523" s="49" t="s">
        <v>1006</v>
      </c>
      <c r="B523" s="50" t="s">
        <v>49</v>
      </c>
      <c r="C523" s="50" t="s">
        <v>858</v>
      </c>
      <c r="D523" s="50" t="s">
        <v>51</v>
      </c>
      <c r="E523" s="45" t="s">
        <v>859</v>
      </c>
      <c r="F523" s="7" t="s">
        <v>117</v>
      </c>
      <c r="G523" s="51" t="n">
        <v>2</v>
      </c>
      <c r="H523" s="52"/>
      <c r="I523" s="46" t="n">
        <f aca="false">$D$1116</f>
        <v>0</v>
      </c>
      <c r="J523" s="53" t="n">
        <f aca="false">TRUNC(H523*(1+I523),2)</f>
        <v>0</v>
      </c>
      <c r="K523" s="54" t="n">
        <f aca="false">TRUNC(J523*G523,2)</f>
        <v>0</v>
      </c>
      <c r="L523" s="51"/>
      <c r="M523" s="46"/>
      <c r="N523" s="7" t="n">
        <f aca="false">SUM(O523:V523)-K523</f>
        <v>0</v>
      </c>
      <c r="O523" s="51"/>
      <c r="P523" s="51"/>
      <c r="Q523" s="51"/>
      <c r="R523" s="51"/>
      <c r="S523" s="51"/>
      <c r="T523" s="51" t="n">
        <f aca="false">K523</f>
        <v>0</v>
      </c>
      <c r="U523" s="51"/>
      <c r="V523" s="51"/>
      <c r="W523" s="50"/>
      <c r="X523" s="50"/>
    </row>
    <row r="524" s="10" customFormat="true" ht="23.85" hidden="true" customHeight="false" outlineLevel="1" collapsed="false">
      <c r="A524" s="49" t="s">
        <v>1007</v>
      </c>
      <c r="B524" s="50" t="s">
        <v>49</v>
      </c>
      <c r="C524" s="50" t="s">
        <v>870</v>
      </c>
      <c r="D524" s="50" t="s">
        <v>51</v>
      </c>
      <c r="E524" s="45" t="s">
        <v>871</v>
      </c>
      <c r="F524" s="7" t="s">
        <v>130</v>
      </c>
      <c r="G524" s="51" t="n">
        <v>4.7</v>
      </c>
      <c r="H524" s="52"/>
      <c r="I524" s="46" t="n">
        <f aca="false">$D$1116</f>
        <v>0</v>
      </c>
      <c r="J524" s="53" t="n">
        <f aca="false">TRUNC(H524*(1+I524),2)</f>
        <v>0</v>
      </c>
      <c r="K524" s="54" t="n">
        <f aca="false">TRUNC(J524*G524,2)</f>
        <v>0</v>
      </c>
      <c r="L524" s="51"/>
      <c r="M524" s="46"/>
      <c r="N524" s="7" t="n">
        <f aca="false">SUM(O524:V524)-K524</f>
        <v>0</v>
      </c>
      <c r="O524" s="51"/>
      <c r="P524" s="51"/>
      <c r="Q524" s="51"/>
      <c r="R524" s="51"/>
      <c r="S524" s="51"/>
      <c r="T524" s="51" t="n">
        <f aca="false">K524</f>
        <v>0</v>
      </c>
      <c r="U524" s="51"/>
      <c r="V524" s="51"/>
      <c r="W524" s="50"/>
      <c r="X524" s="50"/>
    </row>
    <row r="525" s="10" customFormat="true" ht="23.85" hidden="true" customHeight="false" outlineLevel="1" collapsed="false">
      <c r="A525" s="49" t="s">
        <v>1008</v>
      </c>
      <c r="B525" s="50" t="s">
        <v>49</v>
      </c>
      <c r="C525" s="50" t="s">
        <v>861</v>
      </c>
      <c r="D525" s="50" t="s">
        <v>51</v>
      </c>
      <c r="E525" s="45" t="s">
        <v>862</v>
      </c>
      <c r="F525" s="7" t="s">
        <v>117</v>
      </c>
      <c r="G525" s="51" t="n">
        <v>2</v>
      </c>
      <c r="H525" s="52"/>
      <c r="I525" s="46" t="n">
        <f aca="false">$D$1116</f>
        <v>0</v>
      </c>
      <c r="J525" s="53" t="n">
        <f aca="false">TRUNC(H525*(1+I525),2)</f>
        <v>0</v>
      </c>
      <c r="K525" s="54" t="n">
        <f aca="false">TRUNC(J525*G525,2)</f>
        <v>0</v>
      </c>
      <c r="L525" s="51"/>
      <c r="M525" s="46"/>
      <c r="N525" s="7" t="n">
        <f aca="false">SUM(O525:V525)-K525</f>
        <v>0</v>
      </c>
      <c r="O525" s="51"/>
      <c r="P525" s="51"/>
      <c r="Q525" s="51"/>
      <c r="R525" s="51"/>
      <c r="S525" s="51"/>
      <c r="T525" s="51" t="n">
        <f aca="false">K525</f>
        <v>0</v>
      </c>
      <c r="U525" s="51"/>
      <c r="V525" s="51"/>
      <c r="W525" s="50"/>
      <c r="X525" s="50"/>
    </row>
    <row r="526" s="10" customFormat="true" ht="46.25" hidden="true" customHeight="false" outlineLevel="1" collapsed="false">
      <c r="A526" s="49" t="s">
        <v>1009</v>
      </c>
      <c r="B526" s="50" t="s">
        <v>49</v>
      </c>
      <c r="C526" s="50" t="s">
        <v>864</v>
      </c>
      <c r="D526" s="50" t="s">
        <v>51</v>
      </c>
      <c r="E526" s="45" t="s">
        <v>865</v>
      </c>
      <c r="F526" s="7" t="s">
        <v>117</v>
      </c>
      <c r="G526" s="51" t="n">
        <v>2</v>
      </c>
      <c r="H526" s="52"/>
      <c r="I526" s="46" t="n">
        <f aca="false">$D$1116</f>
        <v>0</v>
      </c>
      <c r="J526" s="53" t="n">
        <f aca="false">TRUNC(H526*(1+I526),2)</f>
        <v>0</v>
      </c>
      <c r="K526" s="54" t="n">
        <f aca="false">TRUNC(J526*G526,2)</f>
        <v>0</v>
      </c>
      <c r="L526" s="51"/>
      <c r="M526" s="46"/>
      <c r="N526" s="7" t="n">
        <f aca="false">SUM(O526:V526)-K526</f>
        <v>0</v>
      </c>
      <c r="O526" s="51"/>
      <c r="P526" s="51"/>
      <c r="Q526" s="51"/>
      <c r="R526" s="51"/>
      <c r="S526" s="51"/>
      <c r="T526" s="51" t="n">
        <f aca="false">K526</f>
        <v>0</v>
      </c>
      <c r="U526" s="51"/>
      <c r="V526" s="51"/>
      <c r="W526" s="50"/>
      <c r="X526" s="50"/>
    </row>
    <row r="527" s="10" customFormat="true" ht="23.85" hidden="true" customHeight="false" outlineLevel="1" collapsed="false">
      <c r="A527" s="49" t="s">
        <v>1010</v>
      </c>
      <c r="B527" s="50" t="s">
        <v>49</v>
      </c>
      <c r="C527" s="50" t="s">
        <v>867</v>
      </c>
      <c r="D527" s="50" t="s">
        <v>74</v>
      </c>
      <c r="E527" s="45" t="s">
        <v>868</v>
      </c>
      <c r="F527" s="7" t="s">
        <v>117</v>
      </c>
      <c r="G527" s="51" t="n">
        <v>2</v>
      </c>
      <c r="H527" s="52"/>
      <c r="I527" s="46" t="n">
        <f aca="false">$D$1116</f>
        <v>0</v>
      </c>
      <c r="J527" s="53" t="n">
        <f aca="false">TRUNC(H527*(1+I527),2)</f>
        <v>0</v>
      </c>
      <c r="K527" s="54" t="n">
        <f aca="false">TRUNC(J527*G527,2)</f>
        <v>0</v>
      </c>
      <c r="L527" s="51"/>
      <c r="M527" s="46"/>
      <c r="N527" s="7" t="n">
        <f aca="false">SUM(O527:V527)-K527</f>
        <v>0</v>
      </c>
      <c r="O527" s="51"/>
      <c r="P527" s="51"/>
      <c r="Q527" s="51"/>
      <c r="R527" s="51"/>
      <c r="S527" s="51"/>
      <c r="T527" s="51" t="n">
        <f aca="false">K527</f>
        <v>0</v>
      </c>
      <c r="U527" s="51"/>
      <c r="V527" s="51"/>
      <c r="W527" s="50"/>
      <c r="X527" s="50"/>
    </row>
    <row r="528" s="10" customFormat="true" ht="23.85" hidden="true" customHeight="false" outlineLevel="1" collapsed="false">
      <c r="A528" s="49" t="s">
        <v>1011</v>
      </c>
      <c r="B528" s="50" t="s">
        <v>49</v>
      </c>
      <c r="C528" s="50" t="s">
        <v>214</v>
      </c>
      <c r="D528" s="50" t="s">
        <v>51</v>
      </c>
      <c r="E528" s="45" t="s">
        <v>873</v>
      </c>
      <c r="F528" s="7" t="s">
        <v>121</v>
      </c>
      <c r="G528" s="51" t="n">
        <v>1.01</v>
      </c>
      <c r="H528" s="52"/>
      <c r="I528" s="46" t="n">
        <f aca="false">$D$1116</f>
        <v>0</v>
      </c>
      <c r="J528" s="53" t="n">
        <f aca="false">TRUNC(H528*(1+I528),2)</f>
        <v>0</v>
      </c>
      <c r="K528" s="54" t="n">
        <f aca="false">TRUNC(J528*G528,2)</f>
        <v>0</v>
      </c>
      <c r="L528" s="51"/>
      <c r="M528" s="46"/>
      <c r="N528" s="7" t="n">
        <f aca="false">SUM(O528:V528)-K528</f>
        <v>0</v>
      </c>
      <c r="O528" s="51"/>
      <c r="P528" s="51"/>
      <c r="Q528" s="51"/>
      <c r="R528" s="51"/>
      <c r="S528" s="51"/>
      <c r="T528" s="51" t="n">
        <f aca="false">K528</f>
        <v>0</v>
      </c>
      <c r="U528" s="51"/>
      <c r="V528" s="51"/>
      <c r="W528" s="50"/>
      <c r="X528" s="50"/>
    </row>
    <row r="529" s="10" customFormat="true" ht="14.15" hidden="true" customHeight="false" outlineLevel="1" collapsed="false">
      <c r="A529" s="49" t="s">
        <v>1012</v>
      </c>
      <c r="B529" s="50" t="s">
        <v>49</v>
      </c>
      <c r="C529" s="50" t="s">
        <v>875</v>
      </c>
      <c r="D529" s="50" t="s">
        <v>51</v>
      </c>
      <c r="E529" s="45" t="s">
        <v>876</v>
      </c>
      <c r="F529" s="7" t="s">
        <v>121</v>
      </c>
      <c r="G529" s="51" t="n">
        <v>1.01</v>
      </c>
      <c r="H529" s="52"/>
      <c r="I529" s="46" t="n">
        <f aca="false">$D$1116</f>
        <v>0</v>
      </c>
      <c r="J529" s="53" t="n">
        <f aca="false">TRUNC(H529*(1+I529),2)</f>
        <v>0</v>
      </c>
      <c r="K529" s="54" t="n">
        <f aca="false">TRUNC(J529*G529,2)</f>
        <v>0</v>
      </c>
      <c r="L529" s="51"/>
      <c r="M529" s="46"/>
      <c r="N529" s="7" t="n">
        <f aca="false">SUM(O529:V529)-K529</f>
        <v>0</v>
      </c>
      <c r="O529" s="51"/>
      <c r="P529" s="51"/>
      <c r="Q529" s="51"/>
      <c r="R529" s="51"/>
      <c r="S529" s="51"/>
      <c r="T529" s="51" t="n">
        <f aca="false">K529</f>
        <v>0</v>
      </c>
      <c r="U529" s="51"/>
      <c r="V529" s="51"/>
      <c r="W529" s="50"/>
      <c r="X529" s="50"/>
    </row>
    <row r="530" s="10" customFormat="true" ht="23.85" hidden="true" customHeight="false" outlineLevel="1" collapsed="false">
      <c r="A530" s="49" t="s">
        <v>1013</v>
      </c>
      <c r="B530" s="50" t="s">
        <v>49</v>
      </c>
      <c r="C530" s="50" t="s">
        <v>878</v>
      </c>
      <c r="D530" s="50" t="s">
        <v>51</v>
      </c>
      <c r="E530" s="45" t="s">
        <v>879</v>
      </c>
      <c r="F530" s="7" t="s">
        <v>130</v>
      </c>
      <c r="G530" s="51" t="n">
        <v>3.3</v>
      </c>
      <c r="H530" s="52"/>
      <c r="I530" s="46" t="n">
        <f aca="false">$D$1116</f>
        <v>0</v>
      </c>
      <c r="J530" s="53" t="n">
        <f aca="false">TRUNC(H530*(1+I530),2)</f>
        <v>0</v>
      </c>
      <c r="K530" s="54" t="n">
        <f aca="false">TRUNC(J530*G530,2)</f>
        <v>0</v>
      </c>
      <c r="L530" s="51"/>
      <c r="M530" s="46"/>
      <c r="N530" s="7" t="n">
        <f aca="false">SUM(O530:V530)-K530</f>
        <v>0</v>
      </c>
      <c r="O530" s="51"/>
      <c r="P530" s="51"/>
      <c r="Q530" s="51"/>
      <c r="R530" s="51"/>
      <c r="S530" s="51"/>
      <c r="T530" s="51" t="n">
        <f aca="false">K530</f>
        <v>0</v>
      </c>
      <c r="U530" s="51"/>
      <c r="V530" s="51"/>
      <c r="W530" s="50"/>
      <c r="X530" s="50"/>
    </row>
    <row r="531" s="10" customFormat="true" ht="23.85" hidden="true" customHeight="false" outlineLevel="1" collapsed="false">
      <c r="A531" s="49" t="s">
        <v>1014</v>
      </c>
      <c r="B531" s="50" t="s">
        <v>49</v>
      </c>
      <c r="C531" s="50" t="s">
        <v>881</v>
      </c>
      <c r="D531" s="50" t="s">
        <v>51</v>
      </c>
      <c r="E531" s="45" t="s">
        <v>882</v>
      </c>
      <c r="F531" s="7" t="s">
        <v>130</v>
      </c>
      <c r="G531" s="51" t="n">
        <v>2.7</v>
      </c>
      <c r="H531" s="52"/>
      <c r="I531" s="46" t="n">
        <f aca="false">$D$1116</f>
        <v>0</v>
      </c>
      <c r="J531" s="53" t="n">
        <f aca="false">TRUNC(H531*(1+I531),2)</f>
        <v>0</v>
      </c>
      <c r="K531" s="54" t="n">
        <f aca="false">TRUNC(J531*G531,2)</f>
        <v>0</v>
      </c>
      <c r="L531" s="51"/>
      <c r="M531" s="46"/>
      <c r="N531" s="7" t="n">
        <f aca="false">SUM(O531:V531)-K531</f>
        <v>0</v>
      </c>
      <c r="O531" s="51"/>
      <c r="P531" s="51"/>
      <c r="Q531" s="51"/>
      <c r="R531" s="51"/>
      <c r="S531" s="51"/>
      <c r="T531" s="51" t="n">
        <f aca="false">K531</f>
        <v>0</v>
      </c>
      <c r="U531" s="51"/>
      <c r="V531" s="51"/>
      <c r="W531" s="50"/>
      <c r="X531" s="50"/>
    </row>
    <row r="532" s="10" customFormat="true" ht="46.25" hidden="true" customHeight="false" outlineLevel="1" collapsed="false">
      <c r="A532" s="49" t="s">
        <v>1015</v>
      </c>
      <c r="B532" s="50" t="s">
        <v>49</v>
      </c>
      <c r="C532" s="50" t="s">
        <v>1016</v>
      </c>
      <c r="D532" s="50" t="s">
        <v>80</v>
      </c>
      <c r="E532" s="45" t="s">
        <v>1017</v>
      </c>
      <c r="F532" s="7" t="s">
        <v>117</v>
      </c>
      <c r="G532" s="51" t="n">
        <v>1</v>
      </c>
      <c r="H532" s="52"/>
      <c r="I532" s="46" t="n">
        <f aca="false">$D$1116</f>
        <v>0</v>
      </c>
      <c r="J532" s="53" t="n">
        <f aca="false">TRUNC(H532*(1+I532),2)</f>
        <v>0</v>
      </c>
      <c r="K532" s="54" t="n">
        <f aca="false">TRUNC(J532*G532,2)</f>
        <v>0</v>
      </c>
      <c r="L532" s="51"/>
      <c r="M532" s="46"/>
      <c r="N532" s="7" t="n">
        <f aca="false">SUM(O532:V532)-K532</f>
        <v>0</v>
      </c>
      <c r="O532" s="51"/>
      <c r="P532" s="51"/>
      <c r="Q532" s="51"/>
      <c r="R532" s="51"/>
      <c r="S532" s="51"/>
      <c r="T532" s="51"/>
      <c r="U532" s="51"/>
      <c r="V532" s="51" t="n">
        <f aca="false">K532</f>
        <v>0</v>
      </c>
      <c r="W532" s="50"/>
      <c r="X532" s="50"/>
    </row>
    <row r="533" s="80" customFormat="true" ht="14.15" hidden="true" customHeight="false" outlineLevel="1" collapsed="false">
      <c r="A533" s="73" t="s">
        <v>1018</v>
      </c>
      <c r="B533" s="74"/>
      <c r="C533" s="74"/>
      <c r="D533" s="75"/>
      <c r="E533" s="132" t="s">
        <v>1019</v>
      </c>
      <c r="F533" s="93"/>
      <c r="G533" s="93"/>
      <c r="H533" s="52"/>
      <c r="I533" s="78"/>
      <c r="J533" s="78"/>
      <c r="K533" s="77"/>
      <c r="L533" s="77"/>
      <c r="M533" s="78"/>
      <c r="N533" s="79" t="n">
        <f aca="false">SUM(O533:V533)-K533</f>
        <v>0</v>
      </c>
      <c r="O533" s="77"/>
      <c r="P533" s="77"/>
      <c r="Q533" s="77"/>
      <c r="R533" s="77"/>
      <c r="S533" s="77"/>
      <c r="T533" s="77"/>
      <c r="U533" s="77"/>
      <c r="V533" s="77"/>
      <c r="W533" s="79"/>
      <c r="X533" s="79"/>
      <c r="IM533" s="89"/>
      <c r="IN533" s="89"/>
    </row>
    <row r="534" s="10" customFormat="true" ht="35.05" hidden="true" customHeight="false" outlineLevel="1" collapsed="false">
      <c r="A534" s="49" t="s">
        <v>1020</v>
      </c>
      <c r="B534" s="50" t="s">
        <v>49</v>
      </c>
      <c r="C534" s="50" t="s">
        <v>782</v>
      </c>
      <c r="D534" s="50" t="s">
        <v>51</v>
      </c>
      <c r="E534" s="45" t="s">
        <v>783</v>
      </c>
      <c r="F534" s="7" t="s">
        <v>117</v>
      </c>
      <c r="G534" s="51" t="n">
        <v>2</v>
      </c>
      <c r="H534" s="52"/>
      <c r="I534" s="46" t="n">
        <f aca="false">$D$1116</f>
        <v>0</v>
      </c>
      <c r="J534" s="53" t="n">
        <f aca="false">TRUNC(H534*(1+I534),2)</f>
        <v>0</v>
      </c>
      <c r="K534" s="54" t="n">
        <f aca="false">TRUNC(J534*G534,2)</f>
        <v>0</v>
      </c>
      <c r="L534" s="51"/>
      <c r="M534" s="46"/>
      <c r="N534" s="7" t="n">
        <f aca="false">SUM(O534:V534)-K534</f>
        <v>0</v>
      </c>
      <c r="O534" s="51"/>
      <c r="P534" s="51"/>
      <c r="Q534" s="51"/>
      <c r="R534" s="51"/>
      <c r="S534" s="51"/>
      <c r="T534" s="51" t="n">
        <f aca="false">K534</f>
        <v>0</v>
      </c>
      <c r="U534" s="51"/>
      <c r="V534" s="51"/>
      <c r="W534" s="50"/>
      <c r="X534" s="50"/>
    </row>
    <row r="535" s="10" customFormat="true" ht="35.05" hidden="true" customHeight="false" outlineLevel="1" collapsed="false">
      <c r="A535" s="49" t="s">
        <v>1021</v>
      </c>
      <c r="B535" s="50" t="s">
        <v>49</v>
      </c>
      <c r="C535" s="50" t="s">
        <v>785</v>
      </c>
      <c r="D535" s="50" t="s">
        <v>51</v>
      </c>
      <c r="E535" s="45" t="s">
        <v>786</v>
      </c>
      <c r="F535" s="7" t="s">
        <v>117</v>
      </c>
      <c r="G535" s="51" t="n">
        <v>7</v>
      </c>
      <c r="H535" s="52"/>
      <c r="I535" s="46" t="n">
        <f aca="false">$D$1116</f>
        <v>0</v>
      </c>
      <c r="J535" s="53" t="n">
        <f aca="false">TRUNC(H535*(1+I535),2)</f>
        <v>0</v>
      </c>
      <c r="K535" s="54" t="n">
        <f aca="false">TRUNC(J535*G535,2)</f>
        <v>0</v>
      </c>
      <c r="L535" s="51"/>
      <c r="M535" s="46"/>
      <c r="N535" s="7" t="n">
        <f aca="false">SUM(O535:V535)-K535</f>
        <v>0</v>
      </c>
      <c r="O535" s="51"/>
      <c r="P535" s="51"/>
      <c r="Q535" s="51"/>
      <c r="R535" s="51"/>
      <c r="S535" s="51"/>
      <c r="T535" s="51" t="n">
        <f aca="false">K535</f>
        <v>0</v>
      </c>
      <c r="U535" s="51"/>
      <c r="V535" s="51"/>
      <c r="W535" s="50"/>
      <c r="X535" s="50"/>
    </row>
    <row r="536" s="10" customFormat="true" ht="35.05" hidden="true" customHeight="false" outlineLevel="1" collapsed="false">
      <c r="A536" s="49" t="s">
        <v>1022</v>
      </c>
      <c r="B536" s="50" t="s">
        <v>49</v>
      </c>
      <c r="C536" s="50" t="s">
        <v>976</v>
      </c>
      <c r="D536" s="50" t="s">
        <v>51</v>
      </c>
      <c r="E536" s="45" t="s">
        <v>977</v>
      </c>
      <c r="F536" s="7" t="s">
        <v>117</v>
      </c>
      <c r="G536" s="51" t="n">
        <v>1</v>
      </c>
      <c r="H536" s="52"/>
      <c r="I536" s="46" t="n">
        <f aca="false">$D$1116</f>
        <v>0</v>
      </c>
      <c r="J536" s="53" t="n">
        <f aca="false">TRUNC(H536*(1+I536),2)</f>
        <v>0</v>
      </c>
      <c r="K536" s="54" t="n">
        <f aca="false">TRUNC(J536*G536,2)</f>
        <v>0</v>
      </c>
      <c r="L536" s="51"/>
      <c r="M536" s="46"/>
      <c r="N536" s="7" t="n">
        <f aca="false">SUM(O536:V536)-K536</f>
        <v>0</v>
      </c>
      <c r="O536" s="51"/>
      <c r="P536" s="51"/>
      <c r="Q536" s="51"/>
      <c r="R536" s="51"/>
      <c r="S536" s="51"/>
      <c r="T536" s="51" t="n">
        <f aca="false">K536</f>
        <v>0</v>
      </c>
      <c r="U536" s="51"/>
      <c r="V536" s="51"/>
      <c r="W536" s="50"/>
      <c r="X536" s="50"/>
    </row>
    <row r="537" s="10" customFormat="true" ht="35.05" hidden="true" customHeight="false" outlineLevel="1" collapsed="false">
      <c r="A537" s="49" t="s">
        <v>1023</v>
      </c>
      <c r="B537" s="50" t="s">
        <v>49</v>
      </c>
      <c r="C537" s="50" t="s">
        <v>788</v>
      </c>
      <c r="D537" s="50" t="s">
        <v>51</v>
      </c>
      <c r="E537" s="45" t="s">
        <v>789</v>
      </c>
      <c r="F537" s="7" t="s">
        <v>130</v>
      </c>
      <c r="G537" s="51" t="n">
        <v>1.7</v>
      </c>
      <c r="H537" s="52"/>
      <c r="I537" s="46" t="n">
        <f aca="false">$D$1116</f>
        <v>0</v>
      </c>
      <c r="J537" s="53" t="n">
        <f aca="false">TRUNC(H537*(1+I537),2)</f>
        <v>0</v>
      </c>
      <c r="K537" s="54" t="n">
        <f aca="false">TRUNC(J537*G537,2)</f>
        <v>0</v>
      </c>
      <c r="L537" s="51"/>
      <c r="M537" s="46"/>
      <c r="N537" s="7" t="n">
        <f aca="false">SUM(O537:V537)-K537</f>
        <v>0</v>
      </c>
      <c r="O537" s="51"/>
      <c r="P537" s="51"/>
      <c r="Q537" s="51"/>
      <c r="R537" s="51"/>
      <c r="S537" s="51"/>
      <c r="T537" s="51" t="n">
        <f aca="false">K537</f>
        <v>0</v>
      </c>
      <c r="U537" s="51"/>
      <c r="V537" s="51"/>
      <c r="W537" s="50"/>
      <c r="X537" s="50"/>
    </row>
    <row r="538" s="10" customFormat="true" ht="35.05" hidden="true" customHeight="false" outlineLevel="1" collapsed="false">
      <c r="A538" s="49" t="s">
        <v>1024</v>
      </c>
      <c r="B538" s="50" t="s">
        <v>49</v>
      </c>
      <c r="C538" s="50" t="s">
        <v>800</v>
      </c>
      <c r="D538" s="50" t="s">
        <v>51</v>
      </c>
      <c r="E538" s="45" t="s">
        <v>801</v>
      </c>
      <c r="F538" s="7" t="s">
        <v>117</v>
      </c>
      <c r="G538" s="51" t="n">
        <v>5</v>
      </c>
      <c r="H538" s="52"/>
      <c r="I538" s="46" t="n">
        <f aca="false">$D$1116</f>
        <v>0</v>
      </c>
      <c r="J538" s="53" t="n">
        <f aca="false">TRUNC(H538*(1+I538),2)</f>
        <v>0</v>
      </c>
      <c r="K538" s="54" t="n">
        <f aca="false">TRUNC(J538*G538,2)</f>
        <v>0</v>
      </c>
      <c r="L538" s="51"/>
      <c r="M538" s="46"/>
      <c r="N538" s="7" t="n">
        <f aca="false">SUM(O538:V538)-K538</f>
        <v>0</v>
      </c>
      <c r="O538" s="51"/>
      <c r="P538" s="51"/>
      <c r="Q538" s="51"/>
      <c r="R538" s="51"/>
      <c r="S538" s="51"/>
      <c r="T538" s="51" t="n">
        <f aca="false">K538</f>
        <v>0</v>
      </c>
      <c r="U538" s="51"/>
      <c r="V538" s="51"/>
      <c r="W538" s="50"/>
      <c r="X538" s="50"/>
    </row>
    <row r="539" s="10" customFormat="true" ht="35.05" hidden="true" customHeight="false" outlineLevel="1" collapsed="false">
      <c r="A539" s="49" t="s">
        <v>1025</v>
      </c>
      <c r="B539" s="50" t="s">
        <v>49</v>
      </c>
      <c r="C539" s="50" t="s">
        <v>791</v>
      </c>
      <c r="D539" s="50" t="s">
        <v>51</v>
      </c>
      <c r="E539" s="45" t="s">
        <v>792</v>
      </c>
      <c r="F539" s="7" t="s">
        <v>117</v>
      </c>
      <c r="G539" s="51" t="n">
        <v>2</v>
      </c>
      <c r="H539" s="52"/>
      <c r="I539" s="46" t="n">
        <f aca="false">$D$1116</f>
        <v>0</v>
      </c>
      <c r="J539" s="53" t="n">
        <f aca="false">TRUNC(H539*(1+I539),2)</f>
        <v>0</v>
      </c>
      <c r="K539" s="54" t="n">
        <f aca="false">TRUNC(J539*G539,2)</f>
        <v>0</v>
      </c>
      <c r="L539" s="51"/>
      <c r="M539" s="46"/>
      <c r="N539" s="7" t="n">
        <f aca="false">SUM(O539:V539)-K539</f>
        <v>0</v>
      </c>
      <c r="O539" s="51"/>
      <c r="P539" s="51"/>
      <c r="Q539" s="51"/>
      <c r="R539" s="51"/>
      <c r="S539" s="51"/>
      <c r="T539" s="51" t="n">
        <f aca="false">K539</f>
        <v>0</v>
      </c>
      <c r="U539" s="51"/>
      <c r="V539" s="51"/>
      <c r="W539" s="50"/>
      <c r="X539" s="50"/>
    </row>
    <row r="540" s="10" customFormat="true" ht="35.05" hidden="true" customHeight="false" outlineLevel="1" collapsed="false">
      <c r="A540" s="49" t="s">
        <v>1026</v>
      </c>
      <c r="B540" s="50" t="s">
        <v>49</v>
      </c>
      <c r="C540" s="50" t="s">
        <v>905</v>
      </c>
      <c r="D540" s="50" t="s">
        <v>51</v>
      </c>
      <c r="E540" s="45" t="s">
        <v>906</v>
      </c>
      <c r="F540" s="7" t="s">
        <v>117</v>
      </c>
      <c r="G540" s="51" t="n">
        <v>1</v>
      </c>
      <c r="H540" s="52"/>
      <c r="I540" s="46" t="n">
        <f aca="false">$D$1116</f>
        <v>0</v>
      </c>
      <c r="J540" s="53" t="n">
        <f aca="false">TRUNC(H540*(1+I540),2)</f>
        <v>0</v>
      </c>
      <c r="K540" s="54" t="n">
        <f aca="false">TRUNC(J540*G540,2)</f>
        <v>0</v>
      </c>
      <c r="L540" s="51"/>
      <c r="M540" s="46"/>
      <c r="N540" s="7" t="n">
        <f aca="false">SUM(O540:V540)-K540</f>
        <v>0</v>
      </c>
      <c r="O540" s="51"/>
      <c r="P540" s="51"/>
      <c r="Q540" s="51"/>
      <c r="R540" s="51"/>
      <c r="S540" s="51"/>
      <c r="T540" s="51" t="n">
        <f aca="false">K540</f>
        <v>0</v>
      </c>
      <c r="U540" s="51"/>
      <c r="V540" s="51"/>
      <c r="W540" s="50"/>
      <c r="X540" s="50"/>
    </row>
    <row r="541" s="10" customFormat="true" ht="35.05" hidden="true" customHeight="false" outlineLevel="1" collapsed="false">
      <c r="A541" s="49" t="s">
        <v>1027</v>
      </c>
      <c r="B541" s="50" t="s">
        <v>49</v>
      </c>
      <c r="C541" s="50" t="s">
        <v>797</v>
      </c>
      <c r="D541" s="50" t="s">
        <v>51</v>
      </c>
      <c r="E541" s="45" t="s">
        <v>798</v>
      </c>
      <c r="F541" s="7" t="s">
        <v>117</v>
      </c>
      <c r="G541" s="51" t="n">
        <v>1</v>
      </c>
      <c r="H541" s="52"/>
      <c r="I541" s="46" t="n">
        <f aca="false">$D$1116</f>
        <v>0</v>
      </c>
      <c r="J541" s="53" t="n">
        <f aca="false">TRUNC(H541*(1+I541),2)</f>
        <v>0</v>
      </c>
      <c r="K541" s="54" t="n">
        <f aca="false">TRUNC(J541*G541,2)</f>
        <v>0</v>
      </c>
      <c r="L541" s="51"/>
      <c r="M541" s="46"/>
      <c r="N541" s="7" t="n">
        <f aca="false">SUM(O541:V541)-K541</f>
        <v>0</v>
      </c>
      <c r="O541" s="51"/>
      <c r="P541" s="51"/>
      <c r="Q541" s="51"/>
      <c r="R541" s="51"/>
      <c r="S541" s="51"/>
      <c r="T541" s="51" t="n">
        <f aca="false">K541</f>
        <v>0</v>
      </c>
      <c r="U541" s="51"/>
      <c r="V541" s="51"/>
      <c r="W541" s="50"/>
      <c r="X541" s="50"/>
    </row>
    <row r="542" s="10" customFormat="true" ht="35.05" hidden="true" customHeight="false" outlineLevel="1" collapsed="false">
      <c r="A542" s="49" t="s">
        <v>1028</v>
      </c>
      <c r="B542" s="50" t="s">
        <v>49</v>
      </c>
      <c r="C542" s="50" t="s">
        <v>949</v>
      </c>
      <c r="D542" s="50" t="s">
        <v>51</v>
      </c>
      <c r="E542" s="45" t="s">
        <v>950</v>
      </c>
      <c r="F542" s="7" t="s">
        <v>130</v>
      </c>
      <c r="G542" s="51" t="n">
        <v>6</v>
      </c>
      <c r="H542" s="52"/>
      <c r="I542" s="46" t="n">
        <f aca="false">$D$1116</f>
        <v>0</v>
      </c>
      <c r="J542" s="53" t="n">
        <f aca="false">TRUNC(H542*(1+I542),2)</f>
        <v>0</v>
      </c>
      <c r="K542" s="54" t="n">
        <f aca="false">TRUNC(J542*G542,2)</f>
        <v>0</v>
      </c>
      <c r="L542" s="51"/>
      <c r="M542" s="46"/>
      <c r="N542" s="7" t="n">
        <f aca="false">SUM(O542:V542)-K542</f>
        <v>0</v>
      </c>
      <c r="O542" s="51"/>
      <c r="P542" s="51"/>
      <c r="Q542" s="51"/>
      <c r="R542" s="51"/>
      <c r="S542" s="51"/>
      <c r="T542" s="51" t="n">
        <f aca="false">K542</f>
        <v>0</v>
      </c>
      <c r="U542" s="51"/>
      <c r="V542" s="51"/>
      <c r="W542" s="50"/>
      <c r="X542" s="50"/>
    </row>
    <row r="543" s="10" customFormat="true" ht="23.85" hidden="true" customHeight="false" outlineLevel="1" collapsed="false">
      <c r="A543" s="49" t="s">
        <v>1029</v>
      </c>
      <c r="B543" s="50" t="s">
        <v>49</v>
      </c>
      <c r="C543" s="50" t="s">
        <v>806</v>
      </c>
      <c r="D543" s="50" t="s">
        <v>74</v>
      </c>
      <c r="E543" s="45" t="s">
        <v>807</v>
      </c>
      <c r="F543" s="7" t="s">
        <v>117</v>
      </c>
      <c r="G543" s="51" t="n">
        <v>1</v>
      </c>
      <c r="H543" s="52"/>
      <c r="I543" s="46" t="n">
        <f aca="false">$D$1116</f>
        <v>0</v>
      </c>
      <c r="J543" s="53" t="n">
        <f aca="false">TRUNC(H543*(1+I543),2)</f>
        <v>0</v>
      </c>
      <c r="K543" s="54" t="n">
        <f aca="false">TRUNC(J543*G543,2)</f>
        <v>0</v>
      </c>
      <c r="L543" s="51"/>
      <c r="M543" s="46"/>
      <c r="N543" s="7" t="n">
        <f aca="false">SUM(O543:V543)-K543</f>
        <v>0</v>
      </c>
      <c r="O543" s="51"/>
      <c r="P543" s="51"/>
      <c r="Q543" s="51"/>
      <c r="R543" s="51"/>
      <c r="S543" s="51"/>
      <c r="T543" s="51" t="n">
        <f aca="false">K543</f>
        <v>0</v>
      </c>
      <c r="U543" s="51"/>
      <c r="V543" s="51"/>
      <c r="W543" s="50"/>
      <c r="X543" s="50"/>
    </row>
    <row r="544" s="10" customFormat="true" ht="35.05" hidden="true" customHeight="false" outlineLevel="1" collapsed="false">
      <c r="A544" s="49" t="s">
        <v>1030</v>
      </c>
      <c r="B544" s="50" t="s">
        <v>49</v>
      </c>
      <c r="C544" s="50" t="s">
        <v>816</v>
      </c>
      <c r="D544" s="50" t="s">
        <v>51</v>
      </c>
      <c r="E544" s="45" t="s">
        <v>817</v>
      </c>
      <c r="F544" s="7" t="s">
        <v>117</v>
      </c>
      <c r="G544" s="51" t="n">
        <v>3</v>
      </c>
      <c r="H544" s="52"/>
      <c r="I544" s="46" t="n">
        <f aca="false">$D$1116</f>
        <v>0</v>
      </c>
      <c r="J544" s="53" t="n">
        <f aca="false">TRUNC(H544*(1+I544),2)</f>
        <v>0</v>
      </c>
      <c r="K544" s="54" t="n">
        <f aca="false">TRUNC(J544*G544,2)</f>
        <v>0</v>
      </c>
      <c r="L544" s="51"/>
      <c r="M544" s="46"/>
      <c r="N544" s="7" t="n">
        <f aca="false">SUM(O544:V544)-K544</f>
        <v>0</v>
      </c>
      <c r="O544" s="51"/>
      <c r="P544" s="51"/>
      <c r="Q544" s="51"/>
      <c r="R544" s="51"/>
      <c r="S544" s="51"/>
      <c r="T544" s="51" t="n">
        <f aca="false">K544</f>
        <v>0</v>
      </c>
      <c r="U544" s="51"/>
      <c r="V544" s="51"/>
      <c r="W544" s="50"/>
      <c r="X544" s="50"/>
    </row>
    <row r="545" s="10" customFormat="true" ht="35.05" hidden="true" customHeight="false" outlineLevel="1" collapsed="false">
      <c r="A545" s="49" t="s">
        <v>1031</v>
      </c>
      <c r="B545" s="50" t="s">
        <v>49</v>
      </c>
      <c r="C545" s="50" t="s">
        <v>810</v>
      </c>
      <c r="D545" s="50" t="s">
        <v>51</v>
      </c>
      <c r="E545" s="45" t="s">
        <v>811</v>
      </c>
      <c r="F545" s="7" t="s">
        <v>117</v>
      </c>
      <c r="G545" s="51" t="n">
        <v>5</v>
      </c>
      <c r="H545" s="52"/>
      <c r="I545" s="46" t="n">
        <f aca="false">$D$1116</f>
        <v>0</v>
      </c>
      <c r="J545" s="53" t="n">
        <f aca="false">TRUNC(H545*(1+I545),2)</f>
        <v>0</v>
      </c>
      <c r="K545" s="54" t="n">
        <f aca="false">TRUNC(J545*G545,2)</f>
        <v>0</v>
      </c>
      <c r="L545" s="51"/>
      <c r="M545" s="46"/>
      <c r="N545" s="7" t="n">
        <f aca="false">SUM(O545:V545)-K545</f>
        <v>0</v>
      </c>
      <c r="O545" s="51"/>
      <c r="P545" s="51"/>
      <c r="Q545" s="51"/>
      <c r="R545" s="51"/>
      <c r="S545" s="51"/>
      <c r="T545" s="51" t="n">
        <f aca="false">K545</f>
        <v>0</v>
      </c>
      <c r="U545" s="51"/>
      <c r="V545" s="51"/>
      <c r="W545" s="50"/>
      <c r="X545" s="50"/>
    </row>
    <row r="546" s="10" customFormat="true" ht="35.05" hidden="true" customHeight="false" outlineLevel="1" collapsed="false">
      <c r="A546" s="49" t="s">
        <v>1032</v>
      </c>
      <c r="B546" s="50" t="s">
        <v>49</v>
      </c>
      <c r="C546" s="50" t="s">
        <v>909</v>
      </c>
      <c r="D546" s="50" t="s">
        <v>51</v>
      </c>
      <c r="E546" s="45" t="s">
        <v>910</v>
      </c>
      <c r="F546" s="7" t="s">
        <v>117</v>
      </c>
      <c r="G546" s="51" t="n">
        <v>3</v>
      </c>
      <c r="H546" s="52"/>
      <c r="I546" s="46" t="n">
        <f aca="false">$D$1116</f>
        <v>0</v>
      </c>
      <c r="J546" s="53" t="n">
        <f aca="false">TRUNC(H546*(1+I546),2)</f>
        <v>0</v>
      </c>
      <c r="K546" s="54" t="n">
        <f aca="false">TRUNC(J546*G546,2)</f>
        <v>0</v>
      </c>
      <c r="L546" s="51"/>
      <c r="M546" s="46"/>
      <c r="N546" s="7" t="n">
        <f aca="false">SUM(O546:V546)-K546</f>
        <v>0</v>
      </c>
      <c r="O546" s="51"/>
      <c r="P546" s="51"/>
      <c r="Q546" s="51"/>
      <c r="R546" s="51"/>
      <c r="S546" s="51"/>
      <c r="T546" s="51" t="n">
        <f aca="false">K546</f>
        <v>0</v>
      </c>
      <c r="U546" s="51"/>
      <c r="V546" s="51"/>
      <c r="W546" s="50"/>
      <c r="X546" s="50"/>
    </row>
    <row r="547" s="10" customFormat="true" ht="35.05" hidden="true" customHeight="false" outlineLevel="1" collapsed="false">
      <c r="A547" s="49" t="s">
        <v>1033</v>
      </c>
      <c r="B547" s="50" t="s">
        <v>49</v>
      </c>
      <c r="C547" s="50" t="s">
        <v>813</v>
      </c>
      <c r="D547" s="50" t="s">
        <v>51</v>
      </c>
      <c r="E547" s="45" t="s">
        <v>814</v>
      </c>
      <c r="F547" s="7" t="s">
        <v>130</v>
      </c>
      <c r="G547" s="51" t="n">
        <v>6.42</v>
      </c>
      <c r="H547" s="52"/>
      <c r="I547" s="46" t="n">
        <f aca="false">$D$1116</f>
        <v>0</v>
      </c>
      <c r="J547" s="53" t="n">
        <f aca="false">TRUNC(H547*(1+I547),2)</f>
        <v>0</v>
      </c>
      <c r="K547" s="54" t="n">
        <f aca="false">TRUNC(J547*G547,2)</f>
        <v>0</v>
      </c>
      <c r="L547" s="51"/>
      <c r="M547" s="46"/>
      <c r="N547" s="7" t="n">
        <f aca="false">SUM(O547:V547)-K547</f>
        <v>0</v>
      </c>
      <c r="O547" s="51"/>
      <c r="P547" s="51"/>
      <c r="Q547" s="51"/>
      <c r="R547" s="51"/>
      <c r="S547" s="51"/>
      <c r="T547" s="51" t="n">
        <f aca="false">K547</f>
        <v>0</v>
      </c>
      <c r="U547" s="51"/>
      <c r="V547" s="51"/>
      <c r="W547" s="50"/>
      <c r="X547" s="50"/>
    </row>
    <row r="548" s="10" customFormat="true" ht="35.05" hidden="true" customHeight="false" outlineLevel="1" collapsed="false">
      <c r="A548" s="49" t="s">
        <v>1034</v>
      </c>
      <c r="B548" s="50" t="s">
        <v>49</v>
      </c>
      <c r="C548" s="50" t="s">
        <v>819</v>
      </c>
      <c r="D548" s="50" t="s">
        <v>51</v>
      </c>
      <c r="E548" s="45" t="s">
        <v>820</v>
      </c>
      <c r="F548" s="7" t="s">
        <v>117</v>
      </c>
      <c r="G548" s="51" t="n">
        <v>1</v>
      </c>
      <c r="H548" s="52"/>
      <c r="I548" s="46" t="n">
        <f aca="false">$D$1116</f>
        <v>0</v>
      </c>
      <c r="J548" s="53" t="n">
        <f aca="false">TRUNC(H548*(1+I548),2)</f>
        <v>0</v>
      </c>
      <c r="K548" s="54" t="n">
        <f aca="false">TRUNC(J548*G548,2)</f>
        <v>0</v>
      </c>
      <c r="L548" s="51"/>
      <c r="M548" s="46"/>
      <c r="N548" s="7" t="n">
        <f aca="false">SUM(O548:V548)-K548</f>
        <v>0</v>
      </c>
      <c r="O548" s="51"/>
      <c r="P548" s="51"/>
      <c r="Q548" s="51"/>
      <c r="R548" s="51"/>
      <c r="S548" s="51"/>
      <c r="T548" s="51" t="n">
        <f aca="false">K548</f>
        <v>0</v>
      </c>
      <c r="U548" s="51"/>
      <c r="V548" s="51"/>
      <c r="W548" s="50"/>
      <c r="X548" s="50"/>
    </row>
    <row r="549" s="10" customFormat="true" ht="35.05" hidden="true" customHeight="false" outlineLevel="1" collapsed="false">
      <c r="A549" s="49" t="s">
        <v>1035</v>
      </c>
      <c r="B549" s="50" t="s">
        <v>49</v>
      </c>
      <c r="C549" s="50" t="s">
        <v>822</v>
      </c>
      <c r="D549" s="50" t="s">
        <v>51</v>
      </c>
      <c r="E549" s="45" t="s">
        <v>823</v>
      </c>
      <c r="F549" s="7" t="s">
        <v>117</v>
      </c>
      <c r="G549" s="51" t="n">
        <v>2</v>
      </c>
      <c r="H549" s="52"/>
      <c r="I549" s="46" t="n">
        <f aca="false">$D$1116</f>
        <v>0</v>
      </c>
      <c r="J549" s="53" t="n">
        <f aca="false">TRUNC(H549*(1+I549),2)</f>
        <v>0</v>
      </c>
      <c r="K549" s="54" t="n">
        <f aca="false">TRUNC(J549*G549,2)</f>
        <v>0</v>
      </c>
      <c r="L549" s="51"/>
      <c r="M549" s="46"/>
      <c r="N549" s="7" t="n">
        <f aca="false">SUM(O549:V549)-K549</f>
        <v>0</v>
      </c>
      <c r="O549" s="51"/>
      <c r="P549" s="51"/>
      <c r="Q549" s="51"/>
      <c r="R549" s="51"/>
      <c r="S549" s="51"/>
      <c r="T549" s="51"/>
      <c r="U549" s="51"/>
      <c r="V549" s="51" t="n">
        <f aca="false">K549</f>
        <v>0</v>
      </c>
      <c r="W549" s="50"/>
      <c r="X549" s="50"/>
    </row>
    <row r="550" s="10" customFormat="true" ht="23.85" hidden="true" customHeight="false" outlineLevel="1" collapsed="false">
      <c r="A550" s="49" t="s">
        <v>1036</v>
      </c>
      <c r="B550" s="50" t="s">
        <v>49</v>
      </c>
      <c r="C550" s="50" t="s">
        <v>825</v>
      </c>
      <c r="D550" s="50" t="s">
        <v>51</v>
      </c>
      <c r="E550" s="45" t="s">
        <v>826</v>
      </c>
      <c r="F550" s="7" t="s">
        <v>117</v>
      </c>
      <c r="G550" s="51" t="n">
        <v>2</v>
      </c>
      <c r="H550" s="52"/>
      <c r="I550" s="46" t="n">
        <f aca="false">$D$1116</f>
        <v>0</v>
      </c>
      <c r="J550" s="53" t="n">
        <f aca="false">TRUNC(H550*(1+I550),2)</f>
        <v>0</v>
      </c>
      <c r="K550" s="54" t="n">
        <f aca="false">TRUNC(J550*G550,2)</f>
        <v>0</v>
      </c>
      <c r="L550" s="51"/>
      <c r="M550" s="46"/>
      <c r="N550" s="7" t="n">
        <f aca="false">SUM(O550:V550)-K550</f>
        <v>0</v>
      </c>
      <c r="O550" s="51"/>
      <c r="P550" s="51"/>
      <c r="Q550" s="51"/>
      <c r="R550" s="51"/>
      <c r="S550" s="51"/>
      <c r="T550" s="51"/>
      <c r="U550" s="51"/>
      <c r="V550" s="51" t="n">
        <f aca="false">K550</f>
        <v>0</v>
      </c>
      <c r="W550" s="50"/>
      <c r="X550" s="50"/>
    </row>
    <row r="551" s="10" customFormat="true" ht="23.85" hidden="true" customHeight="false" outlineLevel="1" collapsed="false">
      <c r="A551" s="49" t="s">
        <v>1037</v>
      </c>
      <c r="B551" s="50" t="s">
        <v>49</v>
      </c>
      <c r="C551" s="50" t="s">
        <v>953</v>
      </c>
      <c r="D551" s="50" t="s">
        <v>51</v>
      </c>
      <c r="E551" s="45" t="s">
        <v>954</v>
      </c>
      <c r="F551" s="7" t="s">
        <v>117</v>
      </c>
      <c r="G551" s="51" t="n">
        <v>2</v>
      </c>
      <c r="H551" s="52"/>
      <c r="I551" s="46" t="n">
        <f aca="false">$D$1116</f>
        <v>0</v>
      </c>
      <c r="J551" s="53" t="n">
        <f aca="false">TRUNC(H551*(1+I551),2)</f>
        <v>0</v>
      </c>
      <c r="K551" s="54" t="n">
        <f aca="false">TRUNC(J551*G551,2)</f>
        <v>0</v>
      </c>
      <c r="L551" s="51"/>
      <c r="M551" s="46"/>
      <c r="N551" s="7" t="n">
        <f aca="false">SUM(O551:V551)-K551</f>
        <v>0</v>
      </c>
      <c r="O551" s="51"/>
      <c r="P551" s="51"/>
      <c r="Q551" s="51"/>
      <c r="R551" s="51"/>
      <c r="S551" s="51"/>
      <c r="T551" s="51" t="n">
        <f aca="false">K551</f>
        <v>0</v>
      </c>
      <c r="U551" s="51"/>
      <c r="V551" s="51"/>
      <c r="W551" s="50"/>
      <c r="X551" s="50"/>
    </row>
    <row r="552" s="10" customFormat="true" ht="23.85" hidden="true" customHeight="false" outlineLevel="1" collapsed="false">
      <c r="A552" s="49" t="s">
        <v>1038</v>
      </c>
      <c r="B552" s="50" t="s">
        <v>49</v>
      </c>
      <c r="C552" s="50" t="s">
        <v>921</v>
      </c>
      <c r="D552" s="50" t="s">
        <v>51</v>
      </c>
      <c r="E552" s="45" t="s">
        <v>922</v>
      </c>
      <c r="F552" s="7" t="s">
        <v>117</v>
      </c>
      <c r="G552" s="51" t="n">
        <v>3</v>
      </c>
      <c r="H552" s="52"/>
      <c r="I552" s="46" t="n">
        <f aca="false">$D$1116</f>
        <v>0</v>
      </c>
      <c r="J552" s="53" t="n">
        <f aca="false">TRUNC(H552*(1+I552),2)</f>
        <v>0</v>
      </c>
      <c r="K552" s="54" t="n">
        <f aca="false">TRUNC(J552*G552,2)</f>
        <v>0</v>
      </c>
      <c r="L552" s="51"/>
      <c r="M552" s="46"/>
      <c r="N552" s="7" t="n">
        <f aca="false">SUM(O552:V552)-K552</f>
        <v>0</v>
      </c>
      <c r="O552" s="51"/>
      <c r="P552" s="51"/>
      <c r="Q552" s="51"/>
      <c r="R552" s="51"/>
      <c r="S552" s="51"/>
      <c r="T552" s="51" t="n">
        <f aca="false">K552</f>
        <v>0</v>
      </c>
      <c r="U552" s="51"/>
      <c r="V552" s="51"/>
      <c r="W552" s="50"/>
      <c r="X552" s="50"/>
    </row>
    <row r="553" s="10" customFormat="true" ht="23.85" hidden="true" customHeight="false" outlineLevel="1" collapsed="false">
      <c r="A553" s="49" t="s">
        <v>1039</v>
      </c>
      <c r="B553" s="50" t="s">
        <v>49</v>
      </c>
      <c r="C553" s="50" t="s">
        <v>843</v>
      </c>
      <c r="D553" s="50" t="s">
        <v>51</v>
      </c>
      <c r="E553" s="45" t="s">
        <v>844</v>
      </c>
      <c r="F553" s="7" t="s">
        <v>117</v>
      </c>
      <c r="G553" s="51" t="n">
        <v>2</v>
      </c>
      <c r="H553" s="52"/>
      <c r="I553" s="46" t="n">
        <f aca="false">$D$1116</f>
        <v>0</v>
      </c>
      <c r="J553" s="53" t="n">
        <f aca="false">TRUNC(H553*(1+I553),2)</f>
        <v>0</v>
      </c>
      <c r="K553" s="54" t="n">
        <f aca="false">TRUNC(J553*G553,2)</f>
        <v>0</v>
      </c>
      <c r="L553" s="51"/>
      <c r="M553" s="46"/>
      <c r="N553" s="7" t="n">
        <f aca="false">SUM(O553:V553)-K553</f>
        <v>0</v>
      </c>
      <c r="O553" s="51"/>
      <c r="P553" s="51"/>
      <c r="Q553" s="51"/>
      <c r="R553" s="51"/>
      <c r="S553" s="51"/>
      <c r="T553" s="51" t="n">
        <f aca="false">K553</f>
        <v>0</v>
      </c>
      <c r="U553" s="51"/>
      <c r="V553" s="51"/>
      <c r="W553" s="50"/>
      <c r="X553" s="50"/>
    </row>
    <row r="554" s="10" customFormat="true" ht="46.25" hidden="true" customHeight="false" outlineLevel="1" collapsed="false">
      <c r="A554" s="49" t="s">
        <v>1040</v>
      </c>
      <c r="B554" s="50" t="s">
        <v>49</v>
      </c>
      <c r="C554" s="50" t="s">
        <v>846</v>
      </c>
      <c r="D554" s="50" t="s">
        <v>51</v>
      </c>
      <c r="E554" s="45" t="s">
        <v>847</v>
      </c>
      <c r="F554" s="7" t="s">
        <v>117</v>
      </c>
      <c r="G554" s="51" t="n">
        <v>3</v>
      </c>
      <c r="H554" s="52"/>
      <c r="I554" s="46" t="n">
        <f aca="false">$D$1116</f>
        <v>0</v>
      </c>
      <c r="J554" s="53" t="n">
        <f aca="false">TRUNC(H554*(1+I554),2)</f>
        <v>0</v>
      </c>
      <c r="K554" s="54" t="n">
        <f aca="false">TRUNC(J554*G554,2)</f>
        <v>0</v>
      </c>
      <c r="L554" s="51"/>
      <c r="M554" s="46"/>
      <c r="N554" s="7" t="n">
        <f aca="false">SUM(O554:V554)-K554</f>
        <v>0</v>
      </c>
      <c r="O554" s="51"/>
      <c r="P554" s="51"/>
      <c r="Q554" s="51"/>
      <c r="R554" s="51"/>
      <c r="S554" s="51"/>
      <c r="T554" s="51" t="n">
        <f aca="false">K554</f>
        <v>0</v>
      </c>
      <c r="U554" s="51"/>
      <c r="V554" s="51"/>
      <c r="W554" s="50"/>
      <c r="X554" s="50"/>
    </row>
    <row r="555" s="10" customFormat="true" ht="23.85" hidden="true" customHeight="false" outlineLevel="1" collapsed="false">
      <c r="A555" s="49" t="s">
        <v>1041</v>
      </c>
      <c r="B555" s="50" t="s">
        <v>49</v>
      </c>
      <c r="C555" s="50" t="s">
        <v>837</v>
      </c>
      <c r="D555" s="50" t="s">
        <v>51</v>
      </c>
      <c r="E555" s="45" t="s">
        <v>838</v>
      </c>
      <c r="F555" s="7" t="s">
        <v>130</v>
      </c>
      <c r="G555" s="51" t="n">
        <v>4.3</v>
      </c>
      <c r="H555" s="52"/>
      <c r="I555" s="46" t="n">
        <f aca="false">$D$1116</f>
        <v>0</v>
      </c>
      <c r="J555" s="53" t="n">
        <f aca="false">TRUNC(H555*(1+I555),2)</f>
        <v>0</v>
      </c>
      <c r="K555" s="54" t="n">
        <f aca="false">TRUNC(J555*G555,2)</f>
        <v>0</v>
      </c>
      <c r="L555" s="51"/>
      <c r="M555" s="46"/>
      <c r="N555" s="7" t="n">
        <f aca="false">SUM(O555:V555)-K555</f>
        <v>0</v>
      </c>
      <c r="O555" s="51"/>
      <c r="P555" s="51"/>
      <c r="Q555" s="51"/>
      <c r="R555" s="51"/>
      <c r="S555" s="51"/>
      <c r="T555" s="51" t="n">
        <f aca="false">K555</f>
        <v>0</v>
      </c>
      <c r="U555" s="51"/>
      <c r="V555" s="51"/>
      <c r="W555" s="50"/>
      <c r="X555" s="50"/>
    </row>
    <row r="556" s="9" customFormat="true" ht="35.05" hidden="true" customHeight="false" outlineLevel="1" collapsed="false">
      <c r="A556" s="49" t="s">
        <v>1042</v>
      </c>
      <c r="B556" s="50" t="s">
        <v>49</v>
      </c>
      <c r="C556" s="50" t="s">
        <v>852</v>
      </c>
      <c r="D556" s="50" t="s">
        <v>51</v>
      </c>
      <c r="E556" s="45" t="s">
        <v>853</v>
      </c>
      <c r="F556" s="7" t="s">
        <v>117</v>
      </c>
      <c r="G556" s="51" t="n">
        <v>1</v>
      </c>
      <c r="H556" s="52"/>
      <c r="I556" s="46" t="n">
        <f aca="false">$D$1116</f>
        <v>0</v>
      </c>
      <c r="J556" s="53" t="n">
        <f aca="false">TRUNC(H556*(1+I556),2)</f>
        <v>0</v>
      </c>
      <c r="K556" s="54" t="n">
        <f aca="false">TRUNC(J556*G556,2)</f>
        <v>0</v>
      </c>
      <c r="L556" s="51"/>
      <c r="M556" s="46"/>
      <c r="N556" s="7" t="n">
        <f aca="false">SUM(O556:V556)-K556</f>
        <v>0</v>
      </c>
      <c r="O556" s="51"/>
      <c r="P556" s="51"/>
      <c r="Q556" s="51"/>
      <c r="R556" s="51"/>
      <c r="S556" s="51"/>
      <c r="T556" s="51" t="n">
        <f aca="false">K556</f>
        <v>0</v>
      </c>
      <c r="U556" s="51"/>
      <c r="V556" s="51"/>
      <c r="W556" s="7"/>
      <c r="X556" s="7"/>
      <c r="IM556" s="10"/>
      <c r="IN556" s="10"/>
    </row>
    <row r="557" s="9" customFormat="true" ht="23.85" hidden="true" customHeight="false" outlineLevel="1" collapsed="false">
      <c r="A557" s="49" t="s">
        <v>1043</v>
      </c>
      <c r="B557" s="50" t="s">
        <v>49</v>
      </c>
      <c r="C557" s="50" t="s">
        <v>858</v>
      </c>
      <c r="D557" s="50" t="s">
        <v>51</v>
      </c>
      <c r="E557" s="45" t="s">
        <v>859</v>
      </c>
      <c r="F557" s="7" t="s">
        <v>117</v>
      </c>
      <c r="G557" s="51" t="n">
        <v>2</v>
      </c>
      <c r="H557" s="52"/>
      <c r="I557" s="46" t="n">
        <f aca="false">$D$1116</f>
        <v>0</v>
      </c>
      <c r="J557" s="53" t="n">
        <f aca="false">TRUNC(H557*(1+I557),2)</f>
        <v>0</v>
      </c>
      <c r="K557" s="54" t="n">
        <f aca="false">TRUNC(J557*G557,2)</f>
        <v>0</v>
      </c>
      <c r="L557" s="51"/>
      <c r="M557" s="46"/>
      <c r="N557" s="7" t="n">
        <f aca="false">SUM(O557:V557)-K557</f>
        <v>0</v>
      </c>
      <c r="O557" s="51"/>
      <c r="P557" s="51"/>
      <c r="Q557" s="51"/>
      <c r="R557" s="51"/>
      <c r="S557" s="51"/>
      <c r="T557" s="51" t="n">
        <f aca="false">K557</f>
        <v>0</v>
      </c>
      <c r="U557" s="51"/>
      <c r="V557" s="51"/>
      <c r="W557" s="7"/>
      <c r="X557" s="7"/>
      <c r="IM557" s="10"/>
      <c r="IN557" s="10"/>
    </row>
    <row r="558" s="9" customFormat="true" ht="23.85" hidden="true" customHeight="false" outlineLevel="1" collapsed="false">
      <c r="A558" s="49" t="s">
        <v>1044</v>
      </c>
      <c r="B558" s="50" t="s">
        <v>49</v>
      </c>
      <c r="C558" s="50" t="s">
        <v>855</v>
      </c>
      <c r="D558" s="50" t="s">
        <v>51</v>
      </c>
      <c r="E558" s="45" t="s">
        <v>856</v>
      </c>
      <c r="F558" s="7" t="s">
        <v>117</v>
      </c>
      <c r="G558" s="51" t="n">
        <v>1</v>
      </c>
      <c r="H558" s="52"/>
      <c r="I558" s="46" t="n">
        <f aca="false">$D$1116</f>
        <v>0</v>
      </c>
      <c r="J558" s="53" t="n">
        <f aca="false">TRUNC(H558*(1+I558),2)</f>
        <v>0</v>
      </c>
      <c r="K558" s="54" t="n">
        <f aca="false">TRUNC(J558*G558,2)</f>
        <v>0</v>
      </c>
      <c r="L558" s="51"/>
      <c r="M558" s="46"/>
      <c r="N558" s="7"/>
      <c r="O558" s="51"/>
      <c r="P558" s="51"/>
      <c r="Q558" s="51"/>
      <c r="R558" s="51"/>
      <c r="S558" s="51"/>
      <c r="T558" s="51" t="n">
        <f aca="false">K558</f>
        <v>0</v>
      </c>
      <c r="U558" s="51"/>
      <c r="V558" s="51"/>
      <c r="W558" s="7"/>
      <c r="X558" s="7"/>
      <c r="IM558" s="10"/>
      <c r="IN558" s="10"/>
    </row>
    <row r="559" s="9" customFormat="true" ht="23.85" hidden="true" customHeight="false" outlineLevel="1" collapsed="false">
      <c r="A559" s="49" t="s">
        <v>1045</v>
      </c>
      <c r="B559" s="50" t="s">
        <v>49</v>
      </c>
      <c r="C559" s="50" t="s">
        <v>870</v>
      </c>
      <c r="D559" s="50" t="s">
        <v>51</v>
      </c>
      <c r="E559" s="45" t="s">
        <v>871</v>
      </c>
      <c r="F559" s="7" t="s">
        <v>130</v>
      </c>
      <c r="G559" s="51" t="n">
        <v>4.8</v>
      </c>
      <c r="H559" s="52"/>
      <c r="I559" s="46" t="n">
        <f aca="false">$D$1116</f>
        <v>0</v>
      </c>
      <c r="J559" s="53" t="n">
        <f aca="false">TRUNC(H559*(1+I559),2)</f>
        <v>0</v>
      </c>
      <c r="K559" s="54" t="n">
        <f aca="false">TRUNC(J559*G559,2)</f>
        <v>0</v>
      </c>
      <c r="L559" s="51"/>
      <c r="M559" s="46"/>
      <c r="N559" s="7"/>
      <c r="O559" s="51"/>
      <c r="P559" s="51"/>
      <c r="Q559" s="51"/>
      <c r="R559" s="51"/>
      <c r="S559" s="51"/>
      <c r="T559" s="51" t="n">
        <f aca="false">K559</f>
        <v>0</v>
      </c>
      <c r="U559" s="51"/>
      <c r="V559" s="51"/>
      <c r="W559" s="7"/>
      <c r="X559" s="7"/>
      <c r="IM559" s="10"/>
      <c r="IN559" s="10"/>
    </row>
    <row r="560" s="9" customFormat="true" ht="23.85" hidden="true" customHeight="false" outlineLevel="1" collapsed="false">
      <c r="A560" s="49" t="s">
        <v>1046</v>
      </c>
      <c r="B560" s="50" t="s">
        <v>49</v>
      </c>
      <c r="C560" s="50" t="s">
        <v>861</v>
      </c>
      <c r="D560" s="50" t="s">
        <v>51</v>
      </c>
      <c r="E560" s="45" t="s">
        <v>862</v>
      </c>
      <c r="F560" s="7" t="s">
        <v>117</v>
      </c>
      <c r="G560" s="51" t="n">
        <v>2</v>
      </c>
      <c r="H560" s="52"/>
      <c r="I560" s="46" t="n">
        <f aca="false">$D$1116</f>
        <v>0</v>
      </c>
      <c r="J560" s="53" t="n">
        <f aca="false">TRUNC(H560*(1+I560),2)</f>
        <v>0</v>
      </c>
      <c r="K560" s="54" t="n">
        <f aca="false">TRUNC(J560*G560,2)</f>
        <v>0</v>
      </c>
      <c r="L560" s="51"/>
      <c r="M560" s="46"/>
      <c r="N560" s="7"/>
      <c r="O560" s="51"/>
      <c r="P560" s="51"/>
      <c r="Q560" s="51"/>
      <c r="R560" s="51"/>
      <c r="S560" s="51"/>
      <c r="T560" s="51" t="n">
        <f aca="false">K560</f>
        <v>0</v>
      </c>
      <c r="U560" s="51"/>
      <c r="V560" s="51"/>
      <c r="W560" s="7"/>
      <c r="X560" s="7"/>
      <c r="IM560" s="10"/>
      <c r="IN560" s="10"/>
    </row>
    <row r="561" s="9" customFormat="true" ht="46.25" hidden="true" customHeight="false" outlineLevel="1" collapsed="false">
      <c r="A561" s="49" t="s">
        <v>1047</v>
      </c>
      <c r="B561" s="50" t="s">
        <v>49</v>
      </c>
      <c r="C561" s="50" t="s">
        <v>864</v>
      </c>
      <c r="D561" s="50" t="s">
        <v>51</v>
      </c>
      <c r="E561" s="45" t="s">
        <v>865</v>
      </c>
      <c r="F561" s="7" t="s">
        <v>117</v>
      </c>
      <c r="G561" s="51" t="n">
        <v>2</v>
      </c>
      <c r="H561" s="52"/>
      <c r="I561" s="46" t="n">
        <f aca="false">$D$1116</f>
        <v>0</v>
      </c>
      <c r="J561" s="53" t="n">
        <f aca="false">TRUNC(H561*(1+I561),2)</f>
        <v>0</v>
      </c>
      <c r="K561" s="54" t="n">
        <f aca="false">TRUNC(J561*G561,2)</f>
        <v>0</v>
      </c>
      <c r="L561" s="51"/>
      <c r="M561" s="46"/>
      <c r="N561" s="7"/>
      <c r="O561" s="51"/>
      <c r="P561" s="51"/>
      <c r="Q561" s="51"/>
      <c r="R561" s="51"/>
      <c r="S561" s="51"/>
      <c r="T561" s="51" t="n">
        <f aca="false">K561</f>
        <v>0</v>
      </c>
      <c r="U561" s="51"/>
      <c r="V561" s="51"/>
      <c r="W561" s="7"/>
      <c r="X561" s="7"/>
      <c r="IM561" s="10"/>
      <c r="IN561" s="10"/>
    </row>
    <row r="562" s="9" customFormat="true" ht="23.85" hidden="true" customHeight="false" outlineLevel="1" collapsed="false">
      <c r="A562" s="49" t="s">
        <v>1048</v>
      </c>
      <c r="B562" s="50" t="s">
        <v>49</v>
      </c>
      <c r="C562" s="50" t="s">
        <v>867</v>
      </c>
      <c r="D562" s="50" t="s">
        <v>74</v>
      </c>
      <c r="E562" s="45" t="s">
        <v>868</v>
      </c>
      <c r="F562" s="7" t="s">
        <v>117</v>
      </c>
      <c r="G562" s="51" t="n">
        <v>2</v>
      </c>
      <c r="H562" s="52"/>
      <c r="I562" s="46" t="n">
        <f aca="false">$D$1116</f>
        <v>0</v>
      </c>
      <c r="J562" s="53" t="n">
        <f aca="false">TRUNC(H562*(1+I562),2)</f>
        <v>0</v>
      </c>
      <c r="K562" s="54" t="n">
        <f aca="false">TRUNC(J562*G562,2)</f>
        <v>0</v>
      </c>
      <c r="L562" s="51"/>
      <c r="M562" s="46"/>
      <c r="N562" s="7"/>
      <c r="O562" s="51"/>
      <c r="P562" s="51"/>
      <c r="Q562" s="51"/>
      <c r="R562" s="51"/>
      <c r="S562" s="51"/>
      <c r="T562" s="51" t="n">
        <f aca="false">K562</f>
        <v>0</v>
      </c>
      <c r="U562" s="51"/>
      <c r="V562" s="51"/>
      <c r="W562" s="7"/>
      <c r="X562" s="7"/>
      <c r="IM562" s="10"/>
      <c r="IN562" s="10"/>
    </row>
    <row r="563" s="9" customFormat="true" ht="23.85" hidden="true" customHeight="false" outlineLevel="1" collapsed="false">
      <c r="A563" s="49" t="s">
        <v>1049</v>
      </c>
      <c r="B563" s="50" t="s">
        <v>49</v>
      </c>
      <c r="C563" s="50" t="s">
        <v>214</v>
      </c>
      <c r="D563" s="50" t="s">
        <v>51</v>
      </c>
      <c r="E563" s="45" t="s">
        <v>873</v>
      </c>
      <c r="F563" s="7" t="s">
        <v>121</v>
      </c>
      <c r="G563" s="51" t="n">
        <v>1.21</v>
      </c>
      <c r="H563" s="52"/>
      <c r="I563" s="46" t="n">
        <f aca="false">$D$1116</f>
        <v>0</v>
      </c>
      <c r="J563" s="53" t="n">
        <f aca="false">TRUNC(H563*(1+I563),2)</f>
        <v>0</v>
      </c>
      <c r="K563" s="54" t="n">
        <f aca="false">TRUNC(J563*G563,2)</f>
        <v>0</v>
      </c>
      <c r="L563" s="51"/>
      <c r="M563" s="46"/>
      <c r="N563" s="7"/>
      <c r="O563" s="51"/>
      <c r="P563" s="51"/>
      <c r="Q563" s="51"/>
      <c r="R563" s="51"/>
      <c r="S563" s="51"/>
      <c r="T563" s="51" t="n">
        <f aca="false">K563</f>
        <v>0</v>
      </c>
      <c r="U563" s="51"/>
      <c r="V563" s="51"/>
      <c r="W563" s="7"/>
      <c r="X563" s="7"/>
      <c r="IM563" s="10"/>
      <c r="IN563" s="10"/>
    </row>
    <row r="564" s="9" customFormat="true" ht="14.15" hidden="true" customHeight="false" outlineLevel="1" collapsed="false">
      <c r="A564" s="49" t="s">
        <v>1050</v>
      </c>
      <c r="B564" s="50" t="s">
        <v>49</v>
      </c>
      <c r="C564" s="50" t="s">
        <v>875</v>
      </c>
      <c r="D564" s="50" t="s">
        <v>51</v>
      </c>
      <c r="E564" s="45" t="s">
        <v>876</v>
      </c>
      <c r="F564" s="7" t="s">
        <v>121</v>
      </c>
      <c r="G564" s="51" t="n">
        <v>1.21</v>
      </c>
      <c r="H564" s="52"/>
      <c r="I564" s="46" t="n">
        <f aca="false">$D$1116</f>
        <v>0</v>
      </c>
      <c r="J564" s="53" t="n">
        <f aca="false">TRUNC(H564*(1+I564),2)</f>
        <v>0</v>
      </c>
      <c r="K564" s="54" t="n">
        <f aca="false">TRUNC(J564*G564,2)</f>
        <v>0</v>
      </c>
      <c r="L564" s="51"/>
      <c r="M564" s="46"/>
      <c r="N564" s="7"/>
      <c r="O564" s="51"/>
      <c r="P564" s="51"/>
      <c r="Q564" s="51"/>
      <c r="R564" s="51"/>
      <c r="S564" s="51"/>
      <c r="T564" s="51" t="n">
        <f aca="false">K564</f>
        <v>0</v>
      </c>
      <c r="U564" s="51"/>
      <c r="V564" s="51"/>
      <c r="W564" s="7"/>
      <c r="X564" s="7"/>
      <c r="IM564" s="10"/>
      <c r="IN564" s="10"/>
    </row>
    <row r="565" s="9" customFormat="true" ht="23.85" hidden="true" customHeight="false" outlineLevel="1" collapsed="false">
      <c r="A565" s="49" t="s">
        <v>1051</v>
      </c>
      <c r="B565" s="50" t="s">
        <v>49</v>
      </c>
      <c r="C565" s="50" t="s">
        <v>878</v>
      </c>
      <c r="D565" s="50" t="s">
        <v>51</v>
      </c>
      <c r="E565" s="45" t="s">
        <v>879</v>
      </c>
      <c r="F565" s="7" t="s">
        <v>130</v>
      </c>
      <c r="G565" s="51" t="n">
        <v>3.3</v>
      </c>
      <c r="H565" s="52"/>
      <c r="I565" s="46" t="n">
        <f aca="false">$D$1116</f>
        <v>0</v>
      </c>
      <c r="J565" s="53" t="n">
        <f aca="false">TRUNC(H565*(1+I565),2)</f>
        <v>0</v>
      </c>
      <c r="K565" s="54" t="n">
        <f aca="false">TRUNC(J565*G565,2)</f>
        <v>0</v>
      </c>
      <c r="L565" s="51"/>
      <c r="M565" s="46"/>
      <c r="N565" s="7"/>
      <c r="O565" s="51"/>
      <c r="P565" s="51"/>
      <c r="Q565" s="51"/>
      <c r="R565" s="51"/>
      <c r="S565" s="51"/>
      <c r="T565" s="51" t="n">
        <f aca="false">K565</f>
        <v>0</v>
      </c>
      <c r="U565" s="51"/>
      <c r="V565" s="51"/>
      <c r="W565" s="7"/>
      <c r="X565" s="7"/>
      <c r="IM565" s="10"/>
      <c r="IN565" s="10"/>
    </row>
    <row r="566" s="9" customFormat="true" ht="23.85" hidden="true" customHeight="false" outlineLevel="1" collapsed="false">
      <c r="A566" s="49" t="s">
        <v>1052</v>
      </c>
      <c r="B566" s="50" t="s">
        <v>49</v>
      </c>
      <c r="C566" s="50" t="s">
        <v>881</v>
      </c>
      <c r="D566" s="50" t="s">
        <v>51</v>
      </c>
      <c r="E566" s="45" t="s">
        <v>882</v>
      </c>
      <c r="F566" s="7" t="s">
        <v>130</v>
      </c>
      <c r="G566" s="51" t="n">
        <v>2.8</v>
      </c>
      <c r="H566" s="52"/>
      <c r="I566" s="46" t="n">
        <f aca="false">$D$1116</f>
        <v>0</v>
      </c>
      <c r="J566" s="53" t="n">
        <f aca="false">TRUNC(H566*(1+I566),2)</f>
        <v>0</v>
      </c>
      <c r="K566" s="54" t="n">
        <f aca="false">TRUNC(J566*G566,2)</f>
        <v>0</v>
      </c>
      <c r="L566" s="51"/>
      <c r="M566" s="46"/>
      <c r="N566" s="7"/>
      <c r="O566" s="51"/>
      <c r="P566" s="51"/>
      <c r="Q566" s="51"/>
      <c r="R566" s="51"/>
      <c r="S566" s="51"/>
      <c r="T566" s="51" t="n">
        <f aca="false">K566</f>
        <v>0</v>
      </c>
      <c r="U566" s="51"/>
      <c r="V566" s="51"/>
      <c r="W566" s="7"/>
      <c r="X566" s="7"/>
      <c r="IM566" s="10"/>
      <c r="IN566" s="10"/>
    </row>
    <row r="567" s="9" customFormat="true" ht="14.15" hidden="true" customHeight="false" outlineLevel="1" collapsed="false">
      <c r="A567" s="49" t="s">
        <v>1053</v>
      </c>
      <c r="B567" s="50" t="s">
        <v>49</v>
      </c>
      <c r="C567" s="50" t="s">
        <v>884</v>
      </c>
      <c r="D567" s="50" t="s">
        <v>80</v>
      </c>
      <c r="E567" s="45" t="s">
        <v>885</v>
      </c>
      <c r="F567" s="7" t="s">
        <v>117</v>
      </c>
      <c r="G567" s="51" t="n">
        <v>1</v>
      </c>
      <c r="H567" s="52"/>
      <c r="I567" s="46" t="n">
        <f aca="false">$D$1116</f>
        <v>0</v>
      </c>
      <c r="J567" s="53" t="n">
        <f aca="false">TRUNC(H567*(1+I567),2)</f>
        <v>0</v>
      </c>
      <c r="K567" s="54" t="n">
        <f aca="false">TRUNC(J567*G567,2)</f>
        <v>0</v>
      </c>
      <c r="L567" s="51"/>
      <c r="M567" s="46"/>
      <c r="N567" s="7"/>
      <c r="O567" s="51"/>
      <c r="P567" s="51"/>
      <c r="Q567" s="51"/>
      <c r="R567" s="51"/>
      <c r="S567" s="51"/>
      <c r="T567" s="51"/>
      <c r="U567" s="51"/>
      <c r="V567" s="51" t="n">
        <f aca="false">K567</f>
        <v>0</v>
      </c>
      <c r="W567" s="7"/>
      <c r="X567" s="7"/>
      <c r="IM567" s="10"/>
      <c r="IN567" s="10"/>
    </row>
    <row r="568" s="9" customFormat="true" ht="14.15" hidden="true" customHeight="false" outlineLevel="1" collapsed="false">
      <c r="A568" s="49" t="s">
        <v>1054</v>
      </c>
      <c r="B568" s="50" t="s">
        <v>49</v>
      </c>
      <c r="C568" s="50" t="s">
        <v>887</v>
      </c>
      <c r="D568" s="50" t="s">
        <v>80</v>
      </c>
      <c r="E568" s="45" t="s">
        <v>888</v>
      </c>
      <c r="F568" s="7" t="s">
        <v>117</v>
      </c>
      <c r="G568" s="51" t="n">
        <v>1</v>
      </c>
      <c r="H568" s="52"/>
      <c r="I568" s="46" t="n">
        <f aca="false">$D$1116</f>
        <v>0</v>
      </c>
      <c r="J568" s="53" t="n">
        <f aca="false">TRUNC(H568*(1+I568),2)</f>
        <v>0</v>
      </c>
      <c r="K568" s="54" t="n">
        <f aca="false">TRUNC(J568*G568,2)</f>
        <v>0</v>
      </c>
      <c r="L568" s="51"/>
      <c r="M568" s="46"/>
      <c r="N568" s="7"/>
      <c r="O568" s="51"/>
      <c r="P568" s="51"/>
      <c r="Q568" s="51"/>
      <c r="R568" s="51"/>
      <c r="S568" s="51"/>
      <c r="T568" s="51"/>
      <c r="U568" s="51"/>
      <c r="V568" s="51" t="n">
        <f aca="false">K568</f>
        <v>0</v>
      </c>
      <c r="W568" s="7"/>
      <c r="X568" s="7"/>
      <c r="IM568" s="10"/>
      <c r="IN568" s="10"/>
    </row>
    <row r="569" s="9" customFormat="true" ht="46.25" hidden="true" customHeight="false" outlineLevel="1" collapsed="false">
      <c r="A569" s="49" t="s">
        <v>1055</v>
      </c>
      <c r="B569" s="50" t="s">
        <v>49</v>
      </c>
      <c r="C569" s="50" t="s">
        <v>1016</v>
      </c>
      <c r="D569" s="50" t="s">
        <v>80</v>
      </c>
      <c r="E569" s="45" t="s">
        <v>1017</v>
      </c>
      <c r="F569" s="7" t="s">
        <v>117</v>
      </c>
      <c r="G569" s="51" t="n">
        <v>1</v>
      </c>
      <c r="H569" s="52"/>
      <c r="I569" s="46" t="n">
        <f aca="false">$D$1116</f>
        <v>0</v>
      </c>
      <c r="J569" s="53" t="n">
        <f aca="false">TRUNC(H569*(1+I569),2)</f>
        <v>0</v>
      </c>
      <c r="K569" s="54" t="n">
        <f aca="false">TRUNC(J569*G569,2)</f>
        <v>0</v>
      </c>
      <c r="L569" s="51"/>
      <c r="M569" s="46"/>
      <c r="N569" s="7"/>
      <c r="O569" s="51"/>
      <c r="P569" s="51"/>
      <c r="Q569" s="51"/>
      <c r="R569" s="51"/>
      <c r="S569" s="51"/>
      <c r="T569" s="51"/>
      <c r="U569" s="51"/>
      <c r="V569" s="51" t="n">
        <f aca="false">K569</f>
        <v>0</v>
      </c>
      <c r="W569" s="7"/>
      <c r="X569" s="7"/>
      <c r="IM569" s="10"/>
      <c r="IN569" s="10"/>
    </row>
    <row r="570" s="80" customFormat="true" ht="14.15" hidden="true" customHeight="false" outlineLevel="1" collapsed="false">
      <c r="A570" s="73" t="s">
        <v>1056</v>
      </c>
      <c r="B570" s="74"/>
      <c r="C570" s="74"/>
      <c r="D570" s="75"/>
      <c r="E570" s="132" t="s">
        <v>1057</v>
      </c>
      <c r="F570" s="93"/>
      <c r="G570" s="93"/>
      <c r="H570" s="52"/>
      <c r="I570" s="78"/>
      <c r="J570" s="78"/>
      <c r="K570" s="77"/>
      <c r="L570" s="77"/>
      <c r="M570" s="78"/>
      <c r="N570" s="79" t="n">
        <f aca="false">SUM(O570:V570)-K570</f>
        <v>0</v>
      </c>
      <c r="O570" s="77"/>
      <c r="P570" s="77"/>
      <c r="Q570" s="77"/>
      <c r="R570" s="77"/>
      <c r="S570" s="77"/>
      <c r="T570" s="77"/>
      <c r="U570" s="77"/>
      <c r="V570" s="77"/>
      <c r="W570" s="79"/>
      <c r="X570" s="79"/>
      <c r="IM570" s="89"/>
      <c r="IN570" s="89"/>
    </row>
    <row r="571" s="9" customFormat="true" ht="35.05" hidden="true" customHeight="false" outlineLevel="1" collapsed="false">
      <c r="A571" s="49" t="s">
        <v>1058</v>
      </c>
      <c r="B571" s="50" t="s">
        <v>49</v>
      </c>
      <c r="C571" s="50" t="s">
        <v>791</v>
      </c>
      <c r="D571" s="50" t="s">
        <v>51</v>
      </c>
      <c r="E571" s="45" t="s">
        <v>792</v>
      </c>
      <c r="F571" s="7" t="s">
        <v>117</v>
      </c>
      <c r="G571" s="51" t="n">
        <v>2</v>
      </c>
      <c r="H571" s="52"/>
      <c r="I571" s="46" t="n">
        <f aca="false">$D$1116</f>
        <v>0</v>
      </c>
      <c r="J571" s="53" t="n">
        <f aca="false">TRUNC(H571*(1+I571),2)</f>
        <v>0</v>
      </c>
      <c r="K571" s="54" t="n">
        <f aca="false">TRUNC(J571*G571,2)</f>
        <v>0</v>
      </c>
      <c r="L571" s="51"/>
      <c r="M571" s="46"/>
      <c r="N571" s="7"/>
      <c r="O571" s="51"/>
      <c r="P571" s="51"/>
      <c r="Q571" s="51"/>
      <c r="R571" s="51" t="n">
        <f aca="false">K571</f>
        <v>0</v>
      </c>
      <c r="S571" s="51"/>
      <c r="T571" s="51"/>
      <c r="U571" s="51"/>
      <c r="V571" s="51"/>
      <c r="W571" s="7"/>
      <c r="X571" s="7"/>
      <c r="IM571" s="10"/>
      <c r="IN571" s="10"/>
    </row>
    <row r="572" s="9" customFormat="true" ht="35.05" hidden="true" customHeight="false" outlineLevel="1" collapsed="false">
      <c r="A572" s="49" t="s">
        <v>1059</v>
      </c>
      <c r="B572" s="50" t="s">
        <v>49</v>
      </c>
      <c r="C572" s="50" t="s">
        <v>905</v>
      </c>
      <c r="D572" s="50" t="s">
        <v>51</v>
      </c>
      <c r="E572" s="45" t="s">
        <v>906</v>
      </c>
      <c r="F572" s="7" t="s">
        <v>117</v>
      </c>
      <c r="G572" s="51" t="n">
        <v>1</v>
      </c>
      <c r="H572" s="52"/>
      <c r="I572" s="46" t="n">
        <f aca="false">$D$1116</f>
        <v>0</v>
      </c>
      <c r="J572" s="53" t="n">
        <f aca="false">TRUNC(H572*(1+I572),2)</f>
        <v>0</v>
      </c>
      <c r="K572" s="54" t="n">
        <f aca="false">TRUNC(J572*G572,2)</f>
        <v>0</v>
      </c>
      <c r="L572" s="51"/>
      <c r="M572" s="46"/>
      <c r="N572" s="7"/>
      <c r="O572" s="51"/>
      <c r="P572" s="51"/>
      <c r="Q572" s="51"/>
      <c r="R572" s="51" t="n">
        <f aca="false">K572</f>
        <v>0</v>
      </c>
      <c r="S572" s="51"/>
      <c r="T572" s="51"/>
      <c r="U572" s="51"/>
      <c r="V572" s="51"/>
      <c r="W572" s="7"/>
      <c r="X572" s="7"/>
      <c r="IM572" s="10"/>
      <c r="IN572" s="10"/>
    </row>
    <row r="573" s="9" customFormat="true" ht="35.05" hidden="true" customHeight="false" outlineLevel="1" collapsed="false">
      <c r="A573" s="49" t="s">
        <v>1060</v>
      </c>
      <c r="B573" s="50" t="s">
        <v>49</v>
      </c>
      <c r="C573" s="50" t="s">
        <v>800</v>
      </c>
      <c r="D573" s="50" t="s">
        <v>51</v>
      </c>
      <c r="E573" s="45" t="s">
        <v>801</v>
      </c>
      <c r="F573" s="7" t="s">
        <v>117</v>
      </c>
      <c r="G573" s="51" t="n">
        <v>2</v>
      </c>
      <c r="H573" s="52"/>
      <c r="I573" s="46" t="n">
        <f aca="false">$D$1116</f>
        <v>0</v>
      </c>
      <c r="J573" s="53" t="n">
        <f aca="false">TRUNC(H573*(1+I573),2)</f>
        <v>0</v>
      </c>
      <c r="K573" s="54" t="n">
        <f aca="false">TRUNC(J573*G573,2)</f>
        <v>0</v>
      </c>
      <c r="L573" s="51"/>
      <c r="M573" s="46"/>
      <c r="N573" s="7"/>
      <c r="O573" s="51"/>
      <c r="P573" s="51"/>
      <c r="Q573" s="51"/>
      <c r="R573" s="51" t="n">
        <f aca="false">K573</f>
        <v>0</v>
      </c>
      <c r="S573" s="51"/>
      <c r="T573" s="51"/>
      <c r="U573" s="51"/>
      <c r="V573" s="51"/>
      <c r="W573" s="7"/>
      <c r="X573" s="7"/>
      <c r="IM573" s="10"/>
      <c r="IN573" s="10"/>
    </row>
    <row r="574" s="9" customFormat="true" ht="35.05" hidden="true" customHeight="false" outlineLevel="1" collapsed="false">
      <c r="A574" s="49" t="s">
        <v>1061</v>
      </c>
      <c r="B574" s="50" t="s">
        <v>49</v>
      </c>
      <c r="C574" s="50" t="s">
        <v>949</v>
      </c>
      <c r="D574" s="50" t="s">
        <v>51</v>
      </c>
      <c r="E574" s="45" t="s">
        <v>950</v>
      </c>
      <c r="F574" s="7" t="s">
        <v>130</v>
      </c>
      <c r="G574" s="51" t="n">
        <v>5.6</v>
      </c>
      <c r="H574" s="52"/>
      <c r="I574" s="46" t="n">
        <f aca="false">$D$1116</f>
        <v>0</v>
      </c>
      <c r="J574" s="53" t="n">
        <f aca="false">TRUNC(H574*(1+I574),2)</f>
        <v>0</v>
      </c>
      <c r="K574" s="54" t="n">
        <f aca="false">TRUNC(J574*G574,2)</f>
        <v>0</v>
      </c>
      <c r="L574" s="51"/>
      <c r="M574" s="46"/>
      <c r="N574" s="7"/>
      <c r="O574" s="51"/>
      <c r="P574" s="51"/>
      <c r="Q574" s="51"/>
      <c r="R574" s="51" t="n">
        <f aca="false">K574</f>
        <v>0</v>
      </c>
      <c r="S574" s="51"/>
      <c r="T574" s="51"/>
      <c r="U574" s="51"/>
      <c r="V574" s="51"/>
      <c r="W574" s="7"/>
      <c r="X574" s="7"/>
      <c r="IM574" s="10"/>
      <c r="IN574" s="10"/>
    </row>
    <row r="575" s="9" customFormat="true" ht="23.85" hidden="true" customHeight="false" outlineLevel="1" collapsed="false">
      <c r="A575" s="49" t="s">
        <v>1062</v>
      </c>
      <c r="B575" s="50" t="s">
        <v>49</v>
      </c>
      <c r="C575" s="50" t="s">
        <v>953</v>
      </c>
      <c r="D575" s="50" t="s">
        <v>51</v>
      </c>
      <c r="E575" s="45" t="s">
        <v>954</v>
      </c>
      <c r="F575" s="7" t="s">
        <v>117</v>
      </c>
      <c r="G575" s="51" t="n">
        <v>1</v>
      </c>
      <c r="H575" s="52"/>
      <c r="I575" s="46" t="n">
        <f aca="false">$D$1116</f>
        <v>0</v>
      </c>
      <c r="J575" s="53" t="n">
        <f aca="false">TRUNC(H575*(1+I575),2)</f>
        <v>0</v>
      </c>
      <c r="K575" s="54" t="n">
        <f aca="false">TRUNC(J575*G575,2)</f>
        <v>0</v>
      </c>
      <c r="L575" s="51"/>
      <c r="M575" s="46"/>
      <c r="N575" s="7"/>
      <c r="O575" s="51"/>
      <c r="P575" s="51"/>
      <c r="Q575" s="51"/>
      <c r="R575" s="51" t="n">
        <f aca="false">K575</f>
        <v>0</v>
      </c>
      <c r="S575" s="51"/>
      <c r="T575" s="51"/>
      <c r="U575" s="51"/>
      <c r="V575" s="51"/>
      <c r="W575" s="7"/>
      <c r="X575" s="7"/>
      <c r="IM575" s="10"/>
      <c r="IN575" s="10"/>
    </row>
    <row r="576" s="9" customFormat="true" ht="23.85" hidden="true" customHeight="false" outlineLevel="1" collapsed="false">
      <c r="A576" s="49" t="s">
        <v>1063</v>
      </c>
      <c r="B576" s="50" t="s">
        <v>49</v>
      </c>
      <c r="C576" s="50" t="s">
        <v>1064</v>
      </c>
      <c r="D576" s="50" t="s">
        <v>51</v>
      </c>
      <c r="E576" s="45" t="s">
        <v>1065</v>
      </c>
      <c r="F576" s="7" t="s">
        <v>117</v>
      </c>
      <c r="G576" s="51" t="n">
        <v>1</v>
      </c>
      <c r="H576" s="52"/>
      <c r="I576" s="46" t="n">
        <f aca="false">$D$1116</f>
        <v>0</v>
      </c>
      <c r="J576" s="53" t="n">
        <f aca="false">TRUNC(H576*(1+I576),2)</f>
        <v>0</v>
      </c>
      <c r="K576" s="54" t="n">
        <f aca="false">TRUNC(J576*G576,2)</f>
        <v>0</v>
      </c>
      <c r="L576" s="51"/>
      <c r="M576" s="46"/>
      <c r="N576" s="7"/>
      <c r="O576" s="51"/>
      <c r="P576" s="51"/>
      <c r="Q576" s="51"/>
      <c r="R576" s="51" t="n">
        <f aca="false">K576</f>
        <v>0</v>
      </c>
      <c r="S576" s="51"/>
      <c r="T576" s="51"/>
      <c r="U576" s="51"/>
      <c r="V576" s="51"/>
      <c r="W576" s="7"/>
      <c r="X576" s="7"/>
      <c r="IM576" s="10"/>
      <c r="IN576" s="10"/>
    </row>
    <row r="577" s="9" customFormat="true" ht="23.85" hidden="true" customHeight="false" outlineLevel="1" collapsed="false">
      <c r="A577" s="49" t="s">
        <v>1066</v>
      </c>
      <c r="B577" s="50" t="s">
        <v>49</v>
      </c>
      <c r="C577" s="50" t="s">
        <v>837</v>
      </c>
      <c r="D577" s="50" t="s">
        <v>51</v>
      </c>
      <c r="E577" s="45" t="s">
        <v>838</v>
      </c>
      <c r="F577" s="7" t="s">
        <v>130</v>
      </c>
      <c r="G577" s="51" t="n">
        <v>3.2</v>
      </c>
      <c r="H577" s="52"/>
      <c r="I577" s="46" t="n">
        <f aca="false">$D$1116</f>
        <v>0</v>
      </c>
      <c r="J577" s="53" t="n">
        <f aca="false">TRUNC(H577*(1+I577),2)</f>
        <v>0</v>
      </c>
      <c r="K577" s="54" t="n">
        <f aca="false">TRUNC(J577*G577,2)</f>
        <v>0</v>
      </c>
      <c r="L577" s="51"/>
      <c r="M577" s="46"/>
      <c r="N577" s="7"/>
      <c r="O577" s="51"/>
      <c r="P577" s="51"/>
      <c r="Q577" s="51"/>
      <c r="R577" s="51" t="n">
        <f aca="false">K577</f>
        <v>0</v>
      </c>
      <c r="S577" s="51"/>
      <c r="T577" s="51"/>
      <c r="U577" s="51"/>
      <c r="V577" s="51"/>
      <c r="W577" s="7"/>
      <c r="X577" s="7"/>
      <c r="IM577" s="10"/>
      <c r="IN577" s="10"/>
    </row>
    <row r="578" s="9" customFormat="true" ht="23.85" hidden="true" customHeight="false" outlineLevel="1" collapsed="false">
      <c r="A578" s="49" t="s">
        <v>1067</v>
      </c>
      <c r="B578" s="50" t="s">
        <v>49</v>
      </c>
      <c r="C578" s="50" t="s">
        <v>214</v>
      </c>
      <c r="D578" s="50" t="s">
        <v>51</v>
      </c>
      <c r="E578" s="45" t="s">
        <v>873</v>
      </c>
      <c r="F578" s="7" t="s">
        <v>121</v>
      </c>
      <c r="G578" s="51" t="n">
        <v>0.42</v>
      </c>
      <c r="H578" s="52"/>
      <c r="I578" s="46" t="n">
        <f aca="false">$D$1116</f>
        <v>0</v>
      </c>
      <c r="J578" s="53" t="n">
        <f aca="false">TRUNC(H578*(1+I578),2)</f>
        <v>0</v>
      </c>
      <c r="K578" s="54" t="n">
        <f aca="false">TRUNC(J578*G578,2)</f>
        <v>0</v>
      </c>
      <c r="L578" s="51"/>
      <c r="M578" s="46"/>
      <c r="N578" s="7"/>
      <c r="O578" s="51"/>
      <c r="P578" s="51"/>
      <c r="Q578" s="51"/>
      <c r="R578" s="51" t="n">
        <f aca="false">K578</f>
        <v>0</v>
      </c>
      <c r="S578" s="51"/>
      <c r="T578" s="51"/>
      <c r="U578" s="51"/>
      <c r="V578" s="51"/>
      <c r="W578" s="7"/>
      <c r="X578" s="7"/>
      <c r="IM578" s="10"/>
      <c r="IN578" s="10"/>
    </row>
    <row r="579" s="9" customFormat="true" ht="14.15" hidden="true" customHeight="false" outlineLevel="1" collapsed="false">
      <c r="A579" s="49" t="s">
        <v>1068</v>
      </c>
      <c r="B579" s="50" t="s">
        <v>49</v>
      </c>
      <c r="C579" s="50" t="s">
        <v>875</v>
      </c>
      <c r="D579" s="50" t="s">
        <v>51</v>
      </c>
      <c r="E579" s="45" t="s">
        <v>876</v>
      </c>
      <c r="F579" s="7" t="s">
        <v>121</v>
      </c>
      <c r="G579" s="51" t="n">
        <v>0.42</v>
      </c>
      <c r="H579" s="52"/>
      <c r="I579" s="46" t="n">
        <f aca="false">$D$1116</f>
        <v>0</v>
      </c>
      <c r="J579" s="53" t="n">
        <f aca="false">TRUNC(H579*(1+I579),2)</f>
        <v>0</v>
      </c>
      <c r="K579" s="54" t="n">
        <f aca="false">TRUNC(J579*G579,2)</f>
        <v>0</v>
      </c>
      <c r="L579" s="51"/>
      <c r="M579" s="46"/>
      <c r="N579" s="7"/>
      <c r="O579" s="51"/>
      <c r="P579" s="51"/>
      <c r="Q579" s="51"/>
      <c r="R579" s="51" t="n">
        <f aca="false">K579</f>
        <v>0</v>
      </c>
      <c r="S579" s="51"/>
      <c r="T579" s="51"/>
      <c r="U579" s="51"/>
      <c r="V579" s="51"/>
      <c r="W579" s="7"/>
      <c r="X579" s="7"/>
      <c r="IM579" s="10"/>
      <c r="IN579" s="10"/>
    </row>
    <row r="580" s="9" customFormat="true" ht="23.85" hidden="true" customHeight="false" outlineLevel="1" collapsed="false">
      <c r="A580" s="49" t="s">
        <v>1069</v>
      </c>
      <c r="B580" s="50" t="s">
        <v>49</v>
      </c>
      <c r="C580" s="50" t="s">
        <v>878</v>
      </c>
      <c r="D580" s="50" t="s">
        <v>51</v>
      </c>
      <c r="E580" s="45" t="s">
        <v>879</v>
      </c>
      <c r="F580" s="7" t="s">
        <v>130</v>
      </c>
      <c r="G580" s="51" t="n">
        <v>3.2</v>
      </c>
      <c r="H580" s="52"/>
      <c r="I580" s="46" t="n">
        <f aca="false">$D$1116</f>
        <v>0</v>
      </c>
      <c r="J580" s="53" t="n">
        <f aca="false">TRUNC(H580*(1+I580),2)</f>
        <v>0</v>
      </c>
      <c r="K580" s="54" t="n">
        <f aca="false">TRUNC(J580*G580,2)</f>
        <v>0</v>
      </c>
      <c r="L580" s="51"/>
      <c r="M580" s="46"/>
      <c r="N580" s="7"/>
      <c r="O580" s="51"/>
      <c r="P580" s="51"/>
      <c r="Q580" s="51"/>
      <c r="R580" s="51" t="n">
        <f aca="false">K580</f>
        <v>0</v>
      </c>
      <c r="S580" s="51"/>
      <c r="T580" s="51"/>
      <c r="U580" s="51"/>
      <c r="V580" s="51"/>
      <c r="W580" s="7"/>
      <c r="X580" s="7"/>
      <c r="IM580" s="10"/>
      <c r="IN580" s="10"/>
    </row>
    <row r="581" s="80" customFormat="true" ht="14.15" hidden="true" customHeight="false" outlineLevel="1" collapsed="false">
      <c r="A581" s="73" t="s">
        <v>1070</v>
      </c>
      <c r="B581" s="74"/>
      <c r="C581" s="74"/>
      <c r="D581" s="75"/>
      <c r="E581" s="132" t="s">
        <v>1071</v>
      </c>
      <c r="F581" s="93"/>
      <c r="G581" s="93"/>
      <c r="H581" s="52"/>
      <c r="I581" s="78"/>
      <c r="J581" s="78"/>
      <c r="K581" s="77"/>
      <c r="L581" s="77"/>
      <c r="M581" s="78"/>
      <c r="N581" s="79" t="n">
        <f aca="false">SUM(O581:V581)-K581</f>
        <v>0</v>
      </c>
      <c r="O581" s="77"/>
      <c r="P581" s="77"/>
      <c r="Q581" s="77"/>
      <c r="R581" s="77"/>
      <c r="S581" s="77"/>
      <c r="T581" s="77"/>
      <c r="U581" s="77"/>
      <c r="V581" s="77"/>
      <c r="W581" s="79"/>
      <c r="X581" s="79"/>
      <c r="IM581" s="89"/>
      <c r="IN581" s="89"/>
    </row>
    <row r="582" s="9" customFormat="true" ht="35.05" hidden="true" customHeight="false" outlineLevel="1" collapsed="false">
      <c r="A582" s="49" t="s">
        <v>1072</v>
      </c>
      <c r="B582" s="50" t="s">
        <v>49</v>
      </c>
      <c r="C582" s="50" t="s">
        <v>791</v>
      </c>
      <c r="D582" s="50" t="s">
        <v>51</v>
      </c>
      <c r="E582" s="45" t="s">
        <v>792</v>
      </c>
      <c r="F582" s="7" t="s">
        <v>117</v>
      </c>
      <c r="G582" s="51" t="n">
        <v>18</v>
      </c>
      <c r="H582" s="52"/>
      <c r="I582" s="46" t="n">
        <f aca="false">$D$1116</f>
        <v>0</v>
      </c>
      <c r="J582" s="53" t="n">
        <f aca="false">TRUNC(H582*(1+I582),2)</f>
        <v>0</v>
      </c>
      <c r="K582" s="54" t="n">
        <f aca="false">TRUNC(J582*G582,2)</f>
        <v>0</v>
      </c>
      <c r="L582" s="51"/>
      <c r="M582" s="46"/>
      <c r="N582" s="7"/>
      <c r="O582" s="51"/>
      <c r="P582" s="51"/>
      <c r="Q582" s="51" t="n">
        <f aca="false">K582</f>
        <v>0</v>
      </c>
      <c r="R582" s="51"/>
      <c r="S582" s="51"/>
      <c r="T582" s="51"/>
      <c r="U582" s="51"/>
      <c r="V582" s="51"/>
      <c r="W582" s="7"/>
      <c r="X582" s="7"/>
      <c r="IM582" s="10"/>
      <c r="IN582" s="10"/>
    </row>
    <row r="583" s="9" customFormat="true" ht="35.05" hidden="true" customHeight="false" outlineLevel="1" collapsed="false">
      <c r="A583" s="49" t="s">
        <v>1073</v>
      </c>
      <c r="B583" s="50" t="s">
        <v>49</v>
      </c>
      <c r="C583" s="50" t="s">
        <v>905</v>
      </c>
      <c r="D583" s="50" t="s">
        <v>51</v>
      </c>
      <c r="E583" s="45" t="s">
        <v>906</v>
      </c>
      <c r="F583" s="7" t="s">
        <v>117</v>
      </c>
      <c r="G583" s="51" t="n">
        <v>2</v>
      </c>
      <c r="H583" s="52"/>
      <c r="I583" s="46" t="n">
        <f aca="false">$D$1116</f>
        <v>0</v>
      </c>
      <c r="J583" s="53" t="n">
        <f aca="false">TRUNC(H583*(1+I583),2)</f>
        <v>0</v>
      </c>
      <c r="K583" s="54" t="n">
        <f aca="false">TRUNC(J583*G583,2)</f>
        <v>0</v>
      </c>
      <c r="L583" s="51"/>
      <c r="M583" s="46"/>
      <c r="N583" s="7"/>
      <c r="O583" s="51"/>
      <c r="P583" s="51"/>
      <c r="Q583" s="51" t="n">
        <f aca="false">K583</f>
        <v>0</v>
      </c>
      <c r="R583" s="51"/>
      <c r="S583" s="51"/>
      <c r="T583" s="51"/>
      <c r="U583" s="51"/>
      <c r="V583" s="51"/>
      <c r="W583" s="7"/>
      <c r="X583" s="7"/>
      <c r="IM583" s="10"/>
      <c r="IN583" s="10"/>
    </row>
    <row r="584" s="9" customFormat="true" ht="35.05" hidden="true" customHeight="false" outlineLevel="1" collapsed="false">
      <c r="A584" s="49" t="s">
        <v>1074</v>
      </c>
      <c r="B584" s="50" t="s">
        <v>49</v>
      </c>
      <c r="C584" s="50" t="s">
        <v>794</v>
      </c>
      <c r="D584" s="50" t="s">
        <v>51</v>
      </c>
      <c r="E584" s="45" t="s">
        <v>795</v>
      </c>
      <c r="F584" s="7" t="s">
        <v>117</v>
      </c>
      <c r="G584" s="51" t="n">
        <v>4</v>
      </c>
      <c r="H584" s="52"/>
      <c r="I584" s="46" t="n">
        <f aca="false">$D$1116</f>
        <v>0</v>
      </c>
      <c r="J584" s="53" t="n">
        <f aca="false">TRUNC(H584*(1+I584),2)</f>
        <v>0</v>
      </c>
      <c r="K584" s="54" t="n">
        <f aca="false">TRUNC(J584*G584,2)</f>
        <v>0</v>
      </c>
      <c r="L584" s="51"/>
      <c r="M584" s="46"/>
      <c r="N584" s="7"/>
      <c r="O584" s="51"/>
      <c r="P584" s="51"/>
      <c r="Q584" s="51" t="n">
        <f aca="false">K584</f>
        <v>0</v>
      </c>
      <c r="R584" s="51"/>
      <c r="S584" s="51"/>
      <c r="T584" s="51"/>
      <c r="U584" s="51"/>
      <c r="V584" s="51"/>
      <c r="W584" s="7"/>
      <c r="X584" s="7"/>
      <c r="IM584" s="10"/>
      <c r="IN584" s="10"/>
    </row>
    <row r="585" s="9" customFormat="true" ht="35.05" hidden="true" customHeight="false" outlineLevel="1" collapsed="false">
      <c r="A585" s="49" t="s">
        <v>1075</v>
      </c>
      <c r="B585" s="50" t="s">
        <v>49</v>
      </c>
      <c r="C585" s="50" t="s">
        <v>949</v>
      </c>
      <c r="D585" s="50" t="s">
        <v>51</v>
      </c>
      <c r="E585" s="45" t="s">
        <v>950</v>
      </c>
      <c r="F585" s="7" t="s">
        <v>130</v>
      </c>
      <c r="G585" s="51" t="n">
        <v>54</v>
      </c>
      <c r="H585" s="52"/>
      <c r="I585" s="46" t="n">
        <f aca="false">$D$1116</f>
        <v>0</v>
      </c>
      <c r="J585" s="53" t="n">
        <f aca="false">TRUNC(H585*(1+I585),2)</f>
        <v>0</v>
      </c>
      <c r="K585" s="54" t="n">
        <f aca="false">TRUNC(J585*G585,2)</f>
        <v>0</v>
      </c>
      <c r="L585" s="51"/>
      <c r="M585" s="46"/>
      <c r="N585" s="7"/>
      <c r="O585" s="51"/>
      <c r="P585" s="51"/>
      <c r="Q585" s="51" t="n">
        <f aca="false">K585</f>
        <v>0</v>
      </c>
      <c r="R585" s="51"/>
      <c r="S585" s="51"/>
      <c r="T585" s="51"/>
      <c r="U585" s="51"/>
      <c r="V585" s="51"/>
      <c r="W585" s="7"/>
      <c r="X585" s="7"/>
      <c r="IM585" s="10"/>
      <c r="IN585" s="10"/>
    </row>
    <row r="586" s="9" customFormat="true" ht="23.85" hidden="true" customHeight="false" outlineLevel="1" collapsed="false">
      <c r="A586" s="49" t="s">
        <v>1076</v>
      </c>
      <c r="B586" s="50" t="s">
        <v>49</v>
      </c>
      <c r="C586" s="50" t="s">
        <v>918</v>
      </c>
      <c r="D586" s="50" t="s">
        <v>51</v>
      </c>
      <c r="E586" s="45" t="s">
        <v>919</v>
      </c>
      <c r="F586" s="7" t="s">
        <v>117</v>
      </c>
      <c r="G586" s="51" t="n">
        <v>5</v>
      </c>
      <c r="H586" s="52"/>
      <c r="I586" s="46" t="n">
        <f aca="false">$D$1116</f>
        <v>0</v>
      </c>
      <c r="J586" s="53" t="n">
        <f aca="false">TRUNC(H586*(1+I586),2)</f>
        <v>0</v>
      </c>
      <c r="K586" s="54" t="n">
        <f aca="false">TRUNC(J586*G586,2)</f>
        <v>0</v>
      </c>
      <c r="L586" s="51"/>
      <c r="M586" s="46"/>
      <c r="N586" s="7"/>
      <c r="O586" s="51"/>
      <c r="P586" s="51"/>
      <c r="Q586" s="51" t="n">
        <f aca="false">K586</f>
        <v>0</v>
      </c>
      <c r="R586" s="51"/>
      <c r="S586" s="51"/>
      <c r="T586" s="51"/>
      <c r="U586" s="51"/>
      <c r="V586" s="51"/>
      <c r="W586" s="7"/>
      <c r="X586" s="7"/>
      <c r="IM586" s="10"/>
      <c r="IN586" s="10"/>
    </row>
    <row r="587" s="9" customFormat="true" ht="23.85" hidden="true" customHeight="false" outlineLevel="1" collapsed="false">
      <c r="A587" s="49" t="s">
        <v>1077</v>
      </c>
      <c r="B587" s="50" t="s">
        <v>49</v>
      </c>
      <c r="C587" s="50" t="s">
        <v>921</v>
      </c>
      <c r="D587" s="50" t="s">
        <v>51</v>
      </c>
      <c r="E587" s="45" t="s">
        <v>922</v>
      </c>
      <c r="F587" s="7" t="s">
        <v>117</v>
      </c>
      <c r="G587" s="51" t="n">
        <v>4</v>
      </c>
      <c r="H587" s="52"/>
      <c r="I587" s="46" t="n">
        <f aca="false">$D$1116</f>
        <v>0</v>
      </c>
      <c r="J587" s="53" t="n">
        <f aca="false">TRUNC(H587*(1+I587),2)</f>
        <v>0</v>
      </c>
      <c r="K587" s="54" t="n">
        <f aca="false">TRUNC(J587*G587,2)</f>
        <v>0</v>
      </c>
      <c r="L587" s="51"/>
      <c r="M587" s="46"/>
      <c r="N587" s="7"/>
      <c r="O587" s="51"/>
      <c r="P587" s="51"/>
      <c r="Q587" s="51" t="n">
        <f aca="false">K587</f>
        <v>0</v>
      </c>
      <c r="R587" s="51"/>
      <c r="S587" s="51"/>
      <c r="T587" s="51"/>
      <c r="U587" s="51"/>
      <c r="V587" s="51"/>
      <c r="W587" s="7"/>
      <c r="X587" s="7"/>
      <c r="IM587" s="10"/>
      <c r="IN587" s="10"/>
    </row>
    <row r="588" s="9" customFormat="true" ht="23.85" hidden="true" customHeight="false" outlineLevel="1" collapsed="false">
      <c r="A588" s="49" t="s">
        <v>1078</v>
      </c>
      <c r="B588" s="50" t="s">
        <v>49</v>
      </c>
      <c r="C588" s="50" t="s">
        <v>843</v>
      </c>
      <c r="D588" s="50" t="s">
        <v>51</v>
      </c>
      <c r="E588" s="45" t="s">
        <v>844</v>
      </c>
      <c r="F588" s="7" t="s">
        <v>117</v>
      </c>
      <c r="G588" s="51" t="n">
        <v>3</v>
      </c>
      <c r="H588" s="52"/>
      <c r="I588" s="46" t="n">
        <f aca="false">$D$1116</f>
        <v>0</v>
      </c>
      <c r="J588" s="53" t="n">
        <f aca="false">TRUNC(H588*(1+I588),2)</f>
        <v>0</v>
      </c>
      <c r="K588" s="54" t="n">
        <f aca="false">TRUNC(J588*G588,2)</f>
        <v>0</v>
      </c>
      <c r="L588" s="51"/>
      <c r="M588" s="46"/>
      <c r="N588" s="7"/>
      <c r="O588" s="51"/>
      <c r="P588" s="51"/>
      <c r="Q588" s="51" t="n">
        <f aca="false">K588</f>
        <v>0</v>
      </c>
      <c r="R588" s="51"/>
      <c r="S588" s="51"/>
      <c r="T588" s="51"/>
      <c r="U588" s="51"/>
      <c r="V588" s="51"/>
      <c r="W588" s="7"/>
      <c r="X588" s="7"/>
      <c r="IM588" s="10"/>
      <c r="IN588" s="10"/>
    </row>
    <row r="589" s="9" customFormat="true" ht="23.85" hidden="true" customHeight="false" outlineLevel="1" collapsed="false">
      <c r="A589" s="49" t="s">
        <v>1079</v>
      </c>
      <c r="B589" s="50" t="s">
        <v>49</v>
      </c>
      <c r="C589" s="50" t="s">
        <v>849</v>
      </c>
      <c r="D589" s="50" t="s">
        <v>51</v>
      </c>
      <c r="E589" s="45" t="s">
        <v>850</v>
      </c>
      <c r="F589" s="7" t="s">
        <v>130</v>
      </c>
      <c r="G589" s="51" t="n">
        <v>17.2</v>
      </c>
      <c r="H589" s="52"/>
      <c r="I589" s="46" t="n">
        <f aca="false">$D$1116</f>
        <v>0</v>
      </c>
      <c r="J589" s="53" t="n">
        <f aca="false">TRUNC(H589*(1+I589),2)</f>
        <v>0</v>
      </c>
      <c r="K589" s="54" t="n">
        <f aca="false">TRUNC(J589*G589,2)</f>
        <v>0</v>
      </c>
      <c r="L589" s="51"/>
      <c r="M589" s="46"/>
      <c r="N589" s="7"/>
      <c r="O589" s="51"/>
      <c r="P589" s="51"/>
      <c r="Q589" s="51" t="n">
        <f aca="false">K589</f>
        <v>0</v>
      </c>
      <c r="R589" s="51"/>
      <c r="S589" s="51"/>
      <c r="T589" s="51"/>
      <c r="U589" s="51"/>
      <c r="V589" s="51"/>
      <c r="W589" s="7"/>
      <c r="X589" s="7"/>
      <c r="IM589" s="10"/>
      <c r="IN589" s="10"/>
    </row>
    <row r="590" s="9" customFormat="true" ht="46.25" hidden="true" customHeight="false" outlineLevel="1" collapsed="false">
      <c r="A590" s="49" t="s">
        <v>1080</v>
      </c>
      <c r="B590" s="50" t="s">
        <v>49</v>
      </c>
      <c r="C590" s="50" t="s">
        <v>846</v>
      </c>
      <c r="D590" s="50" t="s">
        <v>51</v>
      </c>
      <c r="E590" s="45" t="s">
        <v>847</v>
      </c>
      <c r="F590" s="7" t="s">
        <v>117</v>
      </c>
      <c r="G590" s="51" t="n">
        <v>8</v>
      </c>
      <c r="H590" s="52"/>
      <c r="I590" s="46" t="n">
        <f aca="false">$D$1116</f>
        <v>0</v>
      </c>
      <c r="J590" s="53" t="n">
        <f aca="false">TRUNC(H590*(1+I590),2)</f>
        <v>0</v>
      </c>
      <c r="K590" s="54" t="n">
        <f aca="false">TRUNC(J590*G590,2)</f>
        <v>0</v>
      </c>
      <c r="L590" s="51"/>
      <c r="M590" s="46"/>
      <c r="N590" s="7"/>
      <c r="O590" s="51"/>
      <c r="P590" s="51"/>
      <c r="Q590" s="51" t="n">
        <f aca="false">K590</f>
        <v>0</v>
      </c>
      <c r="R590" s="51"/>
      <c r="S590" s="51"/>
      <c r="T590" s="51"/>
      <c r="U590" s="51"/>
      <c r="V590" s="51"/>
      <c r="W590" s="7"/>
      <c r="X590" s="7"/>
      <c r="IM590" s="10"/>
      <c r="IN590" s="10"/>
    </row>
    <row r="591" s="9" customFormat="true" ht="23.85" hidden="true" customHeight="false" outlineLevel="1" collapsed="false">
      <c r="A591" s="49" t="s">
        <v>1081</v>
      </c>
      <c r="B591" s="50" t="s">
        <v>49</v>
      </c>
      <c r="C591" s="50" t="s">
        <v>1082</v>
      </c>
      <c r="D591" s="50" t="s">
        <v>51</v>
      </c>
      <c r="E591" s="45" t="s">
        <v>1083</v>
      </c>
      <c r="F591" s="7" t="s">
        <v>117</v>
      </c>
      <c r="G591" s="51" t="n">
        <v>9</v>
      </c>
      <c r="H591" s="52"/>
      <c r="I591" s="46" t="n">
        <f aca="false">$D$1116</f>
        <v>0</v>
      </c>
      <c r="J591" s="53" t="n">
        <f aca="false">TRUNC(H591*(1+I591),2)</f>
        <v>0</v>
      </c>
      <c r="K591" s="54" t="n">
        <f aca="false">TRUNC(J591*G591,2)</f>
        <v>0</v>
      </c>
      <c r="L591" s="51"/>
      <c r="M591" s="46"/>
      <c r="N591" s="7"/>
      <c r="O591" s="51"/>
      <c r="P591" s="51"/>
      <c r="Q591" s="51"/>
      <c r="R591" s="51"/>
      <c r="S591" s="51"/>
      <c r="T591" s="51"/>
      <c r="U591" s="51"/>
      <c r="V591" s="51"/>
      <c r="W591" s="51" t="n">
        <f aca="false">K591</f>
        <v>0</v>
      </c>
      <c r="X591" s="7"/>
      <c r="IM591" s="10"/>
      <c r="IN591" s="10"/>
    </row>
    <row r="592" s="9" customFormat="true" ht="12.8" hidden="true" customHeight="false" outlineLevel="1" collapsed="false">
      <c r="A592" s="49" t="s">
        <v>1084</v>
      </c>
      <c r="B592" s="50" t="s">
        <v>49</v>
      </c>
      <c r="C592" s="50" t="s">
        <v>1085</v>
      </c>
      <c r="D592" s="50" t="s">
        <v>74</v>
      </c>
      <c r="E592" s="45" t="s">
        <v>1086</v>
      </c>
      <c r="F592" s="7" t="s">
        <v>117</v>
      </c>
      <c r="G592" s="51" t="n">
        <v>9</v>
      </c>
      <c r="H592" s="52"/>
      <c r="I592" s="46" t="n">
        <f aca="false">$D$1116</f>
        <v>0</v>
      </c>
      <c r="J592" s="53" t="n">
        <f aca="false">TRUNC(H592*(1+I592),2)</f>
        <v>0</v>
      </c>
      <c r="K592" s="54" t="n">
        <f aca="false">TRUNC(J592*G592,2)</f>
        <v>0</v>
      </c>
      <c r="L592" s="51"/>
      <c r="M592" s="46"/>
      <c r="N592" s="7"/>
      <c r="O592" s="51"/>
      <c r="P592" s="51"/>
      <c r="Q592" s="51"/>
      <c r="R592" s="51"/>
      <c r="S592" s="51"/>
      <c r="T592" s="51"/>
      <c r="U592" s="51"/>
      <c r="V592" s="51"/>
      <c r="W592" s="51" t="n">
        <f aca="false">K592</f>
        <v>0</v>
      </c>
      <c r="X592" s="7"/>
      <c r="IM592" s="10"/>
      <c r="IN592" s="10"/>
    </row>
    <row r="593" s="72" customFormat="true" ht="14.15" hidden="true" customHeight="false" outlineLevel="1" collapsed="false">
      <c r="A593" s="65" t="s">
        <v>1087</v>
      </c>
      <c r="B593" s="67"/>
      <c r="C593" s="67"/>
      <c r="D593" s="67"/>
      <c r="E593" s="115" t="s">
        <v>1088</v>
      </c>
      <c r="F593" s="71"/>
      <c r="G593" s="71"/>
      <c r="H593" s="52"/>
      <c r="I593" s="70"/>
      <c r="J593" s="70"/>
      <c r="K593" s="69"/>
      <c r="L593" s="69"/>
      <c r="M593" s="70"/>
      <c r="N593" s="71" t="n">
        <f aca="false">SUM(O593:V593)-K593</f>
        <v>0</v>
      </c>
      <c r="O593" s="69"/>
      <c r="P593" s="69"/>
      <c r="Q593" s="69"/>
      <c r="R593" s="69"/>
      <c r="S593" s="69"/>
      <c r="T593" s="69"/>
      <c r="U593" s="69"/>
      <c r="V593" s="69"/>
      <c r="W593" s="71"/>
      <c r="X593" s="71"/>
      <c r="IM593" s="85"/>
      <c r="IN593" s="85"/>
    </row>
    <row r="594" s="9" customFormat="true" ht="35.05" hidden="true" customHeight="false" outlineLevel="1" collapsed="false">
      <c r="A594" s="49" t="s">
        <v>1089</v>
      </c>
      <c r="B594" s="50" t="s">
        <v>49</v>
      </c>
      <c r="C594" s="50" t="s">
        <v>1090</v>
      </c>
      <c r="D594" s="50" t="s">
        <v>51</v>
      </c>
      <c r="E594" s="45" t="s">
        <v>1091</v>
      </c>
      <c r="F594" s="7" t="s">
        <v>117</v>
      </c>
      <c r="G594" s="51" t="n">
        <v>5</v>
      </c>
      <c r="H594" s="52"/>
      <c r="I594" s="46" t="n">
        <f aca="false">$D$1116</f>
        <v>0</v>
      </c>
      <c r="J594" s="53" t="n">
        <f aca="false">TRUNC(H594*(1+I594),2)</f>
        <v>0</v>
      </c>
      <c r="K594" s="54" t="n">
        <f aca="false">TRUNC(J594*G594,2)</f>
        <v>0</v>
      </c>
      <c r="L594" s="51"/>
      <c r="M594" s="46"/>
      <c r="N594" s="7"/>
      <c r="O594" s="51"/>
      <c r="P594" s="51"/>
      <c r="Q594" s="51"/>
      <c r="R594" s="51"/>
      <c r="S594" s="51" t="n">
        <f aca="false">K594</f>
        <v>0</v>
      </c>
      <c r="T594" s="51"/>
      <c r="U594" s="51"/>
      <c r="V594" s="51"/>
      <c r="W594" s="7"/>
      <c r="X594" s="7"/>
      <c r="IM594" s="10"/>
      <c r="IN594" s="10"/>
    </row>
    <row r="595" s="9" customFormat="true" ht="35.05" hidden="true" customHeight="false" outlineLevel="1" collapsed="false">
      <c r="A595" s="49" t="s">
        <v>1092</v>
      </c>
      <c r="B595" s="50" t="s">
        <v>49</v>
      </c>
      <c r="C595" s="50" t="s">
        <v>1093</v>
      </c>
      <c r="D595" s="50" t="s">
        <v>51</v>
      </c>
      <c r="E595" s="45" t="s">
        <v>1094</v>
      </c>
      <c r="F595" s="7" t="s">
        <v>117</v>
      </c>
      <c r="G595" s="51" t="n">
        <v>2</v>
      </c>
      <c r="H595" s="52"/>
      <c r="I595" s="46" t="n">
        <f aca="false">$D$1116</f>
        <v>0</v>
      </c>
      <c r="J595" s="53" t="n">
        <f aca="false">TRUNC(H595*(1+I595),2)</f>
        <v>0</v>
      </c>
      <c r="K595" s="54" t="n">
        <f aca="false">TRUNC(J595*G595,2)</f>
        <v>0</v>
      </c>
      <c r="L595" s="51"/>
      <c r="M595" s="46"/>
      <c r="N595" s="7"/>
      <c r="O595" s="51"/>
      <c r="P595" s="51"/>
      <c r="Q595" s="51"/>
      <c r="R595" s="51"/>
      <c r="S595" s="51" t="n">
        <f aca="false">K595</f>
        <v>0</v>
      </c>
      <c r="T595" s="51"/>
      <c r="U595" s="51"/>
      <c r="V595" s="51"/>
      <c r="W595" s="7"/>
      <c r="X595" s="7"/>
      <c r="IM595" s="10"/>
      <c r="IN595" s="10"/>
    </row>
    <row r="596" s="9" customFormat="true" ht="35.05" hidden="true" customHeight="false" outlineLevel="1" collapsed="false">
      <c r="A596" s="49" t="s">
        <v>1095</v>
      </c>
      <c r="B596" s="50" t="s">
        <v>49</v>
      </c>
      <c r="C596" s="50" t="s">
        <v>813</v>
      </c>
      <c r="D596" s="50" t="s">
        <v>51</v>
      </c>
      <c r="E596" s="45" t="s">
        <v>814</v>
      </c>
      <c r="F596" s="7" t="s">
        <v>130</v>
      </c>
      <c r="G596" s="51" t="n">
        <v>47</v>
      </c>
      <c r="H596" s="52"/>
      <c r="I596" s="46" t="n">
        <f aca="false">$D$1116</f>
        <v>0</v>
      </c>
      <c r="J596" s="53" t="n">
        <f aca="false">TRUNC(H596*(1+I596),2)</f>
        <v>0</v>
      </c>
      <c r="K596" s="54" t="n">
        <f aca="false">TRUNC(J596*G596,2)</f>
        <v>0</v>
      </c>
      <c r="L596" s="51"/>
      <c r="M596" s="46"/>
      <c r="N596" s="7"/>
      <c r="O596" s="51"/>
      <c r="P596" s="51"/>
      <c r="Q596" s="51"/>
      <c r="R596" s="51"/>
      <c r="S596" s="51" t="n">
        <f aca="false">K596</f>
        <v>0</v>
      </c>
      <c r="T596" s="51"/>
      <c r="U596" s="51"/>
      <c r="V596" s="51"/>
      <c r="W596" s="7"/>
      <c r="X596" s="7"/>
      <c r="IM596" s="10"/>
      <c r="IN596" s="10"/>
    </row>
    <row r="597" s="9" customFormat="true" ht="57.45" hidden="true" customHeight="false" outlineLevel="1" collapsed="false">
      <c r="A597" s="49" t="s">
        <v>1096</v>
      </c>
      <c r="B597" s="50" t="s">
        <v>49</v>
      </c>
      <c r="C597" s="50" t="s">
        <v>1097</v>
      </c>
      <c r="D597" s="50" t="s">
        <v>51</v>
      </c>
      <c r="E597" s="45" t="s">
        <v>1098</v>
      </c>
      <c r="F597" s="7" t="s">
        <v>117</v>
      </c>
      <c r="G597" s="51" t="n">
        <v>1</v>
      </c>
      <c r="H597" s="52"/>
      <c r="I597" s="46" t="n">
        <f aca="false">$D$1116</f>
        <v>0</v>
      </c>
      <c r="J597" s="53" t="n">
        <f aca="false">TRUNC(H597*(1+I597),2)</f>
        <v>0</v>
      </c>
      <c r="K597" s="54" t="n">
        <f aca="false">TRUNC(J597*G597,2)</f>
        <v>0</v>
      </c>
      <c r="L597" s="51"/>
      <c r="M597" s="46"/>
      <c r="N597" s="7"/>
      <c r="O597" s="51"/>
      <c r="P597" s="51"/>
      <c r="Q597" s="51"/>
      <c r="R597" s="51"/>
      <c r="S597" s="51" t="n">
        <f aca="false">K597</f>
        <v>0</v>
      </c>
      <c r="T597" s="51"/>
      <c r="U597" s="51"/>
      <c r="V597" s="51"/>
      <c r="W597" s="7"/>
      <c r="X597" s="7"/>
      <c r="IM597" s="10"/>
      <c r="IN597" s="10"/>
    </row>
    <row r="598" s="9" customFormat="true" ht="23.85" hidden="true" customHeight="false" outlineLevel="1" collapsed="false">
      <c r="A598" s="49" t="s">
        <v>1099</v>
      </c>
      <c r="B598" s="50" t="s">
        <v>49</v>
      </c>
      <c r="C598" s="50" t="s">
        <v>214</v>
      </c>
      <c r="D598" s="50" t="s">
        <v>51</v>
      </c>
      <c r="E598" s="45" t="s">
        <v>873</v>
      </c>
      <c r="F598" s="7" t="s">
        <v>121</v>
      </c>
      <c r="G598" s="51" t="n">
        <v>11.28</v>
      </c>
      <c r="H598" s="52"/>
      <c r="I598" s="46" t="n">
        <f aca="false">$D$1116</f>
        <v>0</v>
      </c>
      <c r="J598" s="53" t="n">
        <f aca="false">TRUNC(H598*(1+I598),2)</f>
        <v>0</v>
      </c>
      <c r="K598" s="54" t="n">
        <f aca="false">TRUNC(J598*G598,2)</f>
        <v>0</v>
      </c>
      <c r="L598" s="51"/>
      <c r="M598" s="46"/>
      <c r="N598" s="7"/>
      <c r="O598" s="51"/>
      <c r="P598" s="51"/>
      <c r="Q598" s="51"/>
      <c r="R598" s="51"/>
      <c r="S598" s="51" t="n">
        <f aca="false">K598</f>
        <v>0</v>
      </c>
      <c r="T598" s="51"/>
      <c r="U598" s="51"/>
      <c r="V598" s="51"/>
      <c r="W598" s="7"/>
      <c r="X598" s="7"/>
      <c r="IM598" s="10"/>
      <c r="IN598" s="10"/>
    </row>
    <row r="599" s="9" customFormat="true" ht="14.15" hidden="true" customHeight="false" outlineLevel="1" collapsed="false">
      <c r="A599" s="49" t="s">
        <v>1100</v>
      </c>
      <c r="B599" s="50" t="s">
        <v>49</v>
      </c>
      <c r="C599" s="50" t="s">
        <v>875</v>
      </c>
      <c r="D599" s="50" t="s">
        <v>51</v>
      </c>
      <c r="E599" s="45" t="s">
        <v>876</v>
      </c>
      <c r="F599" s="7" t="s">
        <v>121</v>
      </c>
      <c r="G599" s="51" t="n">
        <v>11.28</v>
      </c>
      <c r="H599" s="52"/>
      <c r="I599" s="46" t="n">
        <f aca="false">$D$1116</f>
        <v>0</v>
      </c>
      <c r="J599" s="53" t="n">
        <f aca="false">TRUNC(H599*(1+I599),2)</f>
        <v>0</v>
      </c>
      <c r="K599" s="54" t="n">
        <f aca="false">TRUNC(J599*G599,2)</f>
        <v>0</v>
      </c>
      <c r="L599" s="51"/>
      <c r="M599" s="46"/>
      <c r="N599" s="7"/>
      <c r="O599" s="51"/>
      <c r="P599" s="51"/>
      <c r="Q599" s="51"/>
      <c r="R599" s="51"/>
      <c r="S599" s="51" t="n">
        <f aca="false">K599</f>
        <v>0</v>
      </c>
      <c r="T599" s="51"/>
      <c r="U599" s="51"/>
      <c r="V599" s="51"/>
      <c r="W599" s="7"/>
      <c r="X599" s="7"/>
      <c r="IM599" s="10"/>
      <c r="IN599" s="10"/>
    </row>
    <row r="600" s="72" customFormat="true" ht="14.15" hidden="true" customHeight="false" outlineLevel="1" collapsed="false">
      <c r="A600" s="65" t="s">
        <v>1101</v>
      </c>
      <c r="B600" s="67"/>
      <c r="C600" s="67"/>
      <c r="D600" s="67"/>
      <c r="E600" s="115" t="s">
        <v>1102</v>
      </c>
      <c r="F600" s="71"/>
      <c r="G600" s="71"/>
      <c r="H600" s="52"/>
      <c r="I600" s="70"/>
      <c r="J600" s="70"/>
      <c r="K600" s="69"/>
      <c r="L600" s="69"/>
      <c r="M600" s="70"/>
      <c r="N600" s="71" t="n">
        <f aca="false">SUM(O600:V600)-K600</f>
        <v>0</v>
      </c>
      <c r="O600" s="69"/>
      <c r="P600" s="69"/>
      <c r="Q600" s="69"/>
      <c r="R600" s="69"/>
      <c r="S600" s="69"/>
      <c r="T600" s="69"/>
      <c r="U600" s="69"/>
      <c r="V600" s="69"/>
      <c r="W600" s="71"/>
      <c r="X600" s="71"/>
      <c r="IM600" s="85"/>
      <c r="IN600" s="85"/>
    </row>
    <row r="601" s="80" customFormat="true" ht="14.15" hidden="true" customHeight="false" outlineLevel="1" collapsed="false">
      <c r="A601" s="73" t="s">
        <v>1103</v>
      </c>
      <c r="B601" s="74"/>
      <c r="C601" s="74"/>
      <c r="D601" s="75"/>
      <c r="E601" s="132" t="s">
        <v>1104</v>
      </c>
      <c r="F601" s="93"/>
      <c r="G601" s="93"/>
      <c r="H601" s="52"/>
      <c r="I601" s="78"/>
      <c r="J601" s="78"/>
      <c r="K601" s="77"/>
      <c r="L601" s="77"/>
      <c r="M601" s="78"/>
      <c r="N601" s="79" t="n">
        <f aca="false">SUM(O601:V601)-K601</f>
        <v>0</v>
      </c>
      <c r="O601" s="77"/>
      <c r="P601" s="77"/>
      <c r="Q601" s="77"/>
      <c r="R601" s="77"/>
      <c r="S601" s="77"/>
      <c r="T601" s="77"/>
      <c r="U601" s="77"/>
      <c r="V601" s="77"/>
      <c r="W601" s="79"/>
      <c r="X601" s="79"/>
      <c r="IM601" s="89"/>
      <c r="IN601" s="89"/>
    </row>
    <row r="602" s="9" customFormat="true" ht="23.85" hidden="true" customHeight="false" outlineLevel="1" collapsed="false">
      <c r="A602" s="49" t="s">
        <v>1105</v>
      </c>
      <c r="B602" s="50" t="s">
        <v>49</v>
      </c>
      <c r="C602" s="50" t="s">
        <v>834</v>
      </c>
      <c r="D602" s="50" t="s">
        <v>51</v>
      </c>
      <c r="E602" s="45" t="s">
        <v>835</v>
      </c>
      <c r="F602" s="7" t="s">
        <v>117</v>
      </c>
      <c r="G602" s="51" t="n">
        <v>7</v>
      </c>
      <c r="H602" s="52"/>
      <c r="I602" s="46" t="n">
        <f aca="false">$D$1116</f>
        <v>0</v>
      </c>
      <c r="J602" s="53" t="n">
        <f aca="false">TRUNC(H602*(1+I602),2)</f>
        <v>0</v>
      </c>
      <c r="K602" s="54" t="n">
        <f aca="false">TRUNC(J602*G602,2)</f>
        <v>0</v>
      </c>
      <c r="L602" s="51"/>
      <c r="M602" s="46"/>
      <c r="N602" s="7"/>
      <c r="O602" s="51"/>
      <c r="P602" s="51"/>
      <c r="Q602" s="51"/>
      <c r="R602" s="51"/>
      <c r="S602" s="51" t="n">
        <f aca="false">K602</f>
        <v>0</v>
      </c>
      <c r="T602" s="51"/>
      <c r="U602" s="51"/>
      <c r="V602" s="51"/>
      <c r="W602" s="7"/>
      <c r="X602" s="7"/>
      <c r="IM602" s="10"/>
      <c r="IN602" s="10"/>
    </row>
    <row r="603" s="9" customFormat="true" ht="23.85" hidden="true" customHeight="false" outlineLevel="1" collapsed="false">
      <c r="A603" s="49" t="s">
        <v>1106</v>
      </c>
      <c r="B603" s="50" t="s">
        <v>49</v>
      </c>
      <c r="C603" s="50" t="s">
        <v>1107</v>
      </c>
      <c r="D603" s="50" t="s">
        <v>51</v>
      </c>
      <c r="E603" s="45" t="s">
        <v>1108</v>
      </c>
      <c r="F603" s="7" t="s">
        <v>117</v>
      </c>
      <c r="G603" s="51" t="n">
        <v>1</v>
      </c>
      <c r="H603" s="52"/>
      <c r="I603" s="46" t="n">
        <f aca="false">$D$1116</f>
        <v>0</v>
      </c>
      <c r="J603" s="53" t="n">
        <f aca="false">TRUNC(H603*(1+I603),2)</f>
        <v>0</v>
      </c>
      <c r="K603" s="54" t="n">
        <f aca="false">TRUNC(J603*G603,2)</f>
        <v>0</v>
      </c>
      <c r="L603" s="51"/>
      <c r="M603" s="46"/>
      <c r="N603" s="7"/>
      <c r="O603" s="51"/>
      <c r="P603" s="51"/>
      <c r="Q603" s="51"/>
      <c r="R603" s="51"/>
      <c r="S603" s="51" t="n">
        <f aca="false">K603</f>
        <v>0</v>
      </c>
      <c r="T603" s="51"/>
      <c r="U603" s="51"/>
      <c r="V603" s="51"/>
      <c r="W603" s="7"/>
      <c r="X603" s="7"/>
      <c r="IM603" s="10"/>
      <c r="IN603" s="10"/>
    </row>
    <row r="604" s="9" customFormat="true" ht="46.25" hidden="true" customHeight="false" outlineLevel="1" collapsed="false">
      <c r="A604" s="49" t="s">
        <v>1109</v>
      </c>
      <c r="B604" s="50" t="s">
        <v>49</v>
      </c>
      <c r="C604" s="50" t="s">
        <v>1110</v>
      </c>
      <c r="D604" s="50" t="s">
        <v>51</v>
      </c>
      <c r="E604" s="45" t="s">
        <v>1111</v>
      </c>
      <c r="F604" s="7" t="s">
        <v>117</v>
      </c>
      <c r="G604" s="51" t="n">
        <v>1</v>
      </c>
      <c r="H604" s="52"/>
      <c r="I604" s="46" t="n">
        <f aca="false">$D$1116</f>
        <v>0</v>
      </c>
      <c r="J604" s="53" t="n">
        <f aca="false">TRUNC(H604*(1+I604),2)</f>
        <v>0</v>
      </c>
      <c r="K604" s="54" t="n">
        <f aca="false">TRUNC(J604*G604,2)</f>
        <v>0</v>
      </c>
      <c r="L604" s="51"/>
      <c r="M604" s="46"/>
      <c r="N604" s="7"/>
      <c r="O604" s="51"/>
      <c r="P604" s="51"/>
      <c r="Q604" s="51"/>
      <c r="R604" s="51"/>
      <c r="S604" s="51" t="n">
        <f aca="false">K604</f>
        <v>0</v>
      </c>
      <c r="T604" s="51"/>
      <c r="U604" s="51"/>
      <c r="V604" s="51"/>
      <c r="W604" s="7"/>
      <c r="X604" s="7"/>
      <c r="IM604" s="10"/>
      <c r="IN604" s="10"/>
    </row>
    <row r="605" s="9" customFormat="true" ht="23.85" hidden="true" customHeight="false" outlineLevel="1" collapsed="false">
      <c r="A605" s="49" t="s">
        <v>1112</v>
      </c>
      <c r="B605" s="50" t="s">
        <v>49</v>
      </c>
      <c r="C605" s="50" t="s">
        <v>1113</v>
      </c>
      <c r="D605" s="50" t="s">
        <v>51</v>
      </c>
      <c r="E605" s="45" t="s">
        <v>1114</v>
      </c>
      <c r="F605" s="7" t="s">
        <v>130</v>
      </c>
      <c r="G605" s="51" t="n">
        <v>37.14</v>
      </c>
      <c r="H605" s="52"/>
      <c r="I605" s="46" t="n">
        <f aca="false">$D$1116</f>
        <v>0</v>
      </c>
      <c r="J605" s="53" t="n">
        <f aca="false">TRUNC(H605*(1+I605),2)</f>
        <v>0</v>
      </c>
      <c r="K605" s="54" t="n">
        <f aca="false">TRUNC(J605*G605,2)</f>
        <v>0</v>
      </c>
      <c r="L605" s="51"/>
      <c r="M605" s="46"/>
      <c r="N605" s="7"/>
      <c r="O605" s="51"/>
      <c r="P605" s="51"/>
      <c r="Q605" s="51"/>
      <c r="R605" s="51"/>
      <c r="S605" s="51" t="n">
        <f aca="false">K605</f>
        <v>0</v>
      </c>
      <c r="T605" s="51"/>
      <c r="U605" s="51"/>
      <c r="V605" s="51"/>
      <c r="W605" s="7"/>
      <c r="X605" s="7"/>
      <c r="IM605" s="10"/>
      <c r="IN605" s="10"/>
    </row>
    <row r="606" s="9" customFormat="true" ht="23.85" hidden="true" customHeight="false" outlineLevel="1" collapsed="false">
      <c r="A606" s="49" t="s">
        <v>1115</v>
      </c>
      <c r="B606" s="50" t="s">
        <v>49</v>
      </c>
      <c r="C606" s="50" t="s">
        <v>1116</v>
      </c>
      <c r="D606" s="50" t="s">
        <v>51</v>
      </c>
      <c r="E606" s="45" t="s">
        <v>1117</v>
      </c>
      <c r="F606" s="7" t="s">
        <v>117</v>
      </c>
      <c r="G606" s="51" t="n">
        <v>1</v>
      </c>
      <c r="H606" s="52"/>
      <c r="I606" s="46" t="n">
        <f aca="false">$D$1116</f>
        <v>0</v>
      </c>
      <c r="J606" s="53" t="n">
        <f aca="false">TRUNC(H606*(1+I606),2)</f>
        <v>0</v>
      </c>
      <c r="K606" s="54" t="n">
        <f aca="false">TRUNC(J606*G606,2)</f>
        <v>0</v>
      </c>
      <c r="L606" s="51"/>
      <c r="M606" s="46"/>
      <c r="N606" s="7"/>
      <c r="O606" s="51"/>
      <c r="P606" s="51"/>
      <c r="Q606" s="51"/>
      <c r="R606" s="51"/>
      <c r="S606" s="51" t="n">
        <f aca="false">K606</f>
        <v>0</v>
      </c>
      <c r="T606" s="51"/>
      <c r="U606" s="51"/>
      <c r="V606" s="51"/>
      <c r="W606" s="7"/>
      <c r="X606" s="7"/>
      <c r="IM606" s="10"/>
      <c r="IN606" s="10"/>
    </row>
    <row r="607" s="80" customFormat="true" ht="14.15" hidden="true" customHeight="false" outlineLevel="1" collapsed="false">
      <c r="A607" s="73" t="s">
        <v>1118</v>
      </c>
      <c r="B607" s="74"/>
      <c r="C607" s="74"/>
      <c r="D607" s="75"/>
      <c r="E607" s="132" t="s">
        <v>1119</v>
      </c>
      <c r="F607" s="93"/>
      <c r="G607" s="93"/>
      <c r="H607" s="52"/>
      <c r="I607" s="78"/>
      <c r="J607" s="78"/>
      <c r="K607" s="77"/>
      <c r="L607" s="77"/>
      <c r="M607" s="78"/>
      <c r="N607" s="79" t="n">
        <f aca="false">SUM(O607:V607)-K607</f>
        <v>0</v>
      </c>
      <c r="O607" s="77"/>
      <c r="P607" s="77"/>
      <c r="Q607" s="77"/>
      <c r="R607" s="77"/>
      <c r="S607" s="77"/>
      <c r="T607" s="77"/>
      <c r="U607" s="77"/>
      <c r="V607" s="77"/>
      <c r="W607" s="79"/>
      <c r="X607" s="79"/>
      <c r="IM607" s="89"/>
      <c r="IN607" s="89"/>
    </row>
    <row r="608" s="9" customFormat="true" ht="23.85" hidden="true" customHeight="false" outlineLevel="1" collapsed="false">
      <c r="A608" s="49" t="s">
        <v>1120</v>
      </c>
      <c r="B608" s="50" t="s">
        <v>49</v>
      </c>
      <c r="C608" s="50" t="s">
        <v>843</v>
      </c>
      <c r="D608" s="50" t="s">
        <v>51</v>
      </c>
      <c r="E608" s="45" t="s">
        <v>844</v>
      </c>
      <c r="F608" s="7" t="s">
        <v>117</v>
      </c>
      <c r="G608" s="51" t="n">
        <v>4</v>
      </c>
      <c r="H608" s="52"/>
      <c r="I608" s="46" t="n">
        <f aca="false">$D$1116</f>
        <v>0</v>
      </c>
      <c r="J608" s="53" t="n">
        <f aca="false">TRUNC(H608*(1+I608),2)</f>
        <v>0</v>
      </c>
      <c r="K608" s="54" t="n">
        <f aca="false">TRUNC(J608*G608,2)</f>
        <v>0</v>
      </c>
      <c r="L608" s="51"/>
      <c r="M608" s="46"/>
      <c r="N608" s="7"/>
      <c r="O608" s="51"/>
      <c r="P608" s="51"/>
      <c r="Q608" s="51"/>
      <c r="R608" s="51"/>
      <c r="S608" s="51" t="n">
        <f aca="false">K608</f>
        <v>0</v>
      </c>
      <c r="T608" s="51"/>
      <c r="U608" s="51"/>
      <c r="V608" s="51"/>
      <c r="W608" s="7"/>
      <c r="X608" s="7"/>
      <c r="IM608" s="10"/>
      <c r="IN608" s="10"/>
    </row>
    <row r="609" s="9" customFormat="true" ht="23.85" hidden="true" customHeight="false" outlineLevel="1" collapsed="false">
      <c r="A609" s="49" t="s">
        <v>1121</v>
      </c>
      <c r="B609" s="50" t="s">
        <v>49</v>
      </c>
      <c r="C609" s="50" t="s">
        <v>959</v>
      </c>
      <c r="D609" s="50" t="s">
        <v>51</v>
      </c>
      <c r="E609" s="45" t="s">
        <v>960</v>
      </c>
      <c r="F609" s="7" t="s">
        <v>130</v>
      </c>
      <c r="G609" s="51" t="n">
        <v>16.65</v>
      </c>
      <c r="H609" s="52"/>
      <c r="I609" s="46" t="n">
        <f aca="false">$D$1116</f>
        <v>0</v>
      </c>
      <c r="J609" s="53" t="n">
        <f aca="false">TRUNC(H609*(1+I609),2)</f>
        <v>0</v>
      </c>
      <c r="K609" s="54" t="n">
        <f aca="false">TRUNC(J609*G609,2)</f>
        <v>0</v>
      </c>
      <c r="L609" s="51"/>
      <c r="M609" s="46"/>
      <c r="N609" s="7"/>
      <c r="O609" s="51"/>
      <c r="P609" s="51"/>
      <c r="Q609" s="51"/>
      <c r="R609" s="51"/>
      <c r="S609" s="51" t="n">
        <f aca="false">K609</f>
        <v>0</v>
      </c>
      <c r="T609" s="51"/>
      <c r="U609" s="51"/>
      <c r="V609" s="51"/>
      <c r="W609" s="7"/>
      <c r="X609" s="7"/>
      <c r="IM609" s="10"/>
      <c r="IN609" s="10"/>
    </row>
    <row r="610" s="9" customFormat="true" ht="23.85" hidden="true" customHeight="false" outlineLevel="1" collapsed="false">
      <c r="A610" s="49" t="s">
        <v>1122</v>
      </c>
      <c r="B610" s="50" t="s">
        <v>49</v>
      </c>
      <c r="C610" s="50" t="s">
        <v>1123</v>
      </c>
      <c r="D610" s="50" t="s">
        <v>51</v>
      </c>
      <c r="E610" s="45" t="s">
        <v>1124</v>
      </c>
      <c r="F610" s="7" t="s">
        <v>117</v>
      </c>
      <c r="G610" s="51" t="n">
        <v>4</v>
      </c>
      <c r="H610" s="52"/>
      <c r="I610" s="46" t="n">
        <f aca="false">$D$1116</f>
        <v>0</v>
      </c>
      <c r="J610" s="53" t="n">
        <f aca="false">TRUNC(H610*(1+I610),2)</f>
        <v>0</v>
      </c>
      <c r="K610" s="54" t="n">
        <f aca="false">TRUNC(J610*G610,2)</f>
        <v>0</v>
      </c>
      <c r="L610" s="51"/>
      <c r="M610" s="46"/>
      <c r="N610" s="7"/>
      <c r="O610" s="51"/>
      <c r="P610" s="51"/>
      <c r="Q610" s="51"/>
      <c r="R610" s="51"/>
      <c r="S610" s="51" t="n">
        <f aca="false">K610</f>
        <v>0</v>
      </c>
      <c r="T610" s="51"/>
      <c r="U610" s="51"/>
      <c r="V610" s="51"/>
      <c r="W610" s="7"/>
      <c r="X610" s="7"/>
      <c r="IM610" s="10"/>
      <c r="IN610" s="10"/>
    </row>
    <row r="611" s="9" customFormat="true" ht="23.85" hidden="true" customHeight="false" outlineLevel="1" collapsed="false">
      <c r="A611" s="49" t="s">
        <v>1125</v>
      </c>
      <c r="B611" s="50" t="s">
        <v>49</v>
      </c>
      <c r="C611" s="50" t="s">
        <v>1126</v>
      </c>
      <c r="D611" s="50" t="s">
        <v>74</v>
      </c>
      <c r="E611" s="45" t="s">
        <v>1127</v>
      </c>
      <c r="F611" s="7" t="s">
        <v>117</v>
      </c>
      <c r="G611" s="51" t="n">
        <v>2</v>
      </c>
      <c r="H611" s="52"/>
      <c r="I611" s="46" t="n">
        <f aca="false">$D$1116</f>
        <v>0</v>
      </c>
      <c r="J611" s="53" t="n">
        <f aca="false">TRUNC(H611*(1+I611),2)</f>
        <v>0</v>
      </c>
      <c r="K611" s="54" t="n">
        <f aca="false">TRUNC(J611*G611,2)</f>
        <v>0</v>
      </c>
      <c r="L611" s="51"/>
      <c r="M611" s="46"/>
      <c r="N611" s="7"/>
      <c r="O611" s="51"/>
      <c r="P611" s="51"/>
      <c r="Q611" s="51"/>
      <c r="R611" s="51"/>
      <c r="S611" s="51" t="n">
        <f aca="false">K611</f>
        <v>0</v>
      </c>
      <c r="T611" s="51"/>
      <c r="U611" s="51"/>
      <c r="V611" s="51"/>
      <c r="W611" s="7"/>
      <c r="X611" s="7"/>
      <c r="IM611" s="10"/>
      <c r="IN611" s="10"/>
    </row>
    <row r="612" s="9" customFormat="true" ht="23.85" hidden="true" customHeight="false" outlineLevel="1" collapsed="false">
      <c r="A612" s="49" t="s">
        <v>1128</v>
      </c>
      <c r="B612" s="50" t="s">
        <v>49</v>
      </c>
      <c r="C612" s="50" t="s">
        <v>834</v>
      </c>
      <c r="D612" s="50" t="s">
        <v>51</v>
      </c>
      <c r="E612" s="45" t="s">
        <v>835</v>
      </c>
      <c r="F612" s="7" t="s">
        <v>117</v>
      </c>
      <c r="G612" s="51" t="n">
        <v>2</v>
      </c>
      <c r="H612" s="52"/>
      <c r="I612" s="46" t="n">
        <f aca="false">$D$1116</f>
        <v>0</v>
      </c>
      <c r="J612" s="53" t="n">
        <f aca="false">TRUNC(H612*(1+I612),2)</f>
        <v>0</v>
      </c>
      <c r="K612" s="54" t="n">
        <f aca="false">TRUNC(J612*G612,2)</f>
        <v>0</v>
      </c>
      <c r="L612" s="51"/>
      <c r="M612" s="46"/>
      <c r="N612" s="7"/>
      <c r="O612" s="51"/>
      <c r="P612" s="51"/>
      <c r="Q612" s="51"/>
      <c r="R612" s="51"/>
      <c r="S612" s="51" t="n">
        <f aca="false">K612</f>
        <v>0</v>
      </c>
      <c r="T612" s="51"/>
      <c r="U612" s="51"/>
      <c r="V612" s="51"/>
      <c r="W612" s="7"/>
      <c r="X612" s="7"/>
      <c r="IM612" s="10"/>
      <c r="IN612" s="10"/>
    </row>
    <row r="613" s="9" customFormat="true" ht="23.85" hidden="true" customHeight="false" outlineLevel="1" collapsed="false">
      <c r="A613" s="49" t="s">
        <v>1129</v>
      </c>
      <c r="B613" s="50" t="s">
        <v>49</v>
      </c>
      <c r="C613" s="50" t="s">
        <v>1113</v>
      </c>
      <c r="D613" s="50" t="s">
        <v>51</v>
      </c>
      <c r="E613" s="45" t="s">
        <v>1114</v>
      </c>
      <c r="F613" s="7" t="s">
        <v>130</v>
      </c>
      <c r="G613" s="51" t="n">
        <v>42.25</v>
      </c>
      <c r="H613" s="52"/>
      <c r="I613" s="46" t="n">
        <f aca="false">$D$1116</f>
        <v>0</v>
      </c>
      <c r="J613" s="53" t="n">
        <f aca="false">TRUNC(H613*(1+I613),2)</f>
        <v>0</v>
      </c>
      <c r="K613" s="54" t="n">
        <f aca="false">TRUNC(J613*G613,2)</f>
        <v>0</v>
      </c>
      <c r="L613" s="51"/>
      <c r="M613" s="46"/>
      <c r="N613" s="7"/>
      <c r="O613" s="51"/>
      <c r="P613" s="51"/>
      <c r="Q613" s="51"/>
      <c r="R613" s="51"/>
      <c r="S613" s="51" t="n">
        <f aca="false">K613</f>
        <v>0</v>
      </c>
      <c r="T613" s="51"/>
      <c r="U613" s="51"/>
      <c r="V613" s="51"/>
      <c r="W613" s="7"/>
      <c r="X613" s="7"/>
      <c r="IM613" s="10"/>
      <c r="IN613" s="10"/>
    </row>
    <row r="614" s="9" customFormat="true" ht="46.25" hidden="true" customHeight="false" outlineLevel="1" collapsed="false">
      <c r="A614" s="49" t="s">
        <v>1130</v>
      </c>
      <c r="B614" s="50" t="s">
        <v>49</v>
      </c>
      <c r="C614" s="50" t="s">
        <v>1110</v>
      </c>
      <c r="D614" s="50" t="s">
        <v>51</v>
      </c>
      <c r="E614" s="45" t="s">
        <v>1111</v>
      </c>
      <c r="F614" s="7" t="s">
        <v>117</v>
      </c>
      <c r="G614" s="51" t="n">
        <v>1</v>
      </c>
      <c r="H614" s="52"/>
      <c r="I614" s="46" t="n">
        <f aca="false">$D$1116</f>
        <v>0</v>
      </c>
      <c r="J614" s="53" t="n">
        <f aca="false">TRUNC(H614*(1+I614),2)</f>
        <v>0</v>
      </c>
      <c r="K614" s="54" t="n">
        <f aca="false">TRUNC(J614*G614,2)</f>
        <v>0</v>
      </c>
      <c r="L614" s="51"/>
      <c r="M614" s="46"/>
      <c r="N614" s="7"/>
      <c r="O614" s="51"/>
      <c r="P614" s="51"/>
      <c r="Q614" s="51"/>
      <c r="R614" s="51"/>
      <c r="S614" s="51" t="n">
        <f aca="false">K614</f>
        <v>0</v>
      </c>
      <c r="T614" s="51"/>
      <c r="U614" s="51"/>
      <c r="V614" s="51"/>
      <c r="W614" s="7"/>
      <c r="X614" s="7"/>
      <c r="IM614" s="10"/>
      <c r="IN614" s="10"/>
    </row>
    <row r="615" s="9" customFormat="true" ht="35.05" hidden="true" customHeight="false" outlineLevel="1" collapsed="false">
      <c r="A615" s="49" t="s">
        <v>1131</v>
      </c>
      <c r="B615" s="50" t="s">
        <v>49</v>
      </c>
      <c r="C615" s="50" t="s">
        <v>1132</v>
      </c>
      <c r="D615" s="50" t="s">
        <v>51</v>
      </c>
      <c r="E615" s="45" t="s">
        <v>1133</v>
      </c>
      <c r="F615" s="7" t="s">
        <v>117</v>
      </c>
      <c r="G615" s="51" t="n">
        <v>1</v>
      </c>
      <c r="H615" s="52"/>
      <c r="I615" s="46" t="n">
        <f aca="false">$D$1116</f>
        <v>0</v>
      </c>
      <c r="J615" s="53" t="n">
        <f aca="false">TRUNC(H615*(1+I615),2)</f>
        <v>0</v>
      </c>
      <c r="K615" s="54" t="n">
        <f aca="false">TRUNC(J615*G615,2)</f>
        <v>0</v>
      </c>
      <c r="L615" s="51"/>
      <c r="M615" s="46"/>
      <c r="N615" s="7" t="n">
        <f aca="false">SUM(O615:V615)-K615</f>
        <v>0</v>
      </c>
      <c r="O615" s="51"/>
      <c r="P615" s="51"/>
      <c r="Q615" s="51"/>
      <c r="R615" s="51"/>
      <c r="S615" s="51" t="n">
        <f aca="false">K615</f>
        <v>0</v>
      </c>
      <c r="T615" s="51"/>
      <c r="U615" s="51"/>
      <c r="V615" s="51"/>
      <c r="W615" s="7"/>
      <c r="X615" s="7"/>
      <c r="IM615" s="10"/>
      <c r="IN615" s="10"/>
    </row>
    <row r="616" s="80" customFormat="true" ht="14.15" hidden="true" customHeight="false" outlineLevel="1" collapsed="false">
      <c r="A616" s="73" t="s">
        <v>1134</v>
      </c>
      <c r="B616" s="74"/>
      <c r="C616" s="74"/>
      <c r="D616" s="75"/>
      <c r="E616" s="132" t="s">
        <v>1135</v>
      </c>
      <c r="F616" s="93"/>
      <c r="G616" s="93"/>
      <c r="H616" s="52"/>
      <c r="I616" s="78"/>
      <c r="J616" s="78"/>
      <c r="K616" s="77"/>
      <c r="L616" s="77"/>
      <c r="M616" s="78"/>
      <c r="N616" s="79" t="n">
        <f aca="false">SUM(O616:V616)-K616</f>
        <v>0</v>
      </c>
      <c r="O616" s="77"/>
      <c r="P616" s="77"/>
      <c r="Q616" s="77"/>
      <c r="R616" s="77"/>
      <c r="S616" s="77"/>
      <c r="T616" s="77"/>
      <c r="U616" s="77"/>
      <c r="V616" s="77"/>
      <c r="W616" s="79"/>
      <c r="X616" s="79"/>
      <c r="IM616" s="89"/>
      <c r="IN616" s="89"/>
    </row>
    <row r="617" s="10" customFormat="true" ht="23.85" hidden="true" customHeight="false" outlineLevel="1" collapsed="false">
      <c r="A617" s="49" t="s">
        <v>1136</v>
      </c>
      <c r="B617" s="50" t="s">
        <v>49</v>
      </c>
      <c r="C617" s="50" t="s">
        <v>858</v>
      </c>
      <c r="D617" s="50" t="s">
        <v>51</v>
      </c>
      <c r="E617" s="45" t="s">
        <v>859</v>
      </c>
      <c r="F617" s="7" t="s">
        <v>117</v>
      </c>
      <c r="G617" s="51" t="n">
        <v>2</v>
      </c>
      <c r="H617" s="52"/>
      <c r="I617" s="46" t="n">
        <f aca="false">$D$1116</f>
        <v>0</v>
      </c>
      <c r="J617" s="53" t="n">
        <f aca="false">TRUNC(H617*(1+I617),2)</f>
        <v>0</v>
      </c>
      <c r="K617" s="54" t="n">
        <f aca="false">TRUNC(J617*G617,2)</f>
        <v>0</v>
      </c>
      <c r="L617" s="51"/>
      <c r="M617" s="46"/>
      <c r="N617" s="7" t="n">
        <f aca="false">SUM(O617:V617)-K617</f>
        <v>0</v>
      </c>
      <c r="O617" s="51"/>
      <c r="P617" s="51"/>
      <c r="Q617" s="51"/>
      <c r="R617" s="51"/>
      <c r="S617" s="51" t="n">
        <f aca="false">K617</f>
        <v>0</v>
      </c>
      <c r="T617" s="51"/>
      <c r="U617" s="51"/>
      <c r="V617" s="51"/>
      <c r="W617" s="50"/>
      <c r="X617" s="50"/>
    </row>
    <row r="618" s="10" customFormat="true" ht="23.85" hidden="true" customHeight="false" outlineLevel="1" collapsed="false">
      <c r="A618" s="49" t="s">
        <v>1137</v>
      </c>
      <c r="B618" s="50" t="s">
        <v>49</v>
      </c>
      <c r="C618" s="50" t="s">
        <v>855</v>
      </c>
      <c r="D618" s="50" t="s">
        <v>51</v>
      </c>
      <c r="E618" s="45" t="s">
        <v>856</v>
      </c>
      <c r="F618" s="7" t="s">
        <v>117</v>
      </c>
      <c r="G618" s="51" t="n">
        <v>2</v>
      </c>
      <c r="H618" s="52"/>
      <c r="I618" s="46" t="n">
        <f aca="false">$D$1116</f>
        <v>0</v>
      </c>
      <c r="J618" s="53" t="n">
        <f aca="false">TRUNC(H618*(1+I618),2)</f>
        <v>0</v>
      </c>
      <c r="K618" s="54" t="n">
        <f aca="false">TRUNC(J618*G618,2)</f>
        <v>0</v>
      </c>
      <c r="L618" s="51"/>
      <c r="M618" s="46"/>
      <c r="N618" s="7" t="n">
        <f aca="false">SUM(O618:V618)-K618</f>
        <v>0</v>
      </c>
      <c r="O618" s="51"/>
      <c r="P618" s="51"/>
      <c r="Q618" s="51"/>
      <c r="R618" s="51"/>
      <c r="S618" s="51" t="n">
        <f aca="false">K618</f>
        <v>0</v>
      </c>
      <c r="T618" s="51"/>
      <c r="U618" s="51"/>
      <c r="V618" s="51"/>
      <c r="W618" s="50"/>
      <c r="X618" s="50"/>
    </row>
    <row r="619" s="10" customFormat="true" ht="23.85" hidden="true" customHeight="false" outlineLevel="1" collapsed="false">
      <c r="A619" s="49" t="s">
        <v>1138</v>
      </c>
      <c r="B619" s="50" t="s">
        <v>49</v>
      </c>
      <c r="C619" s="50" t="s">
        <v>870</v>
      </c>
      <c r="D619" s="50" t="s">
        <v>51</v>
      </c>
      <c r="E619" s="45" t="s">
        <v>871</v>
      </c>
      <c r="F619" s="7" t="s">
        <v>130</v>
      </c>
      <c r="G619" s="51" t="n">
        <v>26.97</v>
      </c>
      <c r="H619" s="52"/>
      <c r="I619" s="46" t="n">
        <f aca="false">$D$1116</f>
        <v>0</v>
      </c>
      <c r="J619" s="53" t="n">
        <f aca="false">TRUNC(H619*(1+I619),2)</f>
        <v>0</v>
      </c>
      <c r="K619" s="54" t="n">
        <f aca="false">TRUNC(J619*G619,2)</f>
        <v>0</v>
      </c>
      <c r="L619" s="51"/>
      <c r="M619" s="46"/>
      <c r="N619" s="7" t="n">
        <f aca="false">SUM(O619:V619)-K619</f>
        <v>0</v>
      </c>
      <c r="O619" s="51"/>
      <c r="P619" s="51"/>
      <c r="Q619" s="51"/>
      <c r="R619" s="51"/>
      <c r="S619" s="51" t="n">
        <f aca="false">K619</f>
        <v>0</v>
      </c>
      <c r="T619" s="51"/>
      <c r="U619" s="51"/>
      <c r="V619" s="51"/>
      <c r="W619" s="50"/>
      <c r="X619" s="50"/>
    </row>
    <row r="620" s="10" customFormat="true" ht="23.85" hidden="true" customHeight="false" outlineLevel="1" collapsed="false">
      <c r="A620" s="49" t="s">
        <v>1139</v>
      </c>
      <c r="B620" s="50" t="s">
        <v>49</v>
      </c>
      <c r="C620" s="50" t="s">
        <v>1140</v>
      </c>
      <c r="D620" s="50" t="s">
        <v>51</v>
      </c>
      <c r="E620" s="45" t="s">
        <v>1141</v>
      </c>
      <c r="F620" s="7" t="s">
        <v>117</v>
      </c>
      <c r="G620" s="51" t="n">
        <v>1</v>
      </c>
      <c r="H620" s="52"/>
      <c r="I620" s="46" t="n">
        <f aca="false">$D$1116</f>
        <v>0</v>
      </c>
      <c r="J620" s="53" t="n">
        <f aca="false">TRUNC(H620*(1+I620),2)</f>
        <v>0</v>
      </c>
      <c r="K620" s="54" t="n">
        <f aca="false">TRUNC(J620*G620,2)</f>
        <v>0</v>
      </c>
      <c r="L620" s="51"/>
      <c r="M620" s="46"/>
      <c r="N620" s="7" t="n">
        <f aca="false">SUM(O620:V620)-K620</f>
        <v>0</v>
      </c>
      <c r="O620" s="51"/>
      <c r="P620" s="51"/>
      <c r="Q620" s="51"/>
      <c r="R620" s="51"/>
      <c r="S620" s="51" t="n">
        <f aca="false">K620</f>
        <v>0</v>
      </c>
      <c r="T620" s="51"/>
      <c r="U620" s="51"/>
      <c r="V620" s="51"/>
      <c r="W620" s="50"/>
      <c r="X620" s="50"/>
    </row>
    <row r="621" s="10" customFormat="true" ht="14.15" hidden="true" customHeight="false" outlineLevel="1" collapsed="false">
      <c r="A621" s="49" t="s">
        <v>1142</v>
      </c>
      <c r="B621" s="50" t="s">
        <v>49</v>
      </c>
      <c r="C621" s="50" t="s">
        <v>1143</v>
      </c>
      <c r="D621" s="50" t="s">
        <v>74</v>
      </c>
      <c r="E621" s="45" t="s">
        <v>1144</v>
      </c>
      <c r="F621" s="7" t="s">
        <v>117</v>
      </c>
      <c r="G621" s="51" t="n">
        <v>2</v>
      </c>
      <c r="H621" s="52"/>
      <c r="I621" s="46" t="n">
        <f aca="false">$D$1116</f>
        <v>0</v>
      </c>
      <c r="J621" s="53" t="n">
        <f aca="false">TRUNC(H621*(1+I621),2)</f>
        <v>0</v>
      </c>
      <c r="K621" s="54" t="n">
        <f aca="false">TRUNC(J621*G621,2)</f>
        <v>0</v>
      </c>
      <c r="L621" s="51"/>
      <c r="M621" s="46"/>
      <c r="N621" s="7" t="n">
        <f aca="false">SUM(O621:V621)-K621</f>
        <v>0</v>
      </c>
      <c r="O621" s="51"/>
      <c r="P621" s="51"/>
      <c r="Q621" s="51"/>
      <c r="R621" s="51"/>
      <c r="S621" s="51" t="n">
        <f aca="false">K621</f>
        <v>0</v>
      </c>
      <c r="T621" s="51"/>
      <c r="U621" s="51"/>
      <c r="V621" s="51"/>
      <c r="W621" s="50"/>
      <c r="X621" s="50"/>
    </row>
    <row r="622" s="10" customFormat="true" ht="23.85" hidden="true" customHeight="false" outlineLevel="1" collapsed="false">
      <c r="A622" s="49" t="s">
        <v>1145</v>
      </c>
      <c r="B622" s="50" t="s">
        <v>49</v>
      </c>
      <c r="C622" s="50" t="s">
        <v>1146</v>
      </c>
      <c r="D622" s="50" t="s">
        <v>51</v>
      </c>
      <c r="E622" s="45" t="s">
        <v>1147</v>
      </c>
      <c r="F622" s="7" t="s">
        <v>130</v>
      </c>
      <c r="G622" s="51" t="n">
        <v>11.65</v>
      </c>
      <c r="H622" s="52"/>
      <c r="I622" s="46" t="n">
        <f aca="false">$D$1116</f>
        <v>0</v>
      </c>
      <c r="J622" s="53" t="n">
        <f aca="false">TRUNC(H622*(1+I622),2)</f>
        <v>0</v>
      </c>
      <c r="K622" s="54" t="n">
        <f aca="false">TRUNC(J622*G622,2)</f>
        <v>0</v>
      </c>
      <c r="L622" s="51"/>
      <c r="M622" s="46"/>
      <c r="N622" s="7" t="n">
        <f aca="false">SUM(O622:V622)-K622</f>
        <v>0</v>
      </c>
      <c r="O622" s="51"/>
      <c r="P622" s="51"/>
      <c r="Q622" s="51"/>
      <c r="R622" s="51"/>
      <c r="S622" s="51" t="n">
        <f aca="false">K622</f>
        <v>0</v>
      </c>
      <c r="T622" s="51"/>
      <c r="U622" s="51"/>
      <c r="V622" s="51"/>
      <c r="W622" s="50"/>
      <c r="X622" s="50"/>
    </row>
    <row r="623" s="10" customFormat="true" ht="35.05" hidden="true" customHeight="false" outlineLevel="1" collapsed="false">
      <c r="A623" s="49" t="s">
        <v>1148</v>
      </c>
      <c r="B623" s="50" t="s">
        <v>49</v>
      </c>
      <c r="C623" s="50" t="s">
        <v>1149</v>
      </c>
      <c r="D623" s="50" t="s">
        <v>51</v>
      </c>
      <c r="E623" s="45" t="s">
        <v>1150</v>
      </c>
      <c r="F623" s="7" t="s">
        <v>117</v>
      </c>
      <c r="G623" s="51" t="n">
        <v>1</v>
      </c>
      <c r="H623" s="52"/>
      <c r="I623" s="46" t="n">
        <f aca="false">$D$1116</f>
        <v>0</v>
      </c>
      <c r="J623" s="53" t="n">
        <f aca="false">TRUNC(H623*(1+I623),2)</f>
        <v>0</v>
      </c>
      <c r="K623" s="54" t="n">
        <f aca="false">TRUNC(J623*G623,2)</f>
        <v>0</v>
      </c>
      <c r="L623" s="51"/>
      <c r="M623" s="46"/>
      <c r="N623" s="7" t="n">
        <f aca="false">SUM(O623:V623)-K623</f>
        <v>0</v>
      </c>
      <c r="O623" s="51"/>
      <c r="P623" s="51"/>
      <c r="Q623" s="51"/>
      <c r="R623" s="51"/>
      <c r="S623" s="51" t="n">
        <f aca="false">K623</f>
        <v>0</v>
      </c>
      <c r="T623" s="51"/>
      <c r="U623" s="51"/>
      <c r="V623" s="51"/>
      <c r="W623" s="50"/>
      <c r="X623" s="50"/>
    </row>
    <row r="624" s="10" customFormat="true" ht="46.25" hidden="true" customHeight="false" outlineLevel="1" collapsed="false">
      <c r="A624" s="49" t="s">
        <v>1151</v>
      </c>
      <c r="B624" s="50" t="s">
        <v>49</v>
      </c>
      <c r="C624" s="50" t="s">
        <v>1152</v>
      </c>
      <c r="D624" s="50" t="s">
        <v>51</v>
      </c>
      <c r="E624" s="45" t="s">
        <v>1153</v>
      </c>
      <c r="F624" s="7" t="s">
        <v>117</v>
      </c>
      <c r="G624" s="51" t="n">
        <v>3</v>
      </c>
      <c r="H624" s="52"/>
      <c r="I624" s="46" t="n">
        <f aca="false">$D$1116</f>
        <v>0</v>
      </c>
      <c r="J624" s="53" t="n">
        <f aca="false">TRUNC(H624*(1+I624),2)</f>
        <v>0</v>
      </c>
      <c r="K624" s="54" t="n">
        <f aca="false">TRUNC(J624*G624,2)</f>
        <v>0</v>
      </c>
      <c r="L624" s="51"/>
      <c r="M624" s="46"/>
      <c r="N624" s="7" t="n">
        <f aca="false">SUM(O624:V624)-K624</f>
        <v>0</v>
      </c>
      <c r="O624" s="51"/>
      <c r="P624" s="51"/>
      <c r="Q624" s="51"/>
      <c r="R624" s="51"/>
      <c r="S624" s="51" t="n">
        <f aca="false">K624</f>
        <v>0</v>
      </c>
      <c r="T624" s="51"/>
      <c r="U624" s="51"/>
      <c r="V624" s="51"/>
      <c r="W624" s="50"/>
      <c r="X624" s="50"/>
    </row>
    <row r="625" s="10" customFormat="true" ht="35.05" hidden="true" customHeight="false" outlineLevel="1" collapsed="false">
      <c r="A625" s="49" t="s">
        <v>1154</v>
      </c>
      <c r="B625" s="50" t="s">
        <v>49</v>
      </c>
      <c r="C625" s="50" t="n">
        <v>94680</v>
      </c>
      <c r="D625" s="50" t="s">
        <v>51</v>
      </c>
      <c r="E625" s="45" t="s">
        <v>1155</v>
      </c>
      <c r="F625" s="7" t="s">
        <v>117</v>
      </c>
      <c r="G625" s="51" t="n">
        <v>2</v>
      </c>
      <c r="H625" s="52"/>
      <c r="I625" s="46" t="n">
        <f aca="false">$D$1116</f>
        <v>0</v>
      </c>
      <c r="J625" s="53" t="n">
        <f aca="false">TRUNC(H625*(1+I625),2)</f>
        <v>0</v>
      </c>
      <c r="K625" s="54" t="n">
        <f aca="false">TRUNC(J625*G625,2)</f>
        <v>0</v>
      </c>
      <c r="L625" s="51"/>
      <c r="M625" s="46"/>
      <c r="N625" s="7" t="n">
        <f aca="false">SUM(O625:V625)-K625</f>
        <v>0</v>
      </c>
      <c r="O625" s="51"/>
      <c r="P625" s="51"/>
      <c r="Q625" s="51"/>
      <c r="R625" s="51"/>
      <c r="S625" s="51" t="n">
        <f aca="false">K625</f>
        <v>0</v>
      </c>
      <c r="T625" s="51"/>
      <c r="U625" s="51"/>
      <c r="V625" s="51"/>
      <c r="W625" s="50"/>
      <c r="X625" s="50"/>
    </row>
    <row r="626" s="10" customFormat="true" ht="23.85" hidden="true" customHeight="false" outlineLevel="1" collapsed="false">
      <c r="A626" s="49" t="s">
        <v>1156</v>
      </c>
      <c r="B626" s="50" t="s">
        <v>49</v>
      </c>
      <c r="C626" s="50" t="n">
        <v>89506</v>
      </c>
      <c r="D626" s="50" t="s">
        <v>51</v>
      </c>
      <c r="E626" s="45" t="s">
        <v>1157</v>
      </c>
      <c r="F626" s="7" t="s">
        <v>117</v>
      </c>
      <c r="G626" s="51" t="n">
        <v>1</v>
      </c>
      <c r="H626" s="52"/>
      <c r="I626" s="46" t="n">
        <f aca="false">$D$1116</f>
        <v>0</v>
      </c>
      <c r="J626" s="53" t="n">
        <f aca="false">TRUNC(H626*(1+I626),2)</f>
        <v>0</v>
      </c>
      <c r="K626" s="54" t="n">
        <f aca="false">TRUNC(J626*G626,2)</f>
        <v>0</v>
      </c>
      <c r="L626" s="51"/>
      <c r="M626" s="46"/>
      <c r="N626" s="7" t="n">
        <f aca="false">SUM(O626:V626)-K626</f>
        <v>0</v>
      </c>
      <c r="O626" s="51"/>
      <c r="P626" s="51"/>
      <c r="Q626" s="51"/>
      <c r="R626" s="51"/>
      <c r="S626" s="51" t="n">
        <f aca="false">K626</f>
        <v>0</v>
      </c>
      <c r="T626" s="51"/>
      <c r="U626" s="51"/>
      <c r="V626" s="51"/>
      <c r="W626" s="50"/>
      <c r="X626" s="50"/>
    </row>
    <row r="627" s="80" customFormat="true" ht="14.15" hidden="true" customHeight="false" outlineLevel="1" collapsed="false">
      <c r="A627" s="73" t="s">
        <v>1158</v>
      </c>
      <c r="B627" s="74"/>
      <c r="C627" s="74"/>
      <c r="D627" s="75"/>
      <c r="E627" s="132" t="s">
        <v>1159</v>
      </c>
      <c r="F627" s="93"/>
      <c r="G627" s="93"/>
      <c r="H627" s="52"/>
      <c r="I627" s="78"/>
      <c r="J627" s="78"/>
      <c r="K627" s="77"/>
      <c r="L627" s="77"/>
      <c r="M627" s="78"/>
      <c r="N627" s="79" t="n">
        <f aca="false">SUM(O627:V627)-K627</f>
        <v>0</v>
      </c>
      <c r="O627" s="77"/>
      <c r="P627" s="77"/>
      <c r="Q627" s="77"/>
      <c r="R627" s="77"/>
      <c r="S627" s="77"/>
      <c r="T627" s="77"/>
      <c r="U627" s="77"/>
      <c r="V627" s="77"/>
      <c r="W627" s="79"/>
      <c r="X627" s="79"/>
      <c r="IM627" s="89"/>
      <c r="IN627" s="89"/>
    </row>
    <row r="628" s="10" customFormat="true" ht="23.85" hidden="true" customHeight="false" outlineLevel="1" collapsed="false">
      <c r="A628" s="49" t="s">
        <v>1160</v>
      </c>
      <c r="B628" s="50" t="s">
        <v>49</v>
      </c>
      <c r="C628" s="50" t="s">
        <v>834</v>
      </c>
      <c r="D628" s="50" t="s">
        <v>51</v>
      </c>
      <c r="E628" s="45" t="s">
        <v>835</v>
      </c>
      <c r="F628" s="7" t="s">
        <v>117</v>
      </c>
      <c r="G628" s="51" t="n">
        <v>8</v>
      </c>
      <c r="H628" s="52"/>
      <c r="I628" s="46" t="n">
        <f aca="false">$D$1116</f>
        <v>0</v>
      </c>
      <c r="J628" s="53" t="n">
        <f aca="false">TRUNC(H628*(1+I628),2)</f>
        <v>0</v>
      </c>
      <c r="K628" s="54" t="n">
        <f aca="false">TRUNC(J628*G628,2)</f>
        <v>0</v>
      </c>
      <c r="L628" s="51"/>
      <c r="M628" s="46"/>
      <c r="N628" s="7"/>
      <c r="O628" s="51"/>
      <c r="P628" s="51"/>
      <c r="Q628" s="51"/>
      <c r="R628" s="51"/>
      <c r="S628" s="51" t="n">
        <f aca="false">K628</f>
        <v>0</v>
      </c>
      <c r="T628" s="51"/>
      <c r="U628" s="51"/>
      <c r="V628" s="51"/>
      <c r="W628" s="50"/>
      <c r="X628" s="50"/>
    </row>
    <row r="629" s="10" customFormat="true" ht="46.25" hidden="true" customHeight="false" outlineLevel="1" collapsed="false">
      <c r="A629" s="49" t="s">
        <v>1161</v>
      </c>
      <c r="B629" s="50" t="s">
        <v>49</v>
      </c>
      <c r="C629" s="50" t="s">
        <v>1110</v>
      </c>
      <c r="D629" s="50" t="s">
        <v>51</v>
      </c>
      <c r="E629" s="45" t="s">
        <v>1111</v>
      </c>
      <c r="F629" s="7" t="s">
        <v>117</v>
      </c>
      <c r="G629" s="51" t="n">
        <v>2</v>
      </c>
      <c r="H629" s="52"/>
      <c r="I629" s="46" t="n">
        <f aca="false">$D$1116</f>
        <v>0</v>
      </c>
      <c r="J629" s="53" t="n">
        <f aca="false">TRUNC(H629*(1+I629),2)</f>
        <v>0</v>
      </c>
      <c r="K629" s="54" t="n">
        <f aca="false">TRUNC(J629*G629,2)</f>
        <v>0</v>
      </c>
      <c r="L629" s="51"/>
      <c r="M629" s="46"/>
      <c r="N629" s="7"/>
      <c r="O629" s="51"/>
      <c r="P629" s="51"/>
      <c r="Q629" s="51"/>
      <c r="R629" s="51"/>
      <c r="S629" s="51" t="n">
        <f aca="false">K629</f>
        <v>0</v>
      </c>
      <c r="T629" s="51"/>
      <c r="U629" s="51"/>
      <c r="V629" s="51"/>
      <c r="W629" s="50"/>
      <c r="X629" s="50"/>
    </row>
    <row r="630" s="10" customFormat="true" ht="23.85" hidden="true" customHeight="false" outlineLevel="1" collapsed="false">
      <c r="A630" s="49" t="s">
        <v>1162</v>
      </c>
      <c r="B630" s="50" t="s">
        <v>49</v>
      </c>
      <c r="C630" s="50" t="s">
        <v>1113</v>
      </c>
      <c r="D630" s="50" t="s">
        <v>51</v>
      </c>
      <c r="E630" s="45" t="s">
        <v>1114</v>
      </c>
      <c r="F630" s="7" t="s">
        <v>130</v>
      </c>
      <c r="G630" s="51" t="n">
        <v>10</v>
      </c>
      <c r="H630" s="52"/>
      <c r="I630" s="46" t="n">
        <f aca="false">$D$1116</f>
        <v>0</v>
      </c>
      <c r="J630" s="53" t="n">
        <f aca="false">TRUNC(H630*(1+I630),2)</f>
        <v>0</v>
      </c>
      <c r="K630" s="54" t="n">
        <f aca="false">TRUNC(J630*G630,2)</f>
        <v>0</v>
      </c>
      <c r="L630" s="51"/>
      <c r="M630" s="46"/>
      <c r="N630" s="7"/>
      <c r="O630" s="51"/>
      <c r="P630" s="51"/>
      <c r="Q630" s="51"/>
      <c r="R630" s="51"/>
      <c r="S630" s="51" t="n">
        <f aca="false">K630</f>
        <v>0</v>
      </c>
      <c r="T630" s="51"/>
      <c r="U630" s="51"/>
      <c r="V630" s="51"/>
      <c r="W630" s="50"/>
      <c r="X630" s="50"/>
    </row>
    <row r="631" s="10" customFormat="true" ht="35.05" hidden="true" customHeight="false" outlineLevel="1" collapsed="false">
      <c r="A631" s="49" t="s">
        <v>1163</v>
      </c>
      <c r="B631" s="50" t="s">
        <v>49</v>
      </c>
      <c r="C631" s="50" t="s">
        <v>1132</v>
      </c>
      <c r="D631" s="50" t="s">
        <v>51</v>
      </c>
      <c r="E631" s="45" t="s">
        <v>1133</v>
      </c>
      <c r="F631" s="7" t="s">
        <v>117</v>
      </c>
      <c r="G631" s="51" t="n">
        <v>1</v>
      </c>
      <c r="H631" s="52"/>
      <c r="I631" s="46" t="n">
        <f aca="false">$D$1116</f>
        <v>0</v>
      </c>
      <c r="J631" s="53" t="n">
        <f aca="false">TRUNC(H631*(1+I631),2)</f>
        <v>0</v>
      </c>
      <c r="K631" s="54" t="n">
        <f aca="false">TRUNC(J631*G631,2)</f>
        <v>0</v>
      </c>
      <c r="L631" s="51"/>
      <c r="M631" s="46"/>
      <c r="N631" s="7"/>
      <c r="O631" s="51"/>
      <c r="P631" s="51"/>
      <c r="Q631" s="51"/>
      <c r="R631" s="51"/>
      <c r="S631" s="51" t="n">
        <f aca="false">K631</f>
        <v>0</v>
      </c>
      <c r="T631" s="51"/>
      <c r="U631" s="51"/>
      <c r="V631" s="51"/>
      <c r="W631" s="50"/>
      <c r="X631" s="50"/>
    </row>
    <row r="632" s="80" customFormat="true" ht="14.15" hidden="true" customHeight="false" outlineLevel="1" collapsed="false">
      <c r="A632" s="73" t="s">
        <v>1164</v>
      </c>
      <c r="B632" s="74"/>
      <c r="C632" s="74"/>
      <c r="D632" s="75"/>
      <c r="E632" s="132" t="s">
        <v>1165</v>
      </c>
      <c r="F632" s="93"/>
      <c r="G632" s="93"/>
      <c r="H632" s="52"/>
      <c r="I632" s="78"/>
      <c r="J632" s="78"/>
      <c r="K632" s="77"/>
      <c r="L632" s="77"/>
      <c r="M632" s="78"/>
      <c r="N632" s="79" t="n">
        <f aca="false">SUM(O632:V632)-K632</f>
        <v>0</v>
      </c>
      <c r="O632" s="77"/>
      <c r="P632" s="77"/>
      <c r="Q632" s="77"/>
      <c r="R632" s="77"/>
      <c r="S632" s="77"/>
      <c r="T632" s="77"/>
      <c r="U632" s="77"/>
      <c r="V632" s="77"/>
      <c r="W632" s="79"/>
      <c r="X632" s="79"/>
      <c r="IM632" s="89"/>
      <c r="IN632" s="89"/>
    </row>
    <row r="633" s="10" customFormat="true" ht="23.85" hidden="true" customHeight="false" outlineLevel="1" collapsed="false">
      <c r="A633" s="49" t="s">
        <v>1166</v>
      </c>
      <c r="B633" s="50" t="s">
        <v>49</v>
      </c>
      <c r="C633" s="50" t="s">
        <v>843</v>
      </c>
      <c r="D633" s="50" t="s">
        <v>51</v>
      </c>
      <c r="E633" s="45" t="s">
        <v>844</v>
      </c>
      <c r="F633" s="7" t="s">
        <v>117</v>
      </c>
      <c r="G633" s="51" t="n">
        <v>6</v>
      </c>
      <c r="H633" s="52"/>
      <c r="I633" s="46" t="n">
        <f aca="false">$D$1116</f>
        <v>0</v>
      </c>
      <c r="J633" s="53" t="n">
        <f aca="false">TRUNC(H633*(1+I633),2)</f>
        <v>0</v>
      </c>
      <c r="K633" s="54" t="n">
        <f aca="false">TRUNC(J633*G633,2)</f>
        <v>0</v>
      </c>
      <c r="L633" s="51"/>
      <c r="M633" s="46"/>
      <c r="N633" s="7"/>
      <c r="O633" s="51"/>
      <c r="P633" s="51"/>
      <c r="Q633" s="51"/>
      <c r="R633" s="51"/>
      <c r="S633" s="51" t="n">
        <f aca="false">K633</f>
        <v>0</v>
      </c>
      <c r="T633" s="51"/>
      <c r="U633" s="51"/>
      <c r="V633" s="51"/>
      <c r="W633" s="50"/>
      <c r="X633" s="50"/>
    </row>
    <row r="634" s="10" customFormat="true" ht="23.85" hidden="true" customHeight="false" outlineLevel="1" collapsed="false">
      <c r="A634" s="49" t="s">
        <v>1167</v>
      </c>
      <c r="B634" s="50" t="s">
        <v>49</v>
      </c>
      <c r="C634" s="50" t="s">
        <v>921</v>
      </c>
      <c r="D634" s="50" t="s">
        <v>51</v>
      </c>
      <c r="E634" s="45" t="s">
        <v>922</v>
      </c>
      <c r="F634" s="7" t="s">
        <v>117</v>
      </c>
      <c r="G634" s="51" t="n">
        <v>4</v>
      </c>
      <c r="H634" s="52"/>
      <c r="I634" s="46" t="n">
        <f aca="false">$D$1116</f>
        <v>0</v>
      </c>
      <c r="J634" s="53" t="n">
        <f aca="false">TRUNC(H634*(1+I634),2)</f>
        <v>0</v>
      </c>
      <c r="K634" s="54" t="n">
        <f aca="false">TRUNC(J634*G634,2)</f>
        <v>0</v>
      </c>
      <c r="L634" s="51"/>
      <c r="M634" s="46"/>
      <c r="N634" s="7"/>
      <c r="O634" s="51"/>
      <c r="P634" s="51"/>
      <c r="Q634" s="51"/>
      <c r="R634" s="51"/>
      <c r="S634" s="51" t="n">
        <f aca="false">K634</f>
        <v>0</v>
      </c>
      <c r="T634" s="51"/>
      <c r="U634" s="51"/>
      <c r="V634" s="51"/>
      <c r="W634" s="50"/>
      <c r="X634" s="50"/>
    </row>
    <row r="635" s="10" customFormat="true" ht="35.05" hidden="true" customHeight="false" outlineLevel="1" collapsed="false">
      <c r="A635" s="49" t="s">
        <v>1168</v>
      </c>
      <c r="B635" s="50" t="s">
        <v>49</v>
      </c>
      <c r="C635" s="50" t="s">
        <v>1169</v>
      </c>
      <c r="D635" s="50" t="s">
        <v>51</v>
      </c>
      <c r="E635" s="45" t="s">
        <v>1170</v>
      </c>
      <c r="F635" s="7" t="s">
        <v>117</v>
      </c>
      <c r="G635" s="51" t="n">
        <v>1</v>
      </c>
      <c r="H635" s="52"/>
      <c r="I635" s="46" t="n">
        <f aca="false">$D$1116</f>
        <v>0</v>
      </c>
      <c r="J635" s="53" t="n">
        <f aca="false">TRUNC(H635*(1+I635),2)</f>
        <v>0</v>
      </c>
      <c r="K635" s="54" t="n">
        <f aca="false">TRUNC(J635*G635,2)</f>
        <v>0</v>
      </c>
      <c r="L635" s="51"/>
      <c r="M635" s="46"/>
      <c r="N635" s="7"/>
      <c r="O635" s="51"/>
      <c r="P635" s="51"/>
      <c r="Q635" s="51"/>
      <c r="R635" s="51"/>
      <c r="S635" s="51" t="n">
        <f aca="false">K635</f>
        <v>0</v>
      </c>
      <c r="T635" s="51"/>
      <c r="U635" s="51"/>
      <c r="V635" s="51"/>
      <c r="W635" s="50"/>
      <c r="X635" s="50"/>
    </row>
    <row r="636" s="10" customFormat="true" ht="46.25" hidden="true" customHeight="false" outlineLevel="1" collapsed="false">
      <c r="A636" s="49" t="s">
        <v>1171</v>
      </c>
      <c r="B636" s="50" t="s">
        <v>49</v>
      </c>
      <c r="C636" s="50" t="s">
        <v>1172</v>
      </c>
      <c r="D636" s="50" t="s">
        <v>51</v>
      </c>
      <c r="E636" s="45" t="s">
        <v>1173</v>
      </c>
      <c r="F636" s="7" t="s">
        <v>117</v>
      </c>
      <c r="G636" s="51" t="n">
        <v>1</v>
      </c>
      <c r="H636" s="52"/>
      <c r="I636" s="46" t="n">
        <f aca="false">$D$1116</f>
        <v>0</v>
      </c>
      <c r="J636" s="53" t="n">
        <f aca="false">TRUNC(H636*(1+I636),2)</f>
        <v>0</v>
      </c>
      <c r="K636" s="54" t="n">
        <f aca="false">TRUNC(J636*G636,2)</f>
        <v>0</v>
      </c>
      <c r="L636" s="51"/>
      <c r="M636" s="46"/>
      <c r="N636" s="7"/>
      <c r="O636" s="51"/>
      <c r="P636" s="51"/>
      <c r="Q636" s="51"/>
      <c r="R636" s="51"/>
      <c r="S636" s="51" t="n">
        <f aca="false">K636</f>
        <v>0</v>
      </c>
      <c r="T636" s="51"/>
      <c r="U636" s="51"/>
      <c r="V636" s="51"/>
      <c r="W636" s="50"/>
      <c r="X636" s="50"/>
    </row>
    <row r="637" s="10" customFormat="true" ht="23.85" hidden="true" customHeight="false" outlineLevel="1" collapsed="false">
      <c r="A637" s="49" t="s">
        <v>1174</v>
      </c>
      <c r="B637" s="50" t="s">
        <v>49</v>
      </c>
      <c r="C637" s="50" t="s">
        <v>1175</v>
      </c>
      <c r="D637" s="50" t="s">
        <v>51</v>
      </c>
      <c r="E637" s="45" t="s">
        <v>1176</v>
      </c>
      <c r="F637" s="7" t="s">
        <v>130</v>
      </c>
      <c r="G637" s="51" t="n">
        <v>43.96</v>
      </c>
      <c r="H637" s="52"/>
      <c r="I637" s="46" t="n">
        <f aca="false">$D$1116</f>
        <v>0</v>
      </c>
      <c r="J637" s="53" t="n">
        <f aca="false">TRUNC(H637*(1+I637),2)</f>
        <v>0</v>
      </c>
      <c r="K637" s="54" t="n">
        <f aca="false">TRUNC(J637*G637,2)</f>
        <v>0</v>
      </c>
      <c r="L637" s="51"/>
      <c r="M637" s="46"/>
      <c r="N637" s="7"/>
      <c r="O637" s="51"/>
      <c r="P637" s="51"/>
      <c r="Q637" s="51"/>
      <c r="R637" s="51"/>
      <c r="S637" s="51" t="n">
        <f aca="false">K637</f>
        <v>0</v>
      </c>
      <c r="T637" s="51"/>
      <c r="U637" s="51"/>
      <c r="V637" s="51"/>
      <c r="W637" s="50"/>
      <c r="X637" s="50"/>
    </row>
    <row r="638" s="80" customFormat="true" ht="14.15" hidden="true" customHeight="false" outlineLevel="1" collapsed="false">
      <c r="A638" s="73" t="s">
        <v>1177</v>
      </c>
      <c r="B638" s="74"/>
      <c r="C638" s="74"/>
      <c r="D638" s="75"/>
      <c r="E638" s="132" t="s">
        <v>1178</v>
      </c>
      <c r="F638" s="93"/>
      <c r="G638" s="93"/>
      <c r="H638" s="52"/>
      <c r="I638" s="78"/>
      <c r="J638" s="78"/>
      <c r="K638" s="77"/>
      <c r="L638" s="77"/>
      <c r="M638" s="78"/>
      <c r="N638" s="79" t="n">
        <f aca="false">SUM(O638:V638)-K638</f>
        <v>0</v>
      </c>
      <c r="O638" s="77"/>
      <c r="P638" s="77"/>
      <c r="Q638" s="77"/>
      <c r="R638" s="77"/>
      <c r="S638" s="77"/>
      <c r="T638" s="77"/>
      <c r="U638" s="77"/>
      <c r="V638" s="77"/>
      <c r="W638" s="79"/>
      <c r="X638" s="79"/>
      <c r="IM638" s="89"/>
      <c r="IN638" s="89"/>
    </row>
    <row r="639" s="10" customFormat="true" ht="14.15" hidden="true" customHeight="false" outlineLevel="1" collapsed="false">
      <c r="A639" s="49" t="s">
        <v>1179</v>
      </c>
      <c r="B639" s="50" t="s">
        <v>49</v>
      </c>
      <c r="C639" s="50" t="s">
        <v>1180</v>
      </c>
      <c r="D639" s="50" t="s">
        <v>80</v>
      </c>
      <c r="E639" s="45" t="s">
        <v>1181</v>
      </c>
      <c r="F639" s="7" t="s">
        <v>117</v>
      </c>
      <c r="G639" s="51" t="n">
        <v>2</v>
      </c>
      <c r="H639" s="52"/>
      <c r="I639" s="46" t="n">
        <f aca="false">$D$1116</f>
        <v>0</v>
      </c>
      <c r="J639" s="53" t="n">
        <f aca="false">TRUNC(H639*(1+I639),2)</f>
        <v>0</v>
      </c>
      <c r="K639" s="54" t="n">
        <f aca="false">TRUNC(J639*G639,2)</f>
        <v>0</v>
      </c>
      <c r="L639" s="51"/>
      <c r="M639" s="46"/>
      <c r="N639" s="7"/>
      <c r="O639" s="51"/>
      <c r="P639" s="51"/>
      <c r="Q639" s="51"/>
      <c r="R639" s="51"/>
      <c r="S639" s="51" t="n">
        <f aca="false">K639</f>
        <v>0</v>
      </c>
      <c r="T639" s="51"/>
      <c r="U639" s="51"/>
      <c r="V639" s="51"/>
      <c r="W639" s="50"/>
      <c r="X639" s="50"/>
    </row>
    <row r="640" s="72" customFormat="true" ht="14.15" hidden="true" customHeight="false" outlineLevel="1" collapsed="false">
      <c r="A640" s="65" t="s">
        <v>1182</v>
      </c>
      <c r="B640" s="67"/>
      <c r="C640" s="67"/>
      <c r="D640" s="67"/>
      <c r="E640" s="115" t="s">
        <v>1183</v>
      </c>
      <c r="F640" s="71"/>
      <c r="G640" s="71"/>
      <c r="H640" s="52"/>
      <c r="I640" s="70"/>
      <c r="J640" s="70"/>
      <c r="K640" s="69"/>
      <c r="L640" s="69"/>
      <c r="M640" s="70"/>
      <c r="N640" s="71" t="n">
        <f aca="false">SUM(O640:V640)-K640</f>
        <v>0</v>
      </c>
      <c r="O640" s="69"/>
      <c r="P640" s="69"/>
      <c r="Q640" s="69"/>
      <c r="R640" s="69"/>
      <c r="S640" s="69"/>
      <c r="T640" s="69"/>
      <c r="U640" s="69"/>
      <c r="V640" s="69"/>
      <c r="W640" s="71"/>
      <c r="X640" s="71"/>
      <c r="IM640" s="85"/>
      <c r="IN640" s="85"/>
    </row>
    <row r="641" s="80" customFormat="true" ht="14.15" hidden="true" customHeight="false" outlineLevel="1" collapsed="false">
      <c r="A641" s="73" t="s">
        <v>1184</v>
      </c>
      <c r="B641" s="74"/>
      <c r="C641" s="74"/>
      <c r="D641" s="75"/>
      <c r="E641" s="132" t="s">
        <v>1185</v>
      </c>
      <c r="F641" s="93"/>
      <c r="G641" s="93"/>
      <c r="H641" s="52"/>
      <c r="I641" s="78"/>
      <c r="J641" s="78"/>
      <c r="K641" s="77"/>
      <c r="L641" s="77"/>
      <c r="M641" s="78"/>
      <c r="N641" s="79" t="n">
        <f aca="false">SUM(O641:V641)-K641</f>
        <v>0</v>
      </c>
      <c r="O641" s="77"/>
      <c r="P641" s="77"/>
      <c r="Q641" s="77"/>
      <c r="R641" s="77"/>
      <c r="S641" s="77"/>
      <c r="T641" s="77"/>
      <c r="U641" s="77"/>
      <c r="V641" s="77"/>
      <c r="W641" s="79"/>
      <c r="X641" s="79"/>
      <c r="IM641" s="89"/>
      <c r="IN641" s="89"/>
    </row>
    <row r="642" s="9" customFormat="true" ht="35.05" hidden="true" customHeight="false" outlineLevel="1" collapsed="false">
      <c r="A642" s="49" t="s">
        <v>1186</v>
      </c>
      <c r="B642" s="50" t="s">
        <v>49</v>
      </c>
      <c r="C642" s="50" t="s">
        <v>1187</v>
      </c>
      <c r="D642" s="50" t="s">
        <v>51</v>
      </c>
      <c r="E642" s="45" t="s">
        <v>1188</v>
      </c>
      <c r="F642" s="7" t="s">
        <v>117</v>
      </c>
      <c r="G642" s="51" t="n">
        <v>5</v>
      </c>
      <c r="H642" s="52"/>
      <c r="I642" s="46" t="n">
        <f aca="false">$D$1116</f>
        <v>0</v>
      </c>
      <c r="J642" s="53" t="n">
        <f aca="false">TRUNC(H642*(1+I642),2)</f>
        <v>0</v>
      </c>
      <c r="K642" s="54" t="n">
        <f aca="false">TRUNC(J642*G642,2)</f>
        <v>0</v>
      </c>
      <c r="L642" s="51"/>
      <c r="M642" s="46"/>
      <c r="N642" s="7"/>
      <c r="O642" s="51"/>
      <c r="P642" s="51"/>
      <c r="Q642" s="51"/>
      <c r="R642" s="51"/>
      <c r="S642" s="51" t="n">
        <f aca="false">K642</f>
        <v>0</v>
      </c>
      <c r="T642" s="51"/>
      <c r="U642" s="51"/>
      <c r="V642" s="51"/>
      <c r="W642" s="7"/>
      <c r="X642" s="7"/>
      <c r="IM642" s="10"/>
      <c r="IN642" s="10"/>
    </row>
    <row r="643" s="10" customFormat="true" ht="35.05" hidden="true" customHeight="false" outlineLevel="1" collapsed="false">
      <c r="A643" s="49" t="s">
        <v>1189</v>
      </c>
      <c r="B643" s="50" t="s">
        <v>49</v>
      </c>
      <c r="C643" s="50" t="s">
        <v>1190</v>
      </c>
      <c r="D643" s="50" t="s">
        <v>51</v>
      </c>
      <c r="E643" s="45" t="s">
        <v>1191</v>
      </c>
      <c r="F643" s="7" t="s">
        <v>117</v>
      </c>
      <c r="G643" s="51" t="n">
        <v>2</v>
      </c>
      <c r="H643" s="52"/>
      <c r="I643" s="46" t="n">
        <f aca="false">$D$1116</f>
        <v>0</v>
      </c>
      <c r="J643" s="53" t="n">
        <f aca="false">TRUNC(H643*(1+I643),2)</f>
        <v>0</v>
      </c>
      <c r="K643" s="54" t="n">
        <f aca="false">TRUNC(J643*G643,2)</f>
        <v>0</v>
      </c>
      <c r="L643" s="51"/>
      <c r="M643" s="46"/>
      <c r="N643" s="7"/>
      <c r="O643" s="51"/>
      <c r="P643" s="51"/>
      <c r="Q643" s="51"/>
      <c r="R643" s="51"/>
      <c r="S643" s="51" t="n">
        <f aca="false">K643</f>
        <v>0</v>
      </c>
      <c r="T643" s="51"/>
      <c r="U643" s="51"/>
      <c r="V643" s="51"/>
      <c r="W643" s="50"/>
      <c r="X643" s="50"/>
    </row>
    <row r="644" s="10" customFormat="true" ht="23.85" hidden="true" customHeight="false" outlineLevel="1" collapsed="false">
      <c r="A644" s="49" t="s">
        <v>1192</v>
      </c>
      <c r="B644" s="50" t="s">
        <v>49</v>
      </c>
      <c r="C644" s="50" t="s">
        <v>1193</v>
      </c>
      <c r="D644" s="50" t="s">
        <v>51</v>
      </c>
      <c r="E644" s="45" t="s">
        <v>1194</v>
      </c>
      <c r="F644" s="7" t="s">
        <v>130</v>
      </c>
      <c r="G644" s="51" t="n">
        <v>18.61</v>
      </c>
      <c r="H644" s="52"/>
      <c r="I644" s="46" t="n">
        <f aca="false">$D$1116</f>
        <v>0</v>
      </c>
      <c r="J644" s="53" t="n">
        <f aca="false">TRUNC(H644*(1+I644),2)</f>
        <v>0</v>
      </c>
      <c r="K644" s="54" t="n">
        <f aca="false">TRUNC(J644*G644,2)</f>
        <v>0</v>
      </c>
      <c r="L644" s="51"/>
      <c r="M644" s="46"/>
      <c r="N644" s="7"/>
      <c r="O644" s="51"/>
      <c r="P644" s="51"/>
      <c r="Q644" s="51"/>
      <c r="R644" s="51"/>
      <c r="S644" s="51" t="n">
        <f aca="false">K644</f>
        <v>0</v>
      </c>
      <c r="T644" s="51"/>
      <c r="U644" s="51"/>
      <c r="V644" s="51"/>
      <c r="W644" s="50"/>
      <c r="X644" s="50"/>
    </row>
    <row r="645" s="10" customFormat="true" ht="23.85" hidden="true" customHeight="false" outlineLevel="1" collapsed="false">
      <c r="A645" s="49" t="s">
        <v>1195</v>
      </c>
      <c r="B645" s="50" t="s">
        <v>49</v>
      </c>
      <c r="C645" s="50" t="s">
        <v>1196</v>
      </c>
      <c r="D645" s="50" t="s">
        <v>74</v>
      </c>
      <c r="E645" s="45" t="s">
        <v>1197</v>
      </c>
      <c r="F645" s="7" t="s">
        <v>117</v>
      </c>
      <c r="G645" s="51" t="n">
        <v>1</v>
      </c>
      <c r="H645" s="52"/>
      <c r="I645" s="46" t="n">
        <f aca="false">$D$1116</f>
        <v>0</v>
      </c>
      <c r="J645" s="53" t="n">
        <f aca="false">TRUNC(H645*(1+I645),2)</f>
        <v>0</v>
      </c>
      <c r="K645" s="54" t="n">
        <f aca="false">TRUNC(J645*G645,2)</f>
        <v>0</v>
      </c>
      <c r="L645" s="51"/>
      <c r="M645" s="46"/>
      <c r="N645" s="7"/>
      <c r="O645" s="51"/>
      <c r="P645" s="51"/>
      <c r="Q645" s="51"/>
      <c r="R645" s="51"/>
      <c r="S645" s="51" t="n">
        <f aca="false">K645</f>
        <v>0</v>
      </c>
      <c r="T645" s="51"/>
      <c r="U645" s="51"/>
      <c r="V645" s="51"/>
      <c r="W645" s="50"/>
      <c r="X645" s="50"/>
    </row>
    <row r="646" s="10" customFormat="true" ht="23.85" hidden="true" customHeight="false" outlineLevel="1" collapsed="false">
      <c r="A646" s="49" t="s">
        <v>1198</v>
      </c>
      <c r="B646" s="50" t="s">
        <v>49</v>
      </c>
      <c r="C646" s="50" t="s">
        <v>1199</v>
      </c>
      <c r="D646" s="50" t="s">
        <v>51</v>
      </c>
      <c r="E646" s="45" t="s">
        <v>1200</v>
      </c>
      <c r="F646" s="7" t="s">
        <v>130</v>
      </c>
      <c r="G646" s="51" t="n">
        <v>17.72</v>
      </c>
      <c r="H646" s="52"/>
      <c r="I646" s="46" t="n">
        <f aca="false">$D$1116</f>
        <v>0</v>
      </c>
      <c r="J646" s="53" t="n">
        <f aca="false">TRUNC(H646*(1+I646),2)</f>
        <v>0</v>
      </c>
      <c r="K646" s="54" t="n">
        <f aca="false">TRUNC(J646*G646,2)</f>
        <v>0</v>
      </c>
      <c r="L646" s="51"/>
      <c r="M646" s="46"/>
      <c r="N646" s="7"/>
      <c r="O646" s="51"/>
      <c r="P646" s="51"/>
      <c r="Q646" s="51"/>
      <c r="R646" s="51"/>
      <c r="S646" s="51" t="n">
        <f aca="false">K646</f>
        <v>0</v>
      </c>
      <c r="T646" s="51"/>
      <c r="U646" s="51"/>
      <c r="V646" s="51"/>
      <c r="W646" s="50"/>
      <c r="X646" s="50"/>
    </row>
    <row r="647" s="10" customFormat="true" ht="35.05" hidden="true" customHeight="false" outlineLevel="1" collapsed="false">
      <c r="A647" s="49" t="s">
        <v>1201</v>
      </c>
      <c r="B647" s="50" t="s">
        <v>49</v>
      </c>
      <c r="C647" s="50" t="s">
        <v>1202</v>
      </c>
      <c r="D647" s="50" t="s">
        <v>51</v>
      </c>
      <c r="E647" s="45" t="s">
        <v>1203</v>
      </c>
      <c r="F647" s="7" t="s">
        <v>117</v>
      </c>
      <c r="G647" s="51" t="n">
        <v>2</v>
      </c>
      <c r="H647" s="52"/>
      <c r="I647" s="46" t="n">
        <f aca="false">$D$1116</f>
        <v>0</v>
      </c>
      <c r="J647" s="53" t="n">
        <f aca="false">TRUNC(H647*(1+I647),2)</f>
        <v>0</v>
      </c>
      <c r="K647" s="54" t="n">
        <f aca="false">TRUNC(J647*G647,2)</f>
        <v>0</v>
      </c>
      <c r="L647" s="51"/>
      <c r="M647" s="46"/>
      <c r="N647" s="7"/>
      <c r="O647" s="51"/>
      <c r="P647" s="51"/>
      <c r="Q647" s="51"/>
      <c r="R647" s="51"/>
      <c r="S647" s="51" t="n">
        <f aca="false">K647</f>
        <v>0</v>
      </c>
      <c r="T647" s="51"/>
      <c r="U647" s="51"/>
      <c r="V647" s="51"/>
      <c r="W647" s="50"/>
      <c r="X647" s="50"/>
    </row>
    <row r="648" s="10" customFormat="true" ht="23.85" hidden="true" customHeight="false" outlineLevel="1" collapsed="false">
      <c r="A648" s="49" t="s">
        <v>1204</v>
      </c>
      <c r="B648" s="50" t="s">
        <v>49</v>
      </c>
      <c r="C648" s="50" t="s">
        <v>1205</v>
      </c>
      <c r="D648" s="50" t="s">
        <v>80</v>
      </c>
      <c r="E648" s="45" t="s">
        <v>1206</v>
      </c>
      <c r="F648" s="7" t="s">
        <v>117</v>
      </c>
      <c r="G648" s="51" t="n">
        <v>2</v>
      </c>
      <c r="H648" s="52"/>
      <c r="I648" s="46" t="n">
        <f aca="false">$D$1116</f>
        <v>0</v>
      </c>
      <c r="J648" s="53" t="n">
        <f aca="false">TRUNC(H648*(1+I648),2)</f>
        <v>0</v>
      </c>
      <c r="K648" s="54" t="n">
        <f aca="false">TRUNC(J648*G648,2)</f>
        <v>0</v>
      </c>
      <c r="L648" s="51"/>
      <c r="M648" s="46"/>
      <c r="N648" s="7"/>
      <c r="O648" s="51"/>
      <c r="P648" s="51"/>
      <c r="Q648" s="51"/>
      <c r="R648" s="51"/>
      <c r="S648" s="51" t="n">
        <f aca="false">K648</f>
        <v>0</v>
      </c>
      <c r="T648" s="51"/>
      <c r="U648" s="51"/>
      <c r="V648" s="51"/>
      <c r="W648" s="50"/>
      <c r="X648" s="50"/>
    </row>
    <row r="649" s="10" customFormat="true" ht="23.85" hidden="true" customHeight="false" outlineLevel="1" collapsed="false">
      <c r="A649" s="49" t="s">
        <v>1207</v>
      </c>
      <c r="B649" s="50" t="s">
        <v>49</v>
      </c>
      <c r="C649" s="50" t="s">
        <v>1208</v>
      </c>
      <c r="D649" s="50" t="s">
        <v>80</v>
      </c>
      <c r="E649" s="45" t="s">
        <v>1209</v>
      </c>
      <c r="F649" s="7" t="s">
        <v>117</v>
      </c>
      <c r="G649" s="51" t="n">
        <v>2</v>
      </c>
      <c r="H649" s="52"/>
      <c r="I649" s="46" t="n">
        <f aca="false">$D$1116</f>
        <v>0</v>
      </c>
      <c r="J649" s="53" t="n">
        <f aca="false">TRUNC(H649*(1+I649),2)</f>
        <v>0</v>
      </c>
      <c r="K649" s="54" t="n">
        <f aca="false">TRUNC(J649*G649,2)</f>
        <v>0</v>
      </c>
      <c r="L649" s="51"/>
      <c r="M649" s="46"/>
      <c r="N649" s="7"/>
      <c r="O649" s="51"/>
      <c r="P649" s="51"/>
      <c r="Q649" s="51"/>
      <c r="R649" s="51"/>
      <c r="S649" s="51" t="n">
        <f aca="false">K649</f>
        <v>0</v>
      </c>
      <c r="T649" s="51"/>
      <c r="U649" s="51"/>
      <c r="V649" s="51"/>
      <c r="W649" s="50"/>
      <c r="X649" s="50"/>
    </row>
    <row r="650" s="80" customFormat="true" ht="14.15" hidden="true" customHeight="false" outlineLevel="1" collapsed="false">
      <c r="A650" s="73" t="s">
        <v>1210</v>
      </c>
      <c r="B650" s="74"/>
      <c r="C650" s="74"/>
      <c r="D650" s="75"/>
      <c r="E650" s="132" t="s">
        <v>1211</v>
      </c>
      <c r="F650" s="93"/>
      <c r="G650" s="93"/>
      <c r="H650" s="52"/>
      <c r="I650" s="78"/>
      <c r="J650" s="78"/>
      <c r="K650" s="77"/>
      <c r="L650" s="77"/>
      <c r="M650" s="78"/>
      <c r="N650" s="79" t="n">
        <f aca="false">SUM(O650:V650)-K650</f>
        <v>0</v>
      </c>
      <c r="O650" s="77"/>
      <c r="P650" s="77"/>
      <c r="Q650" s="77"/>
      <c r="R650" s="77"/>
      <c r="S650" s="77"/>
      <c r="T650" s="77"/>
      <c r="U650" s="77"/>
      <c r="V650" s="77"/>
      <c r="W650" s="79"/>
      <c r="X650" s="79"/>
      <c r="IM650" s="89"/>
      <c r="IN650" s="89"/>
    </row>
    <row r="651" s="10" customFormat="true" ht="35.05" hidden="true" customHeight="false" outlineLevel="1" collapsed="false">
      <c r="A651" s="49" t="s">
        <v>1212</v>
      </c>
      <c r="B651" s="50" t="s">
        <v>49</v>
      </c>
      <c r="C651" s="50" t="s">
        <v>1190</v>
      </c>
      <c r="D651" s="50" t="s">
        <v>51</v>
      </c>
      <c r="E651" s="45" t="s">
        <v>1191</v>
      </c>
      <c r="F651" s="7" t="s">
        <v>117</v>
      </c>
      <c r="G651" s="51" t="n">
        <v>4</v>
      </c>
      <c r="H651" s="52"/>
      <c r="I651" s="46" t="n">
        <f aca="false">$D$1116</f>
        <v>0</v>
      </c>
      <c r="J651" s="53" t="n">
        <f aca="false">TRUNC(H651*(1+I651),2)</f>
        <v>0</v>
      </c>
      <c r="K651" s="54" t="n">
        <f aca="false">TRUNC(J651*G651,2)</f>
        <v>0</v>
      </c>
      <c r="L651" s="51"/>
      <c r="M651" s="46"/>
      <c r="N651" s="7"/>
      <c r="O651" s="51"/>
      <c r="P651" s="51"/>
      <c r="Q651" s="51"/>
      <c r="R651" s="51"/>
      <c r="S651" s="51" t="n">
        <f aca="false">K651</f>
        <v>0</v>
      </c>
      <c r="T651" s="51"/>
      <c r="U651" s="51"/>
      <c r="V651" s="51"/>
      <c r="W651" s="50"/>
      <c r="X651" s="50"/>
    </row>
    <row r="652" s="10" customFormat="true" ht="35.05" hidden="true" customHeight="false" outlineLevel="1" collapsed="false">
      <c r="A652" s="49" t="s">
        <v>1213</v>
      </c>
      <c r="B652" s="50" t="s">
        <v>49</v>
      </c>
      <c r="C652" s="50" t="s">
        <v>1187</v>
      </c>
      <c r="D652" s="50" t="s">
        <v>51</v>
      </c>
      <c r="E652" s="45" t="s">
        <v>1188</v>
      </c>
      <c r="F652" s="7" t="s">
        <v>117</v>
      </c>
      <c r="G652" s="51" t="n">
        <v>12</v>
      </c>
      <c r="H652" s="52"/>
      <c r="I652" s="46" t="n">
        <f aca="false">$D$1116</f>
        <v>0</v>
      </c>
      <c r="J652" s="53" t="n">
        <f aca="false">TRUNC(H652*(1+I652),2)</f>
        <v>0</v>
      </c>
      <c r="K652" s="54" t="n">
        <f aca="false">TRUNC(J652*G652,2)</f>
        <v>0</v>
      </c>
      <c r="L652" s="51"/>
      <c r="M652" s="46"/>
      <c r="N652" s="7"/>
      <c r="O652" s="51"/>
      <c r="P652" s="51"/>
      <c r="Q652" s="51"/>
      <c r="R652" s="51"/>
      <c r="S652" s="51" t="n">
        <f aca="false">K652</f>
        <v>0</v>
      </c>
      <c r="T652" s="51"/>
      <c r="U652" s="51"/>
      <c r="V652" s="51"/>
      <c r="W652" s="50"/>
      <c r="X652" s="50"/>
    </row>
    <row r="653" s="10" customFormat="true" ht="35.05" hidden="true" customHeight="false" outlineLevel="1" collapsed="false">
      <c r="A653" s="49" t="s">
        <v>1214</v>
      </c>
      <c r="B653" s="50" t="s">
        <v>49</v>
      </c>
      <c r="C653" s="50" t="s">
        <v>1215</v>
      </c>
      <c r="D653" s="50" t="s">
        <v>51</v>
      </c>
      <c r="E653" s="45" t="s">
        <v>1216</v>
      </c>
      <c r="F653" s="7" t="s">
        <v>117</v>
      </c>
      <c r="G653" s="51" t="n">
        <v>12</v>
      </c>
      <c r="H653" s="52"/>
      <c r="I653" s="46" t="n">
        <f aca="false">$D$1116</f>
        <v>0</v>
      </c>
      <c r="J653" s="53" t="n">
        <f aca="false">TRUNC(H653*(1+I653),2)</f>
        <v>0</v>
      </c>
      <c r="K653" s="54" t="n">
        <f aca="false">TRUNC(J653*G653,2)</f>
        <v>0</v>
      </c>
      <c r="L653" s="51"/>
      <c r="M653" s="46"/>
      <c r="N653" s="7"/>
      <c r="O653" s="51"/>
      <c r="P653" s="51"/>
      <c r="Q653" s="51"/>
      <c r="R653" s="51"/>
      <c r="S653" s="51" t="n">
        <f aca="false">K653</f>
        <v>0</v>
      </c>
      <c r="T653" s="51"/>
      <c r="U653" s="51"/>
      <c r="V653" s="51"/>
      <c r="W653" s="50"/>
      <c r="X653" s="50"/>
    </row>
    <row r="654" s="10" customFormat="true" ht="23.85" hidden="true" customHeight="false" outlineLevel="1" collapsed="false">
      <c r="A654" s="49" t="s">
        <v>1217</v>
      </c>
      <c r="B654" s="50" t="s">
        <v>49</v>
      </c>
      <c r="C654" s="50" t="s">
        <v>1193</v>
      </c>
      <c r="D654" s="50" t="s">
        <v>51</v>
      </c>
      <c r="E654" s="45" t="s">
        <v>1194</v>
      </c>
      <c r="F654" s="7" t="s">
        <v>130</v>
      </c>
      <c r="G654" s="51" t="n">
        <v>27.9</v>
      </c>
      <c r="H654" s="52"/>
      <c r="I654" s="46" t="n">
        <f aca="false">$D$1116</f>
        <v>0</v>
      </c>
      <c r="J654" s="53" t="n">
        <f aca="false">TRUNC(H654*(1+I654),2)</f>
        <v>0</v>
      </c>
      <c r="K654" s="54" t="n">
        <f aca="false">TRUNC(J654*G654,2)</f>
        <v>0</v>
      </c>
      <c r="L654" s="51"/>
      <c r="M654" s="46"/>
      <c r="N654" s="7"/>
      <c r="O654" s="51"/>
      <c r="P654" s="51"/>
      <c r="Q654" s="51"/>
      <c r="R654" s="51"/>
      <c r="S654" s="51" t="n">
        <f aca="false">K654</f>
        <v>0</v>
      </c>
      <c r="T654" s="51"/>
      <c r="U654" s="51"/>
      <c r="V654" s="51"/>
      <c r="W654" s="50"/>
      <c r="X654" s="50"/>
    </row>
    <row r="655" s="80" customFormat="true" ht="14.15" hidden="true" customHeight="false" outlineLevel="1" collapsed="false">
      <c r="A655" s="73" t="s">
        <v>1218</v>
      </c>
      <c r="B655" s="74"/>
      <c r="C655" s="74"/>
      <c r="D655" s="75"/>
      <c r="E655" s="132" t="s">
        <v>1219</v>
      </c>
      <c r="F655" s="93"/>
      <c r="G655" s="93"/>
      <c r="H655" s="52"/>
      <c r="I655" s="78"/>
      <c r="J655" s="78"/>
      <c r="K655" s="77"/>
      <c r="L655" s="77"/>
      <c r="M655" s="78"/>
      <c r="N655" s="79" t="n">
        <f aca="false">SUM(O655:V655)-K655</f>
        <v>0</v>
      </c>
      <c r="O655" s="77"/>
      <c r="P655" s="77"/>
      <c r="Q655" s="77"/>
      <c r="R655" s="77"/>
      <c r="S655" s="77"/>
      <c r="T655" s="77"/>
      <c r="U655" s="77"/>
      <c r="V655" s="77"/>
      <c r="W655" s="79"/>
      <c r="X655" s="79"/>
      <c r="IM655" s="89"/>
      <c r="IN655" s="89"/>
    </row>
    <row r="656" s="10" customFormat="true" ht="23.85" hidden="true" customHeight="false" outlineLevel="1" collapsed="false">
      <c r="A656" s="49" t="s">
        <v>1220</v>
      </c>
      <c r="B656" s="50" t="s">
        <v>49</v>
      </c>
      <c r="C656" s="50" t="s">
        <v>1199</v>
      </c>
      <c r="D656" s="50" t="s">
        <v>51</v>
      </c>
      <c r="E656" s="45" t="s">
        <v>1200</v>
      </c>
      <c r="F656" s="7" t="s">
        <v>130</v>
      </c>
      <c r="G656" s="51" t="n">
        <v>10.4</v>
      </c>
      <c r="H656" s="52"/>
      <c r="I656" s="46" t="n">
        <f aca="false">$D$1116</f>
        <v>0</v>
      </c>
      <c r="J656" s="53" t="n">
        <f aca="false">TRUNC(H656*(1+I656),2)</f>
        <v>0</v>
      </c>
      <c r="K656" s="54" t="n">
        <f aca="false">TRUNC(J656*G656,2)</f>
        <v>0</v>
      </c>
      <c r="L656" s="51"/>
      <c r="M656" s="46"/>
      <c r="N656" s="7"/>
      <c r="O656" s="51"/>
      <c r="P656" s="51"/>
      <c r="Q656" s="51"/>
      <c r="R656" s="51"/>
      <c r="S656" s="51" t="n">
        <f aca="false">K656</f>
        <v>0</v>
      </c>
      <c r="T656" s="51"/>
      <c r="U656" s="51"/>
      <c r="V656" s="51"/>
      <c r="W656" s="50"/>
      <c r="X656" s="50"/>
    </row>
    <row r="657" s="10" customFormat="true" ht="23.85" hidden="true" customHeight="false" outlineLevel="1" collapsed="false">
      <c r="A657" s="49" t="s">
        <v>1221</v>
      </c>
      <c r="B657" s="50" t="s">
        <v>49</v>
      </c>
      <c r="C657" s="50" t="s">
        <v>1205</v>
      </c>
      <c r="D657" s="50" t="s">
        <v>80</v>
      </c>
      <c r="E657" s="45" t="s">
        <v>1206</v>
      </c>
      <c r="F657" s="7" t="s">
        <v>117</v>
      </c>
      <c r="G657" s="51" t="n">
        <v>2</v>
      </c>
      <c r="H657" s="52"/>
      <c r="I657" s="46" t="n">
        <f aca="false">$D$1116</f>
        <v>0</v>
      </c>
      <c r="J657" s="53" t="n">
        <f aca="false">TRUNC(H657*(1+I657),2)</f>
        <v>0</v>
      </c>
      <c r="K657" s="54" t="n">
        <f aca="false">TRUNC(J657*G657,2)</f>
        <v>0</v>
      </c>
      <c r="L657" s="51"/>
      <c r="M657" s="46"/>
      <c r="N657" s="7"/>
      <c r="O657" s="51"/>
      <c r="P657" s="51"/>
      <c r="Q657" s="51"/>
      <c r="R657" s="51"/>
      <c r="S657" s="51" t="n">
        <f aca="false">K657</f>
        <v>0</v>
      </c>
      <c r="T657" s="51"/>
      <c r="U657" s="51"/>
      <c r="V657" s="51"/>
      <c r="W657" s="50"/>
      <c r="X657" s="50"/>
    </row>
    <row r="658" s="10" customFormat="true" ht="23.85" hidden="true" customHeight="false" outlineLevel="1" collapsed="false">
      <c r="A658" s="49" t="s">
        <v>1222</v>
      </c>
      <c r="B658" s="50" t="s">
        <v>49</v>
      </c>
      <c r="C658" s="50" t="s">
        <v>1223</v>
      </c>
      <c r="D658" s="50" t="s">
        <v>80</v>
      </c>
      <c r="E658" s="45" t="s">
        <v>1224</v>
      </c>
      <c r="F658" s="7" t="s">
        <v>117</v>
      </c>
      <c r="G658" s="51" t="n">
        <v>2</v>
      </c>
      <c r="H658" s="52"/>
      <c r="I658" s="46" t="n">
        <f aca="false">$D$1116</f>
        <v>0</v>
      </c>
      <c r="J658" s="53" t="n">
        <f aca="false">TRUNC(H658*(1+I658),2)</f>
        <v>0</v>
      </c>
      <c r="K658" s="54" t="n">
        <f aca="false">TRUNC(J658*G658,2)</f>
        <v>0</v>
      </c>
      <c r="L658" s="51"/>
      <c r="M658" s="46"/>
      <c r="N658" s="7"/>
      <c r="O658" s="51"/>
      <c r="P658" s="51"/>
      <c r="Q658" s="51"/>
      <c r="R658" s="51"/>
      <c r="S658" s="51" t="n">
        <f aca="false">K658</f>
        <v>0</v>
      </c>
      <c r="T658" s="51"/>
      <c r="U658" s="51"/>
      <c r="V658" s="51"/>
      <c r="W658" s="50"/>
      <c r="X658" s="50"/>
    </row>
    <row r="659" s="80" customFormat="true" ht="14.15" hidden="true" customHeight="false" outlineLevel="1" collapsed="false">
      <c r="A659" s="73" t="s">
        <v>1225</v>
      </c>
      <c r="B659" s="74"/>
      <c r="C659" s="74"/>
      <c r="D659" s="75"/>
      <c r="E659" s="132" t="s">
        <v>1226</v>
      </c>
      <c r="F659" s="93"/>
      <c r="G659" s="93"/>
      <c r="H659" s="52"/>
      <c r="I659" s="78"/>
      <c r="J659" s="78"/>
      <c r="K659" s="77"/>
      <c r="L659" s="77"/>
      <c r="M659" s="78"/>
      <c r="N659" s="79" t="n">
        <f aca="false">SUM(O659:V659)-K659</f>
        <v>0</v>
      </c>
      <c r="O659" s="77"/>
      <c r="P659" s="77"/>
      <c r="Q659" s="77"/>
      <c r="R659" s="77"/>
      <c r="S659" s="77"/>
      <c r="T659" s="77"/>
      <c r="U659" s="77"/>
      <c r="V659" s="77"/>
      <c r="W659" s="79"/>
      <c r="X659" s="79"/>
      <c r="IM659" s="89"/>
      <c r="IN659" s="89"/>
    </row>
    <row r="660" s="10" customFormat="true" ht="35.05" hidden="true" customHeight="false" outlineLevel="1" collapsed="false">
      <c r="A660" s="49" t="s">
        <v>1227</v>
      </c>
      <c r="B660" s="50" t="s">
        <v>49</v>
      </c>
      <c r="C660" s="50" t="s">
        <v>1090</v>
      </c>
      <c r="D660" s="50" t="s">
        <v>51</v>
      </c>
      <c r="E660" s="45" t="s">
        <v>1091</v>
      </c>
      <c r="F660" s="7" t="s">
        <v>117</v>
      </c>
      <c r="G660" s="51" t="n">
        <v>6</v>
      </c>
      <c r="H660" s="52"/>
      <c r="I660" s="46" t="n">
        <f aca="false">$D$1116</f>
        <v>0</v>
      </c>
      <c r="J660" s="53" t="n">
        <f aca="false">TRUNC(H660*(1+I660),2)</f>
        <v>0</v>
      </c>
      <c r="K660" s="54" t="n">
        <f aca="false">TRUNC(J660*G660,2)</f>
        <v>0</v>
      </c>
      <c r="L660" s="51"/>
      <c r="M660" s="46"/>
      <c r="N660" s="7"/>
      <c r="O660" s="51"/>
      <c r="P660" s="51"/>
      <c r="Q660" s="51"/>
      <c r="R660" s="51"/>
      <c r="S660" s="51" t="n">
        <f aca="false">K660</f>
        <v>0</v>
      </c>
      <c r="T660" s="51"/>
      <c r="U660" s="51"/>
      <c r="V660" s="51"/>
      <c r="W660" s="50"/>
      <c r="X660" s="50"/>
    </row>
    <row r="661" s="10" customFormat="true" ht="35.05" hidden="true" customHeight="false" outlineLevel="1" collapsed="false">
      <c r="A661" s="49" t="s">
        <v>1228</v>
      </c>
      <c r="B661" s="50" t="s">
        <v>49</v>
      </c>
      <c r="C661" s="50" t="s">
        <v>813</v>
      </c>
      <c r="D661" s="50" t="s">
        <v>51</v>
      </c>
      <c r="E661" s="45" t="s">
        <v>814</v>
      </c>
      <c r="F661" s="7" t="s">
        <v>130</v>
      </c>
      <c r="G661" s="51" t="n">
        <v>10.8</v>
      </c>
      <c r="H661" s="52"/>
      <c r="I661" s="46" t="n">
        <f aca="false">$D$1116</f>
        <v>0</v>
      </c>
      <c r="J661" s="53" t="n">
        <f aca="false">TRUNC(H661*(1+I661),2)</f>
        <v>0</v>
      </c>
      <c r="K661" s="54" t="n">
        <f aca="false">TRUNC(J661*G661,2)</f>
        <v>0</v>
      </c>
      <c r="L661" s="51"/>
      <c r="M661" s="46"/>
      <c r="N661" s="7"/>
      <c r="O661" s="51"/>
      <c r="P661" s="51"/>
      <c r="Q661" s="51"/>
      <c r="R661" s="51"/>
      <c r="S661" s="51" t="n">
        <f aca="false">K661</f>
        <v>0</v>
      </c>
      <c r="T661" s="51"/>
      <c r="U661" s="51"/>
      <c r="V661" s="51"/>
      <c r="W661" s="50"/>
      <c r="X661" s="50"/>
    </row>
    <row r="662" s="10" customFormat="true" ht="23.85" hidden="true" customHeight="false" outlineLevel="1" collapsed="false">
      <c r="A662" s="49" t="s">
        <v>1229</v>
      </c>
      <c r="B662" s="50" t="s">
        <v>49</v>
      </c>
      <c r="C662" s="50" t="s">
        <v>1199</v>
      </c>
      <c r="D662" s="50" t="s">
        <v>51</v>
      </c>
      <c r="E662" s="45" t="s">
        <v>1200</v>
      </c>
      <c r="F662" s="7" t="s">
        <v>130</v>
      </c>
      <c r="G662" s="51" t="n">
        <v>98.5</v>
      </c>
      <c r="H662" s="52"/>
      <c r="I662" s="46" t="n">
        <f aca="false">$D$1116</f>
        <v>0</v>
      </c>
      <c r="J662" s="53" t="n">
        <f aca="false">TRUNC(H662*(1+I662),2)</f>
        <v>0</v>
      </c>
      <c r="K662" s="54" t="n">
        <f aca="false">TRUNC(J662*G662,2)</f>
        <v>0</v>
      </c>
      <c r="L662" s="51"/>
      <c r="M662" s="46"/>
      <c r="N662" s="7"/>
      <c r="O662" s="51"/>
      <c r="P662" s="51"/>
      <c r="Q662" s="51"/>
      <c r="R662" s="51"/>
      <c r="S662" s="51" t="n">
        <f aca="false">K662</f>
        <v>0</v>
      </c>
      <c r="T662" s="51"/>
      <c r="U662" s="51"/>
      <c r="V662" s="51"/>
      <c r="W662" s="50"/>
      <c r="X662" s="50"/>
    </row>
    <row r="663" s="10" customFormat="true" ht="23.85" hidden="true" customHeight="false" outlineLevel="1" collapsed="false">
      <c r="A663" s="49" t="s">
        <v>1230</v>
      </c>
      <c r="B663" s="50" t="s">
        <v>49</v>
      </c>
      <c r="C663" s="50" t="s">
        <v>214</v>
      </c>
      <c r="D663" s="50" t="s">
        <v>51</v>
      </c>
      <c r="E663" s="45" t="s">
        <v>873</v>
      </c>
      <c r="F663" s="7" t="s">
        <v>121</v>
      </c>
      <c r="G663" s="51" t="n">
        <v>19.08</v>
      </c>
      <c r="H663" s="52"/>
      <c r="I663" s="46" t="n">
        <f aca="false">$D$1116</f>
        <v>0</v>
      </c>
      <c r="J663" s="53" t="n">
        <f aca="false">TRUNC(H663*(1+I663),2)</f>
        <v>0</v>
      </c>
      <c r="K663" s="54" t="n">
        <f aca="false">TRUNC(J663*G663,2)</f>
        <v>0</v>
      </c>
      <c r="L663" s="51"/>
      <c r="M663" s="46"/>
      <c r="N663" s="7"/>
      <c r="O663" s="51"/>
      <c r="P663" s="51"/>
      <c r="Q663" s="51"/>
      <c r="R663" s="51"/>
      <c r="S663" s="51" t="n">
        <f aca="false">K663</f>
        <v>0</v>
      </c>
      <c r="T663" s="51"/>
      <c r="U663" s="51"/>
      <c r="V663" s="51"/>
      <c r="W663" s="50"/>
      <c r="X663" s="50"/>
    </row>
    <row r="664" s="10" customFormat="true" ht="14.15" hidden="true" customHeight="false" outlineLevel="1" collapsed="false">
      <c r="A664" s="49" t="s">
        <v>1231</v>
      </c>
      <c r="B664" s="50" t="s">
        <v>49</v>
      </c>
      <c r="C664" s="50" t="s">
        <v>875</v>
      </c>
      <c r="D664" s="50" t="s">
        <v>51</v>
      </c>
      <c r="E664" s="45" t="s">
        <v>876</v>
      </c>
      <c r="F664" s="7" t="s">
        <v>121</v>
      </c>
      <c r="G664" s="51" t="n">
        <v>13.75</v>
      </c>
      <c r="H664" s="52"/>
      <c r="I664" s="46" t="n">
        <f aca="false">$D$1116</f>
        <v>0</v>
      </c>
      <c r="J664" s="53" t="n">
        <f aca="false">TRUNC(H664*(1+I664),2)</f>
        <v>0</v>
      </c>
      <c r="K664" s="54" t="n">
        <f aca="false">TRUNC(J664*G664,2)</f>
        <v>0</v>
      </c>
      <c r="L664" s="51"/>
      <c r="M664" s="46"/>
      <c r="N664" s="7"/>
      <c r="O664" s="51"/>
      <c r="P664" s="51"/>
      <c r="Q664" s="51"/>
      <c r="R664" s="51"/>
      <c r="S664" s="51" t="n">
        <f aca="false">K664</f>
        <v>0</v>
      </c>
      <c r="T664" s="51"/>
      <c r="U664" s="51"/>
      <c r="V664" s="51"/>
      <c r="W664" s="50"/>
      <c r="X664" s="50"/>
    </row>
    <row r="665" s="10" customFormat="true" ht="23.85" hidden="true" customHeight="false" outlineLevel="1" collapsed="false">
      <c r="A665" s="49" t="s">
        <v>1232</v>
      </c>
      <c r="B665" s="50" t="s">
        <v>49</v>
      </c>
      <c r="C665" s="50" t="s">
        <v>1233</v>
      </c>
      <c r="D665" s="50" t="s">
        <v>80</v>
      </c>
      <c r="E665" s="45" t="s">
        <v>1234</v>
      </c>
      <c r="F665" s="7" t="s">
        <v>1235</v>
      </c>
      <c r="G665" s="51" t="n">
        <v>3</v>
      </c>
      <c r="H665" s="52"/>
      <c r="I665" s="46" t="n">
        <f aca="false">$D$1116</f>
        <v>0</v>
      </c>
      <c r="J665" s="53" t="n">
        <f aca="false">TRUNC(H665*(1+I665),2)</f>
        <v>0</v>
      </c>
      <c r="K665" s="54" t="n">
        <f aca="false">TRUNC(J665*G665,2)</f>
        <v>0</v>
      </c>
      <c r="L665" s="51"/>
      <c r="M665" s="46"/>
      <c r="N665" s="7"/>
      <c r="O665" s="51"/>
      <c r="P665" s="51"/>
      <c r="Q665" s="51"/>
      <c r="R665" s="51"/>
      <c r="S665" s="51" t="n">
        <f aca="false">K665</f>
        <v>0</v>
      </c>
      <c r="T665" s="51"/>
      <c r="U665" s="51"/>
      <c r="V665" s="51"/>
      <c r="W665" s="50"/>
      <c r="X665" s="50"/>
    </row>
    <row r="666" s="80" customFormat="true" ht="14.15" hidden="true" customHeight="false" outlineLevel="1" collapsed="false">
      <c r="A666" s="73" t="s">
        <v>1236</v>
      </c>
      <c r="B666" s="74"/>
      <c r="C666" s="74"/>
      <c r="D666" s="75"/>
      <c r="E666" s="132" t="s">
        <v>1237</v>
      </c>
      <c r="F666" s="93"/>
      <c r="G666" s="93"/>
      <c r="H666" s="52"/>
      <c r="I666" s="78"/>
      <c r="J666" s="78"/>
      <c r="K666" s="77"/>
      <c r="L666" s="77"/>
      <c r="M666" s="78"/>
      <c r="N666" s="79" t="n">
        <f aca="false">SUM(O666:V666)-K666</f>
        <v>0</v>
      </c>
      <c r="O666" s="77"/>
      <c r="P666" s="77"/>
      <c r="Q666" s="77"/>
      <c r="R666" s="77"/>
      <c r="S666" s="77"/>
      <c r="T666" s="77"/>
      <c r="U666" s="77"/>
      <c r="V666" s="77"/>
      <c r="W666" s="79"/>
      <c r="X666" s="79"/>
      <c r="IM666" s="89"/>
      <c r="IN666" s="89"/>
    </row>
    <row r="667" s="10" customFormat="true" ht="23.85" hidden="true" customHeight="false" outlineLevel="1" collapsed="false">
      <c r="A667" s="49" t="s">
        <v>1238</v>
      </c>
      <c r="B667" s="50" t="s">
        <v>49</v>
      </c>
      <c r="C667" s="50" t="s">
        <v>1239</v>
      </c>
      <c r="D667" s="50" t="s">
        <v>51</v>
      </c>
      <c r="E667" s="45" t="s">
        <v>1240</v>
      </c>
      <c r="F667" s="7" t="s">
        <v>130</v>
      </c>
      <c r="G667" s="51" t="n">
        <v>33.23</v>
      </c>
      <c r="H667" s="52"/>
      <c r="I667" s="46" t="n">
        <f aca="false">$D$1116</f>
        <v>0</v>
      </c>
      <c r="J667" s="53" t="n">
        <f aca="false">TRUNC(H667*(1+I667),2)</f>
        <v>0</v>
      </c>
      <c r="K667" s="54" t="n">
        <f aca="false">TRUNC(J667*G667,2)</f>
        <v>0</v>
      </c>
      <c r="L667" s="51"/>
      <c r="M667" s="46"/>
      <c r="N667" s="7"/>
      <c r="O667" s="51"/>
      <c r="P667" s="51"/>
      <c r="Q667" s="51"/>
      <c r="R667" s="51"/>
      <c r="S667" s="51" t="n">
        <f aca="false">K667</f>
        <v>0</v>
      </c>
      <c r="T667" s="51"/>
      <c r="U667" s="51"/>
      <c r="V667" s="51"/>
      <c r="W667" s="50"/>
      <c r="X667" s="50"/>
    </row>
    <row r="668" s="10" customFormat="true" ht="23.85" hidden="true" customHeight="false" outlineLevel="1" collapsed="false">
      <c r="A668" s="49" t="s">
        <v>1241</v>
      </c>
      <c r="B668" s="50" t="s">
        <v>49</v>
      </c>
      <c r="C668" s="50" t="s">
        <v>1242</v>
      </c>
      <c r="D668" s="50" t="s">
        <v>51</v>
      </c>
      <c r="E668" s="45" t="s">
        <v>1243</v>
      </c>
      <c r="F668" s="7" t="s">
        <v>130</v>
      </c>
      <c r="G668" s="51" t="n">
        <v>41.22</v>
      </c>
      <c r="H668" s="52"/>
      <c r="I668" s="46" t="n">
        <f aca="false">$D$1116</f>
        <v>0</v>
      </c>
      <c r="J668" s="53" t="n">
        <f aca="false">TRUNC(H668*(1+I668),2)</f>
        <v>0</v>
      </c>
      <c r="K668" s="54" t="n">
        <f aca="false">TRUNC(J668*G668,2)</f>
        <v>0</v>
      </c>
      <c r="L668" s="51"/>
      <c r="M668" s="46"/>
      <c r="N668" s="7"/>
      <c r="O668" s="51"/>
      <c r="P668" s="51"/>
      <c r="Q668" s="51"/>
      <c r="R668" s="51"/>
      <c r="S668" s="51" t="n">
        <f aca="false">K668</f>
        <v>0</v>
      </c>
      <c r="T668" s="51"/>
      <c r="U668" s="51"/>
      <c r="V668" s="51"/>
      <c r="W668" s="50"/>
      <c r="X668" s="50"/>
    </row>
    <row r="669" s="10" customFormat="true" ht="14.15" hidden="true" customHeight="false" outlineLevel="1" collapsed="false">
      <c r="A669" s="49" t="s">
        <v>1244</v>
      </c>
      <c r="B669" s="50" t="s">
        <v>49</v>
      </c>
      <c r="C669" s="50" t="s">
        <v>1245</v>
      </c>
      <c r="D669" s="50" t="s">
        <v>80</v>
      </c>
      <c r="E669" s="45" t="s">
        <v>1246</v>
      </c>
      <c r="F669" s="7" t="s">
        <v>130</v>
      </c>
      <c r="G669" s="51" t="n">
        <v>10</v>
      </c>
      <c r="H669" s="52"/>
      <c r="I669" s="46" t="n">
        <f aca="false">$D$1116</f>
        <v>0</v>
      </c>
      <c r="J669" s="53" t="n">
        <f aca="false">TRUNC(H669*(1+I669),2)</f>
        <v>0</v>
      </c>
      <c r="K669" s="54" t="n">
        <f aca="false">TRUNC(J669*G669,2)</f>
        <v>0</v>
      </c>
      <c r="L669" s="51"/>
      <c r="M669" s="46"/>
      <c r="N669" s="7"/>
      <c r="O669" s="51"/>
      <c r="P669" s="51"/>
      <c r="Q669" s="51"/>
      <c r="R669" s="51"/>
      <c r="S669" s="51" t="n">
        <f aca="false">K669</f>
        <v>0</v>
      </c>
      <c r="T669" s="51"/>
      <c r="U669" s="51"/>
      <c r="V669" s="51"/>
      <c r="W669" s="50"/>
      <c r="X669" s="50"/>
    </row>
    <row r="670" s="10" customFormat="true" ht="23.85" hidden="true" customHeight="false" outlineLevel="1" collapsed="false">
      <c r="A670" s="49" t="s">
        <v>1247</v>
      </c>
      <c r="B670" s="50" t="s">
        <v>49</v>
      </c>
      <c r="C670" s="50" t="s">
        <v>1248</v>
      </c>
      <c r="D670" s="50" t="s">
        <v>51</v>
      </c>
      <c r="E670" s="45" t="s">
        <v>1249</v>
      </c>
      <c r="F670" s="7" t="s">
        <v>130</v>
      </c>
      <c r="G670" s="51" t="n">
        <v>105.55</v>
      </c>
      <c r="H670" s="52"/>
      <c r="I670" s="46" t="n">
        <f aca="false">$D$1116</f>
        <v>0</v>
      </c>
      <c r="J670" s="53" t="n">
        <f aca="false">TRUNC(H670*(1+I670),2)</f>
        <v>0</v>
      </c>
      <c r="K670" s="54" t="n">
        <f aca="false">TRUNC(J670*G670,2)</f>
        <v>0</v>
      </c>
      <c r="L670" s="51"/>
      <c r="M670" s="46"/>
      <c r="N670" s="7"/>
      <c r="O670" s="51"/>
      <c r="P670" s="51"/>
      <c r="Q670" s="51"/>
      <c r="R670" s="51"/>
      <c r="S670" s="51" t="n">
        <f aca="false">K670</f>
        <v>0</v>
      </c>
      <c r="T670" s="51"/>
      <c r="U670" s="51"/>
      <c r="V670" s="51"/>
      <c r="W670" s="50"/>
      <c r="X670" s="50"/>
    </row>
    <row r="671" s="72" customFormat="true" ht="14.15" hidden="true" customHeight="false" outlineLevel="1" collapsed="false">
      <c r="A671" s="65" t="s">
        <v>1250</v>
      </c>
      <c r="B671" s="66"/>
      <c r="C671" s="66"/>
      <c r="D671" s="67"/>
      <c r="E671" s="133" t="s">
        <v>1251</v>
      </c>
      <c r="F671" s="86"/>
      <c r="G671" s="86"/>
      <c r="H671" s="52"/>
      <c r="I671" s="70"/>
      <c r="J671" s="70"/>
      <c r="K671" s="69"/>
      <c r="L671" s="69"/>
      <c r="M671" s="70"/>
      <c r="N671" s="71" t="n">
        <f aca="false">SUM(O671:V671)-K671</f>
        <v>0</v>
      </c>
      <c r="O671" s="69"/>
      <c r="P671" s="69"/>
      <c r="Q671" s="69"/>
      <c r="R671" s="69"/>
      <c r="S671" s="69"/>
      <c r="T671" s="69"/>
      <c r="U671" s="69"/>
      <c r="V671" s="69"/>
      <c r="W671" s="71"/>
      <c r="X671" s="71"/>
      <c r="IM671" s="85"/>
      <c r="IN671" s="85"/>
    </row>
    <row r="672" s="10" customFormat="true" ht="23.85" hidden="true" customHeight="false" outlineLevel="1" collapsed="false">
      <c r="A672" s="49" t="s">
        <v>1252</v>
      </c>
      <c r="B672" s="50" t="s">
        <v>49</v>
      </c>
      <c r="C672" s="50" t="s">
        <v>1253</v>
      </c>
      <c r="D672" s="50" t="s">
        <v>51</v>
      </c>
      <c r="E672" s="45" t="s">
        <v>1254</v>
      </c>
      <c r="F672" s="7" t="s">
        <v>130</v>
      </c>
      <c r="G672" s="51" t="n">
        <v>133.5</v>
      </c>
      <c r="H672" s="52"/>
      <c r="I672" s="46" t="n">
        <f aca="false">$D$1116</f>
        <v>0</v>
      </c>
      <c r="J672" s="53" t="n">
        <f aca="false">TRUNC(H672*(1+I672),2)</f>
        <v>0</v>
      </c>
      <c r="K672" s="54" t="n">
        <f aca="false">TRUNC(J672*G672,2)</f>
        <v>0</v>
      </c>
      <c r="L672" s="51"/>
      <c r="M672" s="46"/>
      <c r="N672" s="7"/>
      <c r="O672" s="51"/>
      <c r="P672" s="51"/>
      <c r="Q672" s="51" t="n">
        <f aca="false">K672</f>
        <v>0</v>
      </c>
      <c r="R672" s="51"/>
      <c r="S672" s="51"/>
      <c r="T672" s="51"/>
      <c r="U672" s="51"/>
      <c r="V672" s="51"/>
      <c r="W672" s="50"/>
      <c r="X672" s="50"/>
    </row>
    <row r="673" s="10" customFormat="true" ht="23.85" hidden="true" customHeight="false" outlineLevel="1" collapsed="false">
      <c r="A673" s="49" t="s">
        <v>1255</v>
      </c>
      <c r="B673" s="50" t="s">
        <v>49</v>
      </c>
      <c r="C673" s="50" t="s">
        <v>1256</v>
      </c>
      <c r="D673" s="50" t="s">
        <v>51</v>
      </c>
      <c r="E673" s="45" t="s">
        <v>1257</v>
      </c>
      <c r="F673" s="7" t="s">
        <v>117</v>
      </c>
      <c r="G673" s="51" t="n">
        <v>49</v>
      </c>
      <c r="H673" s="52"/>
      <c r="I673" s="46" t="n">
        <f aca="false">$D$1116</f>
        <v>0</v>
      </c>
      <c r="J673" s="53" t="n">
        <f aca="false">TRUNC(H673*(1+I673),2)</f>
        <v>0</v>
      </c>
      <c r="K673" s="54" t="n">
        <f aca="false">TRUNC(J673*G673,2)</f>
        <v>0</v>
      </c>
      <c r="L673" s="51"/>
      <c r="M673" s="46"/>
      <c r="N673" s="7"/>
      <c r="O673" s="51"/>
      <c r="P673" s="51"/>
      <c r="Q673" s="51" t="n">
        <f aca="false">K673</f>
        <v>0</v>
      </c>
      <c r="R673" s="51"/>
      <c r="S673" s="51"/>
      <c r="T673" s="51"/>
      <c r="U673" s="51"/>
      <c r="V673" s="51"/>
      <c r="W673" s="50"/>
      <c r="X673" s="50"/>
    </row>
    <row r="674" s="10" customFormat="true" ht="23.85" hidden="true" customHeight="false" outlineLevel="1" collapsed="false">
      <c r="A674" s="49" t="s">
        <v>1258</v>
      </c>
      <c r="B674" s="50" t="s">
        <v>49</v>
      </c>
      <c r="C674" s="50" t="s">
        <v>1259</v>
      </c>
      <c r="D674" s="50" t="s">
        <v>51</v>
      </c>
      <c r="E674" s="45" t="s">
        <v>1260</v>
      </c>
      <c r="F674" s="7" t="s">
        <v>117</v>
      </c>
      <c r="G674" s="51" t="n">
        <v>16</v>
      </c>
      <c r="H674" s="52"/>
      <c r="I674" s="46" t="n">
        <f aca="false">$D$1116</f>
        <v>0</v>
      </c>
      <c r="J674" s="53" t="n">
        <f aca="false">TRUNC(H674*(1+I674),2)</f>
        <v>0</v>
      </c>
      <c r="K674" s="54" t="n">
        <f aca="false">TRUNC(J674*G674,2)</f>
        <v>0</v>
      </c>
      <c r="L674" s="51"/>
      <c r="M674" s="46"/>
      <c r="N674" s="7"/>
      <c r="O674" s="51"/>
      <c r="P674" s="51"/>
      <c r="Q674" s="51" t="n">
        <f aca="false">K674</f>
        <v>0</v>
      </c>
      <c r="R674" s="51"/>
      <c r="S674" s="51"/>
      <c r="T674" s="51"/>
      <c r="U674" s="51"/>
      <c r="V674" s="51"/>
      <c r="W674" s="50"/>
      <c r="X674" s="50"/>
    </row>
    <row r="675" s="43" customFormat="true" ht="14.15" hidden="false" customHeight="false" outlineLevel="0" collapsed="false">
      <c r="A675" s="113" t="s">
        <v>1261</v>
      </c>
      <c r="B675" s="82"/>
      <c r="C675" s="82"/>
      <c r="D675" s="82"/>
      <c r="E675" s="36" t="s">
        <v>1262</v>
      </c>
      <c r="F675" s="37"/>
      <c r="G675" s="37"/>
      <c r="H675" s="52"/>
      <c r="I675" s="37"/>
      <c r="J675" s="37"/>
      <c r="K675" s="39"/>
      <c r="L675" s="40" t="n">
        <f aca="false">SUM(K679:K707)</f>
        <v>0</v>
      </c>
      <c r="M675" s="41" t="e">
        <f aca="false">(L675)/$L$1115</f>
        <v>#DIV/0!</v>
      </c>
      <c r="N675" s="42" t="n">
        <f aca="false">SUM(O675:V675)-K675</f>
        <v>0</v>
      </c>
      <c r="O675" s="40" t="str">
        <f aca="false">IF(SUM(O677:O707)&gt;0,SUM(O677:O707),"-")</f>
        <v>-</v>
      </c>
      <c r="P675" s="40" t="str">
        <f aca="false">IF(SUM(P677:P707)&gt;0,SUM(P677:P707),"-")</f>
        <v>-</v>
      </c>
      <c r="Q675" s="40" t="str">
        <f aca="false">IF(SUM(Q677:Q707)&gt;0,SUM(Q677:Q707),"-")</f>
        <v>-</v>
      </c>
      <c r="R675" s="40" t="str">
        <f aca="false">IF(SUM(R677:R707)&gt;0,SUM(R677:R707),"-")</f>
        <v>-</v>
      </c>
      <c r="S675" s="40" t="str">
        <f aca="false">IF(SUM(S677:S707)&gt;0,SUM(S677:S707),"-")</f>
        <v>-</v>
      </c>
      <c r="T675" s="40" t="str">
        <f aca="false">IF(SUM(T677:T707)&gt;0,SUM(T677:T707),"-")</f>
        <v>-</v>
      </c>
      <c r="U675" s="40" t="str">
        <f aca="false">IF(SUM(U677:U707)&gt;0,SUM(U677:U707),"-")</f>
        <v>-</v>
      </c>
      <c r="V675" s="40" t="str">
        <f aca="false">IF(SUM(V677:V707)&gt;0,SUM(V677:V707),"-")</f>
        <v>-</v>
      </c>
      <c r="W675" s="40" t="str">
        <f aca="false">IF(SUM(W677:W707)&gt;0,SUM(W677:W707),"-")</f>
        <v>-</v>
      </c>
      <c r="X675" s="40" t="str">
        <f aca="false">IF(SUM(X677:X707)&gt;0,SUM(X677:X707),"-")</f>
        <v>-</v>
      </c>
      <c r="IM675" s="44"/>
      <c r="IN675" s="44"/>
    </row>
    <row r="676" s="137" customFormat="true" ht="14.15" hidden="false" customHeight="false" outlineLevel="0" collapsed="false">
      <c r="A676" s="98"/>
      <c r="B676" s="134"/>
      <c r="C676" s="134"/>
      <c r="D676" s="83"/>
      <c r="E676" s="135"/>
      <c r="F676" s="100"/>
      <c r="G676" s="100"/>
      <c r="H676" s="52"/>
      <c r="I676" s="100"/>
      <c r="J676" s="100"/>
      <c r="K676" s="136"/>
      <c r="L676" s="101"/>
      <c r="M676" s="102"/>
      <c r="N676" s="46" t="n">
        <f aca="false">SUM(O676:V676)-K676</f>
        <v>0</v>
      </c>
      <c r="O676" s="100"/>
      <c r="P676" s="100"/>
      <c r="Q676" s="100"/>
      <c r="R676" s="100"/>
      <c r="S676" s="100"/>
      <c r="T676" s="100"/>
      <c r="U676" s="100"/>
      <c r="V676" s="102"/>
      <c r="W676" s="100"/>
      <c r="X676" s="100"/>
      <c r="IM676" s="106"/>
      <c r="IN676" s="106"/>
    </row>
    <row r="677" s="72" customFormat="true" ht="14.15" hidden="true" customHeight="false" outlineLevel="1" collapsed="false">
      <c r="A677" s="65" t="s">
        <v>1263</v>
      </c>
      <c r="B677" s="67"/>
      <c r="C677" s="67"/>
      <c r="D677" s="67"/>
      <c r="E677" s="68" t="s">
        <v>86</v>
      </c>
      <c r="F677" s="66"/>
      <c r="G677" s="66"/>
      <c r="H677" s="55"/>
      <c r="I677" s="66"/>
      <c r="J677" s="66"/>
      <c r="K677" s="84"/>
      <c r="L677" s="69"/>
      <c r="M677" s="70"/>
      <c r="N677" s="71" t="n">
        <f aca="false">SUM(O677:V677)-K677</f>
        <v>0</v>
      </c>
      <c r="O677" s="69"/>
      <c r="P677" s="69"/>
      <c r="Q677" s="69"/>
      <c r="R677" s="69"/>
      <c r="S677" s="69"/>
      <c r="T677" s="69"/>
      <c r="U677" s="69"/>
      <c r="V677" s="69"/>
      <c r="W677" s="71"/>
      <c r="X677" s="71"/>
      <c r="IM677" s="85"/>
      <c r="IN677" s="85"/>
    </row>
    <row r="678" s="80" customFormat="true" ht="14.15" hidden="true" customHeight="false" outlineLevel="1" collapsed="false">
      <c r="A678" s="73" t="s">
        <v>1264</v>
      </c>
      <c r="B678" s="75"/>
      <c r="C678" s="75"/>
      <c r="D678" s="75"/>
      <c r="E678" s="76" t="s">
        <v>1265</v>
      </c>
      <c r="F678" s="74"/>
      <c r="G678" s="74"/>
      <c r="H678" s="55"/>
      <c r="I678" s="74"/>
      <c r="J678" s="74"/>
      <c r="K678" s="94"/>
      <c r="L678" s="77"/>
      <c r="M678" s="78"/>
      <c r="N678" s="79" t="n">
        <f aca="false">SUM(O678:V678)-K678</f>
        <v>0</v>
      </c>
      <c r="O678" s="77"/>
      <c r="P678" s="77"/>
      <c r="Q678" s="77"/>
      <c r="R678" s="77"/>
      <c r="S678" s="77"/>
      <c r="T678" s="77"/>
      <c r="U678" s="77"/>
      <c r="V678" s="77"/>
      <c r="W678" s="79"/>
      <c r="X678" s="79"/>
      <c r="IM678" s="89"/>
      <c r="IN678" s="89"/>
    </row>
    <row r="679" s="9" customFormat="true" ht="23.85" hidden="true" customHeight="false" outlineLevel="1" collapsed="false">
      <c r="A679" s="49" t="s">
        <v>1266</v>
      </c>
      <c r="B679" s="50" t="s">
        <v>49</v>
      </c>
      <c r="C679" s="50" t="s">
        <v>1267</v>
      </c>
      <c r="D679" s="50" t="s">
        <v>80</v>
      </c>
      <c r="E679" s="45" t="s">
        <v>1268</v>
      </c>
      <c r="F679" s="7" t="s">
        <v>117</v>
      </c>
      <c r="G679" s="51" t="n">
        <v>9</v>
      </c>
      <c r="H679" s="52"/>
      <c r="I679" s="46" t="n">
        <f aca="false">$D$1116</f>
        <v>0</v>
      </c>
      <c r="J679" s="53" t="n">
        <f aca="false">TRUNC(H679*(1+I679),2)</f>
        <v>0</v>
      </c>
      <c r="K679" s="54" t="n">
        <f aca="false">TRUNC(J679*G679,2)</f>
        <v>0</v>
      </c>
      <c r="L679" s="51"/>
      <c r="M679" s="46"/>
      <c r="N679" s="7" t="n">
        <f aca="false">SUM(O679:V679)-K679</f>
        <v>0</v>
      </c>
      <c r="O679" s="7"/>
      <c r="P679" s="7"/>
      <c r="Q679" s="7"/>
      <c r="R679" s="7"/>
      <c r="S679" s="7"/>
      <c r="T679" s="7"/>
      <c r="U679" s="7"/>
      <c r="V679" s="7"/>
      <c r="W679" s="7"/>
      <c r="X679" s="51" t="n">
        <f aca="false">K679</f>
        <v>0</v>
      </c>
      <c r="IM679" s="10"/>
      <c r="IN679" s="10"/>
    </row>
    <row r="680" s="80" customFormat="true" ht="12.8" hidden="true" customHeight="false" outlineLevel="1" collapsed="false">
      <c r="A680" s="73" t="s">
        <v>1269</v>
      </c>
      <c r="B680" s="75"/>
      <c r="C680" s="75"/>
      <c r="D680" s="75"/>
      <c r="E680" s="76" t="s">
        <v>1270</v>
      </c>
      <c r="F680" s="74"/>
      <c r="G680" s="74"/>
      <c r="H680" s="55"/>
      <c r="I680" s="74"/>
      <c r="J680" s="74"/>
      <c r="K680" s="94"/>
      <c r="L680" s="77"/>
      <c r="M680" s="78"/>
      <c r="N680" s="79"/>
      <c r="O680" s="77"/>
      <c r="P680" s="77"/>
      <c r="Q680" s="77"/>
      <c r="R680" s="77"/>
      <c r="S680" s="77"/>
      <c r="T680" s="77"/>
      <c r="U680" s="77"/>
      <c r="V680" s="77"/>
      <c r="W680" s="79"/>
      <c r="X680" s="79"/>
      <c r="IM680" s="89"/>
      <c r="IN680" s="89"/>
    </row>
    <row r="681" s="9" customFormat="true" ht="23.85" hidden="true" customHeight="false" outlineLevel="1" collapsed="false">
      <c r="A681" s="49" t="s">
        <v>1271</v>
      </c>
      <c r="B681" s="50" t="s">
        <v>49</v>
      </c>
      <c r="C681" s="50" t="s">
        <v>1272</v>
      </c>
      <c r="D681" s="50" t="s">
        <v>80</v>
      </c>
      <c r="E681" s="45" t="s">
        <v>1273</v>
      </c>
      <c r="F681" s="7" t="s">
        <v>117</v>
      </c>
      <c r="G681" s="51" t="n">
        <v>3</v>
      </c>
      <c r="H681" s="52"/>
      <c r="I681" s="46" t="n">
        <f aca="false">$D$1116</f>
        <v>0</v>
      </c>
      <c r="J681" s="53" t="n">
        <f aca="false">TRUNC(H681*(1+I681),2)</f>
        <v>0</v>
      </c>
      <c r="K681" s="54" t="n">
        <f aca="false">TRUNC(J681*G681,2)</f>
        <v>0</v>
      </c>
      <c r="L681" s="51"/>
      <c r="M681" s="46"/>
      <c r="N681" s="7" t="n">
        <f aca="false">SUM(O681:V681)-K681</f>
        <v>0</v>
      </c>
      <c r="O681" s="51"/>
      <c r="P681" s="51"/>
      <c r="Q681" s="51"/>
      <c r="R681" s="51"/>
      <c r="S681" s="51"/>
      <c r="T681" s="51"/>
      <c r="U681" s="51"/>
      <c r="V681" s="51"/>
      <c r="W681" s="7"/>
      <c r="X681" s="51" t="n">
        <f aca="false">K681</f>
        <v>0</v>
      </c>
      <c r="IM681" s="10"/>
      <c r="IN681" s="10"/>
    </row>
    <row r="682" s="9" customFormat="true" ht="23.85" hidden="true" customHeight="false" outlineLevel="1" collapsed="false">
      <c r="A682" s="49" t="s">
        <v>1274</v>
      </c>
      <c r="B682" s="50" t="s">
        <v>49</v>
      </c>
      <c r="C682" s="50" t="s">
        <v>1275</v>
      </c>
      <c r="D682" s="50" t="s">
        <v>51</v>
      </c>
      <c r="E682" s="45" t="s">
        <v>1276</v>
      </c>
      <c r="F682" s="7" t="s">
        <v>117</v>
      </c>
      <c r="G682" s="51" t="n">
        <v>3</v>
      </c>
      <c r="H682" s="52"/>
      <c r="I682" s="46" t="n">
        <f aca="false">$D$1116</f>
        <v>0</v>
      </c>
      <c r="J682" s="53" t="n">
        <f aca="false">TRUNC(H682*(1+I682),2)</f>
        <v>0</v>
      </c>
      <c r="K682" s="54" t="n">
        <f aca="false">TRUNC(J682*G682,2)</f>
        <v>0</v>
      </c>
      <c r="L682" s="51"/>
      <c r="M682" s="46"/>
      <c r="N682" s="7" t="n">
        <f aca="false">SUM(O682:V682)-K682</f>
        <v>0</v>
      </c>
      <c r="O682" s="51"/>
      <c r="P682" s="51"/>
      <c r="Q682" s="51"/>
      <c r="R682" s="51"/>
      <c r="S682" s="51"/>
      <c r="T682" s="51"/>
      <c r="U682" s="51"/>
      <c r="V682" s="51"/>
      <c r="W682" s="7"/>
      <c r="X682" s="51" t="n">
        <f aca="false">K682</f>
        <v>0</v>
      </c>
      <c r="IM682" s="10"/>
      <c r="IN682" s="10"/>
    </row>
    <row r="683" s="80" customFormat="true" ht="14.15" hidden="true" customHeight="false" outlineLevel="1" collapsed="false">
      <c r="A683" s="73" t="s">
        <v>1277</v>
      </c>
      <c r="B683" s="75"/>
      <c r="C683" s="75"/>
      <c r="D683" s="75"/>
      <c r="E683" s="116" t="s">
        <v>1278</v>
      </c>
      <c r="F683" s="74"/>
      <c r="G683" s="94"/>
      <c r="H683" s="55"/>
      <c r="I683" s="78"/>
      <c r="J683" s="78"/>
      <c r="K683" s="77"/>
      <c r="L683" s="77"/>
      <c r="M683" s="78"/>
      <c r="N683" s="79" t="n">
        <f aca="false">SUM(O683:V683)-K683</f>
        <v>0</v>
      </c>
      <c r="O683" s="77"/>
      <c r="P683" s="77"/>
      <c r="Q683" s="77"/>
      <c r="R683" s="77"/>
      <c r="S683" s="77"/>
      <c r="T683" s="77"/>
      <c r="U683" s="77"/>
      <c r="V683" s="77"/>
      <c r="W683" s="79"/>
      <c r="X683" s="79"/>
      <c r="IM683" s="89"/>
      <c r="IN683" s="89"/>
    </row>
    <row r="684" s="9" customFormat="true" ht="23.85" hidden="true" customHeight="false" outlineLevel="1" collapsed="false">
      <c r="A684" s="49" t="s">
        <v>1279</v>
      </c>
      <c r="B684" s="50" t="s">
        <v>49</v>
      </c>
      <c r="C684" s="50" t="s">
        <v>1280</v>
      </c>
      <c r="D684" s="50" t="s">
        <v>80</v>
      </c>
      <c r="E684" s="45" t="s">
        <v>1281</v>
      </c>
      <c r="F684" s="7" t="s">
        <v>117</v>
      </c>
      <c r="G684" s="51" t="n">
        <v>9</v>
      </c>
      <c r="H684" s="52"/>
      <c r="I684" s="46" t="n">
        <f aca="false">$D$1116</f>
        <v>0</v>
      </c>
      <c r="J684" s="53" t="n">
        <f aca="false">TRUNC(H684*(1+I684),2)</f>
        <v>0</v>
      </c>
      <c r="K684" s="54" t="n">
        <f aca="false">TRUNC(J684*G684,2)</f>
        <v>0</v>
      </c>
      <c r="L684" s="51"/>
      <c r="M684" s="46"/>
      <c r="N684" s="7" t="n">
        <f aca="false">SUM(O684:V684)-K684</f>
        <v>0</v>
      </c>
      <c r="O684" s="51"/>
      <c r="P684" s="51"/>
      <c r="Q684" s="51"/>
      <c r="R684" s="51"/>
      <c r="S684" s="51"/>
      <c r="T684" s="51"/>
      <c r="U684" s="51"/>
      <c r="V684" s="51"/>
      <c r="W684" s="7"/>
      <c r="X684" s="51" t="n">
        <f aca="false">K684</f>
        <v>0</v>
      </c>
      <c r="IM684" s="10"/>
      <c r="IN684" s="10"/>
    </row>
    <row r="685" s="9" customFormat="true" ht="23.85" hidden="true" customHeight="false" outlineLevel="1" collapsed="false">
      <c r="A685" s="49" t="s">
        <v>1282</v>
      </c>
      <c r="B685" s="50" t="s">
        <v>49</v>
      </c>
      <c r="C685" s="50" t="s">
        <v>1283</v>
      </c>
      <c r="D685" s="50" t="s">
        <v>80</v>
      </c>
      <c r="E685" s="45" t="s">
        <v>1284</v>
      </c>
      <c r="F685" s="7" t="s">
        <v>117</v>
      </c>
      <c r="G685" s="51" t="n">
        <v>3</v>
      </c>
      <c r="H685" s="52"/>
      <c r="I685" s="46" t="n">
        <f aca="false">$D$1116</f>
        <v>0</v>
      </c>
      <c r="J685" s="53" t="n">
        <f aca="false">TRUNC(H685*(1+I685),2)</f>
        <v>0</v>
      </c>
      <c r="K685" s="54" t="n">
        <f aca="false">TRUNC(J685*G685,2)</f>
        <v>0</v>
      </c>
      <c r="L685" s="59"/>
      <c r="M685" s="46"/>
      <c r="N685" s="7" t="n">
        <f aca="false">SUM(O685:V685)-K685</f>
        <v>0</v>
      </c>
      <c r="O685" s="51"/>
      <c r="P685" s="51"/>
      <c r="Q685" s="51"/>
      <c r="R685" s="51"/>
      <c r="S685" s="51"/>
      <c r="T685" s="51"/>
      <c r="U685" s="51"/>
      <c r="V685" s="51"/>
      <c r="W685" s="7"/>
      <c r="X685" s="51" t="n">
        <f aca="false">K685</f>
        <v>0</v>
      </c>
      <c r="IM685" s="10"/>
      <c r="IN685" s="10"/>
    </row>
    <row r="686" s="49" customFormat="true" ht="23.85" hidden="true" customHeight="false" outlineLevel="1" collapsed="false">
      <c r="A686" s="49" t="s">
        <v>1285</v>
      </c>
      <c r="B686" s="50" t="s">
        <v>49</v>
      </c>
      <c r="C686" s="50" t="s">
        <v>1286</v>
      </c>
      <c r="D686" s="50" t="s">
        <v>80</v>
      </c>
      <c r="E686" s="45" t="s">
        <v>1287</v>
      </c>
      <c r="F686" s="7" t="s">
        <v>117</v>
      </c>
      <c r="G686" s="51" t="n">
        <v>2</v>
      </c>
      <c r="H686" s="52"/>
      <c r="I686" s="46" t="n">
        <f aca="false">$D$1116</f>
        <v>0</v>
      </c>
      <c r="J686" s="53" t="n">
        <f aca="false">TRUNC(H686*(1+I686),2)</f>
        <v>0</v>
      </c>
      <c r="K686" s="54" t="n">
        <f aca="false">TRUNC(J686*G686,2)</f>
        <v>0</v>
      </c>
      <c r="N686" s="7" t="n">
        <f aca="false">SUM(O686:V686)-K686</f>
        <v>0</v>
      </c>
      <c r="O686" s="51"/>
      <c r="P686" s="51"/>
      <c r="Q686" s="51"/>
      <c r="R686" s="51"/>
      <c r="S686" s="51"/>
      <c r="T686" s="51"/>
      <c r="U686" s="51"/>
      <c r="V686" s="51"/>
      <c r="W686" s="83"/>
      <c r="X686" s="51" t="n">
        <f aca="false">K686</f>
        <v>0</v>
      </c>
      <c r="Y686" s="9"/>
      <c r="Z686" s="128"/>
      <c r="AA686" s="128"/>
      <c r="AB686" s="128"/>
      <c r="AC686" s="128"/>
      <c r="AD686" s="128"/>
      <c r="AE686" s="128"/>
      <c r="AF686" s="128"/>
      <c r="AG686" s="128"/>
    </row>
    <row r="687" s="9" customFormat="true" ht="23.85" hidden="true" customHeight="false" outlineLevel="1" collapsed="false">
      <c r="A687" s="49" t="s">
        <v>1288</v>
      </c>
      <c r="B687" s="50" t="s">
        <v>49</v>
      </c>
      <c r="C687" s="50" t="s">
        <v>1289</v>
      </c>
      <c r="D687" s="50" t="s">
        <v>80</v>
      </c>
      <c r="E687" s="45" t="s">
        <v>1290</v>
      </c>
      <c r="F687" s="7" t="s">
        <v>117</v>
      </c>
      <c r="G687" s="51" t="n">
        <v>2</v>
      </c>
      <c r="H687" s="52"/>
      <c r="I687" s="46" t="n">
        <f aca="false">$D$1116</f>
        <v>0</v>
      </c>
      <c r="J687" s="53" t="n">
        <f aca="false">TRUNC(H687*(1+I687),2)</f>
        <v>0</v>
      </c>
      <c r="K687" s="54" t="n">
        <f aca="false">TRUNC(J687*G687,2)</f>
        <v>0</v>
      </c>
      <c r="L687" s="59"/>
      <c r="M687" s="46"/>
      <c r="N687" s="7" t="n">
        <f aca="false">SUM(O687:V687)-K687</f>
        <v>0</v>
      </c>
      <c r="O687" s="51"/>
      <c r="P687" s="51"/>
      <c r="Q687" s="51"/>
      <c r="R687" s="51"/>
      <c r="S687" s="51"/>
      <c r="T687" s="51"/>
      <c r="U687" s="51"/>
      <c r="V687" s="51"/>
      <c r="W687" s="7"/>
      <c r="X687" s="51" t="n">
        <f aca="false">K687</f>
        <v>0</v>
      </c>
      <c r="IM687" s="10"/>
      <c r="IN687" s="10"/>
    </row>
    <row r="688" s="72" customFormat="true" ht="14.15" hidden="true" customHeight="false" outlineLevel="1" collapsed="false">
      <c r="A688" s="65" t="s">
        <v>1291</v>
      </c>
      <c r="B688" s="67"/>
      <c r="C688" s="67"/>
      <c r="D688" s="67"/>
      <c r="E688" s="68" t="s">
        <v>166</v>
      </c>
      <c r="F688" s="66"/>
      <c r="G688" s="66"/>
      <c r="H688" s="55"/>
      <c r="I688" s="66"/>
      <c r="J688" s="66"/>
      <c r="K688" s="84"/>
      <c r="L688" s="69"/>
      <c r="M688" s="70"/>
      <c r="N688" s="71" t="n">
        <f aca="false">SUM(O688:V688)-K688</f>
        <v>0</v>
      </c>
      <c r="O688" s="69"/>
      <c r="P688" s="69"/>
      <c r="Q688" s="69"/>
      <c r="R688" s="69"/>
      <c r="S688" s="69"/>
      <c r="T688" s="69"/>
      <c r="U688" s="69"/>
      <c r="V688" s="69"/>
      <c r="W688" s="71"/>
      <c r="X688" s="71"/>
      <c r="IM688" s="85"/>
      <c r="IN688" s="85"/>
    </row>
    <row r="689" s="80" customFormat="true" ht="14.15" hidden="true" customHeight="false" outlineLevel="1" collapsed="false">
      <c r="A689" s="73" t="s">
        <v>1292</v>
      </c>
      <c r="B689" s="75"/>
      <c r="C689" s="75"/>
      <c r="D689" s="75"/>
      <c r="E689" s="76" t="s">
        <v>1265</v>
      </c>
      <c r="F689" s="74"/>
      <c r="G689" s="94"/>
      <c r="H689" s="55"/>
      <c r="I689" s="78"/>
      <c r="J689" s="78"/>
      <c r="K689" s="77"/>
      <c r="L689" s="77"/>
      <c r="M689" s="78"/>
      <c r="N689" s="79" t="n">
        <f aca="false">SUM(O689:V689)-K689</f>
        <v>0</v>
      </c>
      <c r="O689" s="77"/>
      <c r="P689" s="77"/>
      <c r="Q689" s="77"/>
      <c r="R689" s="77"/>
      <c r="S689" s="77"/>
      <c r="T689" s="77"/>
      <c r="U689" s="77"/>
      <c r="V689" s="77"/>
      <c r="W689" s="79"/>
      <c r="X689" s="79"/>
      <c r="IM689" s="89"/>
      <c r="IN689" s="89"/>
    </row>
    <row r="690" s="49" customFormat="true" ht="23.85" hidden="true" customHeight="false" outlineLevel="1" collapsed="false">
      <c r="A690" s="49" t="s">
        <v>1292</v>
      </c>
      <c r="B690" s="50" t="s">
        <v>49</v>
      </c>
      <c r="C690" s="50" t="s">
        <v>1267</v>
      </c>
      <c r="D690" s="50" t="s">
        <v>80</v>
      </c>
      <c r="E690" s="45" t="s">
        <v>1268</v>
      </c>
      <c r="F690" s="7" t="s">
        <v>117</v>
      </c>
      <c r="G690" s="51" t="n">
        <v>3</v>
      </c>
      <c r="H690" s="52"/>
      <c r="I690" s="46" t="n">
        <f aca="false">$D$1116</f>
        <v>0</v>
      </c>
      <c r="J690" s="53" t="n">
        <f aca="false">TRUNC(H690*(1+I690),2)</f>
        <v>0</v>
      </c>
      <c r="K690" s="54" t="n">
        <f aca="false">TRUNC(J690*G690,2)</f>
        <v>0</v>
      </c>
      <c r="N690" s="7" t="n">
        <f aca="false">SUM(O690:V690)-K690</f>
        <v>0</v>
      </c>
      <c r="O690" s="51"/>
      <c r="P690" s="51"/>
      <c r="Q690" s="51"/>
      <c r="R690" s="51"/>
      <c r="S690" s="51"/>
      <c r="T690" s="51"/>
      <c r="U690" s="51"/>
      <c r="V690" s="51"/>
      <c r="W690" s="83"/>
      <c r="X690" s="51" t="n">
        <f aca="false">K690</f>
        <v>0</v>
      </c>
      <c r="Y690" s="9"/>
      <c r="Z690" s="128"/>
      <c r="AA690" s="128"/>
      <c r="AB690" s="128"/>
      <c r="AC690" s="128"/>
      <c r="AD690" s="128"/>
      <c r="AE690" s="128"/>
      <c r="AF690" s="128"/>
      <c r="AG690" s="128"/>
    </row>
    <row r="691" s="80" customFormat="true" ht="12.8" hidden="true" customHeight="false" outlineLevel="1" collapsed="false">
      <c r="A691" s="73" t="s">
        <v>1293</v>
      </c>
      <c r="B691" s="75"/>
      <c r="C691" s="75"/>
      <c r="D691" s="75"/>
      <c r="E691" s="76" t="s">
        <v>1270</v>
      </c>
      <c r="F691" s="74"/>
      <c r="G691" s="74"/>
      <c r="H691" s="55"/>
      <c r="I691" s="74"/>
      <c r="J691" s="74"/>
      <c r="K691" s="94"/>
      <c r="L691" s="77"/>
      <c r="M691" s="78"/>
      <c r="N691" s="79"/>
      <c r="O691" s="77"/>
      <c r="P691" s="77"/>
      <c r="Q691" s="77"/>
      <c r="R691" s="77"/>
      <c r="S691" s="77"/>
      <c r="T691" s="77"/>
      <c r="U691" s="77"/>
      <c r="V691" s="77"/>
      <c r="W691" s="79"/>
      <c r="X691" s="79"/>
      <c r="IM691" s="89"/>
      <c r="IN691" s="89"/>
    </row>
    <row r="692" s="49" customFormat="true" ht="23.85" hidden="true" customHeight="false" outlineLevel="1" collapsed="false">
      <c r="A692" s="49" t="s">
        <v>1294</v>
      </c>
      <c r="B692" s="50" t="s">
        <v>49</v>
      </c>
      <c r="C692" s="50" t="s">
        <v>1272</v>
      </c>
      <c r="D692" s="50" t="s">
        <v>80</v>
      </c>
      <c r="E692" s="45" t="s">
        <v>1273</v>
      </c>
      <c r="F692" s="7" t="s">
        <v>117</v>
      </c>
      <c r="G692" s="51" t="n">
        <v>1</v>
      </c>
      <c r="H692" s="52"/>
      <c r="I692" s="46" t="n">
        <f aca="false">$D$1116</f>
        <v>0</v>
      </c>
      <c r="J692" s="53" t="n">
        <f aca="false">TRUNC(H692*(1+I692),2)</f>
        <v>0</v>
      </c>
      <c r="K692" s="54" t="n">
        <f aca="false">TRUNC(J692*G692,2)</f>
        <v>0</v>
      </c>
      <c r="N692" s="7" t="n">
        <f aca="false">SUM(O692:V692)-K692</f>
        <v>0</v>
      </c>
      <c r="O692" s="51"/>
      <c r="P692" s="51"/>
      <c r="Q692" s="51"/>
      <c r="R692" s="51"/>
      <c r="S692" s="51"/>
      <c r="T692" s="51"/>
      <c r="U692" s="51"/>
      <c r="V692" s="51"/>
      <c r="W692" s="83"/>
      <c r="X692" s="51" t="n">
        <f aca="false">K692</f>
        <v>0</v>
      </c>
      <c r="Y692" s="9"/>
      <c r="Z692" s="128"/>
      <c r="AA692" s="128"/>
      <c r="AB692" s="128"/>
      <c r="AC692" s="128"/>
      <c r="AD692" s="128"/>
      <c r="AE692" s="128"/>
      <c r="AF692" s="128"/>
      <c r="AG692" s="128"/>
    </row>
    <row r="693" s="49" customFormat="true" ht="23.85" hidden="true" customHeight="false" outlineLevel="1" collapsed="false">
      <c r="A693" s="49" t="s">
        <v>1295</v>
      </c>
      <c r="B693" s="50" t="s">
        <v>49</v>
      </c>
      <c r="C693" s="50" t="s">
        <v>1275</v>
      </c>
      <c r="D693" s="50" t="s">
        <v>51</v>
      </c>
      <c r="E693" s="45" t="s">
        <v>1276</v>
      </c>
      <c r="F693" s="7" t="s">
        <v>117</v>
      </c>
      <c r="G693" s="51" t="n">
        <v>1</v>
      </c>
      <c r="H693" s="52"/>
      <c r="I693" s="46" t="n">
        <f aca="false">$D$1116</f>
        <v>0</v>
      </c>
      <c r="J693" s="53" t="n">
        <f aca="false">TRUNC(H693*(1+I693),2)</f>
        <v>0</v>
      </c>
      <c r="K693" s="54" t="n">
        <f aca="false">TRUNC(J693*G693,2)</f>
        <v>0</v>
      </c>
      <c r="N693" s="7" t="n">
        <f aca="false">SUM(O693:V693)-K693</f>
        <v>0</v>
      </c>
      <c r="O693" s="51"/>
      <c r="P693" s="51"/>
      <c r="Q693" s="51"/>
      <c r="R693" s="51"/>
      <c r="S693" s="51"/>
      <c r="T693" s="51"/>
      <c r="U693" s="51"/>
      <c r="V693" s="51"/>
      <c r="W693" s="83"/>
      <c r="X693" s="51" t="n">
        <f aca="false">K693</f>
        <v>0</v>
      </c>
      <c r="Y693" s="9"/>
      <c r="Z693" s="128"/>
      <c r="AA693" s="128"/>
      <c r="AB693" s="128"/>
      <c r="AC693" s="128"/>
      <c r="AD693" s="128"/>
      <c r="AE693" s="128"/>
      <c r="AF693" s="128"/>
      <c r="AG693" s="128"/>
    </row>
    <row r="694" s="80" customFormat="true" ht="14.15" hidden="true" customHeight="false" outlineLevel="1" collapsed="false">
      <c r="A694" s="73" t="s">
        <v>1296</v>
      </c>
      <c r="B694" s="75"/>
      <c r="C694" s="75"/>
      <c r="D694" s="75"/>
      <c r="E694" s="116" t="s">
        <v>1278</v>
      </c>
      <c r="F694" s="74"/>
      <c r="G694" s="94"/>
      <c r="H694" s="55"/>
      <c r="I694" s="78"/>
      <c r="J694" s="78"/>
      <c r="K694" s="77"/>
      <c r="L694" s="77"/>
      <c r="M694" s="78"/>
      <c r="N694" s="79" t="n">
        <f aca="false">SUM(O694:V694)-K694</f>
        <v>0</v>
      </c>
      <c r="O694" s="77"/>
      <c r="P694" s="77"/>
      <c r="Q694" s="77"/>
      <c r="R694" s="77"/>
      <c r="S694" s="77"/>
      <c r="T694" s="77"/>
      <c r="U694" s="77"/>
      <c r="V694" s="77"/>
      <c r="W694" s="79"/>
      <c r="X694" s="79"/>
      <c r="IM694" s="89"/>
      <c r="IN694" s="89"/>
    </row>
    <row r="695" s="9" customFormat="true" ht="23.85" hidden="true" customHeight="false" outlineLevel="1" collapsed="false">
      <c r="A695" s="49" t="s">
        <v>1297</v>
      </c>
      <c r="B695" s="50" t="s">
        <v>49</v>
      </c>
      <c r="C695" s="50" t="s">
        <v>1280</v>
      </c>
      <c r="D695" s="50" t="s">
        <v>80</v>
      </c>
      <c r="E695" s="45" t="s">
        <v>1281</v>
      </c>
      <c r="F695" s="7" t="s">
        <v>117</v>
      </c>
      <c r="G695" s="51" t="n">
        <v>3</v>
      </c>
      <c r="H695" s="52"/>
      <c r="I695" s="46" t="n">
        <f aca="false">$D$1116</f>
        <v>0</v>
      </c>
      <c r="J695" s="53" t="n">
        <f aca="false">TRUNC(H695*(1+I695),2)</f>
        <v>0</v>
      </c>
      <c r="K695" s="54" t="n">
        <f aca="false">TRUNC(J695*G695,2)</f>
        <v>0</v>
      </c>
      <c r="L695" s="51"/>
      <c r="M695" s="46"/>
      <c r="N695" s="7" t="n">
        <f aca="false">SUM(O695:V695)-K695</f>
        <v>0</v>
      </c>
      <c r="O695" s="51"/>
      <c r="P695" s="51"/>
      <c r="Q695" s="51"/>
      <c r="R695" s="51"/>
      <c r="S695" s="51"/>
      <c r="T695" s="51"/>
      <c r="U695" s="51"/>
      <c r="V695" s="51"/>
      <c r="W695" s="7"/>
      <c r="X695" s="51" t="n">
        <f aca="false">K695</f>
        <v>0</v>
      </c>
      <c r="IM695" s="10"/>
      <c r="IN695" s="10"/>
    </row>
    <row r="696" s="9" customFormat="true" ht="23.85" hidden="true" customHeight="false" outlineLevel="1" collapsed="false">
      <c r="A696" s="49" t="s">
        <v>1298</v>
      </c>
      <c r="B696" s="50" t="s">
        <v>49</v>
      </c>
      <c r="C696" s="50" t="s">
        <v>1283</v>
      </c>
      <c r="D696" s="50" t="s">
        <v>80</v>
      </c>
      <c r="E696" s="45" t="s">
        <v>1284</v>
      </c>
      <c r="F696" s="7" t="s">
        <v>117</v>
      </c>
      <c r="G696" s="51" t="n">
        <v>1</v>
      </c>
      <c r="H696" s="52"/>
      <c r="I696" s="46" t="n">
        <f aca="false">$D$1116</f>
        <v>0</v>
      </c>
      <c r="J696" s="53" t="n">
        <f aca="false">TRUNC(H696*(1+I696),2)</f>
        <v>0</v>
      </c>
      <c r="K696" s="54" t="n">
        <f aca="false">TRUNC(J696*G696,2)</f>
        <v>0</v>
      </c>
      <c r="L696" s="59"/>
      <c r="M696" s="46"/>
      <c r="N696" s="7" t="n">
        <f aca="false">SUM(O696:V696)-K696</f>
        <v>0</v>
      </c>
      <c r="O696" s="51"/>
      <c r="P696" s="51"/>
      <c r="Q696" s="51"/>
      <c r="R696" s="51"/>
      <c r="S696" s="51"/>
      <c r="T696" s="51"/>
      <c r="U696" s="51"/>
      <c r="V696" s="51"/>
      <c r="W696" s="7"/>
      <c r="X696" s="51" t="n">
        <f aca="false">K696</f>
        <v>0</v>
      </c>
      <c r="IM696" s="10"/>
      <c r="IN696" s="10"/>
    </row>
    <row r="697" s="9" customFormat="true" ht="23.85" hidden="true" customHeight="false" outlineLevel="1" collapsed="false">
      <c r="A697" s="49" t="s">
        <v>1299</v>
      </c>
      <c r="B697" s="50" t="s">
        <v>49</v>
      </c>
      <c r="C697" s="50" t="s">
        <v>1286</v>
      </c>
      <c r="D697" s="50" t="s">
        <v>80</v>
      </c>
      <c r="E697" s="45" t="s">
        <v>1287</v>
      </c>
      <c r="F697" s="7" t="s">
        <v>117</v>
      </c>
      <c r="G697" s="51" t="n">
        <v>1</v>
      </c>
      <c r="H697" s="52"/>
      <c r="I697" s="46" t="n">
        <f aca="false">$D$1116</f>
        <v>0</v>
      </c>
      <c r="J697" s="53" t="n">
        <f aca="false">TRUNC(H697*(1+I697),2)</f>
        <v>0</v>
      </c>
      <c r="K697" s="54" t="n">
        <f aca="false">TRUNC(J697*G697,2)</f>
        <v>0</v>
      </c>
      <c r="L697" s="59"/>
      <c r="M697" s="46"/>
      <c r="N697" s="7"/>
      <c r="O697" s="51"/>
      <c r="P697" s="51"/>
      <c r="Q697" s="51"/>
      <c r="R697" s="51"/>
      <c r="S697" s="51"/>
      <c r="T697" s="51"/>
      <c r="U697" s="51"/>
      <c r="V697" s="51"/>
      <c r="W697" s="7"/>
      <c r="X697" s="51" t="n">
        <f aca="false">K697</f>
        <v>0</v>
      </c>
      <c r="IM697" s="10"/>
      <c r="IN697" s="10"/>
    </row>
    <row r="698" s="49" customFormat="true" ht="23.85" hidden="true" customHeight="false" outlineLevel="1" collapsed="false">
      <c r="A698" s="49" t="s">
        <v>1300</v>
      </c>
      <c r="B698" s="50" t="s">
        <v>49</v>
      </c>
      <c r="C698" s="50" t="s">
        <v>1289</v>
      </c>
      <c r="D698" s="50" t="s">
        <v>80</v>
      </c>
      <c r="E698" s="45" t="s">
        <v>1290</v>
      </c>
      <c r="F698" s="7" t="s">
        <v>117</v>
      </c>
      <c r="G698" s="51" t="n">
        <v>1</v>
      </c>
      <c r="H698" s="52"/>
      <c r="I698" s="46" t="n">
        <f aca="false">$D$1116</f>
        <v>0</v>
      </c>
      <c r="J698" s="53" t="n">
        <f aca="false">TRUNC(H698*(1+I698),2)</f>
        <v>0</v>
      </c>
      <c r="K698" s="54" t="n">
        <f aca="false">TRUNC(J698*G698,2)</f>
        <v>0</v>
      </c>
      <c r="N698" s="7" t="n">
        <f aca="false">SUM(O698:V698)-K698</f>
        <v>0</v>
      </c>
      <c r="O698" s="51"/>
      <c r="P698" s="51"/>
      <c r="Q698" s="51"/>
      <c r="R698" s="51"/>
      <c r="S698" s="51"/>
      <c r="T698" s="51"/>
      <c r="U698" s="51"/>
      <c r="V698" s="51"/>
      <c r="W698" s="83"/>
      <c r="X698" s="51" t="n">
        <f aca="false">K698</f>
        <v>0</v>
      </c>
      <c r="Y698" s="9"/>
      <c r="Z698" s="128"/>
      <c r="AA698" s="128"/>
      <c r="AB698" s="128"/>
      <c r="AC698" s="128"/>
      <c r="AD698" s="128"/>
      <c r="AE698" s="128"/>
      <c r="AF698" s="128"/>
      <c r="AG698" s="128"/>
    </row>
    <row r="699" s="72" customFormat="true" ht="14.15" hidden="true" customHeight="false" outlineLevel="1" collapsed="false">
      <c r="A699" s="65" t="s">
        <v>1301</v>
      </c>
      <c r="B699" s="67"/>
      <c r="C699" s="67"/>
      <c r="D699" s="67"/>
      <c r="E699" s="68" t="s">
        <v>195</v>
      </c>
      <c r="F699" s="66"/>
      <c r="G699" s="66"/>
      <c r="H699" s="55"/>
      <c r="I699" s="66"/>
      <c r="J699" s="66"/>
      <c r="K699" s="84"/>
      <c r="L699" s="69"/>
      <c r="M699" s="70"/>
      <c r="N699" s="71" t="n">
        <f aca="false">SUM(O699:V699)-K699</f>
        <v>0</v>
      </c>
      <c r="O699" s="69"/>
      <c r="P699" s="69"/>
      <c r="Q699" s="69"/>
      <c r="R699" s="69"/>
      <c r="S699" s="69"/>
      <c r="T699" s="69"/>
      <c r="U699" s="69"/>
      <c r="V699" s="69"/>
      <c r="W699" s="71"/>
      <c r="X699" s="71"/>
      <c r="IM699" s="85"/>
      <c r="IN699" s="85"/>
    </row>
    <row r="700" s="80" customFormat="true" ht="14.15" hidden="true" customHeight="false" outlineLevel="1" collapsed="false">
      <c r="A700" s="73" t="s">
        <v>1302</v>
      </c>
      <c r="B700" s="75"/>
      <c r="C700" s="75"/>
      <c r="D700" s="75"/>
      <c r="E700" s="116" t="s">
        <v>1303</v>
      </c>
      <c r="F700" s="74"/>
      <c r="G700" s="94"/>
      <c r="H700" s="55"/>
      <c r="I700" s="78"/>
      <c r="J700" s="78"/>
      <c r="K700" s="77"/>
      <c r="L700" s="77"/>
      <c r="M700" s="78"/>
      <c r="N700" s="79" t="n">
        <f aca="false">SUM(O700:V700)-K700</f>
        <v>0</v>
      </c>
      <c r="O700" s="77"/>
      <c r="P700" s="77"/>
      <c r="Q700" s="77"/>
      <c r="R700" s="77"/>
      <c r="S700" s="77"/>
      <c r="T700" s="77"/>
      <c r="U700" s="77"/>
      <c r="V700" s="77"/>
      <c r="W700" s="79"/>
      <c r="X700" s="79"/>
      <c r="IM700" s="89"/>
      <c r="IN700" s="89"/>
    </row>
    <row r="701" s="9" customFormat="true" ht="35.05" hidden="true" customHeight="false" outlineLevel="1" collapsed="false">
      <c r="A701" s="49" t="s">
        <v>1304</v>
      </c>
      <c r="B701" s="50" t="s">
        <v>49</v>
      </c>
      <c r="C701" s="50" t="s">
        <v>1305</v>
      </c>
      <c r="D701" s="50" t="s">
        <v>80</v>
      </c>
      <c r="E701" s="45" t="s">
        <v>1306</v>
      </c>
      <c r="F701" s="7" t="s">
        <v>130</v>
      </c>
      <c r="G701" s="51" t="n">
        <v>9</v>
      </c>
      <c r="H701" s="52"/>
      <c r="I701" s="46" t="n">
        <f aca="false">$D$1116</f>
        <v>0</v>
      </c>
      <c r="J701" s="53" t="n">
        <f aca="false">TRUNC(H701*(1+I701),2)</f>
        <v>0</v>
      </c>
      <c r="K701" s="54" t="n">
        <f aca="false">TRUNC(J701*G701,2)</f>
        <v>0</v>
      </c>
      <c r="L701" s="51"/>
      <c r="M701" s="46"/>
      <c r="N701" s="7" t="n">
        <f aca="false">SUM(O701:V701)-K701</f>
        <v>0</v>
      </c>
      <c r="O701" s="51"/>
      <c r="P701" s="51"/>
      <c r="Q701" s="51" t="n">
        <f aca="false">K701</f>
        <v>0</v>
      </c>
      <c r="R701" s="51"/>
      <c r="S701" s="51"/>
      <c r="T701" s="51"/>
      <c r="U701" s="51"/>
      <c r="V701" s="51"/>
      <c r="W701" s="7"/>
      <c r="X701" s="7"/>
      <c r="IM701" s="10"/>
      <c r="IN701" s="10"/>
    </row>
    <row r="702" s="9" customFormat="true" ht="35.05" hidden="true" customHeight="false" outlineLevel="1" collapsed="false">
      <c r="A702" s="49" t="s">
        <v>1307</v>
      </c>
      <c r="B702" s="50" t="s">
        <v>49</v>
      </c>
      <c r="C702" s="50" t="s">
        <v>1308</v>
      </c>
      <c r="D702" s="50" t="s">
        <v>80</v>
      </c>
      <c r="E702" s="45" t="s">
        <v>1309</v>
      </c>
      <c r="F702" s="7" t="s">
        <v>130</v>
      </c>
      <c r="G702" s="51" t="n">
        <v>0.9</v>
      </c>
      <c r="H702" s="52"/>
      <c r="I702" s="46" t="n">
        <f aca="false">$D$1116</f>
        <v>0</v>
      </c>
      <c r="J702" s="53" t="n">
        <f aca="false">TRUNC(H702*(1+I702),2)</f>
        <v>0</v>
      </c>
      <c r="K702" s="54" t="n">
        <f aca="false">TRUNC(J702*G702,2)</f>
        <v>0</v>
      </c>
      <c r="L702" s="59"/>
      <c r="M702" s="46"/>
      <c r="N702" s="7" t="n">
        <f aca="false">SUM(O702:V702)-K702</f>
        <v>0</v>
      </c>
      <c r="O702" s="51"/>
      <c r="P702" s="51"/>
      <c r="Q702" s="51" t="n">
        <f aca="false">K702</f>
        <v>0</v>
      </c>
      <c r="R702" s="51"/>
      <c r="S702" s="51"/>
      <c r="T702" s="51"/>
      <c r="U702" s="51"/>
      <c r="V702" s="51"/>
      <c r="W702" s="7"/>
      <c r="X702" s="7"/>
      <c r="IM702" s="10"/>
      <c r="IN702" s="10"/>
    </row>
    <row r="703" s="72" customFormat="true" ht="14.15" hidden="true" customHeight="false" outlineLevel="1" collapsed="false">
      <c r="A703" s="65" t="s">
        <v>1310</v>
      </c>
      <c r="B703" s="67"/>
      <c r="C703" s="67"/>
      <c r="D703" s="67"/>
      <c r="E703" s="115" t="s">
        <v>1311</v>
      </c>
      <c r="F703" s="66"/>
      <c r="G703" s="66"/>
      <c r="H703" s="55"/>
      <c r="I703" s="66"/>
      <c r="J703" s="66"/>
      <c r="K703" s="84"/>
      <c r="L703" s="69"/>
      <c r="M703" s="70"/>
      <c r="N703" s="71" t="n">
        <f aca="false">SUM(O703:V703)-K703</f>
        <v>0</v>
      </c>
      <c r="O703" s="69"/>
      <c r="P703" s="69"/>
      <c r="Q703" s="69"/>
      <c r="R703" s="69"/>
      <c r="S703" s="69"/>
      <c r="T703" s="69"/>
      <c r="U703" s="69"/>
      <c r="V703" s="69"/>
      <c r="W703" s="71"/>
      <c r="X703" s="71"/>
      <c r="IM703" s="85"/>
      <c r="IN703" s="85"/>
    </row>
    <row r="704" s="9" customFormat="true" ht="23.85" hidden="true" customHeight="false" outlineLevel="1" collapsed="false">
      <c r="A704" s="49" t="s">
        <v>1312</v>
      </c>
      <c r="B704" s="50" t="s">
        <v>49</v>
      </c>
      <c r="C704" s="50" t="s">
        <v>1313</v>
      </c>
      <c r="D704" s="50" t="s">
        <v>80</v>
      </c>
      <c r="E704" s="45" t="s">
        <v>1314</v>
      </c>
      <c r="F704" s="7" t="s">
        <v>117</v>
      </c>
      <c r="G704" s="51" t="n">
        <v>1</v>
      </c>
      <c r="H704" s="52"/>
      <c r="I704" s="46" t="n">
        <f aca="false">$D$1116</f>
        <v>0</v>
      </c>
      <c r="J704" s="53" t="n">
        <f aca="false">TRUNC(H704*(1+I704),2)</f>
        <v>0</v>
      </c>
      <c r="K704" s="54" t="n">
        <f aca="false">TRUNC(J704*G704,2)</f>
        <v>0</v>
      </c>
      <c r="L704" s="51"/>
      <c r="M704" s="46"/>
      <c r="N704" s="7" t="n">
        <f aca="false">SUM(O704:V704)-K704</f>
        <v>0</v>
      </c>
      <c r="O704" s="51"/>
      <c r="P704" s="51"/>
      <c r="Q704" s="51"/>
      <c r="R704" s="51"/>
      <c r="S704" s="51"/>
      <c r="T704" s="51"/>
      <c r="U704" s="51"/>
      <c r="V704" s="51"/>
      <c r="W704" s="7"/>
      <c r="X704" s="51" t="n">
        <f aca="false">K704</f>
        <v>0</v>
      </c>
      <c r="IM704" s="10"/>
      <c r="IN704" s="10"/>
    </row>
    <row r="705" s="9" customFormat="true" ht="14.15" hidden="true" customHeight="false" outlineLevel="1" collapsed="false">
      <c r="A705" s="49" t="s">
        <v>1315</v>
      </c>
      <c r="B705" s="50" t="s">
        <v>49</v>
      </c>
      <c r="C705" s="50" t="s">
        <v>1316</v>
      </c>
      <c r="D705" s="50" t="s">
        <v>80</v>
      </c>
      <c r="E705" s="45" t="s">
        <v>1317</v>
      </c>
      <c r="F705" s="7" t="s">
        <v>117</v>
      </c>
      <c r="G705" s="51" t="n">
        <v>1</v>
      </c>
      <c r="H705" s="52"/>
      <c r="I705" s="46" t="n">
        <f aca="false">$D$1116</f>
        <v>0</v>
      </c>
      <c r="J705" s="53" t="n">
        <f aca="false">TRUNC(H705*(1+I705),2)</f>
        <v>0</v>
      </c>
      <c r="K705" s="54" t="n">
        <f aca="false">TRUNC(J705*G705,2)</f>
        <v>0</v>
      </c>
      <c r="L705" s="59"/>
      <c r="M705" s="46"/>
      <c r="N705" s="7" t="n">
        <f aca="false">SUM(O705:V705)-K705</f>
        <v>0</v>
      </c>
      <c r="O705" s="51"/>
      <c r="P705" s="51"/>
      <c r="Q705" s="51"/>
      <c r="R705" s="51"/>
      <c r="S705" s="51"/>
      <c r="T705" s="51"/>
      <c r="U705" s="51"/>
      <c r="V705" s="51"/>
      <c r="W705" s="7"/>
      <c r="X705" s="51" t="n">
        <f aca="false">K705</f>
        <v>0</v>
      </c>
      <c r="IM705" s="10"/>
      <c r="IN705" s="10"/>
    </row>
    <row r="706" s="9" customFormat="true" ht="12.8" hidden="true" customHeight="false" outlineLevel="1" collapsed="false">
      <c r="A706" s="49" t="s">
        <v>1318</v>
      </c>
      <c r="B706" s="50" t="s">
        <v>49</v>
      </c>
      <c r="C706" s="50" t="s">
        <v>1319</v>
      </c>
      <c r="D706" s="50" t="s">
        <v>80</v>
      </c>
      <c r="E706" s="45" t="s">
        <v>1320</v>
      </c>
      <c r="F706" s="7" t="s">
        <v>117</v>
      </c>
      <c r="G706" s="51" t="n">
        <v>1</v>
      </c>
      <c r="H706" s="52"/>
      <c r="I706" s="46" t="n">
        <f aca="false">$D$1116</f>
        <v>0</v>
      </c>
      <c r="J706" s="53" t="n">
        <f aca="false">TRUNC(H706*(1+I706),2)</f>
        <v>0</v>
      </c>
      <c r="K706" s="54" t="n">
        <f aca="false">TRUNC(J706*G706,2)</f>
        <v>0</v>
      </c>
      <c r="L706" s="59"/>
      <c r="M706" s="46"/>
      <c r="N706" s="7"/>
      <c r="O706" s="51"/>
      <c r="P706" s="51"/>
      <c r="Q706" s="51"/>
      <c r="R706" s="51"/>
      <c r="S706" s="51"/>
      <c r="T706" s="51"/>
      <c r="U706" s="51"/>
      <c r="V706" s="51"/>
      <c r="W706" s="7"/>
      <c r="X706" s="51" t="n">
        <f aca="false">K706</f>
        <v>0</v>
      </c>
      <c r="IM706" s="10"/>
      <c r="IN706" s="10"/>
    </row>
    <row r="707" s="49" customFormat="true" ht="14.15" hidden="true" customHeight="false" outlineLevel="1" collapsed="false">
      <c r="A707" s="49" t="s">
        <v>1321</v>
      </c>
      <c r="B707" s="50" t="s">
        <v>49</v>
      </c>
      <c r="C707" s="50" t="s">
        <v>1322</v>
      </c>
      <c r="D707" s="50" t="s">
        <v>80</v>
      </c>
      <c r="E707" s="45" t="s">
        <v>1323</v>
      </c>
      <c r="F707" s="7" t="s">
        <v>117</v>
      </c>
      <c r="G707" s="51" t="n">
        <v>1</v>
      </c>
      <c r="H707" s="52"/>
      <c r="I707" s="46" t="n">
        <f aca="false">$D$1116</f>
        <v>0</v>
      </c>
      <c r="J707" s="53" t="n">
        <f aca="false">TRUNC(H707*(1+I707),2)</f>
        <v>0</v>
      </c>
      <c r="K707" s="54" t="n">
        <f aca="false">TRUNC(J707*G707,2)</f>
        <v>0</v>
      </c>
      <c r="N707" s="7" t="n">
        <f aca="false">SUM(O707:V707)-K707</f>
        <v>0</v>
      </c>
      <c r="O707" s="51"/>
      <c r="P707" s="51"/>
      <c r="Q707" s="51"/>
      <c r="R707" s="51"/>
      <c r="S707" s="51"/>
      <c r="T707" s="51"/>
      <c r="U707" s="51"/>
      <c r="V707" s="51"/>
      <c r="W707" s="83"/>
      <c r="X707" s="51" t="n">
        <f aca="false">K707</f>
        <v>0</v>
      </c>
      <c r="Y707" s="9"/>
      <c r="Z707" s="128"/>
      <c r="AA707" s="128"/>
      <c r="AB707" s="128"/>
      <c r="AC707" s="128"/>
      <c r="AD707" s="128"/>
      <c r="AE707" s="128"/>
      <c r="AF707" s="128"/>
      <c r="AG707" s="128"/>
    </row>
    <row r="708" s="138" customFormat="true" ht="14.15" hidden="false" customHeight="false" outlineLevel="0" collapsed="false">
      <c r="A708" s="113" t="s">
        <v>1324</v>
      </c>
      <c r="B708" s="82"/>
      <c r="C708" s="82"/>
      <c r="D708" s="82"/>
      <c r="E708" s="36" t="s">
        <v>1325</v>
      </c>
      <c r="F708" s="37"/>
      <c r="G708" s="37"/>
      <c r="H708" s="52"/>
      <c r="I708" s="37"/>
      <c r="J708" s="37"/>
      <c r="K708" s="39"/>
      <c r="L708" s="40" t="n">
        <f aca="false">SUM(K711:K941)</f>
        <v>0</v>
      </c>
      <c r="M708" s="41" t="e">
        <f aca="false">(L708)/$L$1115</f>
        <v>#DIV/0!</v>
      </c>
      <c r="N708" s="42" t="n">
        <f aca="false">SUM(O708:V708)-K708</f>
        <v>0</v>
      </c>
      <c r="O708" s="40" t="str">
        <f aca="false">IF(SUM(O711:O941)&gt;0,SUM(O711:O941),"-")</f>
        <v>-</v>
      </c>
      <c r="P708" s="40" t="str">
        <f aca="false">IF(SUM(P711:P941)&gt;0,SUM(P711:P941),"-")</f>
        <v>-</v>
      </c>
      <c r="Q708" s="40" t="str">
        <f aca="false">IF(SUM(Q711:Q941)&gt;0,SUM(Q711:Q941),"-")</f>
        <v>-</v>
      </c>
      <c r="R708" s="40" t="str">
        <f aca="false">IF(SUM(R711:R941)&gt;0,SUM(R711:R941),"-")</f>
        <v>-</v>
      </c>
      <c r="S708" s="40" t="str">
        <f aca="false">IF(SUM(S711:S941)&gt;0,SUM(S711:S941),"-")</f>
        <v>-</v>
      </c>
      <c r="T708" s="40" t="str">
        <f aca="false">IF(SUM(T711:T941)&gt;0,SUM(T711:T941),"-")</f>
        <v>-</v>
      </c>
      <c r="U708" s="40" t="str">
        <f aca="false">IF(SUM(U711:U941)&gt;0,SUM(U711:U941),"-")</f>
        <v>-</v>
      </c>
      <c r="V708" s="40" t="str">
        <f aca="false">IF(SUM(V711:V941)&gt;0,SUM(V711:V941),"-")</f>
        <v>-</v>
      </c>
      <c r="W708" s="40" t="str">
        <f aca="false">IF(SUM(W711:W941)&gt;0,SUM(W711:W941),"-")</f>
        <v>-</v>
      </c>
      <c r="X708" s="40" t="str">
        <f aca="false">IF(SUM(X711:X941)&gt;0,SUM(X711:X941),"-")</f>
        <v>-</v>
      </c>
      <c r="Y708" s="43"/>
      <c r="IM708" s="139"/>
      <c r="IN708" s="139"/>
    </row>
    <row r="709" s="141" customFormat="true" ht="14.15" hidden="false" customHeight="false" outlineLevel="0" collapsed="false">
      <c r="A709" s="49"/>
      <c r="B709" s="83"/>
      <c r="C709" s="83"/>
      <c r="D709" s="83"/>
      <c r="E709" s="3"/>
      <c r="F709" s="7"/>
      <c r="G709" s="7"/>
      <c r="H709" s="52"/>
      <c r="I709" s="7"/>
      <c r="J709" s="7"/>
      <c r="K709" s="51"/>
      <c r="L709" s="140"/>
      <c r="M709" s="60"/>
      <c r="N709" s="46" t="n">
        <f aca="false">SUM(O709:V709)-K709</f>
        <v>0</v>
      </c>
      <c r="O709" s="46"/>
      <c r="P709" s="46"/>
      <c r="Q709" s="46"/>
      <c r="R709" s="46"/>
      <c r="S709" s="46"/>
      <c r="T709" s="46"/>
      <c r="U709" s="46"/>
      <c r="V709" s="46"/>
      <c r="W709" s="7"/>
      <c r="X709" s="7"/>
      <c r="Y709" s="9"/>
      <c r="IM709" s="21"/>
      <c r="IN709" s="21"/>
    </row>
    <row r="710" s="85" customFormat="true" ht="14.15" hidden="true" customHeight="false" outlineLevel="1" collapsed="false">
      <c r="A710" s="65" t="s">
        <v>1326</v>
      </c>
      <c r="B710" s="67"/>
      <c r="C710" s="67"/>
      <c r="D710" s="67"/>
      <c r="E710" s="115" t="s">
        <v>1327</v>
      </c>
      <c r="F710" s="142"/>
      <c r="G710" s="142"/>
      <c r="H710" s="143"/>
      <c r="I710" s="142"/>
      <c r="J710" s="142"/>
      <c r="K710" s="84"/>
      <c r="L710" s="69"/>
      <c r="M710" s="70"/>
      <c r="N710" s="71" t="n">
        <f aca="false">SUM(O710:V710)-K710</f>
        <v>0</v>
      </c>
      <c r="O710" s="69"/>
      <c r="P710" s="144"/>
      <c r="Q710" s="144"/>
      <c r="R710" s="144"/>
      <c r="S710" s="144"/>
      <c r="T710" s="144"/>
      <c r="U710" s="144"/>
      <c r="V710" s="144"/>
      <c r="W710" s="66"/>
      <c r="X710" s="66"/>
      <c r="IM710" s="145"/>
      <c r="IN710" s="145"/>
    </row>
    <row r="711" s="10" customFormat="true" ht="35.05" hidden="true" customHeight="false" outlineLevel="1" collapsed="false">
      <c r="A711" s="49" t="s">
        <v>1328</v>
      </c>
      <c r="B711" s="83" t="s">
        <v>49</v>
      </c>
      <c r="C711" s="50" t="s">
        <v>1329</v>
      </c>
      <c r="D711" s="50" t="s">
        <v>51</v>
      </c>
      <c r="E711" s="45" t="s">
        <v>1330</v>
      </c>
      <c r="F711" s="7" t="s">
        <v>117</v>
      </c>
      <c r="G711" s="51" t="n">
        <v>1</v>
      </c>
      <c r="H711" s="52"/>
      <c r="I711" s="46" t="n">
        <f aca="false">$D$1116</f>
        <v>0</v>
      </c>
      <c r="J711" s="53" t="n">
        <f aca="false">TRUNC(H711*(1+I711),2)</f>
        <v>0</v>
      </c>
      <c r="K711" s="54" t="n">
        <f aca="false">TRUNC(J711*G711,2)</f>
        <v>0</v>
      </c>
      <c r="L711" s="51"/>
      <c r="M711" s="46"/>
      <c r="N711" s="7" t="n">
        <f aca="false">SUM(O711:V711)-K711</f>
        <v>0</v>
      </c>
      <c r="O711" s="51"/>
      <c r="P711" s="51"/>
      <c r="Q711" s="51"/>
      <c r="R711" s="51"/>
      <c r="S711" s="51"/>
      <c r="T711" s="51"/>
      <c r="U711" s="51"/>
      <c r="V711" s="51" t="n">
        <f aca="false">K711</f>
        <v>0</v>
      </c>
      <c r="W711" s="50"/>
      <c r="X711" s="50"/>
      <c r="Y711" s="43"/>
      <c r="IM711" s="21"/>
      <c r="IN711" s="21"/>
    </row>
    <row r="712" s="10" customFormat="true" ht="23.85" hidden="true" customHeight="false" outlineLevel="1" collapsed="false">
      <c r="A712" s="49" t="s">
        <v>1331</v>
      </c>
      <c r="B712" s="83" t="s">
        <v>49</v>
      </c>
      <c r="C712" s="50" t="s">
        <v>1332</v>
      </c>
      <c r="D712" s="50" t="s">
        <v>51</v>
      </c>
      <c r="E712" s="45" t="s">
        <v>1333</v>
      </c>
      <c r="F712" s="7" t="s">
        <v>53</v>
      </c>
      <c r="G712" s="51" t="n">
        <v>16</v>
      </c>
      <c r="H712" s="52"/>
      <c r="I712" s="46" t="n">
        <f aca="false">$D$1116</f>
        <v>0</v>
      </c>
      <c r="J712" s="53" t="n">
        <f aca="false">TRUNC(H712*(1+I712),2)</f>
        <v>0</v>
      </c>
      <c r="K712" s="54" t="n">
        <f aca="false">TRUNC(J712*G712,2)</f>
        <v>0</v>
      </c>
      <c r="L712" s="51"/>
      <c r="M712" s="46"/>
      <c r="N712" s="7"/>
      <c r="O712" s="51"/>
      <c r="P712" s="51"/>
      <c r="Q712" s="51"/>
      <c r="R712" s="51"/>
      <c r="S712" s="51"/>
      <c r="T712" s="51"/>
      <c r="U712" s="51"/>
      <c r="V712" s="51" t="n">
        <f aca="false">K712</f>
        <v>0</v>
      </c>
      <c r="W712" s="50"/>
      <c r="X712" s="50"/>
      <c r="Y712" s="43"/>
      <c r="IM712" s="21"/>
      <c r="IN712" s="21"/>
    </row>
    <row r="713" s="10" customFormat="true" ht="23.85" hidden="true" customHeight="false" outlineLevel="1" collapsed="false">
      <c r="A713" s="49" t="s">
        <v>1334</v>
      </c>
      <c r="B713" s="83" t="s">
        <v>49</v>
      </c>
      <c r="C713" s="50" t="s">
        <v>1335</v>
      </c>
      <c r="D713" s="50" t="s">
        <v>51</v>
      </c>
      <c r="E713" s="45" t="s">
        <v>1336</v>
      </c>
      <c r="F713" s="7" t="s">
        <v>53</v>
      </c>
      <c r="G713" s="51" t="n">
        <v>16</v>
      </c>
      <c r="H713" s="52"/>
      <c r="I713" s="46" t="n">
        <f aca="false">$D$1116</f>
        <v>0</v>
      </c>
      <c r="J713" s="53" t="n">
        <f aca="false">TRUNC(H713*(1+I713),2)</f>
        <v>0</v>
      </c>
      <c r="K713" s="54" t="n">
        <f aca="false">TRUNC(J713*G713,2)</f>
        <v>0</v>
      </c>
      <c r="L713" s="51"/>
      <c r="M713" s="46"/>
      <c r="N713" s="7"/>
      <c r="O713" s="51"/>
      <c r="P713" s="51"/>
      <c r="Q713" s="51"/>
      <c r="R713" s="51"/>
      <c r="S713" s="51"/>
      <c r="T713" s="51"/>
      <c r="U713" s="51"/>
      <c r="V713" s="51" t="n">
        <f aca="false">K713</f>
        <v>0</v>
      </c>
      <c r="W713" s="50"/>
      <c r="X713" s="50"/>
      <c r="Y713" s="43"/>
      <c r="IM713" s="21"/>
      <c r="IN713" s="21"/>
    </row>
    <row r="714" s="10" customFormat="true" ht="23.85" hidden="true" customHeight="false" outlineLevel="1" collapsed="false">
      <c r="A714" s="49" t="s">
        <v>1337</v>
      </c>
      <c r="B714" s="83" t="s">
        <v>49</v>
      </c>
      <c r="C714" s="50" t="s">
        <v>1338</v>
      </c>
      <c r="D714" s="50" t="s">
        <v>51</v>
      </c>
      <c r="E714" s="45" t="s">
        <v>1339</v>
      </c>
      <c r="F714" s="7" t="s">
        <v>53</v>
      </c>
      <c r="G714" s="51" t="n">
        <v>8</v>
      </c>
      <c r="H714" s="52"/>
      <c r="I714" s="46" t="n">
        <f aca="false">$D$1116</f>
        <v>0</v>
      </c>
      <c r="J714" s="53" t="n">
        <f aca="false">TRUNC(H714*(1+I714),2)</f>
        <v>0</v>
      </c>
      <c r="K714" s="54" t="n">
        <f aca="false">TRUNC(J714*G714,2)</f>
        <v>0</v>
      </c>
      <c r="L714" s="51"/>
      <c r="M714" s="46"/>
      <c r="N714" s="7"/>
      <c r="O714" s="51"/>
      <c r="P714" s="51"/>
      <c r="Q714" s="51"/>
      <c r="R714" s="51"/>
      <c r="S714" s="51"/>
      <c r="T714" s="51"/>
      <c r="U714" s="51"/>
      <c r="V714" s="51" t="n">
        <f aca="false">K714</f>
        <v>0</v>
      </c>
      <c r="W714" s="50"/>
      <c r="X714" s="50"/>
      <c r="Y714" s="43"/>
      <c r="IM714" s="21"/>
      <c r="IN714" s="21"/>
    </row>
    <row r="715" s="85" customFormat="true" ht="14.15" hidden="true" customHeight="false" outlineLevel="1" collapsed="false">
      <c r="A715" s="65" t="s">
        <v>1340</v>
      </c>
      <c r="B715" s="67"/>
      <c r="C715" s="67"/>
      <c r="D715" s="67"/>
      <c r="E715" s="115" t="s">
        <v>1341</v>
      </c>
      <c r="F715" s="142"/>
      <c r="G715" s="142"/>
      <c r="H715" s="143"/>
      <c r="I715" s="142"/>
      <c r="J715" s="142"/>
      <c r="K715" s="84"/>
      <c r="L715" s="69"/>
      <c r="M715" s="70"/>
      <c r="N715" s="71" t="n">
        <f aca="false">SUM(O715:V715)-K715</f>
        <v>0</v>
      </c>
      <c r="O715" s="69"/>
      <c r="P715" s="144"/>
      <c r="Q715" s="144"/>
      <c r="R715" s="144"/>
      <c r="S715" s="144"/>
      <c r="T715" s="144"/>
      <c r="U715" s="144"/>
      <c r="V715" s="144"/>
      <c r="W715" s="66"/>
      <c r="X715" s="66"/>
      <c r="Y715" s="43"/>
      <c r="IM715" s="145"/>
      <c r="IN715" s="145"/>
    </row>
    <row r="716" s="89" customFormat="true" ht="12.8" hidden="true" customHeight="false" outlineLevel="1" collapsed="false">
      <c r="A716" s="73" t="s">
        <v>1342</v>
      </c>
      <c r="B716" s="75"/>
      <c r="C716" s="75"/>
      <c r="D716" s="75"/>
      <c r="E716" s="116" t="s">
        <v>86</v>
      </c>
      <c r="F716" s="146"/>
      <c r="G716" s="146"/>
      <c r="H716" s="143"/>
      <c r="I716" s="146"/>
      <c r="J716" s="146"/>
      <c r="K716" s="94"/>
      <c r="L716" s="77"/>
      <c r="M716" s="78"/>
      <c r="N716" s="79"/>
      <c r="O716" s="77"/>
      <c r="P716" s="108"/>
      <c r="Q716" s="108"/>
      <c r="R716" s="108"/>
      <c r="S716" s="108"/>
      <c r="T716" s="108"/>
      <c r="U716" s="108"/>
      <c r="V716" s="108"/>
      <c r="W716" s="74"/>
      <c r="X716" s="74"/>
      <c r="Y716" s="43"/>
      <c r="IM716" s="147"/>
      <c r="IN716" s="147"/>
    </row>
    <row r="717" s="125" customFormat="true" ht="12.8" hidden="true" customHeight="false" outlineLevel="1" collapsed="false">
      <c r="A717" s="117" t="s">
        <v>1343</v>
      </c>
      <c r="B717" s="118"/>
      <c r="C717" s="118"/>
      <c r="D717" s="118"/>
      <c r="E717" s="120" t="s">
        <v>1344</v>
      </c>
      <c r="F717" s="148"/>
      <c r="G717" s="148"/>
      <c r="H717" s="143"/>
      <c r="I717" s="148"/>
      <c r="J717" s="148"/>
      <c r="K717" s="121"/>
      <c r="L717" s="122"/>
      <c r="M717" s="123"/>
      <c r="N717" s="124"/>
      <c r="O717" s="122"/>
      <c r="P717" s="149"/>
      <c r="Q717" s="149"/>
      <c r="R717" s="149"/>
      <c r="S717" s="149"/>
      <c r="T717" s="149"/>
      <c r="U717" s="149"/>
      <c r="V717" s="149"/>
      <c r="W717" s="119"/>
      <c r="X717" s="119"/>
      <c r="Y717" s="43"/>
      <c r="IM717" s="150"/>
      <c r="IN717" s="150"/>
    </row>
    <row r="718" s="10" customFormat="true" ht="35.05" hidden="true" customHeight="false" outlineLevel="1" collapsed="false">
      <c r="A718" s="49" t="s">
        <v>1345</v>
      </c>
      <c r="B718" s="50" t="s">
        <v>49</v>
      </c>
      <c r="C718" s="50" t="s">
        <v>1346</v>
      </c>
      <c r="D718" s="50" t="s">
        <v>80</v>
      </c>
      <c r="E718" s="45" t="s">
        <v>1347</v>
      </c>
      <c r="F718" s="7" t="s">
        <v>117</v>
      </c>
      <c r="G718" s="51" t="n">
        <v>1</v>
      </c>
      <c r="H718" s="52"/>
      <c r="I718" s="46" t="n">
        <f aca="false">$D$1116</f>
        <v>0</v>
      </c>
      <c r="J718" s="53" t="n">
        <f aca="false">TRUNC(H718*(1+I718),2)</f>
        <v>0</v>
      </c>
      <c r="K718" s="54" t="n">
        <f aca="false">TRUNC(J718*G718,2)</f>
        <v>0</v>
      </c>
      <c r="L718" s="51"/>
      <c r="M718" s="151"/>
      <c r="N718" s="7" t="n">
        <f aca="false">SUM(O718:V718)-K718</f>
        <v>0</v>
      </c>
      <c r="O718" s="51"/>
      <c r="P718" s="51"/>
      <c r="Q718" s="51"/>
      <c r="R718" s="51"/>
      <c r="S718" s="51"/>
      <c r="T718" s="51"/>
      <c r="U718" s="51"/>
      <c r="V718" s="51" t="n">
        <f aca="false">K718</f>
        <v>0</v>
      </c>
      <c r="W718" s="50"/>
      <c r="X718" s="50"/>
      <c r="Y718" s="43"/>
      <c r="IM718" s="21"/>
      <c r="IN718" s="21"/>
    </row>
    <row r="719" s="10" customFormat="true" ht="23.85" hidden="true" customHeight="false" outlineLevel="1" collapsed="false">
      <c r="A719" s="49" t="s">
        <v>1348</v>
      </c>
      <c r="B719" s="50" t="s">
        <v>49</v>
      </c>
      <c r="C719" s="50" t="s">
        <v>1349</v>
      </c>
      <c r="D719" s="50" t="s">
        <v>80</v>
      </c>
      <c r="E719" s="45" t="s">
        <v>1350</v>
      </c>
      <c r="F719" s="7" t="s">
        <v>117</v>
      </c>
      <c r="G719" s="51" t="n">
        <v>1</v>
      </c>
      <c r="H719" s="52"/>
      <c r="I719" s="46" t="n">
        <f aca="false">$D$1116</f>
        <v>0</v>
      </c>
      <c r="J719" s="53" t="n">
        <f aca="false">TRUNC(H719*(1+I719),2)</f>
        <v>0</v>
      </c>
      <c r="K719" s="54" t="n">
        <f aca="false">TRUNC(J719*G719,2)</f>
        <v>0</v>
      </c>
      <c r="L719" s="51"/>
      <c r="M719" s="151"/>
      <c r="N719" s="7" t="n">
        <f aca="false">SUM(O719:V719)-K719</f>
        <v>0</v>
      </c>
      <c r="O719" s="51"/>
      <c r="P719" s="51"/>
      <c r="Q719" s="51"/>
      <c r="R719" s="51"/>
      <c r="S719" s="51"/>
      <c r="T719" s="51"/>
      <c r="U719" s="51"/>
      <c r="V719" s="51" t="n">
        <f aca="false">K719</f>
        <v>0</v>
      </c>
      <c r="W719" s="50"/>
      <c r="X719" s="50"/>
      <c r="Y719" s="43"/>
      <c r="IM719" s="21"/>
      <c r="IN719" s="21"/>
    </row>
    <row r="720" s="10" customFormat="true" ht="23.85" hidden="true" customHeight="false" outlineLevel="1" collapsed="false">
      <c r="A720" s="49" t="s">
        <v>1351</v>
      </c>
      <c r="B720" s="50" t="s">
        <v>49</v>
      </c>
      <c r="C720" s="50" t="s">
        <v>1352</v>
      </c>
      <c r="D720" s="50" t="s">
        <v>80</v>
      </c>
      <c r="E720" s="45" t="s">
        <v>1353</v>
      </c>
      <c r="F720" s="7" t="s">
        <v>117</v>
      </c>
      <c r="G720" s="51" t="n">
        <v>1</v>
      </c>
      <c r="H720" s="52"/>
      <c r="I720" s="46" t="n">
        <f aca="false">$D$1116</f>
        <v>0</v>
      </c>
      <c r="J720" s="53" t="n">
        <f aca="false">TRUNC(H720*(1+I720),2)</f>
        <v>0</v>
      </c>
      <c r="K720" s="54" t="n">
        <f aca="false">TRUNC(J720*G720,2)</f>
        <v>0</v>
      </c>
      <c r="L720" s="51"/>
      <c r="M720" s="151"/>
      <c r="N720" s="7" t="n">
        <f aca="false">SUM(O720:V720)-K720</f>
        <v>0</v>
      </c>
      <c r="O720" s="51"/>
      <c r="P720" s="51"/>
      <c r="Q720" s="51"/>
      <c r="R720" s="51"/>
      <c r="S720" s="51"/>
      <c r="T720" s="51"/>
      <c r="U720" s="51"/>
      <c r="V720" s="51" t="n">
        <f aca="false">K720</f>
        <v>0</v>
      </c>
      <c r="W720" s="50"/>
      <c r="X720" s="50"/>
      <c r="Y720" s="43"/>
      <c r="IM720" s="21"/>
      <c r="IN720" s="21"/>
    </row>
    <row r="721" s="10" customFormat="true" ht="23.85" hidden="true" customHeight="false" outlineLevel="1" collapsed="false">
      <c r="A721" s="49" t="s">
        <v>1354</v>
      </c>
      <c r="B721" s="50" t="s">
        <v>49</v>
      </c>
      <c r="C721" s="50" t="s">
        <v>1355</v>
      </c>
      <c r="D721" s="50" t="s">
        <v>80</v>
      </c>
      <c r="E721" s="45" t="s">
        <v>1356</v>
      </c>
      <c r="F721" s="7" t="s">
        <v>117</v>
      </c>
      <c r="G721" s="51" t="n">
        <v>1</v>
      </c>
      <c r="H721" s="52"/>
      <c r="I721" s="46" t="n">
        <f aca="false">$D$1116</f>
        <v>0</v>
      </c>
      <c r="J721" s="53" t="n">
        <f aca="false">TRUNC(H721*(1+I721),2)</f>
        <v>0</v>
      </c>
      <c r="K721" s="54" t="n">
        <f aca="false">TRUNC(J721*G721,2)</f>
        <v>0</v>
      </c>
      <c r="L721" s="51"/>
      <c r="M721" s="151"/>
      <c r="N721" s="7" t="n">
        <f aca="false">SUM(O721:V721)-K721</f>
        <v>0</v>
      </c>
      <c r="O721" s="51"/>
      <c r="P721" s="51"/>
      <c r="Q721" s="51"/>
      <c r="R721" s="51"/>
      <c r="S721" s="51"/>
      <c r="T721" s="51"/>
      <c r="U721" s="51"/>
      <c r="V721" s="51" t="n">
        <f aca="false">K721</f>
        <v>0</v>
      </c>
      <c r="W721" s="50"/>
      <c r="X721" s="50"/>
      <c r="Y721" s="43"/>
      <c r="IM721" s="21"/>
      <c r="IN721" s="21"/>
    </row>
    <row r="722" s="10" customFormat="true" ht="23.85" hidden="true" customHeight="false" outlineLevel="1" collapsed="false">
      <c r="A722" s="49" t="s">
        <v>1357</v>
      </c>
      <c r="B722" s="50" t="s">
        <v>49</v>
      </c>
      <c r="C722" s="50" t="s">
        <v>1358</v>
      </c>
      <c r="D722" s="50" t="s">
        <v>51</v>
      </c>
      <c r="E722" s="45" t="s">
        <v>1359</v>
      </c>
      <c r="F722" s="7" t="s">
        <v>117</v>
      </c>
      <c r="G722" s="51" t="n">
        <v>1</v>
      </c>
      <c r="H722" s="52"/>
      <c r="I722" s="46" t="n">
        <f aca="false">$D$1116</f>
        <v>0</v>
      </c>
      <c r="J722" s="53" t="n">
        <f aca="false">TRUNC(H722*(1+I722),2)</f>
        <v>0</v>
      </c>
      <c r="K722" s="54" t="n">
        <f aca="false">TRUNC(J722*G722,2)</f>
        <v>0</v>
      </c>
      <c r="L722" s="51"/>
      <c r="M722" s="151"/>
      <c r="N722" s="7" t="n">
        <f aca="false">SUM(O722:V722)-K722</f>
        <v>0</v>
      </c>
      <c r="O722" s="51"/>
      <c r="P722" s="51"/>
      <c r="Q722" s="51"/>
      <c r="R722" s="51"/>
      <c r="S722" s="51"/>
      <c r="T722" s="51"/>
      <c r="U722" s="51"/>
      <c r="V722" s="51" t="n">
        <f aca="false">K722</f>
        <v>0</v>
      </c>
      <c r="W722" s="50"/>
      <c r="X722" s="50"/>
      <c r="Y722" s="43"/>
      <c r="IM722" s="21"/>
      <c r="IN722" s="21"/>
    </row>
    <row r="723" s="10" customFormat="true" ht="23.85" hidden="true" customHeight="false" outlineLevel="1" collapsed="false">
      <c r="A723" s="49" t="s">
        <v>1360</v>
      </c>
      <c r="B723" s="50" t="s">
        <v>49</v>
      </c>
      <c r="C723" s="50" t="s">
        <v>1361</v>
      </c>
      <c r="D723" s="50" t="s">
        <v>80</v>
      </c>
      <c r="E723" s="45" t="s">
        <v>1362</v>
      </c>
      <c r="F723" s="7" t="s">
        <v>117</v>
      </c>
      <c r="G723" s="51" t="n">
        <v>1</v>
      </c>
      <c r="H723" s="52"/>
      <c r="I723" s="46" t="n">
        <f aca="false">$D$1116</f>
        <v>0</v>
      </c>
      <c r="J723" s="53" t="n">
        <f aca="false">TRUNC(H723*(1+I723),2)</f>
        <v>0</v>
      </c>
      <c r="K723" s="54" t="n">
        <f aca="false">TRUNC(J723*G723,2)</f>
        <v>0</v>
      </c>
      <c r="L723" s="51"/>
      <c r="M723" s="151"/>
      <c r="N723" s="7" t="n">
        <f aca="false">SUM(O723:V723)-K723</f>
        <v>0</v>
      </c>
      <c r="O723" s="51"/>
      <c r="P723" s="51"/>
      <c r="Q723" s="51"/>
      <c r="R723" s="51"/>
      <c r="S723" s="51"/>
      <c r="T723" s="51"/>
      <c r="U723" s="51"/>
      <c r="V723" s="51" t="n">
        <f aca="false">K723</f>
        <v>0</v>
      </c>
      <c r="W723" s="50"/>
      <c r="X723" s="50"/>
      <c r="Y723" s="43"/>
      <c r="IM723" s="21"/>
      <c r="IN723" s="21"/>
    </row>
    <row r="724" s="10" customFormat="true" ht="35.05" hidden="true" customHeight="false" outlineLevel="1" collapsed="false">
      <c r="A724" s="49" t="s">
        <v>1363</v>
      </c>
      <c r="B724" s="50" t="s">
        <v>49</v>
      </c>
      <c r="C724" s="50" t="s">
        <v>1364</v>
      </c>
      <c r="D724" s="50" t="s">
        <v>80</v>
      </c>
      <c r="E724" s="45" t="s">
        <v>1365</v>
      </c>
      <c r="F724" s="7" t="s">
        <v>117</v>
      </c>
      <c r="G724" s="51" t="n">
        <v>4</v>
      </c>
      <c r="H724" s="52"/>
      <c r="I724" s="46" t="n">
        <f aca="false">$D$1116</f>
        <v>0</v>
      </c>
      <c r="J724" s="53" t="n">
        <f aca="false">TRUNC(H724*(1+I724),2)</f>
        <v>0</v>
      </c>
      <c r="K724" s="54" t="n">
        <f aca="false">TRUNC(J724*G724,2)</f>
        <v>0</v>
      </c>
      <c r="L724" s="51"/>
      <c r="M724" s="151"/>
      <c r="N724" s="7" t="n">
        <f aca="false">SUM(O724:V724)-K724</f>
        <v>0</v>
      </c>
      <c r="O724" s="51"/>
      <c r="P724" s="51"/>
      <c r="Q724" s="51"/>
      <c r="R724" s="51"/>
      <c r="S724" s="51"/>
      <c r="T724" s="51"/>
      <c r="U724" s="51"/>
      <c r="V724" s="51" t="n">
        <f aca="false">K724</f>
        <v>0</v>
      </c>
      <c r="W724" s="50"/>
      <c r="X724" s="50"/>
      <c r="Y724" s="43"/>
      <c r="IM724" s="21"/>
      <c r="IN724" s="21"/>
    </row>
    <row r="725" s="10" customFormat="true" ht="23.85" hidden="true" customHeight="false" outlineLevel="1" collapsed="false">
      <c r="A725" s="49" t="s">
        <v>1366</v>
      </c>
      <c r="B725" s="50" t="s">
        <v>49</v>
      </c>
      <c r="C725" s="50" t="s">
        <v>1367</v>
      </c>
      <c r="D725" s="50" t="s">
        <v>51</v>
      </c>
      <c r="E725" s="45" t="s">
        <v>1368</v>
      </c>
      <c r="F725" s="7" t="s">
        <v>130</v>
      </c>
      <c r="G725" s="51" t="n">
        <v>9</v>
      </c>
      <c r="H725" s="52"/>
      <c r="I725" s="46" t="n">
        <f aca="false">$D$1116</f>
        <v>0</v>
      </c>
      <c r="J725" s="53" t="n">
        <f aca="false">TRUNC(H725*(1+I725),2)</f>
        <v>0</v>
      </c>
      <c r="K725" s="54" t="n">
        <f aca="false">TRUNC(J725*G725,2)</f>
        <v>0</v>
      </c>
      <c r="L725" s="51"/>
      <c r="M725" s="151"/>
      <c r="N725" s="7" t="n">
        <f aca="false">SUM(O725:V725)-K725</f>
        <v>0</v>
      </c>
      <c r="O725" s="51"/>
      <c r="P725" s="51"/>
      <c r="Q725" s="51"/>
      <c r="R725" s="51"/>
      <c r="S725" s="51"/>
      <c r="T725" s="51"/>
      <c r="U725" s="51"/>
      <c r="V725" s="51" t="n">
        <f aca="false">K725</f>
        <v>0</v>
      </c>
      <c r="W725" s="50"/>
      <c r="X725" s="50"/>
      <c r="Y725" s="43"/>
      <c r="IM725" s="21"/>
      <c r="IN725" s="21"/>
    </row>
    <row r="726" s="10" customFormat="true" ht="23.85" hidden="true" customHeight="false" outlineLevel="1" collapsed="false">
      <c r="A726" s="49" t="s">
        <v>1369</v>
      </c>
      <c r="B726" s="50" t="s">
        <v>49</v>
      </c>
      <c r="C726" s="50" t="s">
        <v>1370</v>
      </c>
      <c r="D726" s="50" t="s">
        <v>51</v>
      </c>
      <c r="E726" s="45" t="s">
        <v>1371</v>
      </c>
      <c r="F726" s="7" t="s">
        <v>130</v>
      </c>
      <c r="G726" s="51" t="n">
        <v>99</v>
      </c>
      <c r="H726" s="52"/>
      <c r="I726" s="46" t="n">
        <f aca="false">$D$1116</f>
        <v>0</v>
      </c>
      <c r="J726" s="53" t="n">
        <f aca="false">TRUNC(H726*(1+I726),2)</f>
        <v>0</v>
      </c>
      <c r="K726" s="54" t="n">
        <f aca="false">TRUNC(J726*G726,2)</f>
        <v>0</v>
      </c>
      <c r="L726" s="51"/>
      <c r="M726" s="151"/>
      <c r="N726" s="7" t="n">
        <f aca="false">SUM(O726:V726)-K726</f>
        <v>0</v>
      </c>
      <c r="O726" s="51"/>
      <c r="P726" s="51"/>
      <c r="Q726" s="51"/>
      <c r="R726" s="51"/>
      <c r="S726" s="51"/>
      <c r="T726" s="51"/>
      <c r="U726" s="51"/>
      <c r="V726" s="51" t="n">
        <f aca="false">K726</f>
        <v>0</v>
      </c>
      <c r="W726" s="51"/>
      <c r="X726" s="50"/>
      <c r="Y726" s="43"/>
      <c r="IM726" s="21"/>
      <c r="IN726" s="21"/>
    </row>
    <row r="727" s="10" customFormat="true" ht="23.85" hidden="true" customHeight="false" outlineLevel="1" collapsed="false">
      <c r="A727" s="49" t="s">
        <v>1372</v>
      </c>
      <c r="B727" s="50" t="s">
        <v>49</v>
      </c>
      <c r="C727" s="50" t="s">
        <v>1373</v>
      </c>
      <c r="D727" s="50" t="s">
        <v>51</v>
      </c>
      <c r="E727" s="45" t="s">
        <v>1374</v>
      </c>
      <c r="F727" s="7" t="s">
        <v>117</v>
      </c>
      <c r="G727" s="51" t="n">
        <v>4</v>
      </c>
      <c r="H727" s="52"/>
      <c r="I727" s="46" t="n">
        <f aca="false">$D$1116</f>
        <v>0</v>
      </c>
      <c r="J727" s="53" t="n">
        <f aca="false">TRUNC(H727*(1+I727),2)</f>
        <v>0</v>
      </c>
      <c r="K727" s="54" t="n">
        <f aca="false">TRUNC(J727*G727,2)</f>
        <v>0</v>
      </c>
      <c r="L727" s="51"/>
      <c r="M727" s="151"/>
      <c r="N727" s="7" t="n">
        <f aca="false">SUM(O727:V727)-K727</f>
        <v>0</v>
      </c>
      <c r="O727" s="51"/>
      <c r="P727" s="51"/>
      <c r="Q727" s="51"/>
      <c r="R727" s="51"/>
      <c r="S727" s="51"/>
      <c r="T727" s="51"/>
      <c r="U727" s="51"/>
      <c r="V727" s="51" t="n">
        <f aca="false">K727</f>
        <v>0</v>
      </c>
      <c r="W727" s="50"/>
      <c r="X727" s="50"/>
      <c r="Y727" s="43"/>
      <c r="IM727" s="21"/>
      <c r="IN727" s="21"/>
    </row>
    <row r="728" s="125" customFormat="true" ht="12.8" hidden="true" customHeight="false" outlineLevel="1" collapsed="false">
      <c r="A728" s="117" t="s">
        <v>1375</v>
      </c>
      <c r="B728" s="118"/>
      <c r="C728" s="118"/>
      <c r="D728" s="118"/>
      <c r="E728" s="120" t="s">
        <v>1376</v>
      </c>
      <c r="F728" s="148"/>
      <c r="G728" s="148"/>
      <c r="H728" s="143"/>
      <c r="I728" s="148"/>
      <c r="J728" s="148"/>
      <c r="K728" s="121"/>
      <c r="L728" s="122"/>
      <c r="M728" s="123"/>
      <c r="N728" s="124"/>
      <c r="O728" s="122"/>
      <c r="P728" s="149"/>
      <c r="Q728" s="149"/>
      <c r="R728" s="149"/>
      <c r="S728" s="149"/>
      <c r="T728" s="149"/>
      <c r="U728" s="149"/>
      <c r="V728" s="149"/>
      <c r="W728" s="119"/>
      <c r="X728" s="119"/>
      <c r="Y728" s="43"/>
      <c r="IM728" s="150"/>
      <c r="IN728" s="150"/>
    </row>
    <row r="729" s="141" customFormat="true" ht="23.85" hidden="true" customHeight="false" outlineLevel="1" collapsed="false">
      <c r="A729" s="49" t="s">
        <v>1377</v>
      </c>
      <c r="B729" s="50" t="s">
        <v>49</v>
      </c>
      <c r="C729" s="50" t="s">
        <v>1378</v>
      </c>
      <c r="D729" s="50" t="s">
        <v>80</v>
      </c>
      <c r="E729" s="45" t="s">
        <v>1379</v>
      </c>
      <c r="F729" s="7" t="s">
        <v>117</v>
      </c>
      <c r="G729" s="51" t="n">
        <v>1</v>
      </c>
      <c r="H729" s="52"/>
      <c r="I729" s="46" t="n">
        <f aca="false">$D$1116</f>
        <v>0</v>
      </c>
      <c r="J729" s="53" t="n">
        <f aca="false">TRUNC(H729*(1+I729),2)</f>
        <v>0</v>
      </c>
      <c r="K729" s="54" t="n">
        <f aca="false">TRUNC(J729*G729,2)</f>
        <v>0</v>
      </c>
      <c r="L729" s="152"/>
      <c r="M729" s="151"/>
      <c r="N729" s="7" t="n">
        <f aca="false">SUM(O729:V729)-K729</f>
        <v>0</v>
      </c>
      <c r="O729" s="51"/>
      <c r="P729" s="51"/>
      <c r="Q729" s="51"/>
      <c r="R729" s="51"/>
      <c r="S729" s="51"/>
      <c r="T729" s="51"/>
      <c r="U729" s="51"/>
      <c r="V729" s="51" t="n">
        <f aca="false">K729</f>
        <v>0</v>
      </c>
      <c r="W729" s="7"/>
      <c r="X729" s="7"/>
      <c r="Y729" s="43"/>
      <c r="IM729" s="21"/>
      <c r="IN729" s="21"/>
    </row>
    <row r="730" s="141" customFormat="true" ht="23.85" hidden="true" customHeight="false" outlineLevel="1" collapsed="false">
      <c r="A730" s="49" t="s">
        <v>1380</v>
      </c>
      <c r="B730" s="50" t="s">
        <v>49</v>
      </c>
      <c r="C730" s="50" t="s">
        <v>1381</v>
      </c>
      <c r="D730" s="50" t="s">
        <v>51</v>
      </c>
      <c r="E730" s="45" t="s">
        <v>1382</v>
      </c>
      <c r="F730" s="7" t="s">
        <v>117</v>
      </c>
      <c r="G730" s="51" t="n">
        <v>2</v>
      </c>
      <c r="H730" s="52"/>
      <c r="I730" s="46" t="n">
        <f aca="false">$D$1116</f>
        <v>0</v>
      </c>
      <c r="J730" s="53" t="n">
        <f aca="false">TRUNC(H730*(1+I730),2)</f>
        <v>0</v>
      </c>
      <c r="K730" s="54" t="n">
        <f aca="false">TRUNC(J730*G730,2)</f>
        <v>0</v>
      </c>
      <c r="L730" s="152"/>
      <c r="M730" s="151"/>
      <c r="N730" s="7" t="n">
        <f aca="false">SUM(O730:V730)-K730</f>
        <v>0</v>
      </c>
      <c r="O730" s="51"/>
      <c r="P730" s="51"/>
      <c r="Q730" s="51"/>
      <c r="R730" s="51"/>
      <c r="S730" s="51"/>
      <c r="T730" s="51"/>
      <c r="U730" s="51"/>
      <c r="V730" s="51" t="n">
        <f aca="false">K730</f>
        <v>0</v>
      </c>
      <c r="W730" s="7"/>
      <c r="X730" s="7"/>
      <c r="Y730" s="43"/>
      <c r="IM730" s="21"/>
      <c r="IN730" s="21"/>
    </row>
    <row r="731" s="141" customFormat="true" ht="23.85" hidden="true" customHeight="false" outlineLevel="1" collapsed="false">
      <c r="A731" s="49" t="s">
        <v>1383</v>
      </c>
      <c r="B731" s="50" t="s">
        <v>49</v>
      </c>
      <c r="C731" s="50" t="s">
        <v>1384</v>
      </c>
      <c r="D731" s="50" t="s">
        <v>51</v>
      </c>
      <c r="E731" s="45" t="s">
        <v>1385</v>
      </c>
      <c r="F731" s="7" t="s">
        <v>117</v>
      </c>
      <c r="G731" s="51" t="n">
        <v>14</v>
      </c>
      <c r="H731" s="52"/>
      <c r="I731" s="46" t="n">
        <f aca="false">$D$1116</f>
        <v>0</v>
      </c>
      <c r="J731" s="53" t="n">
        <f aca="false">TRUNC(H731*(1+I731),2)</f>
        <v>0</v>
      </c>
      <c r="K731" s="54" t="n">
        <f aca="false">TRUNC(J731*G731,2)</f>
        <v>0</v>
      </c>
      <c r="L731" s="51"/>
      <c r="M731" s="151"/>
      <c r="N731" s="7" t="n">
        <f aca="false">SUM(O731:V731)-K731</f>
        <v>0</v>
      </c>
      <c r="O731" s="51"/>
      <c r="P731" s="51"/>
      <c r="Q731" s="51"/>
      <c r="R731" s="51"/>
      <c r="S731" s="51"/>
      <c r="T731" s="51"/>
      <c r="U731" s="51"/>
      <c r="V731" s="51" t="n">
        <f aca="false">K731</f>
        <v>0</v>
      </c>
      <c r="W731" s="7"/>
      <c r="X731" s="7"/>
      <c r="Y731" s="43"/>
      <c r="IM731" s="21"/>
      <c r="IN731" s="21"/>
    </row>
    <row r="732" s="10" customFormat="true" ht="23.85" hidden="true" customHeight="false" outlineLevel="1" collapsed="false">
      <c r="A732" s="49" t="s">
        <v>1386</v>
      </c>
      <c r="B732" s="50" t="s">
        <v>49</v>
      </c>
      <c r="C732" s="50" t="s">
        <v>1355</v>
      </c>
      <c r="D732" s="50" t="s">
        <v>80</v>
      </c>
      <c r="E732" s="45" t="s">
        <v>1356</v>
      </c>
      <c r="F732" s="7" t="s">
        <v>117</v>
      </c>
      <c r="G732" s="51" t="n">
        <v>1</v>
      </c>
      <c r="H732" s="52"/>
      <c r="I732" s="46" t="n">
        <f aca="false">$D$1116</f>
        <v>0</v>
      </c>
      <c r="J732" s="53" t="n">
        <f aca="false">TRUNC(H732*(1+I732),2)</f>
        <v>0</v>
      </c>
      <c r="K732" s="54" t="n">
        <f aca="false">TRUNC(J732*G732,2)</f>
        <v>0</v>
      </c>
      <c r="L732" s="51"/>
      <c r="M732" s="151"/>
      <c r="N732" s="7" t="n">
        <f aca="false">SUM(O732:V732)-K732</f>
        <v>0</v>
      </c>
      <c r="O732" s="51"/>
      <c r="P732" s="51"/>
      <c r="Q732" s="51"/>
      <c r="R732" s="51"/>
      <c r="S732" s="51"/>
      <c r="T732" s="51"/>
      <c r="U732" s="51"/>
      <c r="V732" s="51" t="n">
        <f aca="false">K732</f>
        <v>0</v>
      </c>
      <c r="W732" s="50"/>
      <c r="X732" s="50"/>
      <c r="Y732" s="43"/>
      <c r="IM732" s="21"/>
      <c r="IN732" s="21"/>
    </row>
    <row r="733" s="141" customFormat="true" ht="23.85" hidden="true" customHeight="false" outlineLevel="1" collapsed="false">
      <c r="A733" s="49" t="s">
        <v>1387</v>
      </c>
      <c r="B733" s="50" t="s">
        <v>49</v>
      </c>
      <c r="C733" s="50" t="s">
        <v>1388</v>
      </c>
      <c r="D733" s="50" t="s">
        <v>80</v>
      </c>
      <c r="E733" s="45" t="s">
        <v>1389</v>
      </c>
      <c r="F733" s="7" t="s">
        <v>117</v>
      </c>
      <c r="G733" s="51" t="n">
        <v>4</v>
      </c>
      <c r="H733" s="52"/>
      <c r="I733" s="46" t="n">
        <f aca="false">$D$1116</f>
        <v>0</v>
      </c>
      <c r="J733" s="53" t="n">
        <f aca="false">TRUNC(H733*(1+I733),2)</f>
        <v>0</v>
      </c>
      <c r="K733" s="54" t="n">
        <f aca="false">TRUNC(J733*G733,2)</f>
        <v>0</v>
      </c>
      <c r="L733" s="152"/>
      <c r="M733" s="151"/>
      <c r="N733" s="7" t="n">
        <f aca="false">SUM(O733:V733)-K733</f>
        <v>0</v>
      </c>
      <c r="O733" s="51"/>
      <c r="P733" s="51"/>
      <c r="Q733" s="51"/>
      <c r="R733" s="51"/>
      <c r="S733" s="51"/>
      <c r="T733" s="51"/>
      <c r="U733" s="51"/>
      <c r="V733" s="51" t="n">
        <f aca="false">K733</f>
        <v>0</v>
      </c>
      <c r="W733" s="7"/>
      <c r="X733" s="7"/>
      <c r="Y733" s="43"/>
      <c r="IM733" s="21"/>
      <c r="IN733" s="21"/>
    </row>
    <row r="734" s="141" customFormat="true" ht="23.85" hidden="true" customHeight="false" outlineLevel="1" collapsed="false">
      <c r="A734" s="49" t="s">
        <v>1390</v>
      </c>
      <c r="B734" s="50" t="s">
        <v>49</v>
      </c>
      <c r="C734" s="50" t="s">
        <v>1391</v>
      </c>
      <c r="D734" s="50" t="s">
        <v>51</v>
      </c>
      <c r="E734" s="45" t="s">
        <v>1392</v>
      </c>
      <c r="F734" s="7" t="s">
        <v>117</v>
      </c>
      <c r="G734" s="51" t="n">
        <v>3</v>
      </c>
      <c r="H734" s="52"/>
      <c r="I734" s="46" t="n">
        <f aca="false">$D$1116</f>
        <v>0</v>
      </c>
      <c r="J734" s="53" t="n">
        <f aca="false">TRUNC(H734*(1+I734),2)</f>
        <v>0</v>
      </c>
      <c r="K734" s="54" t="n">
        <f aca="false">TRUNC(J734*G734,2)</f>
        <v>0</v>
      </c>
      <c r="L734" s="152"/>
      <c r="M734" s="151"/>
      <c r="N734" s="7" t="n">
        <f aca="false">SUM(O734:V734)-K734</f>
        <v>0</v>
      </c>
      <c r="O734" s="51"/>
      <c r="P734" s="51"/>
      <c r="Q734" s="51"/>
      <c r="R734" s="51"/>
      <c r="S734" s="51"/>
      <c r="T734" s="51"/>
      <c r="U734" s="51"/>
      <c r="V734" s="51" t="n">
        <f aca="false">K734</f>
        <v>0</v>
      </c>
      <c r="W734" s="7"/>
      <c r="X734" s="7"/>
      <c r="Y734" s="43"/>
      <c r="IM734" s="21"/>
      <c r="IN734" s="21"/>
    </row>
    <row r="735" s="141" customFormat="true" ht="23.85" hidden="true" customHeight="false" outlineLevel="1" collapsed="false">
      <c r="A735" s="49" t="s">
        <v>1393</v>
      </c>
      <c r="B735" s="50" t="s">
        <v>49</v>
      </c>
      <c r="C735" s="50" t="s">
        <v>1394</v>
      </c>
      <c r="D735" s="50" t="s">
        <v>51</v>
      </c>
      <c r="E735" s="45" t="s">
        <v>1395</v>
      </c>
      <c r="F735" s="7" t="s">
        <v>130</v>
      </c>
      <c r="G735" s="51" t="n">
        <v>92</v>
      </c>
      <c r="H735" s="52"/>
      <c r="I735" s="46" t="n">
        <f aca="false">$D$1116</f>
        <v>0</v>
      </c>
      <c r="J735" s="53" t="n">
        <f aca="false">TRUNC(H735*(1+I735),2)</f>
        <v>0</v>
      </c>
      <c r="K735" s="54" t="n">
        <f aca="false">TRUNC(J735*G735,2)</f>
        <v>0</v>
      </c>
      <c r="L735" s="152"/>
      <c r="M735" s="151"/>
      <c r="N735" s="7" t="n">
        <f aca="false">SUM(O735:V735)-K735</f>
        <v>0</v>
      </c>
      <c r="O735" s="51"/>
      <c r="P735" s="51"/>
      <c r="Q735" s="51"/>
      <c r="R735" s="51"/>
      <c r="S735" s="51"/>
      <c r="T735" s="51"/>
      <c r="U735" s="51"/>
      <c r="V735" s="51" t="n">
        <f aca="false">K735</f>
        <v>0</v>
      </c>
      <c r="W735" s="7"/>
      <c r="X735" s="7"/>
      <c r="Y735" s="43"/>
      <c r="IM735" s="21"/>
      <c r="IN735" s="21"/>
    </row>
    <row r="736" s="141" customFormat="true" ht="23.85" hidden="true" customHeight="false" outlineLevel="1" collapsed="false">
      <c r="A736" s="49" t="s">
        <v>1396</v>
      </c>
      <c r="B736" s="50" t="s">
        <v>49</v>
      </c>
      <c r="C736" s="50" t="s">
        <v>1397</v>
      </c>
      <c r="D736" s="50" t="s">
        <v>51</v>
      </c>
      <c r="E736" s="45" t="s">
        <v>1398</v>
      </c>
      <c r="F736" s="7" t="s">
        <v>130</v>
      </c>
      <c r="G736" s="51" t="n">
        <v>23</v>
      </c>
      <c r="H736" s="52"/>
      <c r="I736" s="46" t="n">
        <f aca="false">$D$1116</f>
        <v>0</v>
      </c>
      <c r="J736" s="53" t="n">
        <f aca="false">TRUNC(H736*(1+I736),2)</f>
        <v>0</v>
      </c>
      <c r="K736" s="54" t="n">
        <f aca="false">TRUNC(J736*G736,2)</f>
        <v>0</v>
      </c>
      <c r="L736" s="152"/>
      <c r="M736" s="151"/>
      <c r="N736" s="7" t="n">
        <f aca="false">SUM(O736:V736)-K736</f>
        <v>0</v>
      </c>
      <c r="O736" s="51"/>
      <c r="P736" s="51"/>
      <c r="Q736" s="51"/>
      <c r="R736" s="51"/>
      <c r="S736" s="51"/>
      <c r="T736" s="51"/>
      <c r="U736" s="51"/>
      <c r="V736" s="51" t="n">
        <f aca="false">K736</f>
        <v>0</v>
      </c>
      <c r="W736" s="7"/>
      <c r="X736" s="7"/>
      <c r="Y736" s="43"/>
      <c r="IM736" s="21"/>
      <c r="IN736" s="21"/>
    </row>
    <row r="737" s="10" customFormat="true" ht="23.85" hidden="true" customHeight="false" outlineLevel="1" collapsed="false">
      <c r="A737" s="49" t="s">
        <v>1399</v>
      </c>
      <c r="B737" s="50" t="s">
        <v>49</v>
      </c>
      <c r="C737" s="50" t="s">
        <v>1400</v>
      </c>
      <c r="D737" s="50" t="s">
        <v>51</v>
      </c>
      <c r="E737" s="45" t="s">
        <v>1401</v>
      </c>
      <c r="F737" s="7" t="s">
        <v>130</v>
      </c>
      <c r="G737" s="51" t="n">
        <v>0.1</v>
      </c>
      <c r="H737" s="52"/>
      <c r="I737" s="46" t="n">
        <f aca="false">$D$1116</f>
        <v>0</v>
      </c>
      <c r="J737" s="53" t="n">
        <f aca="false">TRUNC(H737*(1+I737),2)</f>
        <v>0</v>
      </c>
      <c r="K737" s="54" t="n">
        <f aca="false">TRUNC(J737*G737,2)</f>
        <v>0</v>
      </c>
      <c r="L737" s="51"/>
      <c r="M737" s="151"/>
      <c r="N737" s="7" t="n">
        <f aca="false">SUM(O737:V737)-K737</f>
        <v>0</v>
      </c>
      <c r="O737" s="51"/>
      <c r="P737" s="51"/>
      <c r="Q737" s="51"/>
      <c r="R737" s="51"/>
      <c r="S737" s="51"/>
      <c r="T737" s="51"/>
      <c r="U737" s="51"/>
      <c r="V737" s="51" t="n">
        <f aca="false">K737</f>
        <v>0</v>
      </c>
      <c r="W737" s="50"/>
      <c r="X737" s="50"/>
      <c r="Y737" s="43"/>
      <c r="IM737" s="21"/>
      <c r="IN737" s="21"/>
    </row>
    <row r="738" s="10" customFormat="true" ht="23.85" hidden="true" customHeight="false" outlineLevel="1" collapsed="false">
      <c r="A738" s="49" t="s">
        <v>1402</v>
      </c>
      <c r="B738" s="50" t="s">
        <v>49</v>
      </c>
      <c r="C738" s="50" t="s">
        <v>1403</v>
      </c>
      <c r="D738" s="50" t="s">
        <v>80</v>
      </c>
      <c r="E738" s="45" t="s">
        <v>1404</v>
      </c>
      <c r="F738" s="7" t="s">
        <v>117</v>
      </c>
      <c r="G738" s="51" t="n">
        <v>2</v>
      </c>
      <c r="H738" s="52"/>
      <c r="I738" s="46" t="n">
        <f aca="false">$D$1116</f>
        <v>0</v>
      </c>
      <c r="J738" s="53" t="n">
        <f aca="false">TRUNC(H738*(1+I738),2)</f>
        <v>0</v>
      </c>
      <c r="K738" s="54" t="n">
        <f aca="false">TRUNC(J738*G738,2)</f>
        <v>0</v>
      </c>
      <c r="L738" s="51"/>
      <c r="M738" s="151"/>
      <c r="N738" s="7" t="n">
        <f aca="false">SUM(O738:V738)-K738</f>
        <v>0</v>
      </c>
      <c r="O738" s="51"/>
      <c r="P738" s="51"/>
      <c r="Q738" s="51"/>
      <c r="R738" s="51"/>
      <c r="S738" s="51"/>
      <c r="T738" s="51"/>
      <c r="U738" s="51"/>
      <c r="V738" s="51" t="n">
        <f aca="false">K738</f>
        <v>0</v>
      </c>
      <c r="W738" s="50"/>
      <c r="X738" s="50"/>
      <c r="Y738" s="43"/>
      <c r="IM738" s="21"/>
      <c r="IN738" s="21"/>
    </row>
    <row r="739" s="10" customFormat="true" ht="23.85" hidden="true" customHeight="false" outlineLevel="1" collapsed="false">
      <c r="A739" s="49" t="s">
        <v>1405</v>
      </c>
      <c r="B739" s="50" t="s">
        <v>49</v>
      </c>
      <c r="C739" s="50" t="s">
        <v>1406</v>
      </c>
      <c r="D739" s="50" t="s">
        <v>51</v>
      </c>
      <c r="E739" s="45" t="s">
        <v>1407</v>
      </c>
      <c r="F739" s="7" t="s">
        <v>117</v>
      </c>
      <c r="G739" s="51" t="n">
        <v>5</v>
      </c>
      <c r="H739" s="52"/>
      <c r="I739" s="46" t="n">
        <f aca="false">$D$1116</f>
        <v>0</v>
      </c>
      <c r="J739" s="53" t="n">
        <f aca="false">TRUNC(H739*(1+I739),2)</f>
        <v>0</v>
      </c>
      <c r="K739" s="54" t="n">
        <f aca="false">TRUNC(J739*G739,2)</f>
        <v>0</v>
      </c>
      <c r="L739" s="51"/>
      <c r="M739" s="151"/>
      <c r="N739" s="7" t="n">
        <f aca="false">SUM(O739:V739)-K739</f>
        <v>0</v>
      </c>
      <c r="O739" s="51"/>
      <c r="P739" s="51"/>
      <c r="Q739" s="51"/>
      <c r="R739" s="51"/>
      <c r="S739" s="51"/>
      <c r="T739" s="51"/>
      <c r="U739" s="51"/>
      <c r="V739" s="51" t="n">
        <f aca="false">K739</f>
        <v>0</v>
      </c>
      <c r="W739" s="50"/>
      <c r="X739" s="50"/>
      <c r="Y739" s="43"/>
      <c r="IM739" s="21"/>
      <c r="IN739" s="21"/>
    </row>
    <row r="740" s="155" customFormat="true" ht="14.15" hidden="true" customHeight="false" outlineLevel="1" collapsed="false">
      <c r="A740" s="117" t="s">
        <v>1408</v>
      </c>
      <c r="B740" s="118"/>
      <c r="C740" s="118"/>
      <c r="D740" s="118"/>
      <c r="E740" s="120" t="s">
        <v>1409</v>
      </c>
      <c r="F740" s="148"/>
      <c r="G740" s="148"/>
      <c r="H740" s="143"/>
      <c r="I740" s="123"/>
      <c r="J740" s="123"/>
      <c r="K740" s="153"/>
      <c r="L740" s="122"/>
      <c r="M740" s="154"/>
      <c r="N740" s="124" t="n">
        <f aca="false">SUM(O740:V740)-K740</f>
        <v>0</v>
      </c>
      <c r="O740" s="122"/>
      <c r="P740" s="122"/>
      <c r="Q740" s="122"/>
      <c r="R740" s="122"/>
      <c r="S740" s="122"/>
      <c r="T740" s="122"/>
      <c r="U740" s="122"/>
      <c r="V740" s="122"/>
      <c r="W740" s="124"/>
      <c r="X740" s="124"/>
      <c r="Y740" s="43"/>
      <c r="IM740" s="150"/>
      <c r="IN740" s="150"/>
    </row>
    <row r="741" s="141" customFormat="true" ht="35.05" hidden="true" customHeight="false" outlineLevel="1" collapsed="false">
      <c r="A741" s="49" t="s">
        <v>1410</v>
      </c>
      <c r="B741" s="50" t="s">
        <v>49</v>
      </c>
      <c r="C741" s="50" t="s">
        <v>1411</v>
      </c>
      <c r="D741" s="50" t="s">
        <v>80</v>
      </c>
      <c r="E741" s="45" t="s">
        <v>1412</v>
      </c>
      <c r="F741" s="7" t="s">
        <v>117</v>
      </c>
      <c r="G741" s="51" t="n">
        <v>1</v>
      </c>
      <c r="H741" s="52"/>
      <c r="I741" s="46" t="n">
        <f aca="false">$D$1116</f>
        <v>0</v>
      </c>
      <c r="J741" s="53" t="n">
        <f aca="false">TRUNC(H741*(1+I741),2)</f>
        <v>0</v>
      </c>
      <c r="K741" s="54" t="n">
        <f aca="false">TRUNC(J741*G741,2)</f>
        <v>0</v>
      </c>
      <c r="L741" s="152"/>
      <c r="M741" s="151"/>
      <c r="N741" s="7" t="n">
        <f aca="false">SUM(O741:V741)-K741</f>
        <v>0</v>
      </c>
      <c r="O741" s="51"/>
      <c r="P741" s="51"/>
      <c r="Q741" s="51"/>
      <c r="R741" s="51"/>
      <c r="S741" s="51"/>
      <c r="T741" s="51"/>
      <c r="U741" s="51"/>
      <c r="V741" s="51" t="n">
        <f aca="false">K741</f>
        <v>0</v>
      </c>
      <c r="W741" s="7"/>
      <c r="X741" s="7"/>
      <c r="Y741" s="43"/>
      <c r="IM741" s="21"/>
      <c r="IN741" s="21"/>
    </row>
    <row r="742" s="10" customFormat="true" ht="23.85" hidden="true" customHeight="false" outlineLevel="1" collapsed="false">
      <c r="A742" s="49" t="s">
        <v>1413</v>
      </c>
      <c r="B742" s="50" t="s">
        <v>49</v>
      </c>
      <c r="C742" s="50" t="s">
        <v>1414</v>
      </c>
      <c r="D742" s="50" t="s">
        <v>51</v>
      </c>
      <c r="E742" s="45" t="s">
        <v>1415</v>
      </c>
      <c r="F742" s="7" t="s">
        <v>117</v>
      </c>
      <c r="G742" s="51" t="n">
        <v>15</v>
      </c>
      <c r="H742" s="52"/>
      <c r="I742" s="46" t="n">
        <f aca="false">$D$1116</f>
        <v>0</v>
      </c>
      <c r="J742" s="53" t="n">
        <f aca="false">TRUNC(H742*(1+I742),2)</f>
        <v>0</v>
      </c>
      <c r="K742" s="54" t="n">
        <f aca="false">TRUNC(J742*G742,2)</f>
        <v>0</v>
      </c>
      <c r="L742" s="51"/>
      <c r="M742" s="151"/>
      <c r="N742" s="7" t="n">
        <f aca="false">SUM(O742:V742)-K742</f>
        <v>0</v>
      </c>
      <c r="O742" s="51"/>
      <c r="P742" s="51"/>
      <c r="Q742" s="51"/>
      <c r="R742" s="51"/>
      <c r="S742" s="51"/>
      <c r="T742" s="51"/>
      <c r="U742" s="51"/>
      <c r="V742" s="51" t="n">
        <f aca="false">K742</f>
        <v>0</v>
      </c>
      <c r="W742" s="50"/>
      <c r="X742" s="50"/>
      <c r="Y742" s="43"/>
      <c r="IM742" s="21"/>
      <c r="IN742" s="21"/>
    </row>
    <row r="743" s="10" customFormat="true" ht="23.85" hidden="true" customHeight="false" outlineLevel="1" collapsed="false">
      <c r="A743" s="49" t="s">
        <v>1416</v>
      </c>
      <c r="B743" s="50" t="s">
        <v>49</v>
      </c>
      <c r="C743" s="50" t="s">
        <v>1417</v>
      </c>
      <c r="D743" s="50" t="s">
        <v>51</v>
      </c>
      <c r="E743" s="45" t="s">
        <v>1418</v>
      </c>
      <c r="F743" s="7" t="s">
        <v>117</v>
      </c>
      <c r="G743" s="51" t="n">
        <v>8</v>
      </c>
      <c r="H743" s="52"/>
      <c r="I743" s="46" t="n">
        <f aca="false">$D$1116</f>
        <v>0</v>
      </c>
      <c r="J743" s="53" t="n">
        <f aca="false">TRUNC(H743*(1+I743),2)</f>
        <v>0</v>
      </c>
      <c r="K743" s="54" t="n">
        <f aca="false">TRUNC(J743*G743,2)</f>
        <v>0</v>
      </c>
      <c r="L743" s="51"/>
      <c r="M743" s="151"/>
      <c r="N743" s="7" t="n">
        <f aca="false">SUM(O743:V743)-K743</f>
        <v>0</v>
      </c>
      <c r="O743" s="51"/>
      <c r="P743" s="51"/>
      <c r="Q743" s="51"/>
      <c r="R743" s="51"/>
      <c r="S743" s="51"/>
      <c r="T743" s="51"/>
      <c r="U743" s="51"/>
      <c r="V743" s="51" t="n">
        <f aca="false">K743</f>
        <v>0</v>
      </c>
      <c r="W743" s="50"/>
      <c r="X743" s="50"/>
      <c r="Y743" s="43"/>
      <c r="IM743" s="21"/>
      <c r="IN743" s="21"/>
    </row>
    <row r="744" s="10" customFormat="true" ht="23.85" hidden="true" customHeight="false" outlineLevel="1" collapsed="false">
      <c r="A744" s="49" t="s">
        <v>1419</v>
      </c>
      <c r="B744" s="50" t="s">
        <v>49</v>
      </c>
      <c r="C744" s="50" t="s">
        <v>1388</v>
      </c>
      <c r="D744" s="50" t="s">
        <v>80</v>
      </c>
      <c r="E744" s="45" t="s">
        <v>1389</v>
      </c>
      <c r="F744" s="7" t="s">
        <v>117</v>
      </c>
      <c r="G744" s="51" t="n">
        <v>4</v>
      </c>
      <c r="H744" s="52"/>
      <c r="I744" s="46" t="n">
        <f aca="false">$D$1116</f>
        <v>0</v>
      </c>
      <c r="J744" s="53" t="n">
        <f aca="false">TRUNC(H744*(1+I744),2)</f>
        <v>0</v>
      </c>
      <c r="K744" s="54" t="n">
        <f aca="false">TRUNC(J744*G744,2)</f>
        <v>0</v>
      </c>
      <c r="L744" s="51"/>
      <c r="M744" s="151"/>
      <c r="N744" s="7" t="n">
        <f aca="false">SUM(O744:V744)-K744</f>
        <v>0</v>
      </c>
      <c r="O744" s="51"/>
      <c r="P744" s="51"/>
      <c r="Q744" s="51"/>
      <c r="R744" s="51"/>
      <c r="S744" s="51"/>
      <c r="T744" s="51"/>
      <c r="U744" s="51"/>
      <c r="V744" s="51" t="n">
        <f aca="false">K744</f>
        <v>0</v>
      </c>
      <c r="W744" s="50"/>
      <c r="X744" s="50"/>
      <c r="Y744" s="43"/>
      <c r="IM744" s="21"/>
      <c r="IN744" s="21"/>
    </row>
    <row r="745" s="10" customFormat="true" ht="23.85" hidden="true" customHeight="false" outlineLevel="1" collapsed="false">
      <c r="A745" s="49" t="s">
        <v>1420</v>
      </c>
      <c r="B745" s="50" t="s">
        <v>49</v>
      </c>
      <c r="C745" s="50" t="s">
        <v>1391</v>
      </c>
      <c r="D745" s="50" t="s">
        <v>51</v>
      </c>
      <c r="E745" s="45" t="s">
        <v>1392</v>
      </c>
      <c r="F745" s="7" t="s">
        <v>117</v>
      </c>
      <c r="G745" s="51" t="n">
        <v>3</v>
      </c>
      <c r="H745" s="52"/>
      <c r="I745" s="46" t="n">
        <f aca="false">$D$1116</f>
        <v>0</v>
      </c>
      <c r="J745" s="53" t="n">
        <f aca="false">TRUNC(H745*(1+I745),2)</f>
        <v>0</v>
      </c>
      <c r="K745" s="54" t="n">
        <f aca="false">TRUNC(J745*G745,2)</f>
        <v>0</v>
      </c>
      <c r="L745" s="51"/>
      <c r="M745" s="151"/>
      <c r="N745" s="7" t="n">
        <f aca="false">SUM(O745:V745)-K745</f>
        <v>0</v>
      </c>
      <c r="O745" s="51"/>
      <c r="P745" s="51"/>
      <c r="Q745" s="51"/>
      <c r="R745" s="51"/>
      <c r="S745" s="51"/>
      <c r="T745" s="51"/>
      <c r="U745" s="51"/>
      <c r="V745" s="51" t="n">
        <f aca="false">K745</f>
        <v>0</v>
      </c>
      <c r="W745" s="50"/>
      <c r="X745" s="50"/>
      <c r="Y745" s="43"/>
      <c r="IM745" s="21"/>
      <c r="IN745" s="21"/>
    </row>
    <row r="746" s="10" customFormat="true" ht="23.85" hidden="true" customHeight="false" outlineLevel="1" collapsed="false">
      <c r="A746" s="49" t="s">
        <v>1421</v>
      </c>
      <c r="B746" s="50" t="s">
        <v>49</v>
      </c>
      <c r="C746" s="50" t="s">
        <v>1358</v>
      </c>
      <c r="D746" s="50" t="s">
        <v>51</v>
      </c>
      <c r="E746" s="45" t="s">
        <v>1422</v>
      </c>
      <c r="F746" s="7" t="s">
        <v>117</v>
      </c>
      <c r="G746" s="51" t="n">
        <v>1</v>
      </c>
      <c r="H746" s="52"/>
      <c r="I746" s="46" t="n">
        <f aca="false">$D$1116</f>
        <v>0</v>
      </c>
      <c r="J746" s="53" t="n">
        <f aca="false">TRUNC(H746*(1+I746),2)</f>
        <v>0</v>
      </c>
      <c r="K746" s="54" t="n">
        <f aca="false">TRUNC(J746*G746,2)</f>
        <v>0</v>
      </c>
      <c r="L746" s="51"/>
      <c r="M746" s="151"/>
      <c r="N746" s="7" t="n">
        <f aca="false">SUM(O746:V746)-K746</f>
        <v>0</v>
      </c>
      <c r="O746" s="51"/>
      <c r="P746" s="51"/>
      <c r="Q746" s="51"/>
      <c r="R746" s="51"/>
      <c r="S746" s="51"/>
      <c r="T746" s="51"/>
      <c r="U746" s="51"/>
      <c r="V746" s="51" t="n">
        <f aca="false">K746</f>
        <v>0</v>
      </c>
      <c r="W746" s="50"/>
      <c r="X746" s="50"/>
      <c r="Y746" s="43"/>
      <c r="IM746" s="21"/>
      <c r="IN746" s="21"/>
    </row>
    <row r="747" s="141" customFormat="true" ht="23.85" hidden="true" customHeight="false" outlineLevel="1" collapsed="false">
      <c r="A747" s="49" t="s">
        <v>1423</v>
      </c>
      <c r="B747" s="50" t="s">
        <v>49</v>
      </c>
      <c r="C747" s="50" t="s">
        <v>1424</v>
      </c>
      <c r="D747" s="50" t="s">
        <v>51</v>
      </c>
      <c r="E747" s="45" t="s">
        <v>1425</v>
      </c>
      <c r="F747" s="7" t="s">
        <v>130</v>
      </c>
      <c r="G747" s="51" t="n">
        <v>96</v>
      </c>
      <c r="H747" s="52"/>
      <c r="I747" s="46" t="n">
        <f aca="false">$D$1116</f>
        <v>0</v>
      </c>
      <c r="J747" s="53" t="n">
        <f aca="false">TRUNC(H747*(1+I747),2)</f>
        <v>0</v>
      </c>
      <c r="K747" s="54" t="n">
        <f aca="false">TRUNC(J747*G747,2)</f>
        <v>0</v>
      </c>
      <c r="L747" s="51"/>
      <c r="M747" s="151"/>
      <c r="N747" s="7" t="n">
        <f aca="false">SUM(O747:V747)-K747</f>
        <v>0</v>
      </c>
      <c r="O747" s="51"/>
      <c r="P747" s="51"/>
      <c r="Q747" s="51"/>
      <c r="R747" s="51"/>
      <c r="S747" s="51"/>
      <c r="T747" s="51"/>
      <c r="U747" s="51"/>
      <c r="V747" s="51" t="n">
        <f aca="false">K747</f>
        <v>0</v>
      </c>
      <c r="W747" s="7"/>
      <c r="X747" s="7"/>
      <c r="Y747" s="43"/>
      <c r="IM747" s="21"/>
      <c r="IN747" s="21"/>
    </row>
    <row r="748" s="10" customFormat="true" ht="23.85" hidden="true" customHeight="false" outlineLevel="1" collapsed="false">
      <c r="A748" s="49" t="s">
        <v>1426</v>
      </c>
      <c r="B748" s="50" t="s">
        <v>49</v>
      </c>
      <c r="C748" s="50" t="s">
        <v>1427</v>
      </c>
      <c r="D748" s="50" t="s">
        <v>51</v>
      </c>
      <c r="E748" s="45" t="s">
        <v>1428</v>
      </c>
      <c r="F748" s="7" t="s">
        <v>130</v>
      </c>
      <c r="G748" s="51" t="n">
        <v>24</v>
      </c>
      <c r="H748" s="52"/>
      <c r="I748" s="46" t="n">
        <f aca="false">$D$1116</f>
        <v>0</v>
      </c>
      <c r="J748" s="53" t="n">
        <f aca="false">TRUNC(H748*(1+I748),2)</f>
        <v>0</v>
      </c>
      <c r="K748" s="54" t="n">
        <f aca="false">TRUNC(J748*G748,2)</f>
        <v>0</v>
      </c>
      <c r="L748" s="51"/>
      <c r="M748" s="151"/>
      <c r="N748" s="7" t="n">
        <f aca="false">SUM(O748:V748)-K748</f>
        <v>0</v>
      </c>
      <c r="O748" s="51"/>
      <c r="P748" s="51"/>
      <c r="Q748" s="51"/>
      <c r="R748" s="51"/>
      <c r="S748" s="51"/>
      <c r="T748" s="51"/>
      <c r="U748" s="51"/>
      <c r="V748" s="51" t="n">
        <f aca="false">K748</f>
        <v>0</v>
      </c>
      <c r="W748" s="50"/>
      <c r="X748" s="50"/>
      <c r="Y748" s="43"/>
      <c r="IM748" s="21"/>
      <c r="IN748" s="21"/>
    </row>
    <row r="749" s="10" customFormat="true" ht="23.85" hidden="true" customHeight="false" outlineLevel="1" collapsed="false">
      <c r="A749" s="49" t="s">
        <v>1429</v>
      </c>
      <c r="B749" s="50" t="s">
        <v>49</v>
      </c>
      <c r="C749" s="50" t="s">
        <v>1430</v>
      </c>
      <c r="D749" s="50" t="s">
        <v>80</v>
      </c>
      <c r="E749" s="45" t="s">
        <v>1431</v>
      </c>
      <c r="F749" s="7" t="s">
        <v>117</v>
      </c>
      <c r="G749" s="51" t="n">
        <v>8</v>
      </c>
      <c r="H749" s="52"/>
      <c r="I749" s="46" t="n">
        <f aca="false">$D$1116</f>
        <v>0</v>
      </c>
      <c r="J749" s="53" t="n">
        <f aca="false">TRUNC(H749*(1+I749),2)</f>
        <v>0</v>
      </c>
      <c r="K749" s="54" t="n">
        <f aca="false">TRUNC(J749*G749,2)</f>
        <v>0</v>
      </c>
      <c r="L749" s="51"/>
      <c r="M749" s="151"/>
      <c r="N749" s="7" t="n">
        <f aca="false">SUM(O749:V749)-K749</f>
        <v>0</v>
      </c>
      <c r="O749" s="51"/>
      <c r="P749" s="51"/>
      <c r="Q749" s="51"/>
      <c r="R749" s="51"/>
      <c r="S749" s="51"/>
      <c r="T749" s="156"/>
      <c r="U749" s="51"/>
      <c r="V749" s="51" t="n">
        <f aca="false">K749</f>
        <v>0</v>
      </c>
      <c r="W749" s="50"/>
      <c r="X749" s="50"/>
      <c r="Y749" s="43"/>
      <c r="IM749" s="21"/>
      <c r="IN749" s="21"/>
    </row>
    <row r="750" s="141" customFormat="true" ht="23.85" hidden="true" customHeight="false" outlineLevel="1" collapsed="false">
      <c r="A750" s="49" t="s">
        <v>1432</v>
      </c>
      <c r="B750" s="50" t="s">
        <v>49</v>
      </c>
      <c r="C750" s="50" t="s">
        <v>1433</v>
      </c>
      <c r="D750" s="50" t="s">
        <v>80</v>
      </c>
      <c r="E750" s="45" t="s">
        <v>1434</v>
      </c>
      <c r="F750" s="7" t="s">
        <v>117</v>
      </c>
      <c r="G750" s="51" t="n">
        <v>2</v>
      </c>
      <c r="H750" s="52"/>
      <c r="I750" s="46" t="n">
        <f aca="false">$D$1116</f>
        <v>0</v>
      </c>
      <c r="J750" s="53" t="n">
        <f aca="false">TRUNC(H750*(1+I750),2)</f>
        <v>0</v>
      </c>
      <c r="K750" s="54" t="n">
        <f aca="false">TRUNC(J750*G750,2)</f>
        <v>0</v>
      </c>
      <c r="L750" s="51"/>
      <c r="M750" s="151"/>
      <c r="N750" s="7" t="n">
        <f aca="false">SUM(O750:V750)-K750</f>
        <v>0</v>
      </c>
      <c r="O750" s="51"/>
      <c r="P750" s="51"/>
      <c r="Q750" s="51"/>
      <c r="R750" s="51"/>
      <c r="S750" s="51"/>
      <c r="T750" s="51"/>
      <c r="U750" s="51"/>
      <c r="V750" s="51" t="n">
        <f aca="false">K750</f>
        <v>0</v>
      </c>
      <c r="W750" s="7"/>
      <c r="X750" s="7"/>
      <c r="Y750" s="43"/>
      <c r="IM750" s="21"/>
      <c r="IN750" s="21"/>
    </row>
    <row r="751" s="141" customFormat="true" ht="23.85" hidden="true" customHeight="false" outlineLevel="1" collapsed="false">
      <c r="A751" s="49" t="s">
        <v>1435</v>
      </c>
      <c r="B751" s="50" t="s">
        <v>49</v>
      </c>
      <c r="C751" s="50" t="s">
        <v>1367</v>
      </c>
      <c r="D751" s="50" t="s">
        <v>51</v>
      </c>
      <c r="E751" s="45" t="s">
        <v>1368</v>
      </c>
      <c r="F751" s="7" t="s">
        <v>130</v>
      </c>
      <c r="G751" s="51" t="n">
        <v>3</v>
      </c>
      <c r="H751" s="52"/>
      <c r="I751" s="46" t="n">
        <f aca="false">$D$1116</f>
        <v>0</v>
      </c>
      <c r="J751" s="53" t="n">
        <f aca="false">TRUNC(H751*(1+I751),2)</f>
        <v>0</v>
      </c>
      <c r="K751" s="54" t="n">
        <f aca="false">TRUNC(J751*G751,2)</f>
        <v>0</v>
      </c>
      <c r="L751" s="51"/>
      <c r="M751" s="151"/>
      <c r="N751" s="7" t="n">
        <f aca="false">SUM(O751:V751)-K751</f>
        <v>0</v>
      </c>
      <c r="O751" s="51"/>
      <c r="P751" s="51"/>
      <c r="Q751" s="51"/>
      <c r="R751" s="51"/>
      <c r="S751" s="51"/>
      <c r="T751" s="51"/>
      <c r="U751" s="51"/>
      <c r="V751" s="51" t="n">
        <f aca="false">K751</f>
        <v>0</v>
      </c>
      <c r="W751" s="7"/>
      <c r="X751" s="7"/>
      <c r="Y751" s="43"/>
      <c r="IM751" s="21"/>
      <c r="IN751" s="21"/>
    </row>
    <row r="752" s="141" customFormat="true" ht="23.85" hidden="true" customHeight="false" outlineLevel="1" collapsed="false">
      <c r="A752" s="49" t="s">
        <v>1436</v>
      </c>
      <c r="B752" s="50" t="s">
        <v>49</v>
      </c>
      <c r="C752" s="50" t="s">
        <v>1373</v>
      </c>
      <c r="D752" s="50" t="s">
        <v>51</v>
      </c>
      <c r="E752" s="45" t="s">
        <v>1374</v>
      </c>
      <c r="F752" s="7" t="s">
        <v>117</v>
      </c>
      <c r="G752" s="51" t="n">
        <v>2</v>
      </c>
      <c r="H752" s="52"/>
      <c r="I752" s="46" t="n">
        <f aca="false">$D$1116</f>
        <v>0</v>
      </c>
      <c r="J752" s="53" t="n">
        <f aca="false">TRUNC(H752*(1+I752),2)</f>
        <v>0</v>
      </c>
      <c r="K752" s="54" t="n">
        <f aca="false">TRUNC(J752*G752,2)</f>
        <v>0</v>
      </c>
      <c r="L752" s="51"/>
      <c r="M752" s="151"/>
      <c r="N752" s="7" t="n">
        <f aca="false">SUM(O752:V752)-K752</f>
        <v>0</v>
      </c>
      <c r="O752" s="51"/>
      <c r="P752" s="51"/>
      <c r="Q752" s="51"/>
      <c r="R752" s="51"/>
      <c r="S752" s="51"/>
      <c r="T752" s="51"/>
      <c r="U752" s="51"/>
      <c r="V752" s="51" t="n">
        <f aca="false">K752</f>
        <v>0</v>
      </c>
      <c r="W752" s="7"/>
      <c r="X752" s="7"/>
      <c r="Y752" s="43"/>
      <c r="IM752" s="21"/>
      <c r="IN752" s="21"/>
    </row>
    <row r="753" s="141" customFormat="true" ht="23.85" hidden="true" customHeight="false" outlineLevel="1" collapsed="false">
      <c r="A753" s="49" t="s">
        <v>1437</v>
      </c>
      <c r="B753" s="50" t="s">
        <v>49</v>
      </c>
      <c r="C753" s="50" t="s">
        <v>1406</v>
      </c>
      <c r="D753" s="50" t="s">
        <v>51</v>
      </c>
      <c r="E753" s="45" t="s">
        <v>1407</v>
      </c>
      <c r="F753" s="7" t="s">
        <v>117</v>
      </c>
      <c r="G753" s="51" t="n">
        <v>3</v>
      </c>
      <c r="H753" s="52"/>
      <c r="I753" s="46" t="n">
        <f aca="false">$D$1116</f>
        <v>0</v>
      </c>
      <c r="J753" s="53" t="n">
        <f aca="false">TRUNC(H753*(1+I753),2)</f>
        <v>0</v>
      </c>
      <c r="K753" s="54" t="n">
        <f aca="false">TRUNC(J753*G753,2)</f>
        <v>0</v>
      </c>
      <c r="L753" s="51"/>
      <c r="M753" s="151"/>
      <c r="N753" s="7" t="n">
        <f aca="false">SUM(O753:V753)-K753</f>
        <v>0</v>
      </c>
      <c r="O753" s="51"/>
      <c r="P753" s="51"/>
      <c r="Q753" s="51"/>
      <c r="R753" s="51"/>
      <c r="S753" s="51"/>
      <c r="T753" s="51"/>
      <c r="U753" s="51"/>
      <c r="V753" s="51" t="n">
        <f aca="false">K753</f>
        <v>0</v>
      </c>
      <c r="W753" s="7"/>
      <c r="X753" s="7"/>
      <c r="Y753" s="43"/>
      <c r="IM753" s="21"/>
      <c r="IN753" s="21"/>
    </row>
    <row r="754" s="155" customFormat="true" ht="14.15" hidden="true" customHeight="false" outlineLevel="1" collapsed="false">
      <c r="A754" s="117" t="s">
        <v>1408</v>
      </c>
      <c r="B754" s="118"/>
      <c r="C754" s="118"/>
      <c r="D754" s="118"/>
      <c r="E754" s="120" t="s">
        <v>1438</v>
      </c>
      <c r="F754" s="148"/>
      <c r="G754" s="148"/>
      <c r="H754" s="143"/>
      <c r="I754" s="123"/>
      <c r="J754" s="123"/>
      <c r="K754" s="153"/>
      <c r="L754" s="122"/>
      <c r="M754" s="154"/>
      <c r="N754" s="124" t="n">
        <f aca="false">SUM(O754:V754)-K754</f>
        <v>0</v>
      </c>
      <c r="O754" s="122"/>
      <c r="P754" s="122"/>
      <c r="Q754" s="122"/>
      <c r="R754" s="122"/>
      <c r="S754" s="122"/>
      <c r="T754" s="122"/>
      <c r="U754" s="122"/>
      <c r="V754" s="122"/>
      <c r="W754" s="124"/>
      <c r="X754" s="124"/>
      <c r="Y754" s="43"/>
      <c r="IM754" s="150"/>
      <c r="IN754" s="150"/>
    </row>
    <row r="755" s="141" customFormat="true" ht="23.85" hidden="true" customHeight="false" outlineLevel="1" collapsed="false">
      <c r="A755" s="49" t="s">
        <v>1410</v>
      </c>
      <c r="B755" s="50" t="s">
        <v>49</v>
      </c>
      <c r="C755" s="50" t="s">
        <v>1378</v>
      </c>
      <c r="D755" s="50" t="s">
        <v>80</v>
      </c>
      <c r="E755" s="45" t="s">
        <v>1379</v>
      </c>
      <c r="F755" s="7" t="s">
        <v>117</v>
      </c>
      <c r="G755" s="51" t="n">
        <v>1</v>
      </c>
      <c r="H755" s="52"/>
      <c r="I755" s="46" t="n">
        <f aca="false">$D$1116</f>
        <v>0</v>
      </c>
      <c r="J755" s="53" t="n">
        <f aca="false">TRUNC(H755*(1+I755),2)</f>
        <v>0</v>
      </c>
      <c r="K755" s="54" t="n">
        <f aca="false">TRUNC(J755*G755,2)</f>
        <v>0</v>
      </c>
      <c r="L755" s="152"/>
      <c r="M755" s="151"/>
      <c r="N755" s="7" t="n">
        <f aca="false">SUM(O755:V755)-K755</f>
        <v>0</v>
      </c>
      <c r="O755" s="51"/>
      <c r="P755" s="51"/>
      <c r="Q755" s="51"/>
      <c r="R755" s="51"/>
      <c r="S755" s="51"/>
      <c r="T755" s="60"/>
      <c r="U755" s="51"/>
      <c r="V755" s="51" t="n">
        <f aca="false">K755</f>
        <v>0</v>
      </c>
      <c r="W755" s="7"/>
      <c r="X755" s="7"/>
      <c r="Y755" s="43"/>
      <c r="IM755" s="21"/>
      <c r="IN755" s="21"/>
    </row>
    <row r="756" s="141" customFormat="true" ht="23.85" hidden="true" customHeight="false" outlineLevel="1" collapsed="false">
      <c r="A756" s="49" t="s">
        <v>1413</v>
      </c>
      <c r="B756" s="50" t="s">
        <v>49</v>
      </c>
      <c r="C756" s="50" t="s">
        <v>1352</v>
      </c>
      <c r="D756" s="50" t="s">
        <v>80</v>
      </c>
      <c r="E756" s="45" t="s">
        <v>1353</v>
      </c>
      <c r="F756" s="7" t="s">
        <v>117</v>
      </c>
      <c r="G756" s="51" t="n">
        <v>1</v>
      </c>
      <c r="H756" s="52"/>
      <c r="I756" s="46" t="n">
        <f aca="false">$D$1116</f>
        <v>0</v>
      </c>
      <c r="J756" s="53" t="n">
        <f aca="false">TRUNC(H756*(1+I756),2)</f>
        <v>0</v>
      </c>
      <c r="K756" s="54" t="n">
        <f aca="false">TRUNC(J756*G756,2)</f>
        <v>0</v>
      </c>
      <c r="L756" s="51"/>
      <c r="M756" s="151"/>
      <c r="N756" s="7" t="n">
        <f aca="false">SUM(O756:V756)-K756</f>
        <v>0</v>
      </c>
      <c r="O756" s="51"/>
      <c r="P756" s="51"/>
      <c r="Q756" s="51"/>
      <c r="R756" s="51"/>
      <c r="S756" s="51"/>
      <c r="T756" s="51"/>
      <c r="U756" s="51"/>
      <c r="V756" s="51" t="n">
        <f aca="false">K756</f>
        <v>0</v>
      </c>
      <c r="W756" s="7"/>
      <c r="X756" s="7"/>
      <c r="Y756" s="43"/>
      <c r="IM756" s="21"/>
      <c r="IN756" s="21"/>
    </row>
    <row r="757" s="10" customFormat="true" ht="23.85" hidden="true" customHeight="false" outlineLevel="1" collapsed="false">
      <c r="A757" s="49" t="s">
        <v>1416</v>
      </c>
      <c r="B757" s="50" t="s">
        <v>49</v>
      </c>
      <c r="C757" s="50" t="s">
        <v>1391</v>
      </c>
      <c r="D757" s="50" t="s">
        <v>51</v>
      </c>
      <c r="E757" s="45" t="s">
        <v>1392</v>
      </c>
      <c r="F757" s="7" t="s">
        <v>117</v>
      </c>
      <c r="G757" s="51" t="n">
        <v>3</v>
      </c>
      <c r="H757" s="52"/>
      <c r="I757" s="46" t="n">
        <f aca="false">$D$1116</f>
        <v>0</v>
      </c>
      <c r="J757" s="53" t="n">
        <f aca="false">TRUNC(H757*(1+I757),2)</f>
        <v>0</v>
      </c>
      <c r="K757" s="54" t="n">
        <f aca="false">TRUNC(J757*G757,2)</f>
        <v>0</v>
      </c>
      <c r="L757" s="51"/>
      <c r="M757" s="151"/>
      <c r="N757" s="7" t="n">
        <f aca="false">SUM(O757:V757)-K757</f>
        <v>0</v>
      </c>
      <c r="O757" s="51"/>
      <c r="P757" s="51"/>
      <c r="Q757" s="51"/>
      <c r="R757" s="51"/>
      <c r="S757" s="51"/>
      <c r="T757" s="51"/>
      <c r="U757" s="51"/>
      <c r="V757" s="51" t="n">
        <f aca="false">K757</f>
        <v>0</v>
      </c>
      <c r="W757" s="50"/>
      <c r="X757" s="50"/>
      <c r="Y757" s="43"/>
      <c r="IM757" s="21"/>
      <c r="IN757" s="21"/>
    </row>
    <row r="758" s="10" customFormat="true" ht="23.85" hidden="true" customHeight="false" outlineLevel="1" collapsed="false">
      <c r="A758" s="49" t="s">
        <v>1419</v>
      </c>
      <c r="B758" s="50" t="s">
        <v>49</v>
      </c>
      <c r="C758" s="50" t="s">
        <v>1384</v>
      </c>
      <c r="D758" s="50" t="s">
        <v>51</v>
      </c>
      <c r="E758" s="45" t="s">
        <v>1385</v>
      </c>
      <c r="F758" s="7" t="s">
        <v>117</v>
      </c>
      <c r="G758" s="51" t="n">
        <v>6</v>
      </c>
      <c r="H758" s="52"/>
      <c r="I758" s="46" t="n">
        <f aca="false">$D$1116</f>
        <v>0</v>
      </c>
      <c r="J758" s="53" t="n">
        <f aca="false">TRUNC(H758*(1+I758),2)</f>
        <v>0</v>
      </c>
      <c r="K758" s="54" t="n">
        <f aca="false">TRUNC(J758*G758,2)</f>
        <v>0</v>
      </c>
      <c r="L758" s="51"/>
      <c r="M758" s="151"/>
      <c r="N758" s="7" t="n">
        <f aca="false">SUM(O758:V758)-K758</f>
        <v>0</v>
      </c>
      <c r="O758" s="51"/>
      <c r="P758" s="51"/>
      <c r="Q758" s="51"/>
      <c r="R758" s="51"/>
      <c r="S758" s="51"/>
      <c r="T758" s="51"/>
      <c r="U758" s="51"/>
      <c r="V758" s="51" t="n">
        <f aca="false">K758</f>
        <v>0</v>
      </c>
      <c r="W758" s="50"/>
      <c r="X758" s="50"/>
      <c r="Y758" s="43"/>
      <c r="IM758" s="21"/>
      <c r="IN758" s="21"/>
    </row>
    <row r="759" s="10" customFormat="true" ht="23.85" hidden="true" customHeight="false" outlineLevel="1" collapsed="false">
      <c r="A759" s="49" t="s">
        <v>1420</v>
      </c>
      <c r="B759" s="50" t="s">
        <v>49</v>
      </c>
      <c r="C759" s="50" t="s">
        <v>1381</v>
      </c>
      <c r="D759" s="50" t="s">
        <v>51</v>
      </c>
      <c r="E759" s="45" t="s">
        <v>1382</v>
      </c>
      <c r="F759" s="7" t="s">
        <v>117</v>
      </c>
      <c r="G759" s="51" t="n">
        <v>5</v>
      </c>
      <c r="H759" s="52"/>
      <c r="I759" s="46" t="n">
        <f aca="false">$D$1116</f>
        <v>0</v>
      </c>
      <c r="J759" s="53" t="n">
        <f aca="false">TRUNC(H759*(1+I759),2)</f>
        <v>0</v>
      </c>
      <c r="K759" s="54" t="n">
        <f aca="false">TRUNC(J759*G759,2)</f>
        <v>0</v>
      </c>
      <c r="L759" s="51"/>
      <c r="M759" s="151"/>
      <c r="N759" s="7" t="n">
        <f aca="false">SUM(O759:V759)-K759</f>
        <v>0</v>
      </c>
      <c r="O759" s="51"/>
      <c r="P759" s="51"/>
      <c r="Q759" s="51"/>
      <c r="R759" s="51"/>
      <c r="S759" s="51"/>
      <c r="T759" s="51"/>
      <c r="U759" s="51"/>
      <c r="V759" s="51" t="n">
        <f aca="false">K759</f>
        <v>0</v>
      </c>
      <c r="W759" s="50"/>
      <c r="X759" s="50"/>
      <c r="Y759" s="43"/>
      <c r="IM759" s="21"/>
      <c r="IN759" s="21"/>
    </row>
    <row r="760" s="10" customFormat="true" ht="23.85" hidden="true" customHeight="false" outlineLevel="1" collapsed="false">
      <c r="A760" s="49" t="s">
        <v>1421</v>
      </c>
      <c r="B760" s="50" t="s">
        <v>49</v>
      </c>
      <c r="C760" s="50" t="s">
        <v>1439</v>
      </c>
      <c r="D760" s="50" t="s">
        <v>51</v>
      </c>
      <c r="E760" s="45" t="s">
        <v>1440</v>
      </c>
      <c r="F760" s="7" t="s">
        <v>117</v>
      </c>
      <c r="G760" s="51" t="n">
        <v>3</v>
      </c>
      <c r="H760" s="52"/>
      <c r="I760" s="46" t="n">
        <f aca="false">$D$1116</f>
        <v>0</v>
      </c>
      <c r="J760" s="53" t="n">
        <f aca="false">TRUNC(H760*(1+I760),2)</f>
        <v>0</v>
      </c>
      <c r="K760" s="54" t="n">
        <f aca="false">TRUNC(J760*G760,2)</f>
        <v>0</v>
      </c>
      <c r="L760" s="51"/>
      <c r="M760" s="151"/>
      <c r="N760" s="7" t="n">
        <f aca="false">SUM(O760:V760)-K760</f>
        <v>0</v>
      </c>
      <c r="O760" s="51"/>
      <c r="P760" s="51"/>
      <c r="Q760" s="51"/>
      <c r="R760" s="51"/>
      <c r="S760" s="51"/>
      <c r="T760" s="51"/>
      <c r="U760" s="51"/>
      <c r="V760" s="51" t="n">
        <f aca="false">K760</f>
        <v>0</v>
      </c>
      <c r="W760" s="50"/>
      <c r="X760" s="50"/>
      <c r="Y760" s="43"/>
      <c r="IM760" s="21"/>
      <c r="IN760" s="21"/>
    </row>
    <row r="761" s="10" customFormat="true" ht="23.85" hidden="true" customHeight="false" outlineLevel="1" collapsed="false">
      <c r="A761" s="49" t="s">
        <v>1423</v>
      </c>
      <c r="B761" s="50" t="s">
        <v>49</v>
      </c>
      <c r="C761" s="50" t="s">
        <v>1388</v>
      </c>
      <c r="D761" s="50" t="s">
        <v>80</v>
      </c>
      <c r="E761" s="45" t="s">
        <v>1389</v>
      </c>
      <c r="F761" s="7" t="s">
        <v>117</v>
      </c>
      <c r="G761" s="51" t="n">
        <v>4</v>
      </c>
      <c r="H761" s="52"/>
      <c r="I761" s="46" t="n">
        <f aca="false">$D$1116</f>
        <v>0</v>
      </c>
      <c r="J761" s="53" t="n">
        <f aca="false">TRUNC(H761*(1+I761),2)</f>
        <v>0</v>
      </c>
      <c r="K761" s="54" t="n">
        <f aca="false">TRUNC(J761*G761,2)</f>
        <v>0</v>
      </c>
      <c r="L761" s="51"/>
      <c r="M761" s="151"/>
      <c r="N761" s="7" t="n">
        <f aca="false">SUM(O761:V761)-K761</f>
        <v>0</v>
      </c>
      <c r="O761" s="51"/>
      <c r="P761" s="51"/>
      <c r="Q761" s="51"/>
      <c r="R761" s="51"/>
      <c r="S761" s="51"/>
      <c r="T761" s="51"/>
      <c r="U761" s="51"/>
      <c r="V761" s="51" t="n">
        <f aca="false">K761</f>
        <v>0</v>
      </c>
      <c r="W761" s="50"/>
      <c r="X761" s="50"/>
      <c r="Y761" s="43"/>
      <c r="IM761" s="21"/>
      <c r="IN761" s="21"/>
    </row>
    <row r="762" s="10" customFormat="true" ht="23.85" hidden="true" customHeight="false" outlineLevel="1" collapsed="false">
      <c r="A762" s="49" t="s">
        <v>1426</v>
      </c>
      <c r="B762" s="50" t="s">
        <v>49</v>
      </c>
      <c r="C762" s="50" t="s">
        <v>1441</v>
      </c>
      <c r="D762" s="50" t="s">
        <v>80</v>
      </c>
      <c r="E762" s="45" t="s">
        <v>1442</v>
      </c>
      <c r="F762" s="7" t="s">
        <v>117</v>
      </c>
      <c r="G762" s="51" t="n">
        <v>4</v>
      </c>
      <c r="H762" s="52"/>
      <c r="I762" s="46" t="n">
        <f aca="false">$D$1116</f>
        <v>0</v>
      </c>
      <c r="J762" s="53" t="n">
        <f aca="false">TRUNC(H762*(1+I762),2)</f>
        <v>0</v>
      </c>
      <c r="K762" s="54" t="n">
        <f aca="false">TRUNC(J762*G762,2)</f>
        <v>0</v>
      </c>
      <c r="L762" s="51"/>
      <c r="M762" s="151"/>
      <c r="N762" s="7" t="n">
        <f aca="false">SUM(O762:V762)-K762</f>
        <v>0</v>
      </c>
      <c r="O762" s="51"/>
      <c r="P762" s="51"/>
      <c r="Q762" s="51"/>
      <c r="R762" s="51"/>
      <c r="S762" s="51"/>
      <c r="T762" s="51"/>
      <c r="U762" s="51"/>
      <c r="V762" s="51" t="n">
        <f aca="false">K762</f>
        <v>0</v>
      </c>
      <c r="W762" s="50"/>
      <c r="X762" s="50"/>
      <c r="Y762" s="43"/>
      <c r="IM762" s="21"/>
      <c r="IN762" s="21"/>
    </row>
    <row r="763" s="10" customFormat="true" ht="23.85" hidden="true" customHeight="false" outlineLevel="1" collapsed="false">
      <c r="A763" s="49" t="s">
        <v>1429</v>
      </c>
      <c r="B763" s="50" t="s">
        <v>49</v>
      </c>
      <c r="C763" s="50" t="s">
        <v>1400</v>
      </c>
      <c r="D763" s="50" t="s">
        <v>51</v>
      </c>
      <c r="E763" s="45" t="s">
        <v>1401</v>
      </c>
      <c r="F763" s="7" t="s">
        <v>130</v>
      </c>
      <c r="G763" s="51" t="n">
        <v>3</v>
      </c>
      <c r="H763" s="52"/>
      <c r="I763" s="46" t="n">
        <f aca="false">$D$1116</f>
        <v>0</v>
      </c>
      <c r="J763" s="53" t="n">
        <f aca="false">TRUNC(H763*(1+I763),2)</f>
        <v>0</v>
      </c>
      <c r="K763" s="54" t="n">
        <f aca="false">TRUNC(J763*G763,2)</f>
        <v>0</v>
      </c>
      <c r="L763" s="51"/>
      <c r="M763" s="151"/>
      <c r="N763" s="7" t="n">
        <f aca="false">SUM(O763:V763)-K763</f>
        <v>0</v>
      </c>
      <c r="O763" s="51"/>
      <c r="P763" s="51"/>
      <c r="Q763" s="51"/>
      <c r="R763" s="51"/>
      <c r="S763" s="51"/>
      <c r="T763" s="156"/>
      <c r="U763" s="51"/>
      <c r="V763" s="51" t="n">
        <f aca="false">K763</f>
        <v>0</v>
      </c>
      <c r="W763" s="50"/>
      <c r="X763" s="50"/>
      <c r="Y763" s="43"/>
      <c r="IM763" s="21"/>
      <c r="IN763" s="21"/>
    </row>
    <row r="764" s="141" customFormat="true" ht="23.85" hidden="true" customHeight="false" outlineLevel="1" collapsed="false">
      <c r="A764" s="49" t="s">
        <v>1432</v>
      </c>
      <c r="B764" s="50" t="s">
        <v>49</v>
      </c>
      <c r="C764" s="50" t="s">
        <v>1443</v>
      </c>
      <c r="D764" s="50" t="s">
        <v>51</v>
      </c>
      <c r="E764" s="45" t="s">
        <v>1444</v>
      </c>
      <c r="F764" s="7" t="s">
        <v>130</v>
      </c>
      <c r="G764" s="51" t="n">
        <v>49</v>
      </c>
      <c r="H764" s="52"/>
      <c r="I764" s="46" t="n">
        <f aca="false">$D$1116</f>
        <v>0</v>
      </c>
      <c r="J764" s="53" t="n">
        <f aca="false">TRUNC(H764*(1+I764),2)</f>
        <v>0</v>
      </c>
      <c r="K764" s="54" t="n">
        <f aca="false">TRUNC(J764*G764,2)</f>
        <v>0</v>
      </c>
      <c r="L764" s="51"/>
      <c r="M764" s="151"/>
      <c r="N764" s="7" t="n">
        <f aca="false">SUM(O764:V764)-K764</f>
        <v>0</v>
      </c>
      <c r="O764" s="51"/>
      <c r="P764" s="51"/>
      <c r="Q764" s="51"/>
      <c r="R764" s="51"/>
      <c r="S764" s="51"/>
      <c r="T764" s="51"/>
      <c r="U764" s="51"/>
      <c r="V764" s="51" t="n">
        <f aca="false">K764</f>
        <v>0</v>
      </c>
      <c r="W764" s="7"/>
      <c r="X764" s="7"/>
      <c r="Y764" s="43"/>
      <c r="IM764" s="21"/>
      <c r="IN764" s="21"/>
    </row>
    <row r="765" s="141" customFormat="true" ht="23.85" hidden="true" customHeight="false" outlineLevel="1" collapsed="false">
      <c r="A765" s="49" t="s">
        <v>1435</v>
      </c>
      <c r="B765" s="50" t="s">
        <v>49</v>
      </c>
      <c r="C765" s="50" t="s">
        <v>1445</v>
      </c>
      <c r="D765" s="50" t="s">
        <v>80</v>
      </c>
      <c r="E765" s="45" t="s">
        <v>1446</v>
      </c>
      <c r="F765" s="7" t="s">
        <v>117</v>
      </c>
      <c r="G765" s="51" t="n">
        <v>10</v>
      </c>
      <c r="H765" s="52"/>
      <c r="I765" s="46" t="n">
        <f aca="false">$D$1116</f>
        <v>0</v>
      </c>
      <c r="J765" s="53" t="n">
        <f aca="false">TRUNC(H765*(1+I765),2)</f>
        <v>0</v>
      </c>
      <c r="K765" s="54" t="n">
        <f aca="false">TRUNC(J765*G765,2)</f>
        <v>0</v>
      </c>
      <c r="L765" s="51"/>
      <c r="M765" s="151"/>
      <c r="N765" s="7" t="n">
        <f aca="false">SUM(O765:V765)-K765</f>
        <v>0</v>
      </c>
      <c r="O765" s="51"/>
      <c r="P765" s="51"/>
      <c r="Q765" s="51"/>
      <c r="R765" s="51"/>
      <c r="S765" s="51"/>
      <c r="T765" s="51"/>
      <c r="U765" s="51"/>
      <c r="V765" s="51" t="n">
        <f aca="false">K765</f>
        <v>0</v>
      </c>
      <c r="W765" s="7"/>
      <c r="X765" s="7"/>
      <c r="Y765" s="43"/>
      <c r="IM765" s="21"/>
      <c r="IN765" s="21"/>
    </row>
    <row r="766" s="10" customFormat="true" ht="23.85" hidden="true" customHeight="false" outlineLevel="1" collapsed="false">
      <c r="A766" s="49" t="s">
        <v>1436</v>
      </c>
      <c r="B766" s="50" t="s">
        <v>49</v>
      </c>
      <c r="C766" s="50" t="s">
        <v>1406</v>
      </c>
      <c r="D766" s="50" t="s">
        <v>51</v>
      </c>
      <c r="E766" s="45" t="s">
        <v>1407</v>
      </c>
      <c r="F766" s="7" t="s">
        <v>117</v>
      </c>
      <c r="G766" s="51" t="n">
        <v>2</v>
      </c>
      <c r="H766" s="52"/>
      <c r="I766" s="46" t="n">
        <f aca="false">$D$1116</f>
        <v>0</v>
      </c>
      <c r="J766" s="53" t="n">
        <f aca="false">TRUNC(H766*(1+I766),2)</f>
        <v>0</v>
      </c>
      <c r="K766" s="54" t="n">
        <f aca="false">TRUNC(J766*G766,2)</f>
        <v>0</v>
      </c>
      <c r="L766" s="152"/>
      <c r="M766" s="151"/>
      <c r="N766" s="7" t="n">
        <f aca="false">SUM(O766:V766)-K766</f>
        <v>0</v>
      </c>
      <c r="O766" s="51"/>
      <c r="P766" s="51"/>
      <c r="Q766" s="51"/>
      <c r="R766" s="51"/>
      <c r="S766" s="51"/>
      <c r="T766" s="157"/>
      <c r="U766" s="51"/>
      <c r="V766" s="51" t="n">
        <f aca="false">K766</f>
        <v>0</v>
      </c>
      <c r="W766" s="50"/>
      <c r="X766" s="50"/>
      <c r="Y766" s="43"/>
      <c r="IM766" s="21"/>
      <c r="IN766" s="21"/>
    </row>
    <row r="767" s="10" customFormat="true" ht="35.05" hidden="true" customHeight="false" outlineLevel="1" collapsed="false">
      <c r="A767" s="49" t="s">
        <v>1437</v>
      </c>
      <c r="B767" s="50" t="s">
        <v>49</v>
      </c>
      <c r="C767" s="50" t="s">
        <v>1447</v>
      </c>
      <c r="D767" s="50" t="s">
        <v>51</v>
      </c>
      <c r="E767" s="45" t="s">
        <v>1448</v>
      </c>
      <c r="F767" s="7" t="s">
        <v>117</v>
      </c>
      <c r="G767" s="51" t="n">
        <v>3</v>
      </c>
      <c r="H767" s="52"/>
      <c r="I767" s="46" t="n">
        <f aca="false">$D$1116</f>
        <v>0</v>
      </c>
      <c r="J767" s="53" t="n">
        <f aca="false">TRUNC(H767*(1+I767),2)</f>
        <v>0</v>
      </c>
      <c r="K767" s="54" t="n">
        <f aca="false">TRUNC(J767*G767,2)</f>
        <v>0</v>
      </c>
      <c r="L767" s="51"/>
      <c r="M767" s="151"/>
      <c r="N767" s="7" t="n">
        <f aca="false">SUM(O767:V767)-K767</f>
        <v>0</v>
      </c>
      <c r="O767" s="51"/>
      <c r="P767" s="51"/>
      <c r="Q767" s="51"/>
      <c r="R767" s="51"/>
      <c r="S767" s="51"/>
      <c r="T767" s="51"/>
      <c r="U767" s="51"/>
      <c r="V767" s="51" t="n">
        <f aca="false">K767</f>
        <v>0</v>
      </c>
      <c r="W767" s="50"/>
      <c r="X767" s="50"/>
      <c r="Y767" s="43"/>
      <c r="IM767" s="21"/>
      <c r="IN767" s="21"/>
    </row>
    <row r="768" s="89" customFormat="true" ht="12.8" hidden="true" customHeight="false" outlineLevel="1" collapsed="false">
      <c r="A768" s="73" t="s">
        <v>1449</v>
      </c>
      <c r="B768" s="75"/>
      <c r="C768" s="75"/>
      <c r="D768" s="75"/>
      <c r="E768" s="116" t="s">
        <v>166</v>
      </c>
      <c r="F768" s="146"/>
      <c r="G768" s="146"/>
      <c r="H768" s="143"/>
      <c r="I768" s="146"/>
      <c r="J768" s="146"/>
      <c r="K768" s="94"/>
      <c r="L768" s="77"/>
      <c r="M768" s="78"/>
      <c r="N768" s="79"/>
      <c r="O768" s="77"/>
      <c r="P768" s="108"/>
      <c r="Q768" s="108"/>
      <c r="R768" s="108"/>
      <c r="S768" s="108"/>
      <c r="T768" s="108"/>
      <c r="U768" s="108"/>
      <c r="V768" s="108"/>
      <c r="W768" s="74"/>
      <c r="X768" s="74"/>
      <c r="Y768" s="43"/>
      <c r="IM768" s="147"/>
      <c r="IN768" s="147"/>
    </row>
    <row r="769" s="125" customFormat="true" ht="12.8" hidden="true" customHeight="false" outlineLevel="1" collapsed="false">
      <c r="A769" s="117" t="s">
        <v>1450</v>
      </c>
      <c r="B769" s="118"/>
      <c r="C769" s="118"/>
      <c r="D769" s="118"/>
      <c r="E769" s="120" t="s">
        <v>1451</v>
      </c>
      <c r="F769" s="148"/>
      <c r="G769" s="148"/>
      <c r="H769" s="143"/>
      <c r="I769" s="148"/>
      <c r="J769" s="148"/>
      <c r="K769" s="121"/>
      <c r="L769" s="122"/>
      <c r="M769" s="123"/>
      <c r="N769" s="124"/>
      <c r="O769" s="122"/>
      <c r="P769" s="149"/>
      <c r="Q769" s="149"/>
      <c r="R769" s="149"/>
      <c r="S769" s="149"/>
      <c r="T769" s="149"/>
      <c r="U769" s="149"/>
      <c r="V769" s="149"/>
      <c r="W769" s="119"/>
      <c r="X769" s="119"/>
      <c r="Y769" s="43"/>
      <c r="IM769" s="150"/>
      <c r="IN769" s="150"/>
    </row>
    <row r="770" s="141" customFormat="true" ht="35.05" hidden="true" customHeight="false" outlineLevel="1" collapsed="false">
      <c r="A770" s="49" t="s">
        <v>1452</v>
      </c>
      <c r="B770" s="50" t="s">
        <v>49</v>
      </c>
      <c r="C770" s="50" t="s">
        <v>1411</v>
      </c>
      <c r="D770" s="50" t="s">
        <v>80</v>
      </c>
      <c r="E770" s="45" t="s">
        <v>1412</v>
      </c>
      <c r="F770" s="7" t="s">
        <v>117</v>
      </c>
      <c r="G770" s="51" t="n">
        <v>1</v>
      </c>
      <c r="H770" s="52"/>
      <c r="I770" s="46" t="n">
        <f aca="false">$D$1116</f>
        <v>0</v>
      </c>
      <c r="J770" s="53" t="n">
        <f aca="false">TRUNC(H770*(1+I770),2)</f>
        <v>0</v>
      </c>
      <c r="K770" s="54" t="n">
        <f aca="false">TRUNC(J770*G770,2)</f>
        <v>0</v>
      </c>
      <c r="L770" s="51"/>
      <c r="M770" s="151"/>
      <c r="N770" s="7" t="n">
        <f aca="false">SUM(O770:V770)-K770</f>
        <v>0</v>
      </c>
      <c r="O770" s="51"/>
      <c r="P770" s="51"/>
      <c r="Q770" s="51"/>
      <c r="R770" s="51"/>
      <c r="S770" s="51"/>
      <c r="T770" s="51"/>
      <c r="U770" s="51"/>
      <c r="V770" s="51" t="n">
        <f aca="false">K770</f>
        <v>0</v>
      </c>
      <c r="W770" s="7"/>
      <c r="X770" s="7"/>
      <c r="Y770" s="43"/>
      <c r="IM770" s="21"/>
      <c r="IN770" s="21"/>
    </row>
    <row r="771" s="141" customFormat="true" ht="23.85" hidden="true" customHeight="false" outlineLevel="1" collapsed="false">
      <c r="A771" s="49" t="s">
        <v>1453</v>
      </c>
      <c r="B771" s="50" t="s">
        <v>49</v>
      </c>
      <c r="C771" s="50" t="s">
        <v>1352</v>
      </c>
      <c r="D771" s="50" t="s">
        <v>80</v>
      </c>
      <c r="E771" s="45" t="s">
        <v>1353</v>
      </c>
      <c r="F771" s="7" t="s">
        <v>117</v>
      </c>
      <c r="G771" s="51" t="n">
        <v>1</v>
      </c>
      <c r="H771" s="52"/>
      <c r="I771" s="46" t="n">
        <f aca="false">$D$1116</f>
        <v>0</v>
      </c>
      <c r="J771" s="53" t="n">
        <f aca="false">TRUNC(H771*(1+I771),2)</f>
        <v>0</v>
      </c>
      <c r="K771" s="54" t="n">
        <f aca="false">TRUNC(J771*G771,2)</f>
        <v>0</v>
      </c>
      <c r="L771" s="51"/>
      <c r="M771" s="151"/>
      <c r="N771" s="7" t="n">
        <f aca="false">SUM(O771:V771)-K771</f>
        <v>0</v>
      </c>
      <c r="O771" s="51"/>
      <c r="P771" s="51"/>
      <c r="Q771" s="51"/>
      <c r="R771" s="51"/>
      <c r="S771" s="51"/>
      <c r="T771" s="51"/>
      <c r="U771" s="51"/>
      <c r="V771" s="51" t="n">
        <f aca="false">K771</f>
        <v>0</v>
      </c>
      <c r="W771" s="7"/>
      <c r="X771" s="7"/>
      <c r="Y771" s="43"/>
      <c r="IM771" s="21"/>
      <c r="IN771" s="21"/>
    </row>
    <row r="772" s="141" customFormat="true" ht="23.85" hidden="true" customHeight="false" outlineLevel="1" collapsed="false">
      <c r="A772" s="49" t="s">
        <v>1454</v>
      </c>
      <c r="B772" s="50" t="s">
        <v>49</v>
      </c>
      <c r="C772" s="50" t="s">
        <v>1414</v>
      </c>
      <c r="D772" s="50" t="s">
        <v>51</v>
      </c>
      <c r="E772" s="45" t="s">
        <v>1415</v>
      </c>
      <c r="F772" s="7" t="s">
        <v>117</v>
      </c>
      <c r="G772" s="51" t="n">
        <v>3</v>
      </c>
      <c r="H772" s="52"/>
      <c r="I772" s="46" t="n">
        <f aca="false">$D$1116</f>
        <v>0</v>
      </c>
      <c r="J772" s="53" t="n">
        <f aca="false">TRUNC(H772*(1+I772),2)</f>
        <v>0</v>
      </c>
      <c r="K772" s="54" t="n">
        <f aca="false">TRUNC(J772*G772,2)</f>
        <v>0</v>
      </c>
      <c r="L772" s="51"/>
      <c r="M772" s="151"/>
      <c r="N772" s="7" t="n">
        <f aca="false">SUM(O772:V772)-K772</f>
        <v>0</v>
      </c>
      <c r="O772" s="51"/>
      <c r="P772" s="51"/>
      <c r="Q772" s="51"/>
      <c r="R772" s="51"/>
      <c r="S772" s="51"/>
      <c r="T772" s="51"/>
      <c r="U772" s="51"/>
      <c r="V772" s="51" t="n">
        <f aca="false">K772</f>
        <v>0</v>
      </c>
      <c r="W772" s="7"/>
      <c r="X772" s="7"/>
      <c r="Y772" s="43"/>
      <c r="IM772" s="21"/>
      <c r="IN772" s="21"/>
    </row>
    <row r="773" s="141" customFormat="true" ht="23.85" hidden="true" customHeight="false" outlineLevel="1" collapsed="false">
      <c r="A773" s="49" t="s">
        <v>1455</v>
      </c>
      <c r="B773" s="50" t="s">
        <v>49</v>
      </c>
      <c r="C773" s="50" t="s">
        <v>1417</v>
      </c>
      <c r="D773" s="50" t="s">
        <v>51</v>
      </c>
      <c r="E773" s="45" t="s">
        <v>1418</v>
      </c>
      <c r="F773" s="7" t="s">
        <v>117</v>
      </c>
      <c r="G773" s="51" t="n">
        <v>1</v>
      </c>
      <c r="H773" s="52"/>
      <c r="I773" s="46" t="n">
        <f aca="false">$D$1116</f>
        <v>0</v>
      </c>
      <c r="J773" s="53" t="n">
        <f aca="false">TRUNC(H773*(1+I773),2)</f>
        <v>0</v>
      </c>
      <c r="K773" s="54" t="n">
        <f aca="false">TRUNC(J773*G773,2)</f>
        <v>0</v>
      </c>
      <c r="L773" s="51"/>
      <c r="M773" s="151"/>
      <c r="N773" s="7" t="n">
        <f aca="false">SUM(O773:V773)-K773</f>
        <v>0</v>
      </c>
      <c r="O773" s="51"/>
      <c r="P773" s="51"/>
      <c r="Q773" s="51"/>
      <c r="R773" s="51"/>
      <c r="S773" s="51"/>
      <c r="T773" s="51"/>
      <c r="U773" s="51"/>
      <c r="V773" s="51" t="n">
        <f aca="false">K773</f>
        <v>0</v>
      </c>
      <c r="W773" s="7"/>
      <c r="X773" s="7"/>
      <c r="Y773" s="43"/>
      <c r="IM773" s="21"/>
      <c r="IN773" s="21"/>
    </row>
    <row r="774" s="141" customFormat="true" ht="23.85" hidden="true" customHeight="false" outlineLevel="1" collapsed="false">
      <c r="A774" s="49" t="s">
        <v>1456</v>
      </c>
      <c r="B774" s="50" t="s">
        <v>49</v>
      </c>
      <c r="C774" s="50" t="s">
        <v>1439</v>
      </c>
      <c r="D774" s="50" t="s">
        <v>51</v>
      </c>
      <c r="E774" s="45" t="s">
        <v>1440</v>
      </c>
      <c r="F774" s="7" t="s">
        <v>117</v>
      </c>
      <c r="G774" s="51" t="n">
        <v>3</v>
      </c>
      <c r="H774" s="52"/>
      <c r="I774" s="46" t="n">
        <f aca="false">$D$1116</f>
        <v>0</v>
      </c>
      <c r="J774" s="53" t="n">
        <f aca="false">TRUNC(H774*(1+I774),2)</f>
        <v>0</v>
      </c>
      <c r="K774" s="54" t="n">
        <f aca="false">TRUNC(J774*G774,2)</f>
        <v>0</v>
      </c>
      <c r="L774" s="51"/>
      <c r="M774" s="151"/>
      <c r="N774" s="7" t="n">
        <f aca="false">SUM(O774:V774)-K774</f>
        <v>0</v>
      </c>
      <c r="O774" s="51"/>
      <c r="P774" s="51"/>
      <c r="Q774" s="51"/>
      <c r="R774" s="51"/>
      <c r="S774" s="51"/>
      <c r="T774" s="51"/>
      <c r="U774" s="51"/>
      <c r="V774" s="51" t="n">
        <f aca="false">K774</f>
        <v>0</v>
      </c>
      <c r="W774" s="7"/>
      <c r="X774" s="7"/>
      <c r="Y774" s="43"/>
      <c r="IM774" s="21"/>
      <c r="IN774" s="21"/>
    </row>
    <row r="775" s="21" customFormat="true" ht="23.85" hidden="true" customHeight="false" outlineLevel="1" collapsed="false">
      <c r="A775" s="49" t="s">
        <v>1457</v>
      </c>
      <c r="B775" s="50" t="s">
        <v>49</v>
      </c>
      <c r="C775" s="50" t="s">
        <v>1381</v>
      </c>
      <c r="D775" s="50" t="s">
        <v>51</v>
      </c>
      <c r="E775" s="45" t="s">
        <v>1382</v>
      </c>
      <c r="F775" s="7" t="s">
        <v>117</v>
      </c>
      <c r="G775" s="51" t="n">
        <v>1</v>
      </c>
      <c r="H775" s="52"/>
      <c r="I775" s="46" t="n">
        <f aca="false">$D$1116</f>
        <v>0</v>
      </c>
      <c r="J775" s="53" t="n">
        <f aca="false">TRUNC(H775*(1+I775),2)</f>
        <v>0</v>
      </c>
      <c r="K775" s="54" t="n">
        <f aca="false">TRUNC(J775*G775,2)</f>
        <v>0</v>
      </c>
      <c r="L775" s="51"/>
      <c r="M775" s="151"/>
      <c r="N775" s="7" t="n">
        <f aca="false">SUM(O775:V775)-K775</f>
        <v>0</v>
      </c>
      <c r="O775" s="51"/>
      <c r="P775" s="51"/>
      <c r="Q775" s="51"/>
      <c r="R775" s="51"/>
      <c r="S775" s="51"/>
      <c r="T775" s="51"/>
      <c r="U775" s="50"/>
      <c r="V775" s="51" t="n">
        <f aca="false">K775</f>
        <v>0</v>
      </c>
      <c r="W775" s="158"/>
      <c r="X775" s="50"/>
      <c r="Y775" s="43"/>
    </row>
    <row r="776" s="10" customFormat="true" ht="23.85" hidden="true" customHeight="false" outlineLevel="1" collapsed="false">
      <c r="A776" s="49" t="s">
        <v>1458</v>
      </c>
      <c r="B776" s="50" t="s">
        <v>49</v>
      </c>
      <c r="C776" s="50" t="s">
        <v>1384</v>
      </c>
      <c r="D776" s="50" t="s">
        <v>51</v>
      </c>
      <c r="E776" s="45" t="s">
        <v>1385</v>
      </c>
      <c r="F776" s="7" t="s">
        <v>117</v>
      </c>
      <c r="G776" s="51" t="n">
        <v>7</v>
      </c>
      <c r="H776" s="52"/>
      <c r="I776" s="46" t="n">
        <f aca="false">$D$1116</f>
        <v>0</v>
      </c>
      <c r="J776" s="53" t="n">
        <f aca="false">TRUNC(H776*(1+I776),2)</f>
        <v>0</v>
      </c>
      <c r="K776" s="54" t="n">
        <f aca="false">TRUNC(J776*G776,2)</f>
        <v>0</v>
      </c>
      <c r="L776" s="51"/>
      <c r="M776" s="151"/>
      <c r="N776" s="7" t="n">
        <f aca="false">SUM(O776:V776)-K776</f>
        <v>0</v>
      </c>
      <c r="O776" s="51"/>
      <c r="P776" s="51"/>
      <c r="Q776" s="51"/>
      <c r="R776" s="51"/>
      <c r="S776" s="51"/>
      <c r="T776" s="51"/>
      <c r="U776" s="51"/>
      <c r="V776" s="51" t="n">
        <f aca="false">K776</f>
        <v>0</v>
      </c>
      <c r="W776" s="158"/>
      <c r="X776" s="50"/>
      <c r="Y776" s="43"/>
    </row>
    <row r="777" s="141" customFormat="true" ht="23.85" hidden="true" customHeight="false" outlineLevel="1" collapsed="false">
      <c r="A777" s="49" t="s">
        <v>1459</v>
      </c>
      <c r="B777" s="50" t="s">
        <v>49</v>
      </c>
      <c r="C777" s="50" t="s">
        <v>1441</v>
      </c>
      <c r="D777" s="50" t="s">
        <v>80</v>
      </c>
      <c r="E777" s="45" t="s">
        <v>1442</v>
      </c>
      <c r="F777" s="7" t="s">
        <v>117</v>
      </c>
      <c r="G777" s="51" t="n">
        <v>3</v>
      </c>
      <c r="H777" s="52"/>
      <c r="I777" s="46" t="n">
        <f aca="false">$D$1116</f>
        <v>0</v>
      </c>
      <c r="J777" s="53" t="n">
        <f aca="false">TRUNC(H777*(1+I777),2)</f>
        <v>0</v>
      </c>
      <c r="K777" s="54" t="n">
        <f aca="false">TRUNC(J777*G777,2)</f>
        <v>0</v>
      </c>
      <c r="L777" s="51"/>
      <c r="M777" s="151"/>
      <c r="N777" s="7" t="n">
        <f aca="false">SUM(O777:V777)-K777</f>
        <v>0</v>
      </c>
      <c r="O777" s="51"/>
      <c r="P777" s="51"/>
      <c r="Q777" s="51"/>
      <c r="R777" s="51"/>
      <c r="S777" s="51"/>
      <c r="T777" s="59"/>
      <c r="U777" s="159"/>
      <c r="V777" s="51" t="n">
        <f aca="false">K777</f>
        <v>0</v>
      </c>
      <c r="W777" s="7"/>
      <c r="X777" s="7"/>
      <c r="Y777" s="43"/>
      <c r="IM777" s="21"/>
      <c r="IN777" s="21"/>
    </row>
    <row r="778" s="10" customFormat="true" ht="23.85" hidden="true" customHeight="false" outlineLevel="1" collapsed="false">
      <c r="A778" s="49" t="s">
        <v>1460</v>
      </c>
      <c r="B778" s="50" t="s">
        <v>49</v>
      </c>
      <c r="C778" s="50" t="s">
        <v>1391</v>
      </c>
      <c r="D778" s="50" t="s">
        <v>51</v>
      </c>
      <c r="E778" s="45" t="s">
        <v>1392</v>
      </c>
      <c r="F778" s="7" t="s">
        <v>117</v>
      </c>
      <c r="G778" s="51" t="n">
        <v>3</v>
      </c>
      <c r="H778" s="52"/>
      <c r="I778" s="46" t="n">
        <f aca="false">$D$1116</f>
        <v>0</v>
      </c>
      <c r="J778" s="53" t="n">
        <f aca="false">TRUNC(H778*(1+I778),2)</f>
        <v>0</v>
      </c>
      <c r="K778" s="54" t="n">
        <f aca="false">TRUNC(J778*G778,2)</f>
        <v>0</v>
      </c>
      <c r="L778" s="51"/>
      <c r="M778" s="151"/>
      <c r="N778" s="7" t="n">
        <f aca="false">SUM(O778:V778)-K778</f>
        <v>0</v>
      </c>
      <c r="O778" s="51"/>
      <c r="P778" s="51"/>
      <c r="Q778" s="51"/>
      <c r="R778" s="51"/>
      <c r="S778" s="51"/>
      <c r="T778" s="156"/>
      <c r="U778" s="159"/>
      <c r="V778" s="51" t="n">
        <f aca="false">K778</f>
        <v>0</v>
      </c>
      <c r="W778" s="50"/>
      <c r="X778" s="50"/>
      <c r="Y778" s="43"/>
      <c r="IM778" s="21"/>
      <c r="IN778" s="21"/>
    </row>
    <row r="779" s="141" customFormat="true" ht="23.85" hidden="true" customHeight="false" outlineLevel="1" collapsed="false">
      <c r="A779" s="49" t="s">
        <v>1461</v>
      </c>
      <c r="B779" s="50" t="s">
        <v>49</v>
      </c>
      <c r="C779" s="50" t="s">
        <v>1388</v>
      </c>
      <c r="D779" s="50" t="s">
        <v>80</v>
      </c>
      <c r="E779" s="45" t="s">
        <v>1389</v>
      </c>
      <c r="F779" s="7" t="s">
        <v>117</v>
      </c>
      <c r="G779" s="51" t="n">
        <v>4</v>
      </c>
      <c r="H779" s="52"/>
      <c r="I779" s="46" t="n">
        <f aca="false">$D$1116</f>
        <v>0</v>
      </c>
      <c r="J779" s="53" t="n">
        <f aca="false">TRUNC(H779*(1+I779),2)</f>
        <v>0</v>
      </c>
      <c r="K779" s="54" t="n">
        <f aca="false">TRUNC(J779*G779,2)</f>
        <v>0</v>
      </c>
      <c r="L779" s="51"/>
      <c r="M779" s="151"/>
      <c r="N779" s="7" t="n">
        <f aca="false">SUM(O779:V779)-K779</f>
        <v>0</v>
      </c>
      <c r="O779" s="51"/>
      <c r="P779" s="51"/>
      <c r="Q779" s="51"/>
      <c r="R779" s="51"/>
      <c r="S779" s="51"/>
      <c r="T779" s="51"/>
      <c r="U779" s="159"/>
      <c r="V779" s="51" t="n">
        <f aca="false">K779</f>
        <v>0</v>
      </c>
      <c r="W779" s="50"/>
      <c r="X779" s="50"/>
      <c r="Y779" s="43"/>
      <c r="IM779" s="21"/>
      <c r="IN779" s="21"/>
    </row>
    <row r="780" s="141" customFormat="true" ht="23.85" hidden="true" customHeight="false" outlineLevel="1" collapsed="false">
      <c r="A780" s="49" t="s">
        <v>1462</v>
      </c>
      <c r="B780" s="50" t="s">
        <v>49</v>
      </c>
      <c r="C780" s="50" t="s">
        <v>1400</v>
      </c>
      <c r="D780" s="50" t="s">
        <v>51</v>
      </c>
      <c r="E780" s="45" t="s">
        <v>1401</v>
      </c>
      <c r="F780" s="7" t="s">
        <v>130</v>
      </c>
      <c r="G780" s="51" t="n">
        <v>26</v>
      </c>
      <c r="H780" s="52"/>
      <c r="I780" s="46" t="n">
        <f aca="false">$D$1116</f>
        <v>0</v>
      </c>
      <c r="J780" s="53" t="n">
        <f aca="false">TRUNC(H780*(1+I780),2)</f>
        <v>0</v>
      </c>
      <c r="K780" s="54" t="n">
        <f aca="false">TRUNC(J780*G780,2)</f>
        <v>0</v>
      </c>
      <c r="L780" s="51"/>
      <c r="M780" s="151"/>
      <c r="N780" s="7" t="n">
        <f aca="false">SUM(O780:V780)-K780</f>
        <v>0</v>
      </c>
      <c r="O780" s="51"/>
      <c r="P780" s="51"/>
      <c r="Q780" s="51"/>
      <c r="R780" s="51"/>
      <c r="S780" s="51"/>
      <c r="T780" s="51"/>
      <c r="U780" s="51"/>
      <c r="V780" s="51" t="n">
        <f aca="false">K780</f>
        <v>0</v>
      </c>
      <c r="W780" s="50"/>
      <c r="X780" s="50"/>
      <c r="Y780" s="43"/>
      <c r="IM780" s="21"/>
      <c r="IN780" s="21"/>
    </row>
    <row r="781" s="141" customFormat="true" ht="23.85" hidden="true" customHeight="false" outlineLevel="1" collapsed="false">
      <c r="A781" s="49" t="s">
        <v>1463</v>
      </c>
      <c r="B781" s="50" t="s">
        <v>49</v>
      </c>
      <c r="C781" s="50" t="s">
        <v>1397</v>
      </c>
      <c r="D781" s="50" t="s">
        <v>51</v>
      </c>
      <c r="E781" s="45" t="s">
        <v>1398</v>
      </c>
      <c r="F781" s="7" t="s">
        <v>130</v>
      </c>
      <c r="G781" s="51" t="n">
        <v>250</v>
      </c>
      <c r="H781" s="52"/>
      <c r="I781" s="46" t="n">
        <f aca="false">$D$1116</f>
        <v>0</v>
      </c>
      <c r="J781" s="53" t="n">
        <f aca="false">TRUNC(H781*(1+I781),2)</f>
        <v>0</v>
      </c>
      <c r="K781" s="54" t="n">
        <f aca="false">TRUNC(J781*G781,2)</f>
        <v>0</v>
      </c>
      <c r="L781" s="51"/>
      <c r="M781" s="151"/>
      <c r="N781" s="7" t="n">
        <f aca="false">SUM(O781:V781)-K781</f>
        <v>0</v>
      </c>
      <c r="O781" s="51"/>
      <c r="P781" s="51"/>
      <c r="Q781" s="51"/>
      <c r="R781" s="51"/>
      <c r="S781" s="51"/>
      <c r="T781" s="51"/>
      <c r="U781" s="51"/>
      <c r="V781" s="51" t="n">
        <f aca="false">K781</f>
        <v>0</v>
      </c>
      <c r="W781" s="50"/>
      <c r="X781" s="50"/>
      <c r="Y781" s="43"/>
      <c r="IM781" s="21"/>
      <c r="IN781" s="21"/>
    </row>
    <row r="782" s="141" customFormat="true" ht="23.85" hidden="true" customHeight="false" outlineLevel="1" collapsed="false">
      <c r="A782" s="49" t="s">
        <v>1464</v>
      </c>
      <c r="B782" s="50" t="s">
        <v>49</v>
      </c>
      <c r="C782" s="50" t="s">
        <v>1403</v>
      </c>
      <c r="D782" s="50" t="s">
        <v>80</v>
      </c>
      <c r="E782" s="45" t="s">
        <v>1404</v>
      </c>
      <c r="F782" s="7" t="s">
        <v>117</v>
      </c>
      <c r="G782" s="51" t="n">
        <v>10</v>
      </c>
      <c r="H782" s="52"/>
      <c r="I782" s="46" t="n">
        <f aca="false">$D$1116</f>
        <v>0</v>
      </c>
      <c r="J782" s="53" t="n">
        <f aca="false">TRUNC(H782*(1+I782),2)</f>
        <v>0</v>
      </c>
      <c r="K782" s="54" t="n">
        <f aca="false">TRUNC(J782*G782,2)</f>
        <v>0</v>
      </c>
      <c r="L782" s="51"/>
      <c r="M782" s="151"/>
      <c r="N782" s="7" t="n">
        <f aca="false">SUM(O782:V782)-K782</f>
        <v>0</v>
      </c>
      <c r="O782" s="51"/>
      <c r="P782" s="51"/>
      <c r="Q782" s="51"/>
      <c r="R782" s="51"/>
      <c r="S782" s="51"/>
      <c r="T782" s="51"/>
      <c r="U782" s="51"/>
      <c r="V782" s="51" t="n">
        <f aca="false">K782</f>
        <v>0</v>
      </c>
      <c r="W782" s="50"/>
      <c r="X782" s="50"/>
      <c r="Y782" s="43"/>
      <c r="IM782" s="21"/>
      <c r="IN782" s="21"/>
    </row>
    <row r="783" s="10" customFormat="true" ht="23.85" hidden="true" customHeight="false" outlineLevel="1" collapsed="false">
      <c r="A783" s="49" t="s">
        <v>1465</v>
      </c>
      <c r="B783" s="50" t="s">
        <v>49</v>
      </c>
      <c r="C783" s="50" t="s">
        <v>1406</v>
      </c>
      <c r="D783" s="50" t="s">
        <v>51</v>
      </c>
      <c r="E783" s="45" t="s">
        <v>1407</v>
      </c>
      <c r="F783" s="7" t="s">
        <v>117</v>
      </c>
      <c r="G783" s="51" t="n">
        <v>5</v>
      </c>
      <c r="H783" s="52"/>
      <c r="I783" s="46" t="n">
        <f aca="false">$D$1116</f>
        <v>0</v>
      </c>
      <c r="J783" s="53" t="n">
        <f aca="false">TRUNC(H783*(1+I783),2)</f>
        <v>0</v>
      </c>
      <c r="K783" s="54" t="n">
        <f aca="false">TRUNC(J783*G783,2)</f>
        <v>0</v>
      </c>
      <c r="L783" s="51"/>
      <c r="M783" s="151"/>
      <c r="N783" s="7" t="n">
        <f aca="false">SUM(O783:V783)-K783</f>
        <v>0</v>
      </c>
      <c r="O783" s="51"/>
      <c r="P783" s="51"/>
      <c r="Q783" s="51"/>
      <c r="R783" s="51"/>
      <c r="S783" s="51"/>
      <c r="T783" s="51"/>
      <c r="U783" s="51"/>
      <c r="V783" s="51" t="n">
        <f aca="false">K783</f>
        <v>0</v>
      </c>
      <c r="W783" s="50"/>
      <c r="X783" s="50"/>
      <c r="Y783" s="43"/>
      <c r="IM783" s="21"/>
      <c r="IN783" s="21"/>
    </row>
    <row r="784" s="85" customFormat="true" ht="14.15" hidden="true" customHeight="false" outlineLevel="1" collapsed="false">
      <c r="A784" s="65" t="s">
        <v>1466</v>
      </c>
      <c r="B784" s="67"/>
      <c r="C784" s="67"/>
      <c r="D784" s="67"/>
      <c r="E784" s="115" t="s">
        <v>1467</v>
      </c>
      <c r="F784" s="142"/>
      <c r="G784" s="142"/>
      <c r="H784" s="143"/>
      <c r="I784" s="142"/>
      <c r="J784" s="142"/>
      <c r="K784" s="84"/>
      <c r="L784" s="69"/>
      <c r="M784" s="70"/>
      <c r="N784" s="71" t="n">
        <f aca="false">SUM(O784:V784)-K784</f>
        <v>0</v>
      </c>
      <c r="O784" s="69"/>
      <c r="P784" s="144"/>
      <c r="Q784" s="144"/>
      <c r="R784" s="144"/>
      <c r="S784" s="144"/>
      <c r="T784" s="144"/>
      <c r="U784" s="144"/>
      <c r="V784" s="144"/>
      <c r="W784" s="66"/>
      <c r="X784" s="66"/>
      <c r="Y784" s="43"/>
      <c r="IM784" s="145"/>
      <c r="IN784" s="145"/>
    </row>
    <row r="785" s="89" customFormat="true" ht="12.8" hidden="true" customHeight="false" outlineLevel="1" collapsed="false">
      <c r="A785" s="73" t="s">
        <v>1449</v>
      </c>
      <c r="B785" s="75"/>
      <c r="C785" s="75"/>
      <c r="D785" s="75"/>
      <c r="E785" s="116" t="s">
        <v>86</v>
      </c>
      <c r="F785" s="146"/>
      <c r="G785" s="146"/>
      <c r="H785" s="143"/>
      <c r="I785" s="146"/>
      <c r="J785" s="146"/>
      <c r="K785" s="94"/>
      <c r="L785" s="77"/>
      <c r="M785" s="78"/>
      <c r="N785" s="79"/>
      <c r="O785" s="77"/>
      <c r="P785" s="108"/>
      <c r="Q785" s="108"/>
      <c r="R785" s="108"/>
      <c r="S785" s="108"/>
      <c r="T785" s="108"/>
      <c r="U785" s="108"/>
      <c r="V785" s="108"/>
      <c r="W785" s="74"/>
      <c r="X785" s="74"/>
      <c r="Y785" s="43"/>
      <c r="IM785" s="147"/>
      <c r="IN785" s="147"/>
    </row>
    <row r="786" s="10" customFormat="true" ht="35.05" hidden="true" customHeight="false" outlineLevel="1" collapsed="false">
      <c r="A786" s="49" t="s">
        <v>1450</v>
      </c>
      <c r="B786" s="50" t="s">
        <v>49</v>
      </c>
      <c r="C786" s="50" t="s">
        <v>1468</v>
      </c>
      <c r="D786" s="50" t="s">
        <v>80</v>
      </c>
      <c r="E786" s="45" t="s">
        <v>1469</v>
      </c>
      <c r="F786" s="7" t="s">
        <v>130</v>
      </c>
      <c r="G786" s="51" t="n">
        <v>18</v>
      </c>
      <c r="H786" s="52"/>
      <c r="I786" s="51" t="n">
        <f aca="false">$D$1116</f>
        <v>0</v>
      </c>
      <c r="J786" s="53" t="n">
        <f aca="false">TRUNC(H786*(1+I786),2)</f>
        <v>0</v>
      </c>
      <c r="K786" s="54" t="n">
        <f aca="false">TRUNC(J786*G786,2)</f>
        <v>0</v>
      </c>
      <c r="L786" s="51"/>
      <c r="M786" s="151"/>
      <c r="N786" s="7" t="n">
        <f aca="false">SUM(O786:V786)-K786</f>
        <v>0</v>
      </c>
      <c r="O786" s="51"/>
      <c r="P786" s="51"/>
      <c r="Q786" s="51"/>
      <c r="R786" s="51"/>
      <c r="S786" s="51" t="n">
        <f aca="false">K786</f>
        <v>0</v>
      </c>
      <c r="T786" s="51"/>
      <c r="U786" s="51"/>
      <c r="V786" s="51"/>
      <c r="W786" s="50"/>
      <c r="X786" s="50"/>
      <c r="Y786" s="43"/>
      <c r="IM786" s="21"/>
      <c r="IN786" s="21"/>
    </row>
    <row r="787" s="10" customFormat="true" ht="23.85" hidden="true" customHeight="false" outlineLevel="1" collapsed="false">
      <c r="A787" s="49" t="s">
        <v>1470</v>
      </c>
      <c r="B787" s="50" t="s">
        <v>49</v>
      </c>
      <c r="C787" s="50" t="s">
        <v>1468</v>
      </c>
      <c r="D787" s="50" t="s">
        <v>80</v>
      </c>
      <c r="E787" s="45" t="s">
        <v>1471</v>
      </c>
      <c r="F787" s="7" t="s">
        <v>130</v>
      </c>
      <c r="G787" s="51" t="n">
        <v>51</v>
      </c>
      <c r="H787" s="52"/>
      <c r="I787" s="51" t="n">
        <f aca="false">$D$1116</f>
        <v>0</v>
      </c>
      <c r="J787" s="53" t="n">
        <f aca="false">TRUNC(H787*(1+I787),2)</f>
        <v>0</v>
      </c>
      <c r="K787" s="54" t="n">
        <f aca="false">TRUNC(J787*G787,2)</f>
        <v>0</v>
      </c>
      <c r="L787" s="51"/>
      <c r="M787" s="151"/>
      <c r="N787" s="7" t="n">
        <f aca="false">SUM(O787:V787)-K787</f>
        <v>0</v>
      </c>
      <c r="O787" s="51"/>
      <c r="P787" s="51"/>
      <c r="Q787" s="51"/>
      <c r="R787" s="51"/>
      <c r="S787" s="51" t="n">
        <f aca="false">K787</f>
        <v>0</v>
      </c>
      <c r="T787" s="51"/>
      <c r="U787" s="51"/>
      <c r="V787" s="51"/>
      <c r="W787" s="50"/>
      <c r="X787" s="50"/>
      <c r="Y787" s="43"/>
      <c r="IM787" s="21"/>
      <c r="IN787" s="21"/>
    </row>
    <row r="788" s="10" customFormat="true" ht="23.85" hidden="true" customHeight="false" outlineLevel="1" collapsed="false">
      <c r="A788" s="49" t="s">
        <v>1472</v>
      </c>
      <c r="B788" s="50" t="s">
        <v>49</v>
      </c>
      <c r="C788" s="50" t="s">
        <v>1468</v>
      </c>
      <c r="D788" s="50" t="s">
        <v>80</v>
      </c>
      <c r="E788" s="45" t="s">
        <v>1473</v>
      </c>
      <c r="F788" s="7" t="s">
        <v>130</v>
      </c>
      <c r="G788" s="51" t="n">
        <v>26</v>
      </c>
      <c r="H788" s="52"/>
      <c r="I788" s="51" t="n">
        <f aca="false">$D$1116</f>
        <v>0</v>
      </c>
      <c r="J788" s="53" t="n">
        <f aca="false">TRUNC(H788*(1+I788),2)</f>
        <v>0</v>
      </c>
      <c r="K788" s="54" t="n">
        <f aca="false">TRUNC(J788*G788,2)</f>
        <v>0</v>
      </c>
      <c r="L788" s="51"/>
      <c r="M788" s="151"/>
      <c r="N788" s="7" t="n">
        <f aca="false">SUM(O788:V788)-K788</f>
        <v>0</v>
      </c>
      <c r="O788" s="51"/>
      <c r="P788" s="51"/>
      <c r="Q788" s="51"/>
      <c r="R788" s="51"/>
      <c r="S788" s="51" t="n">
        <f aca="false">K788</f>
        <v>0</v>
      </c>
      <c r="T788" s="51"/>
      <c r="U788" s="51"/>
      <c r="V788" s="51"/>
      <c r="W788" s="50"/>
      <c r="X788" s="50"/>
      <c r="Y788" s="43"/>
      <c r="IM788" s="21"/>
      <c r="IN788" s="21"/>
    </row>
    <row r="789" s="10" customFormat="true" ht="23.85" hidden="true" customHeight="false" outlineLevel="1" collapsed="false">
      <c r="A789" s="49" t="s">
        <v>1474</v>
      </c>
      <c r="B789" s="50" t="s">
        <v>49</v>
      </c>
      <c r="C789" s="50" t="s">
        <v>1475</v>
      </c>
      <c r="D789" s="50" t="s">
        <v>80</v>
      </c>
      <c r="E789" s="45" t="s">
        <v>1476</v>
      </c>
      <c r="F789" s="7" t="s">
        <v>117</v>
      </c>
      <c r="G789" s="51" t="n">
        <v>29</v>
      </c>
      <c r="H789" s="52"/>
      <c r="I789" s="51" t="n">
        <f aca="false">$D$1116</f>
        <v>0</v>
      </c>
      <c r="J789" s="53" t="n">
        <f aca="false">TRUNC(H789*(1+I789),2)</f>
        <v>0</v>
      </c>
      <c r="K789" s="54" t="n">
        <f aca="false">TRUNC(J789*G789,2)</f>
        <v>0</v>
      </c>
      <c r="L789" s="51"/>
      <c r="M789" s="151"/>
      <c r="N789" s="7" t="n">
        <f aca="false">SUM(O789:V789)-K789</f>
        <v>0</v>
      </c>
      <c r="O789" s="51"/>
      <c r="P789" s="51"/>
      <c r="Q789" s="51"/>
      <c r="R789" s="51"/>
      <c r="S789" s="51" t="n">
        <f aca="false">K789</f>
        <v>0</v>
      </c>
      <c r="T789" s="51"/>
      <c r="U789" s="159"/>
      <c r="V789" s="51"/>
      <c r="W789" s="50"/>
      <c r="X789" s="50"/>
      <c r="Y789" s="43"/>
      <c r="IM789" s="21"/>
      <c r="IN789" s="21"/>
    </row>
    <row r="790" s="10" customFormat="true" ht="23.85" hidden="true" customHeight="false" outlineLevel="1" collapsed="false">
      <c r="A790" s="49" t="s">
        <v>1477</v>
      </c>
      <c r="B790" s="50" t="s">
        <v>49</v>
      </c>
      <c r="C790" s="50" t="s">
        <v>1478</v>
      </c>
      <c r="D790" s="50" t="s">
        <v>80</v>
      </c>
      <c r="E790" s="45" t="s">
        <v>1479</v>
      </c>
      <c r="F790" s="7" t="s">
        <v>117</v>
      </c>
      <c r="G790" s="51" t="n">
        <v>6</v>
      </c>
      <c r="H790" s="52"/>
      <c r="I790" s="51" t="n">
        <f aca="false">$D$1116</f>
        <v>0</v>
      </c>
      <c r="J790" s="53" t="n">
        <f aca="false">TRUNC(H790*(1+I790),2)</f>
        <v>0</v>
      </c>
      <c r="K790" s="54" t="n">
        <f aca="false">TRUNC(J790*G790,2)</f>
        <v>0</v>
      </c>
      <c r="L790" s="51"/>
      <c r="M790" s="151"/>
      <c r="N790" s="7" t="n">
        <f aca="false">SUM(O790:V790)-K790</f>
        <v>0</v>
      </c>
      <c r="O790" s="51"/>
      <c r="P790" s="51"/>
      <c r="Q790" s="51"/>
      <c r="R790" s="51"/>
      <c r="S790" s="51" t="n">
        <f aca="false">K790</f>
        <v>0</v>
      </c>
      <c r="T790" s="51"/>
      <c r="U790" s="159"/>
      <c r="V790" s="51"/>
      <c r="W790" s="50"/>
      <c r="X790" s="50"/>
      <c r="Y790" s="43"/>
      <c r="IM790" s="21"/>
      <c r="IN790" s="21"/>
    </row>
    <row r="791" s="10" customFormat="true" ht="23.85" hidden="true" customHeight="false" outlineLevel="1" collapsed="false">
      <c r="A791" s="49" t="s">
        <v>1480</v>
      </c>
      <c r="B791" s="50" t="s">
        <v>49</v>
      </c>
      <c r="C791" s="50" t="s">
        <v>1481</v>
      </c>
      <c r="D791" s="50" t="s">
        <v>80</v>
      </c>
      <c r="E791" s="45" t="s">
        <v>1482</v>
      </c>
      <c r="F791" s="7" t="s">
        <v>117</v>
      </c>
      <c r="G791" s="51" t="n">
        <v>3</v>
      </c>
      <c r="H791" s="52"/>
      <c r="I791" s="51" t="n">
        <f aca="false">$D$1116</f>
        <v>0</v>
      </c>
      <c r="J791" s="53" t="n">
        <f aca="false">TRUNC(H791*(1+I791),2)</f>
        <v>0</v>
      </c>
      <c r="K791" s="54" t="n">
        <f aca="false">TRUNC(J791*G791,2)</f>
        <v>0</v>
      </c>
      <c r="L791" s="51"/>
      <c r="M791" s="151"/>
      <c r="N791" s="7" t="n">
        <f aca="false">SUM(O791:V791)-K791</f>
        <v>0</v>
      </c>
      <c r="O791" s="51"/>
      <c r="P791" s="51"/>
      <c r="Q791" s="51"/>
      <c r="R791" s="51"/>
      <c r="S791" s="51" t="n">
        <f aca="false">K791</f>
        <v>0</v>
      </c>
      <c r="T791" s="51"/>
      <c r="U791" s="159"/>
      <c r="V791" s="51"/>
      <c r="W791" s="50"/>
      <c r="X791" s="50"/>
      <c r="Y791" s="43"/>
      <c r="IM791" s="21"/>
      <c r="IN791" s="21"/>
    </row>
    <row r="792" s="10" customFormat="true" ht="23.85" hidden="true" customHeight="false" outlineLevel="1" collapsed="false">
      <c r="A792" s="49" t="s">
        <v>1483</v>
      </c>
      <c r="B792" s="50" t="s">
        <v>49</v>
      </c>
      <c r="C792" s="50" t="s">
        <v>1484</v>
      </c>
      <c r="D792" s="50" t="s">
        <v>80</v>
      </c>
      <c r="E792" s="45" t="s">
        <v>1485</v>
      </c>
      <c r="F792" s="7" t="s">
        <v>117</v>
      </c>
      <c r="G792" s="51" t="n">
        <v>1</v>
      </c>
      <c r="H792" s="52"/>
      <c r="I792" s="51" t="n">
        <f aca="false">$D$1116</f>
        <v>0</v>
      </c>
      <c r="J792" s="53" t="n">
        <f aca="false">TRUNC(H792*(1+I792),2)</f>
        <v>0</v>
      </c>
      <c r="K792" s="54" t="n">
        <f aca="false">TRUNC(J792*G792,2)</f>
        <v>0</v>
      </c>
      <c r="L792" s="51"/>
      <c r="M792" s="151"/>
      <c r="N792" s="7" t="n">
        <f aca="false">SUM(O792:V792)-K792</f>
        <v>0</v>
      </c>
      <c r="O792" s="51"/>
      <c r="P792" s="51"/>
      <c r="Q792" s="51"/>
      <c r="R792" s="51"/>
      <c r="S792" s="51" t="n">
        <f aca="false">K792</f>
        <v>0</v>
      </c>
      <c r="T792" s="51"/>
      <c r="U792" s="159"/>
      <c r="V792" s="51"/>
      <c r="W792" s="50"/>
      <c r="X792" s="50"/>
      <c r="Y792" s="43"/>
      <c r="IM792" s="21"/>
      <c r="IN792" s="21"/>
    </row>
    <row r="793" s="10" customFormat="true" ht="23.85" hidden="true" customHeight="false" outlineLevel="1" collapsed="false">
      <c r="A793" s="49" t="s">
        <v>1486</v>
      </c>
      <c r="B793" s="50" t="s">
        <v>49</v>
      </c>
      <c r="C793" s="50" t="s">
        <v>1487</v>
      </c>
      <c r="D793" s="50" t="s">
        <v>80</v>
      </c>
      <c r="E793" s="45" t="s">
        <v>1488</v>
      </c>
      <c r="F793" s="7" t="s">
        <v>117</v>
      </c>
      <c r="G793" s="51" t="n">
        <v>63</v>
      </c>
      <c r="H793" s="52"/>
      <c r="I793" s="51" t="n">
        <f aca="false">$D$1116</f>
        <v>0</v>
      </c>
      <c r="J793" s="53" t="n">
        <f aca="false">TRUNC(H793*(1+I793),2)</f>
        <v>0</v>
      </c>
      <c r="K793" s="54" t="n">
        <f aca="false">TRUNC(J793*G793,2)</f>
        <v>0</v>
      </c>
      <c r="L793" s="51"/>
      <c r="M793" s="151"/>
      <c r="N793" s="7" t="n">
        <f aca="false">SUM(O793:V793)-K793</f>
        <v>0</v>
      </c>
      <c r="O793" s="51"/>
      <c r="P793" s="51"/>
      <c r="Q793" s="51"/>
      <c r="R793" s="51"/>
      <c r="S793" s="51" t="n">
        <f aca="false">K793</f>
        <v>0</v>
      </c>
      <c r="T793" s="51"/>
      <c r="U793" s="159"/>
      <c r="V793" s="51"/>
      <c r="W793" s="50"/>
      <c r="X793" s="50"/>
      <c r="Y793" s="43"/>
      <c r="IM793" s="21"/>
      <c r="IN793" s="21"/>
    </row>
    <row r="794" s="10" customFormat="true" ht="35.05" hidden="true" customHeight="false" outlineLevel="1" collapsed="false">
      <c r="A794" s="49" t="s">
        <v>1489</v>
      </c>
      <c r="B794" s="50" t="s">
        <v>49</v>
      </c>
      <c r="C794" s="50" t="s">
        <v>1490</v>
      </c>
      <c r="D794" s="50" t="s">
        <v>80</v>
      </c>
      <c r="E794" s="45" t="s">
        <v>1491</v>
      </c>
      <c r="F794" s="7" t="s">
        <v>117</v>
      </c>
      <c r="G794" s="51" t="n">
        <v>63</v>
      </c>
      <c r="H794" s="52"/>
      <c r="I794" s="51" t="n">
        <f aca="false">$D$1116</f>
        <v>0</v>
      </c>
      <c r="J794" s="53" t="n">
        <f aca="false">TRUNC(H794*(1+I794),2)</f>
        <v>0</v>
      </c>
      <c r="K794" s="54" t="n">
        <f aca="false">TRUNC(J794*G794,2)</f>
        <v>0</v>
      </c>
      <c r="L794" s="51"/>
      <c r="M794" s="151"/>
      <c r="N794" s="7" t="n">
        <f aca="false">SUM(O794:V794)-K794</f>
        <v>0</v>
      </c>
      <c r="O794" s="51"/>
      <c r="P794" s="51"/>
      <c r="Q794" s="51"/>
      <c r="R794" s="51"/>
      <c r="S794" s="51" t="n">
        <f aca="false">K794</f>
        <v>0</v>
      </c>
      <c r="T794" s="51"/>
      <c r="U794" s="51"/>
      <c r="V794" s="51"/>
      <c r="W794" s="50"/>
      <c r="X794" s="50"/>
      <c r="Y794" s="43"/>
      <c r="IM794" s="21"/>
      <c r="IN794" s="21"/>
    </row>
    <row r="795" s="10" customFormat="true" ht="35.05" hidden="true" customHeight="false" outlineLevel="1" collapsed="false">
      <c r="A795" s="49" t="s">
        <v>1492</v>
      </c>
      <c r="B795" s="50" t="s">
        <v>49</v>
      </c>
      <c r="C795" s="50" t="s">
        <v>1493</v>
      </c>
      <c r="D795" s="50" t="s">
        <v>80</v>
      </c>
      <c r="E795" s="45" t="s">
        <v>1494</v>
      </c>
      <c r="F795" s="7" t="s">
        <v>117</v>
      </c>
      <c r="G795" s="51" t="n">
        <v>20</v>
      </c>
      <c r="H795" s="52"/>
      <c r="I795" s="51" t="n">
        <f aca="false">$D$1116</f>
        <v>0</v>
      </c>
      <c r="J795" s="53" t="n">
        <f aca="false">TRUNC(H795*(1+I795),2)</f>
        <v>0</v>
      </c>
      <c r="K795" s="54" t="n">
        <f aca="false">TRUNC(J795*G795,2)</f>
        <v>0</v>
      </c>
      <c r="L795" s="51"/>
      <c r="M795" s="151"/>
      <c r="N795" s="7" t="n">
        <f aca="false">SUM(O795:V795)-K795</f>
        <v>0</v>
      </c>
      <c r="O795" s="51"/>
      <c r="P795" s="51"/>
      <c r="Q795" s="51"/>
      <c r="R795" s="51"/>
      <c r="S795" s="51" t="n">
        <f aca="false">K795</f>
        <v>0</v>
      </c>
      <c r="T795" s="51"/>
      <c r="U795" s="159"/>
      <c r="V795" s="51"/>
      <c r="W795" s="50"/>
      <c r="X795" s="50"/>
      <c r="Y795" s="43"/>
      <c r="IM795" s="21"/>
      <c r="IN795" s="21"/>
    </row>
    <row r="796" s="10" customFormat="true" ht="23.85" hidden="true" customHeight="false" outlineLevel="1" collapsed="false">
      <c r="A796" s="49" t="s">
        <v>1495</v>
      </c>
      <c r="B796" s="50" t="s">
        <v>49</v>
      </c>
      <c r="C796" s="50" t="s">
        <v>1496</v>
      </c>
      <c r="D796" s="50" t="s">
        <v>80</v>
      </c>
      <c r="E796" s="45" t="s">
        <v>1497</v>
      </c>
      <c r="F796" s="7" t="s">
        <v>117</v>
      </c>
      <c r="G796" s="51" t="n">
        <v>2</v>
      </c>
      <c r="H796" s="52"/>
      <c r="I796" s="51" t="n">
        <f aca="false">$D$1116</f>
        <v>0</v>
      </c>
      <c r="J796" s="53" t="n">
        <f aca="false">TRUNC(H796*(1+I796),2)</f>
        <v>0</v>
      </c>
      <c r="K796" s="54" t="n">
        <f aca="false">TRUNC(J796*G796,2)</f>
        <v>0</v>
      </c>
      <c r="L796" s="51"/>
      <c r="M796" s="151"/>
      <c r="N796" s="7" t="n">
        <f aca="false">SUM(O796:V796)-K796</f>
        <v>0</v>
      </c>
      <c r="O796" s="51"/>
      <c r="P796" s="51"/>
      <c r="Q796" s="51"/>
      <c r="R796" s="51"/>
      <c r="S796" s="51" t="n">
        <f aca="false">K796</f>
        <v>0</v>
      </c>
      <c r="T796" s="51"/>
      <c r="U796" s="159"/>
      <c r="V796" s="51"/>
      <c r="W796" s="50"/>
      <c r="X796" s="50"/>
      <c r="Y796" s="43"/>
      <c r="IM796" s="21"/>
      <c r="IN796" s="21"/>
    </row>
    <row r="797" s="10" customFormat="true" ht="23.85" hidden="true" customHeight="false" outlineLevel="1" collapsed="false">
      <c r="A797" s="49" t="s">
        <v>1498</v>
      </c>
      <c r="B797" s="50" t="s">
        <v>49</v>
      </c>
      <c r="C797" s="50" t="s">
        <v>1499</v>
      </c>
      <c r="D797" s="50" t="s">
        <v>80</v>
      </c>
      <c r="E797" s="45" t="s">
        <v>1500</v>
      </c>
      <c r="F797" s="7" t="s">
        <v>117</v>
      </c>
      <c r="G797" s="51" t="n">
        <v>1</v>
      </c>
      <c r="H797" s="52"/>
      <c r="I797" s="51" t="n">
        <f aca="false">$D$1116</f>
        <v>0</v>
      </c>
      <c r="J797" s="53" t="n">
        <f aca="false">TRUNC(H797*(1+I797),2)</f>
        <v>0</v>
      </c>
      <c r="K797" s="54" t="n">
        <f aca="false">TRUNC(J797*G797,2)</f>
        <v>0</v>
      </c>
      <c r="L797" s="51"/>
      <c r="M797" s="151"/>
      <c r="N797" s="7" t="n">
        <f aca="false">SUM(O797:V797)-K797</f>
        <v>0</v>
      </c>
      <c r="O797" s="51"/>
      <c r="P797" s="51"/>
      <c r="Q797" s="51"/>
      <c r="R797" s="51"/>
      <c r="S797" s="51" t="n">
        <f aca="false">K797</f>
        <v>0</v>
      </c>
      <c r="T797" s="51"/>
      <c r="U797" s="159"/>
      <c r="V797" s="51"/>
      <c r="W797" s="50"/>
      <c r="X797" s="50"/>
      <c r="Y797" s="43"/>
      <c r="IM797" s="21"/>
      <c r="IN797" s="21"/>
    </row>
    <row r="798" s="10" customFormat="true" ht="14.15" hidden="true" customHeight="false" outlineLevel="1" collapsed="false">
      <c r="A798" s="49" t="s">
        <v>1501</v>
      </c>
      <c r="B798" s="50" t="s">
        <v>49</v>
      </c>
      <c r="C798" s="50" t="s">
        <v>1502</v>
      </c>
      <c r="D798" s="50" t="s">
        <v>80</v>
      </c>
      <c r="E798" s="45" t="s">
        <v>1503</v>
      </c>
      <c r="F798" s="7" t="s">
        <v>117</v>
      </c>
      <c r="G798" s="51" t="n">
        <v>3</v>
      </c>
      <c r="H798" s="52"/>
      <c r="I798" s="51" t="n">
        <f aca="false">$D$1116</f>
        <v>0</v>
      </c>
      <c r="J798" s="53" t="n">
        <f aca="false">TRUNC(H798*(1+I798),2)</f>
        <v>0</v>
      </c>
      <c r="K798" s="54" t="n">
        <f aca="false">TRUNC(J798*G798,2)</f>
        <v>0</v>
      </c>
      <c r="L798" s="51"/>
      <c r="M798" s="151"/>
      <c r="N798" s="7" t="n">
        <f aca="false">SUM(O798:V798)-K798</f>
        <v>0</v>
      </c>
      <c r="O798" s="51"/>
      <c r="P798" s="51"/>
      <c r="Q798" s="51"/>
      <c r="R798" s="51"/>
      <c r="S798" s="51" t="n">
        <f aca="false">K798</f>
        <v>0</v>
      </c>
      <c r="T798" s="51"/>
      <c r="U798" s="159"/>
      <c r="V798" s="51"/>
      <c r="W798" s="50"/>
      <c r="X798" s="50"/>
      <c r="Y798" s="43"/>
      <c r="IM798" s="21"/>
      <c r="IN798" s="21"/>
    </row>
    <row r="799" s="10" customFormat="true" ht="23.85" hidden="true" customHeight="false" outlineLevel="1" collapsed="false">
      <c r="A799" s="49" t="s">
        <v>1504</v>
      </c>
      <c r="B799" s="50" t="s">
        <v>49</v>
      </c>
      <c r="C799" s="50" t="s">
        <v>1505</v>
      </c>
      <c r="D799" s="50" t="s">
        <v>80</v>
      </c>
      <c r="E799" s="45" t="s">
        <v>1506</v>
      </c>
      <c r="F799" s="7" t="s">
        <v>117</v>
      </c>
      <c r="G799" s="51" t="n">
        <v>17</v>
      </c>
      <c r="H799" s="52"/>
      <c r="I799" s="51" t="n">
        <f aca="false">$D$1116</f>
        <v>0</v>
      </c>
      <c r="J799" s="53" t="n">
        <f aca="false">TRUNC(H799*(1+I799),2)</f>
        <v>0</v>
      </c>
      <c r="K799" s="54" t="n">
        <f aca="false">TRUNC(J799*G799,2)</f>
        <v>0</v>
      </c>
      <c r="L799" s="51"/>
      <c r="M799" s="151"/>
      <c r="N799" s="7" t="n">
        <f aca="false">SUM(O799:V799)-K799</f>
        <v>0</v>
      </c>
      <c r="O799" s="51"/>
      <c r="P799" s="51"/>
      <c r="Q799" s="51"/>
      <c r="R799" s="51"/>
      <c r="S799" s="51" t="n">
        <f aca="false">K799</f>
        <v>0</v>
      </c>
      <c r="T799" s="51"/>
      <c r="U799" s="159"/>
      <c r="V799" s="51"/>
      <c r="W799" s="50"/>
      <c r="X799" s="50"/>
      <c r="Y799" s="43"/>
      <c r="IM799" s="21"/>
      <c r="IN799" s="21"/>
    </row>
    <row r="800" s="10" customFormat="true" ht="35.05" hidden="true" customHeight="false" outlineLevel="1" collapsed="false">
      <c r="A800" s="49" t="s">
        <v>1507</v>
      </c>
      <c r="B800" s="50" t="s">
        <v>49</v>
      </c>
      <c r="C800" s="50" t="s">
        <v>1490</v>
      </c>
      <c r="D800" s="50" t="s">
        <v>80</v>
      </c>
      <c r="E800" s="45" t="s">
        <v>1508</v>
      </c>
      <c r="F800" s="7" t="s">
        <v>117</v>
      </c>
      <c r="G800" s="51" t="n">
        <v>35</v>
      </c>
      <c r="H800" s="52"/>
      <c r="I800" s="51" t="n">
        <f aca="false">$D$1116</f>
        <v>0</v>
      </c>
      <c r="J800" s="53" t="n">
        <f aca="false">TRUNC(H800*(1+I800),2)</f>
        <v>0</v>
      </c>
      <c r="K800" s="54" t="n">
        <f aca="false">TRUNC(J800*G800,2)</f>
        <v>0</v>
      </c>
      <c r="L800" s="51"/>
      <c r="M800" s="151"/>
      <c r="N800" s="7" t="n">
        <f aca="false">SUM(O800:V800)-K800</f>
        <v>0</v>
      </c>
      <c r="O800" s="51"/>
      <c r="P800" s="51"/>
      <c r="Q800" s="51"/>
      <c r="R800" s="51"/>
      <c r="S800" s="51" t="n">
        <f aca="false">K800</f>
        <v>0</v>
      </c>
      <c r="T800" s="51"/>
      <c r="U800" s="51"/>
      <c r="V800" s="51"/>
      <c r="W800" s="50"/>
      <c r="X800" s="50"/>
      <c r="Y800" s="43"/>
      <c r="IM800" s="21"/>
      <c r="IN800" s="21"/>
    </row>
    <row r="801" s="10" customFormat="true" ht="23.85" hidden="true" customHeight="false" outlineLevel="1" collapsed="false">
      <c r="A801" s="49" t="s">
        <v>1509</v>
      </c>
      <c r="B801" s="50" t="s">
        <v>49</v>
      </c>
      <c r="C801" s="50" t="s">
        <v>1510</v>
      </c>
      <c r="D801" s="50" t="s">
        <v>80</v>
      </c>
      <c r="E801" s="45" t="s">
        <v>1511</v>
      </c>
      <c r="F801" s="7" t="s">
        <v>117</v>
      </c>
      <c r="G801" s="51" t="n">
        <v>35</v>
      </c>
      <c r="H801" s="52"/>
      <c r="I801" s="51" t="n">
        <f aca="false">$D$1116</f>
        <v>0</v>
      </c>
      <c r="J801" s="53" t="n">
        <f aca="false">TRUNC(H801*(1+I801),2)</f>
        <v>0</v>
      </c>
      <c r="K801" s="54" t="n">
        <f aca="false">TRUNC(J801*G801,2)</f>
        <v>0</v>
      </c>
      <c r="L801" s="51"/>
      <c r="M801" s="151"/>
      <c r="N801" s="7" t="n">
        <f aca="false">SUM(O801:V801)-K801</f>
        <v>0</v>
      </c>
      <c r="O801" s="51"/>
      <c r="P801" s="51"/>
      <c r="Q801" s="51"/>
      <c r="R801" s="51"/>
      <c r="S801" s="51" t="n">
        <f aca="false">K801</f>
        <v>0</v>
      </c>
      <c r="T801" s="51"/>
      <c r="U801" s="51"/>
      <c r="V801" s="51"/>
      <c r="W801" s="50"/>
      <c r="X801" s="50"/>
      <c r="Y801" s="43"/>
      <c r="IM801" s="21"/>
      <c r="IN801" s="21"/>
    </row>
    <row r="802" s="10" customFormat="true" ht="23.85" hidden="true" customHeight="false" outlineLevel="1" collapsed="false">
      <c r="A802" s="49" t="s">
        <v>1512</v>
      </c>
      <c r="B802" s="50" t="s">
        <v>49</v>
      </c>
      <c r="C802" s="50" t="s">
        <v>1513</v>
      </c>
      <c r="D802" s="50" t="s">
        <v>80</v>
      </c>
      <c r="E802" s="45" t="s">
        <v>1514</v>
      </c>
      <c r="F802" s="7" t="s">
        <v>130</v>
      </c>
      <c r="G802" s="51" t="n">
        <v>50</v>
      </c>
      <c r="H802" s="52"/>
      <c r="I802" s="51" t="n">
        <f aca="false">$D$1116</f>
        <v>0</v>
      </c>
      <c r="J802" s="53" t="n">
        <f aca="false">TRUNC(H802*(1+I802),2)</f>
        <v>0</v>
      </c>
      <c r="K802" s="54" t="n">
        <f aca="false">TRUNC(J802*G802,2)</f>
        <v>0</v>
      </c>
      <c r="L802" s="51"/>
      <c r="M802" s="151"/>
      <c r="N802" s="7" t="n">
        <f aca="false">SUM(O802:V802)-K802</f>
        <v>0</v>
      </c>
      <c r="O802" s="51"/>
      <c r="P802" s="51"/>
      <c r="Q802" s="51"/>
      <c r="R802" s="51"/>
      <c r="S802" s="51" t="n">
        <f aca="false">K802</f>
        <v>0</v>
      </c>
      <c r="T802" s="51"/>
      <c r="U802" s="159"/>
      <c r="V802" s="51"/>
      <c r="W802" s="50"/>
      <c r="X802" s="50"/>
      <c r="Y802" s="43"/>
      <c r="IM802" s="21"/>
      <c r="IN802" s="21"/>
    </row>
    <row r="803" s="10" customFormat="true" ht="23.85" hidden="true" customHeight="false" outlineLevel="1" collapsed="false">
      <c r="A803" s="49" t="s">
        <v>1515</v>
      </c>
      <c r="B803" s="50" t="s">
        <v>49</v>
      </c>
      <c r="C803" s="50" t="s">
        <v>1516</v>
      </c>
      <c r="D803" s="50" t="s">
        <v>80</v>
      </c>
      <c r="E803" s="45" t="s">
        <v>1517</v>
      </c>
      <c r="F803" s="7" t="s">
        <v>117</v>
      </c>
      <c r="G803" s="51" t="n">
        <v>16</v>
      </c>
      <c r="H803" s="52"/>
      <c r="I803" s="51" t="n">
        <f aca="false">$D$1116</f>
        <v>0</v>
      </c>
      <c r="J803" s="53" t="n">
        <f aca="false">TRUNC(H803*(1+I803),2)</f>
        <v>0</v>
      </c>
      <c r="K803" s="54" t="n">
        <f aca="false">TRUNC(J803*G803,2)</f>
        <v>0</v>
      </c>
      <c r="L803" s="51"/>
      <c r="M803" s="151"/>
      <c r="N803" s="7" t="n">
        <f aca="false">SUM(O803:V803)-K803</f>
        <v>0</v>
      </c>
      <c r="O803" s="51"/>
      <c r="P803" s="51"/>
      <c r="Q803" s="51"/>
      <c r="R803" s="51"/>
      <c r="S803" s="51" t="n">
        <f aca="false">K803</f>
        <v>0</v>
      </c>
      <c r="T803" s="51"/>
      <c r="U803" s="159"/>
      <c r="V803" s="51"/>
      <c r="W803" s="50"/>
      <c r="X803" s="50"/>
      <c r="Y803" s="43"/>
      <c r="IM803" s="21"/>
      <c r="IN803" s="21"/>
    </row>
    <row r="804" s="10" customFormat="true" ht="23.85" hidden="true" customHeight="false" outlineLevel="1" collapsed="false">
      <c r="A804" s="49" t="s">
        <v>1518</v>
      </c>
      <c r="B804" s="50" t="s">
        <v>49</v>
      </c>
      <c r="C804" s="50" t="s">
        <v>1519</v>
      </c>
      <c r="D804" s="50" t="s">
        <v>80</v>
      </c>
      <c r="E804" s="45" t="s">
        <v>1520</v>
      </c>
      <c r="F804" s="7" t="s">
        <v>117</v>
      </c>
      <c r="G804" s="51" t="n">
        <v>33</v>
      </c>
      <c r="H804" s="52"/>
      <c r="I804" s="51" t="n">
        <f aca="false">$D$1116</f>
        <v>0</v>
      </c>
      <c r="J804" s="53" t="n">
        <f aca="false">TRUNC(H804*(1+I804),2)</f>
        <v>0</v>
      </c>
      <c r="K804" s="54" t="n">
        <f aca="false">TRUNC(J804*G804,2)</f>
        <v>0</v>
      </c>
      <c r="L804" s="51"/>
      <c r="M804" s="151"/>
      <c r="N804" s="7" t="n">
        <f aca="false">SUM(O804:V804)-K804</f>
        <v>0</v>
      </c>
      <c r="O804" s="51"/>
      <c r="P804" s="51"/>
      <c r="Q804" s="51"/>
      <c r="R804" s="51"/>
      <c r="S804" s="51" t="n">
        <f aca="false">K804</f>
        <v>0</v>
      </c>
      <c r="T804" s="51"/>
      <c r="U804" s="159"/>
      <c r="V804" s="51"/>
      <c r="W804" s="50"/>
      <c r="X804" s="50"/>
      <c r="Y804" s="43"/>
      <c r="IM804" s="21"/>
      <c r="IN804" s="21"/>
    </row>
    <row r="805" s="10" customFormat="true" ht="35.05" hidden="true" customHeight="false" outlineLevel="1" collapsed="false">
      <c r="A805" s="49" t="s">
        <v>1521</v>
      </c>
      <c r="B805" s="50" t="s">
        <v>49</v>
      </c>
      <c r="C805" s="50" t="s">
        <v>1490</v>
      </c>
      <c r="D805" s="50" t="s">
        <v>80</v>
      </c>
      <c r="E805" s="45" t="s">
        <v>1522</v>
      </c>
      <c r="F805" s="7" t="s">
        <v>117</v>
      </c>
      <c r="G805" s="51" t="n">
        <v>33</v>
      </c>
      <c r="H805" s="52"/>
      <c r="I805" s="51" t="n">
        <f aca="false">$D$1116</f>
        <v>0</v>
      </c>
      <c r="J805" s="53" t="n">
        <f aca="false">TRUNC(H805*(1+I805),2)</f>
        <v>0</v>
      </c>
      <c r="K805" s="54" t="n">
        <f aca="false">TRUNC(J805*G805,2)</f>
        <v>0</v>
      </c>
      <c r="L805" s="51"/>
      <c r="M805" s="151"/>
      <c r="N805" s="7" t="n">
        <f aca="false">SUM(O805:V805)-K805</f>
        <v>0</v>
      </c>
      <c r="O805" s="51"/>
      <c r="P805" s="51"/>
      <c r="Q805" s="51"/>
      <c r="R805" s="51"/>
      <c r="S805" s="51" t="n">
        <f aca="false">K805</f>
        <v>0</v>
      </c>
      <c r="T805" s="51"/>
      <c r="U805" s="159"/>
      <c r="V805" s="51"/>
      <c r="W805" s="50"/>
      <c r="X805" s="50"/>
      <c r="Y805" s="43"/>
      <c r="IM805" s="21"/>
      <c r="IN805" s="21"/>
    </row>
    <row r="806" s="10" customFormat="true" ht="23.85" hidden="true" customHeight="false" outlineLevel="1" collapsed="false">
      <c r="A806" s="49" t="s">
        <v>1523</v>
      </c>
      <c r="B806" s="50" t="s">
        <v>49</v>
      </c>
      <c r="C806" s="50" t="s">
        <v>1524</v>
      </c>
      <c r="D806" s="50" t="s">
        <v>80</v>
      </c>
      <c r="E806" s="45" t="s">
        <v>1525</v>
      </c>
      <c r="F806" s="7" t="s">
        <v>117</v>
      </c>
      <c r="G806" s="51" t="n">
        <v>4</v>
      </c>
      <c r="H806" s="52"/>
      <c r="I806" s="51" t="n">
        <f aca="false">$D$1116</f>
        <v>0</v>
      </c>
      <c r="J806" s="53" t="n">
        <f aca="false">TRUNC(H806*(1+I806),2)</f>
        <v>0</v>
      </c>
      <c r="K806" s="54" t="n">
        <f aca="false">TRUNC(J806*G806,2)</f>
        <v>0</v>
      </c>
      <c r="L806" s="51"/>
      <c r="M806" s="151"/>
      <c r="N806" s="7" t="n">
        <f aca="false">SUM(O806:V806)-K806</f>
        <v>0</v>
      </c>
      <c r="O806" s="51"/>
      <c r="P806" s="51"/>
      <c r="Q806" s="51"/>
      <c r="R806" s="51"/>
      <c r="S806" s="51" t="n">
        <f aca="false">K806</f>
        <v>0</v>
      </c>
      <c r="T806" s="51"/>
      <c r="U806" s="159"/>
      <c r="V806" s="51"/>
      <c r="W806" s="50"/>
      <c r="X806" s="50"/>
      <c r="Y806" s="43"/>
      <c r="IM806" s="21"/>
      <c r="IN806" s="21"/>
    </row>
    <row r="807" s="10" customFormat="true" ht="14.15" hidden="true" customHeight="false" outlineLevel="1" collapsed="false">
      <c r="A807" s="49" t="s">
        <v>1526</v>
      </c>
      <c r="B807" s="50" t="s">
        <v>49</v>
      </c>
      <c r="C807" s="50" t="s">
        <v>1527</v>
      </c>
      <c r="D807" s="50" t="s">
        <v>80</v>
      </c>
      <c r="E807" s="45" t="s">
        <v>1528</v>
      </c>
      <c r="F807" s="7" t="s">
        <v>130</v>
      </c>
      <c r="G807" s="51" t="n">
        <v>210</v>
      </c>
      <c r="H807" s="52"/>
      <c r="I807" s="51" t="n">
        <f aca="false">$D$1116</f>
        <v>0</v>
      </c>
      <c r="J807" s="53" t="n">
        <f aca="false">TRUNC(H807*(1+I807),2)</f>
        <v>0</v>
      </c>
      <c r="K807" s="54" t="n">
        <f aca="false">TRUNC(J807*G807,2)</f>
        <v>0</v>
      </c>
      <c r="L807" s="51"/>
      <c r="M807" s="151"/>
      <c r="N807" s="7" t="n">
        <f aca="false">SUM(O807:V807)-K807</f>
        <v>0</v>
      </c>
      <c r="O807" s="51"/>
      <c r="P807" s="51"/>
      <c r="Q807" s="51"/>
      <c r="R807" s="51"/>
      <c r="S807" s="51" t="n">
        <f aca="false">K807</f>
        <v>0</v>
      </c>
      <c r="T807" s="51"/>
      <c r="U807" s="159"/>
      <c r="V807" s="51"/>
      <c r="W807" s="50"/>
      <c r="X807" s="50"/>
      <c r="Y807" s="43"/>
      <c r="IM807" s="21"/>
      <c r="IN807" s="21"/>
    </row>
    <row r="808" s="10" customFormat="true" ht="14.15" hidden="true" customHeight="false" outlineLevel="1" collapsed="false">
      <c r="A808" s="49" t="s">
        <v>1529</v>
      </c>
      <c r="B808" s="50" t="s">
        <v>49</v>
      </c>
      <c r="C808" s="50" t="s">
        <v>1530</v>
      </c>
      <c r="D808" s="50" t="s">
        <v>80</v>
      </c>
      <c r="E808" s="45" t="s">
        <v>1531</v>
      </c>
      <c r="F808" s="7" t="s">
        <v>117</v>
      </c>
      <c r="G808" s="51" t="n">
        <v>139</v>
      </c>
      <c r="H808" s="52"/>
      <c r="I808" s="51" t="n">
        <f aca="false">$D$1116</f>
        <v>0</v>
      </c>
      <c r="J808" s="53" t="n">
        <f aca="false">TRUNC(H808*(1+I808),2)</f>
        <v>0</v>
      </c>
      <c r="K808" s="54" t="n">
        <f aca="false">TRUNC(J808*G808,2)</f>
        <v>0</v>
      </c>
      <c r="L808" s="51"/>
      <c r="M808" s="151"/>
      <c r="N808" s="7" t="n">
        <f aca="false">SUM(O808:V808)-K808</f>
        <v>0</v>
      </c>
      <c r="O808" s="51"/>
      <c r="P808" s="51"/>
      <c r="Q808" s="51"/>
      <c r="R808" s="51"/>
      <c r="S808" s="51" t="n">
        <f aca="false">K808</f>
        <v>0</v>
      </c>
      <c r="T808" s="51"/>
      <c r="U808" s="51"/>
      <c r="V808" s="51"/>
      <c r="W808" s="50"/>
      <c r="X808" s="50"/>
      <c r="Y808" s="43"/>
      <c r="IM808" s="21"/>
      <c r="IN808" s="21"/>
    </row>
    <row r="809" s="10" customFormat="true" ht="23.85" hidden="true" customHeight="false" outlineLevel="1" collapsed="false">
      <c r="A809" s="49" t="s">
        <v>1532</v>
      </c>
      <c r="B809" s="50" t="s">
        <v>49</v>
      </c>
      <c r="C809" s="50" t="s">
        <v>1490</v>
      </c>
      <c r="D809" s="50" t="s">
        <v>80</v>
      </c>
      <c r="E809" s="45" t="s">
        <v>1533</v>
      </c>
      <c r="F809" s="7" t="s">
        <v>117</v>
      </c>
      <c r="G809" s="51" t="n">
        <v>139</v>
      </c>
      <c r="H809" s="52"/>
      <c r="I809" s="51" t="n">
        <f aca="false">$D$1116</f>
        <v>0</v>
      </c>
      <c r="J809" s="53" t="n">
        <f aca="false">TRUNC(H809*(1+I809),2)</f>
        <v>0</v>
      </c>
      <c r="K809" s="54" t="n">
        <f aca="false">TRUNC(J809*G809,2)</f>
        <v>0</v>
      </c>
      <c r="L809" s="51"/>
      <c r="M809" s="151"/>
      <c r="N809" s="7" t="n">
        <f aca="false">SUM(O809:V809)-K809</f>
        <v>0</v>
      </c>
      <c r="O809" s="51"/>
      <c r="P809" s="51"/>
      <c r="Q809" s="51"/>
      <c r="R809" s="51"/>
      <c r="S809" s="51" t="n">
        <f aca="false">K809</f>
        <v>0</v>
      </c>
      <c r="T809" s="51"/>
      <c r="U809" s="51"/>
      <c r="V809" s="51"/>
      <c r="W809" s="50"/>
      <c r="X809" s="50"/>
      <c r="Y809" s="43"/>
      <c r="IM809" s="21"/>
      <c r="IN809" s="21"/>
    </row>
    <row r="810" s="10" customFormat="true" ht="23.85" hidden="true" customHeight="false" outlineLevel="1" collapsed="false">
      <c r="A810" s="49" t="s">
        <v>1534</v>
      </c>
      <c r="B810" s="50" t="s">
        <v>49</v>
      </c>
      <c r="C810" s="50" t="s">
        <v>1535</v>
      </c>
      <c r="D810" s="50" t="s">
        <v>80</v>
      </c>
      <c r="E810" s="45" t="s">
        <v>1536</v>
      </c>
      <c r="F810" s="7" t="s">
        <v>117</v>
      </c>
      <c r="G810" s="51" t="n">
        <v>14</v>
      </c>
      <c r="H810" s="52"/>
      <c r="I810" s="51" t="n">
        <f aca="false">$D$1116</f>
        <v>0</v>
      </c>
      <c r="J810" s="53" t="n">
        <f aca="false">TRUNC(H810*(1+I810),2)</f>
        <v>0</v>
      </c>
      <c r="K810" s="54" t="n">
        <f aca="false">TRUNC(J810*G810,2)</f>
        <v>0</v>
      </c>
      <c r="L810" s="51"/>
      <c r="M810" s="151"/>
      <c r="N810" s="7" t="n">
        <f aca="false">SUM(O810:V810)-K810</f>
        <v>0</v>
      </c>
      <c r="O810" s="51"/>
      <c r="P810" s="51"/>
      <c r="Q810" s="51"/>
      <c r="R810" s="51"/>
      <c r="S810" s="51" t="n">
        <f aca="false">K810</f>
        <v>0</v>
      </c>
      <c r="T810" s="51"/>
      <c r="U810" s="51"/>
      <c r="V810" s="51"/>
      <c r="W810" s="50"/>
      <c r="X810" s="50"/>
      <c r="Y810" s="43"/>
      <c r="IM810" s="21"/>
      <c r="IN810" s="21"/>
    </row>
    <row r="811" s="10" customFormat="true" ht="14.15" hidden="true" customHeight="false" outlineLevel="1" collapsed="false">
      <c r="A811" s="49" t="s">
        <v>1537</v>
      </c>
      <c r="B811" s="50" t="s">
        <v>49</v>
      </c>
      <c r="C811" s="50" t="s">
        <v>1538</v>
      </c>
      <c r="D811" s="50" t="s">
        <v>80</v>
      </c>
      <c r="E811" s="45" t="s">
        <v>1539</v>
      </c>
      <c r="F811" s="7" t="s">
        <v>117</v>
      </c>
      <c r="G811" s="51" t="n">
        <v>8</v>
      </c>
      <c r="H811" s="52"/>
      <c r="I811" s="51" t="n">
        <f aca="false">$D$1116</f>
        <v>0</v>
      </c>
      <c r="J811" s="53" t="n">
        <f aca="false">TRUNC(H811*(1+I811),2)</f>
        <v>0</v>
      </c>
      <c r="K811" s="54" t="n">
        <f aca="false">TRUNC(J811*G811,2)</f>
        <v>0</v>
      </c>
      <c r="L811" s="51"/>
      <c r="M811" s="151"/>
      <c r="N811" s="7" t="n">
        <f aca="false">SUM(O811:V811)-K811</f>
        <v>0</v>
      </c>
      <c r="O811" s="51"/>
      <c r="P811" s="51"/>
      <c r="Q811" s="51"/>
      <c r="R811" s="51"/>
      <c r="S811" s="51" t="n">
        <f aca="false">K811</f>
        <v>0</v>
      </c>
      <c r="T811" s="51"/>
      <c r="U811" s="51"/>
      <c r="V811" s="51"/>
      <c r="W811" s="50"/>
      <c r="X811" s="50"/>
      <c r="Y811" s="43"/>
      <c r="IM811" s="21"/>
      <c r="IN811" s="21"/>
    </row>
    <row r="812" s="10" customFormat="true" ht="23.85" hidden="true" customHeight="false" outlineLevel="1" collapsed="false">
      <c r="A812" s="49" t="s">
        <v>1540</v>
      </c>
      <c r="B812" s="50" t="s">
        <v>49</v>
      </c>
      <c r="C812" s="50" t="s">
        <v>1541</v>
      </c>
      <c r="D812" s="50" t="s">
        <v>80</v>
      </c>
      <c r="E812" s="45" t="s">
        <v>1542</v>
      </c>
      <c r="F812" s="7" t="s">
        <v>117</v>
      </c>
      <c r="G812" s="51" t="n">
        <v>32</v>
      </c>
      <c r="H812" s="52"/>
      <c r="I812" s="51" t="n">
        <f aca="false">$D$1116</f>
        <v>0</v>
      </c>
      <c r="J812" s="53" t="n">
        <f aca="false">TRUNC(H812*(1+I812),2)</f>
        <v>0</v>
      </c>
      <c r="K812" s="54" t="n">
        <f aca="false">TRUNC(J812*G812,2)</f>
        <v>0</v>
      </c>
      <c r="L812" s="51"/>
      <c r="M812" s="151"/>
      <c r="N812" s="7" t="n">
        <f aca="false">SUM(O812:V812)-K812</f>
        <v>0</v>
      </c>
      <c r="O812" s="51"/>
      <c r="P812" s="51"/>
      <c r="Q812" s="51"/>
      <c r="R812" s="51"/>
      <c r="S812" s="51" t="n">
        <f aca="false">K812</f>
        <v>0</v>
      </c>
      <c r="T812" s="51"/>
      <c r="U812" s="51"/>
      <c r="V812" s="51"/>
      <c r="W812" s="50"/>
      <c r="X812" s="50"/>
      <c r="Y812" s="43"/>
      <c r="IM812" s="21"/>
      <c r="IN812" s="21"/>
    </row>
    <row r="813" s="10" customFormat="true" ht="23.85" hidden="true" customHeight="false" outlineLevel="1" collapsed="false">
      <c r="A813" s="49" t="s">
        <v>1543</v>
      </c>
      <c r="B813" s="50" t="s">
        <v>49</v>
      </c>
      <c r="C813" s="50" t="s">
        <v>1544</v>
      </c>
      <c r="D813" s="50" t="s">
        <v>80</v>
      </c>
      <c r="E813" s="45" t="s">
        <v>1545</v>
      </c>
      <c r="F813" s="7" t="s">
        <v>117</v>
      </c>
      <c r="G813" s="51" t="n">
        <v>6</v>
      </c>
      <c r="H813" s="52"/>
      <c r="I813" s="51" t="n">
        <f aca="false">$D$1116</f>
        <v>0</v>
      </c>
      <c r="J813" s="53" t="n">
        <f aca="false">TRUNC(H813*(1+I813),2)</f>
        <v>0</v>
      </c>
      <c r="K813" s="54" t="n">
        <f aca="false">TRUNC(J813*G813,2)</f>
        <v>0</v>
      </c>
      <c r="L813" s="51"/>
      <c r="M813" s="151"/>
      <c r="N813" s="7" t="n">
        <f aca="false">SUM(O813:V813)-K813</f>
        <v>0</v>
      </c>
      <c r="O813" s="51"/>
      <c r="P813" s="51"/>
      <c r="Q813" s="51"/>
      <c r="R813" s="51"/>
      <c r="S813" s="51" t="n">
        <f aca="false">K813</f>
        <v>0</v>
      </c>
      <c r="T813" s="51"/>
      <c r="U813" s="51"/>
      <c r="V813" s="51"/>
      <c r="W813" s="50"/>
      <c r="X813" s="50"/>
      <c r="Y813" s="43"/>
      <c r="IM813" s="21"/>
      <c r="IN813" s="21"/>
    </row>
    <row r="814" s="10" customFormat="true" ht="23.85" hidden="true" customHeight="false" outlineLevel="1" collapsed="false">
      <c r="A814" s="49" t="s">
        <v>1546</v>
      </c>
      <c r="B814" s="50" t="s">
        <v>49</v>
      </c>
      <c r="C814" s="50" t="s">
        <v>1547</v>
      </c>
      <c r="D814" s="50" t="s">
        <v>80</v>
      </c>
      <c r="E814" s="45" t="s">
        <v>1548</v>
      </c>
      <c r="F814" s="7" t="s">
        <v>117</v>
      </c>
      <c r="G814" s="51" t="n">
        <v>82</v>
      </c>
      <c r="H814" s="52"/>
      <c r="I814" s="51" t="n">
        <f aca="false">$D$1116</f>
        <v>0</v>
      </c>
      <c r="J814" s="53" t="n">
        <f aca="false">TRUNC(H814*(1+I814),2)</f>
        <v>0</v>
      </c>
      <c r="K814" s="54" t="n">
        <f aca="false">TRUNC(J814*G814,2)</f>
        <v>0</v>
      </c>
      <c r="L814" s="51"/>
      <c r="M814" s="151"/>
      <c r="N814" s="7" t="n">
        <f aca="false">SUM(O814:V814)-K814</f>
        <v>0</v>
      </c>
      <c r="O814" s="51"/>
      <c r="P814" s="51"/>
      <c r="Q814" s="51"/>
      <c r="R814" s="51"/>
      <c r="S814" s="51" t="n">
        <f aca="false">K814</f>
        <v>0</v>
      </c>
      <c r="T814" s="51"/>
      <c r="U814" s="51"/>
      <c r="V814" s="51"/>
      <c r="W814" s="50"/>
      <c r="X814" s="50"/>
      <c r="Y814" s="43"/>
      <c r="IM814" s="21"/>
      <c r="IN814" s="21"/>
    </row>
    <row r="815" s="141" customFormat="true" ht="23.85" hidden="true" customHeight="false" outlineLevel="1" collapsed="false">
      <c r="A815" s="49" t="s">
        <v>1549</v>
      </c>
      <c r="B815" s="50" t="s">
        <v>49</v>
      </c>
      <c r="C815" s="50" t="s">
        <v>1550</v>
      </c>
      <c r="D815" s="50" t="s">
        <v>80</v>
      </c>
      <c r="E815" s="45" t="s">
        <v>1551</v>
      </c>
      <c r="F815" s="7" t="s">
        <v>117</v>
      </c>
      <c r="G815" s="51" t="n">
        <v>31</v>
      </c>
      <c r="H815" s="52"/>
      <c r="I815" s="51" t="n">
        <f aca="false">$D$1116</f>
        <v>0</v>
      </c>
      <c r="J815" s="53" t="n">
        <f aca="false">TRUNC(H815*(1+I815),2)</f>
        <v>0</v>
      </c>
      <c r="K815" s="54" t="n">
        <f aca="false">TRUNC(J815*G815,2)</f>
        <v>0</v>
      </c>
      <c r="L815" s="51"/>
      <c r="M815" s="151"/>
      <c r="N815" s="7" t="n">
        <f aca="false">SUM(O815:V815)-K815</f>
        <v>0</v>
      </c>
      <c r="O815" s="51"/>
      <c r="P815" s="51"/>
      <c r="Q815" s="51"/>
      <c r="R815" s="51"/>
      <c r="S815" s="51" t="n">
        <f aca="false">K815</f>
        <v>0</v>
      </c>
      <c r="T815" s="51"/>
      <c r="U815" s="51"/>
      <c r="V815" s="51"/>
      <c r="W815" s="50"/>
      <c r="X815" s="50"/>
      <c r="Y815" s="43"/>
      <c r="IM815" s="21"/>
      <c r="IN815" s="21"/>
    </row>
    <row r="816" s="141" customFormat="true" ht="23.85" hidden="true" customHeight="false" outlineLevel="1" collapsed="false">
      <c r="A816" s="49" t="s">
        <v>1552</v>
      </c>
      <c r="B816" s="50" t="s">
        <v>49</v>
      </c>
      <c r="C816" s="50" t="s">
        <v>1553</v>
      </c>
      <c r="D816" s="50" t="s">
        <v>80</v>
      </c>
      <c r="E816" s="45" t="s">
        <v>1554</v>
      </c>
      <c r="F816" s="7" t="s">
        <v>117</v>
      </c>
      <c r="G816" s="51" t="n">
        <v>2</v>
      </c>
      <c r="H816" s="52"/>
      <c r="I816" s="51" t="n">
        <f aca="false">$D$1116</f>
        <v>0</v>
      </c>
      <c r="J816" s="53" t="n">
        <f aca="false">TRUNC(H816*(1+I816),2)</f>
        <v>0</v>
      </c>
      <c r="K816" s="54" t="n">
        <f aca="false">TRUNC(J816*G816,2)</f>
        <v>0</v>
      </c>
      <c r="L816" s="51"/>
      <c r="M816" s="151"/>
      <c r="N816" s="7" t="n">
        <f aca="false">SUM(O816:V816)-K816</f>
        <v>0</v>
      </c>
      <c r="O816" s="51"/>
      <c r="P816" s="51"/>
      <c r="Q816" s="51"/>
      <c r="R816" s="51"/>
      <c r="S816" s="51" t="n">
        <f aca="false">K816</f>
        <v>0</v>
      </c>
      <c r="T816" s="51"/>
      <c r="U816" s="51"/>
      <c r="V816" s="51"/>
      <c r="W816" s="50"/>
      <c r="X816" s="50"/>
      <c r="Y816" s="43"/>
      <c r="IM816" s="21"/>
      <c r="IN816" s="21"/>
    </row>
    <row r="817" s="89" customFormat="true" ht="12.8" hidden="true" customHeight="false" outlineLevel="1" collapsed="false">
      <c r="A817" s="73" t="s">
        <v>1555</v>
      </c>
      <c r="B817" s="75"/>
      <c r="C817" s="75"/>
      <c r="D817" s="75"/>
      <c r="E817" s="116" t="s">
        <v>166</v>
      </c>
      <c r="F817" s="146"/>
      <c r="G817" s="146"/>
      <c r="H817" s="143"/>
      <c r="I817" s="146"/>
      <c r="J817" s="146"/>
      <c r="K817" s="94"/>
      <c r="L817" s="77"/>
      <c r="M817" s="78"/>
      <c r="N817" s="79"/>
      <c r="O817" s="77"/>
      <c r="P817" s="108"/>
      <c r="Q817" s="108"/>
      <c r="R817" s="108"/>
      <c r="S817" s="108"/>
      <c r="T817" s="108"/>
      <c r="U817" s="108"/>
      <c r="V817" s="108"/>
      <c r="W817" s="74"/>
      <c r="X817" s="74"/>
      <c r="Y817" s="43"/>
      <c r="IM817" s="147"/>
      <c r="IN817" s="147"/>
    </row>
    <row r="818" s="141" customFormat="true" ht="23.85" hidden="true" customHeight="false" outlineLevel="1" collapsed="false">
      <c r="A818" s="49" t="s">
        <v>1556</v>
      </c>
      <c r="B818" s="50" t="s">
        <v>49</v>
      </c>
      <c r="C818" s="50" t="s">
        <v>1513</v>
      </c>
      <c r="D818" s="50" t="s">
        <v>80</v>
      </c>
      <c r="E818" s="45" t="s">
        <v>1557</v>
      </c>
      <c r="F818" s="7" t="s">
        <v>130</v>
      </c>
      <c r="G818" s="51" t="n">
        <v>29</v>
      </c>
      <c r="H818" s="52"/>
      <c r="I818" s="51" t="n">
        <f aca="false">$D$1116</f>
        <v>0</v>
      </c>
      <c r="J818" s="53" t="n">
        <f aca="false">TRUNC(H818*(1+I818),2)</f>
        <v>0</v>
      </c>
      <c r="K818" s="54" t="n">
        <f aca="false">TRUNC(J818*G818,2)</f>
        <v>0</v>
      </c>
      <c r="L818" s="51"/>
      <c r="M818" s="151"/>
      <c r="N818" s="7" t="n">
        <f aca="false">SUM(O818:V818)-K818</f>
        <v>0</v>
      </c>
      <c r="O818" s="51"/>
      <c r="P818" s="51"/>
      <c r="Q818" s="51"/>
      <c r="R818" s="51"/>
      <c r="S818" s="51"/>
      <c r="T818" s="51"/>
      <c r="U818" s="51" t="n">
        <f aca="false">K818</f>
        <v>0</v>
      </c>
      <c r="V818" s="51"/>
      <c r="W818" s="50"/>
      <c r="X818" s="50"/>
      <c r="Y818" s="43"/>
      <c r="IM818" s="21"/>
      <c r="IN818" s="21"/>
    </row>
    <row r="819" s="141" customFormat="true" ht="23.85" hidden="true" customHeight="false" outlineLevel="1" collapsed="false">
      <c r="A819" s="49" t="s">
        <v>1558</v>
      </c>
      <c r="B819" s="50" t="s">
        <v>49</v>
      </c>
      <c r="C819" s="50" t="s">
        <v>1516</v>
      </c>
      <c r="D819" s="50" t="s">
        <v>80</v>
      </c>
      <c r="E819" s="45" t="s">
        <v>1517</v>
      </c>
      <c r="F819" s="7" t="s">
        <v>117</v>
      </c>
      <c r="G819" s="51" t="n">
        <v>9</v>
      </c>
      <c r="H819" s="52"/>
      <c r="I819" s="51" t="n">
        <f aca="false">$D$1116</f>
        <v>0</v>
      </c>
      <c r="J819" s="53" t="n">
        <f aca="false">TRUNC(H819*(1+I819),2)</f>
        <v>0</v>
      </c>
      <c r="K819" s="54" t="n">
        <f aca="false">TRUNC(J819*G819,2)</f>
        <v>0</v>
      </c>
      <c r="L819" s="51"/>
      <c r="M819" s="151"/>
      <c r="N819" s="7" t="n">
        <f aca="false">SUM(O819:V819)-K819</f>
        <v>0</v>
      </c>
      <c r="O819" s="51"/>
      <c r="P819" s="51"/>
      <c r="Q819" s="51"/>
      <c r="R819" s="51"/>
      <c r="S819" s="51"/>
      <c r="T819" s="51"/>
      <c r="U819" s="51" t="n">
        <f aca="false">K819</f>
        <v>0</v>
      </c>
      <c r="V819" s="51"/>
      <c r="W819" s="50"/>
      <c r="X819" s="50"/>
      <c r="Y819" s="43"/>
      <c r="IM819" s="21"/>
      <c r="IN819" s="21"/>
    </row>
    <row r="820" s="10" customFormat="true" ht="23.85" hidden="true" customHeight="false" outlineLevel="1" collapsed="false">
      <c r="A820" s="49" t="s">
        <v>1559</v>
      </c>
      <c r="B820" s="50" t="s">
        <v>49</v>
      </c>
      <c r="C820" s="50" t="s">
        <v>1519</v>
      </c>
      <c r="D820" s="50" t="s">
        <v>80</v>
      </c>
      <c r="E820" s="45" t="s">
        <v>1520</v>
      </c>
      <c r="F820" s="7" t="s">
        <v>117</v>
      </c>
      <c r="G820" s="51" t="n">
        <v>19</v>
      </c>
      <c r="H820" s="52"/>
      <c r="I820" s="51" t="n">
        <f aca="false">$D$1116</f>
        <v>0</v>
      </c>
      <c r="J820" s="53" t="n">
        <f aca="false">TRUNC(H820*(1+I820),2)</f>
        <v>0</v>
      </c>
      <c r="K820" s="54" t="n">
        <f aca="false">TRUNC(J820*G820,2)</f>
        <v>0</v>
      </c>
      <c r="L820" s="51"/>
      <c r="M820" s="151"/>
      <c r="N820" s="7" t="n">
        <f aca="false">SUM(O820:V820)-K820</f>
        <v>0</v>
      </c>
      <c r="O820" s="51"/>
      <c r="P820" s="51"/>
      <c r="Q820" s="51"/>
      <c r="R820" s="51"/>
      <c r="S820" s="51"/>
      <c r="T820" s="51"/>
      <c r="U820" s="51" t="n">
        <f aca="false">K820</f>
        <v>0</v>
      </c>
      <c r="V820" s="51"/>
      <c r="W820" s="50"/>
      <c r="X820" s="50"/>
      <c r="Y820" s="43"/>
      <c r="IM820" s="21"/>
      <c r="IN820" s="21"/>
    </row>
    <row r="821" s="10" customFormat="true" ht="23.85" hidden="true" customHeight="false" outlineLevel="1" collapsed="false">
      <c r="A821" s="49" t="s">
        <v>1560</v>
      </c>
      <c r="B821" s="50" t="s">
        <v>49</v>
      </c>
      <c r="C821" s="50" t="s">
        <v>1490</v>
      </c>
      <c r="D821" s="50" t="s">
        <v>80</v>
      </c>
      <c r="E821" s="45" t="s">
        <v>1533</v>
      </c>
      <c r="F821" s="7" t="s">
        <v>117</v>
      </c>
      <c r="G821" s="51" t="n">
        <v>19</v>
      </c>
      <c r="H821" s="52"/>
      <c r="I821" s="51" t="n">
        <f aca="false">$D$1116</f>
        <v>0</v>
      </c>
      <c r="J821" s="53" t="n">
        <f aca="false">TRUNC(H821*(1+I821),2)</f>
        <v>0</v>
      </c>
      <c r="K821" s="54" t="n">
        <f aca="false">TRUNC(J821*G821,2)</f>
        <v>0</v>
      </c>
      <c r="L821" s="51"/>
      <c r="M821" s="151"/>
      <c r="N821" s="7" t="n">
        <f aca="false">SUM(O821:V821)-K821</f>
        <v>0</v>
      </c>
      <c r="O821" s="51"/>
      <c r="P821" s="51"/>
      <c r="Q821" s="51"/>
      <c r="R821" s="51"/>
      <c r="S821" s="51"/>
      <c r="T821" s="51"/>
      <c r="U821" s="51" t="n">
        <f aca="false">K821</f>
        <v>0</v>
      </c>
      <c r="V821" s="51"/>
      <c r="W821" s="50"/>
      <c r="X821" s="50"/>
      <c r="Y821" s="43"/>
      <c r="IM821" s="21"/>
      <c r="IN821" s="21"/>
    </row>
    <row r="822" s="10" customFormat="true" ht="23.85" hidden="true" customHeight="false" outlineLevel="1" collapsed="false">
      <c r="A822" s="49" t="s">
        <v>1561</v>
      </c>
      <c r="B822" s="50" t="s">
        <v>49</v>
      </c>
      <c r="C822" s="50" t="s">
        <v>1524</v>
      </c>
      <c r="D822" s="50" t="s">
        <v>80</v>
      </c>
      <c r="E822" s="45" t="s">
        <v>1525</v>
      </c>
      <c r="F822" s="7" t="s">
        <v>117</v>
      </c>
      <c r="G822" s="51" t="n">
        <v>5</v>
      </c>
      <c r="H822" s="52"/>
      <c r="I822" s="51" t="n">
        <f aca="false">$D$1116</f>
        <v>0</v>
      </c>
      <c r="J822" s="53" t="n">
        <f aca="false">TRUNC(H822*(1+I822),2)</f>
        <v>0</v>
      </c>
      <c r="K822" s="54" t="n">
        <f aca="false">TRUNC(J822*G822,2)</f>
        <v>0</v>
      </c>
      <c r="L822" s="51"/>
      <c r="M822" s="151"/>
      <c r="N822" s="7" t="n">
        <f aca="false">SUM(O822:V822)-K822</f>
        <v>0</v>
      </c>
      <c r="O822" s="51"/>
      <c r="P822" s="51"/>
      <c r="Q822" s="51"/>
      <c r="R822" s="51"/>
      <c r="S822" s="51"/>
      <c r="T822" s="51"/>
      <c r="U822" s="51" t="n">
        <f aca="false">K822</f>
        <v>0</v>
      </c>
      <c r="V822" s="51"/>
      <c r="W822" s="50"/>
      <c r="X822" s="50"/>
      <c r="Y822" s="43"/>
      <c r="IM822" s="21"/>
      <c r="IN822" s="21"/>
    </row>
    <row r="823" s="10" customFormat="true" ht="23.85" hidden="true" customHeight="false" outlineLevel="1" collapsed="false">
      <c r="A823" s="49" t="s">
        <v>1562</v>
      </c>
      <c r="B823" s="50" t="s">
        <v>49</v>
      </c>
      <c r="C823" s="50" t="s">
        <v>1563</v>
      </c>
      <c r="D823" s="50" t="s">
        <v>80</v>
      </c>
      <c r="E823" s="45" t="s">
        <v>1564</v>
      </c>
      <c r="F823" s="7" t="s">
        <v>117</v>
      </c>
      <c r="G823" s="51" t="n">
        <v>1</v>
      </c>
      <c r="H823" s="52"/>
      <c r="I823" s="51" t="n">
        <f aca="false">$D$1116</f>
        <v>0</v>
      </c>
      <c r="J823" s="53" t="n">
        <f aca="false">TRUNC(H823*(1+I823),2)</f>
        <v>0</v>
      </c>
      <c r="K823" s="54" t="n">
        <f aca="false">TRUNC(J823*G823,2)</f>
        <v>0</v>
      </c>
      <c r="L823" s="51"/>
      <c r="M823" s="151"/>
      <c r="N823" s="7" t="n">
        <f aca="false">SUM(O823:V823)-K823</f>
        <v>0</v>
      </c>
      <c r="O823" s="51"/>
      <c r="P823" s="51"/>
      <c r="Q823" s="51"/>
      <c r="R823" s="51"/>
      <c r="S823" s="51"/>
      <c r="T823" s="51"/>
      <c r="U823" s="51" t="n">
        <f aca="false">K823</f>
        <v>0</v>
      </c>
      <c r="V823" s="51"/>
      <c r="W823" s="50"/>
      <c r="X823" s="50"/>
      <c r="Y823" s="43"/>
      <c r="IM823" s="21"/>
      <c r="IN823" s="21"/>
    </row>
    <row r="824" s="10" customFormat="true" ht="14.15" hidden="true" customHeight="false" outlineLevel="1" collapsed="false">
      <c r="A824" s="49" t="s">
        <v>1565</v>
      </c>
      <c r="B824" s="50" t="s">
        <v>49</v>
      </c>
      <c r="C824" s="50" t="s">
        <v>1527</v>
      </c>
      <c r="D824" s="50" t="s">
        <v>80</v>
      </c>
      <c r="E824" s="45" t="s">
        <v>1528</v>
      </c>
      <c r="F824" s="7" t="s">
        <v>130</v>
      </c>
      <c r="G824" s="51" t="n">
        <v>90</v>
      </c>
      <c r="H824" s="52"/>
      <c r="I824" s="51" t="n">
        <f aca="false">$D$1116</f>
        <v>0</v>
      </c>
      <c r="J824" s="53" t="n">
        <f aca="false">TRUNC(H824*(1+I824),2)</f>
        <v>0</v>
      </c>
      <c r="K824" s="54" t="n">
        <f aca="false">TRUNC(J824*G824,2)</f>
        <v>0</v>
      </c>
      <c r="L824" s="51"/>
      <c r="M824" s="151"/>
      <c r="N824" s="7" t="n">
        <f aca="false">SUM(O824:V824)-K824</f>
        <v>0</v>
      </c>
      <c r="O824" s="51"/>
      <c r="P824" s="51"/>
      <c r="Q824" s="51"/>
      <c r="R824" s="51"/>
      <c r="S824" s="51"/>
      <c r="T824" s="51"/>
      <c r="U824" s="114" t="n">
        <f aca="false">K824</f>
        <v>0</v>
      </c>
      <c r="V824" s="7"/>
      <c r="W824" s="50"/>
      <c r="X824" s="50"/>
      <c r="Y824" s="43"/>
      <c r="IM824" s="21"/>
      <c r="IN824" s="21"/>
    </row>
    <row r="825" s="10" customFormat="true" ht="14.15" hidden="true" customHeight="false" outlineLevel="1" collapsed="false">
      <c r="A825" s="49" t="s">
        <v>1566</v>
      </c>
      <c r="B825" s="50" t="s">
        <v>49</v>
      </c>
      <c r="C825" s="50" t="s">
        <v>1530</v>
      </c>
      <c r="D825" s="50" t="s">
        <v>80</v>
      </c>
      <c r="E825" s="45" t="s">
        <v>1531</v>
      </c>
      <c r="F825" s="7" t="s">
        <v>117</v>
      </c>
      <c r="G825" s="51" t="n">
        <v>60</v>
      </c>
      <c r="H825" s="52"/>
      <c r="I825" s="51" t="n">
        <f aca="false">$D$1116</f>
        <v>0</v>
      </c>
      <c r="J825" s="53" t="n">
        <f aca="false">TRUNC(H825*(1+I825),2)</f>
        <v>0</v>
      </c>
      <c r="K825" s="54" t="n">
        <f aca="false">TRUNC(J825*G825,2)</f>
        <v>0</v>
      </c>
      <c r="L825" s="51"/>
      <c r="M825" s="151"/>
      <c r="N825" s="7" t="n">
        <f aca="false">SUM(O825:V825)-K825</f>
        <v>0</v>
      </c>
      <c r="O825" s="51"/>
      <c r="P825" s="51"/>
      <c r="Q825" s="51"/>
      <c r="R825" s="51"/>
      <c r="S825" s="51"/>
      <c r="T825" s="51"/>
      <c r="U825" s="114" t="n">
        <f aca="false">K825</f>
        <v>0</v>
      </c>
      <c r="V825" s="51"/>
      <c r="W825" s="50"/>
      <c r="X825" s="50"/>
      <c r="Y825" s="43"/>
      <c r="IM825" s="21"/>
      <c r="IN825" s="21"/>
    </row>
    <row r="826" s="10" customFormat="true" ht="23.85" hidden="true" customHeight="false" outlineLevel="1" collapsed="false">
      <c r="A826" s="49" t="s">
        <v>1567</v>
      </c>
      <c r="B826" s="50" t="s">
        <v>49</v>
      </c>
      <c r="C826" s="50" t="s">
        <v>1490</v>
      </c>
      <c r="D826" s="50" t="s">
        <v>80</v>
      </c>
      <c r="E826" s="45" t="s">
        <v>1533</v>
      </c>
      <c r="F826" s="7" t="s">
        <v>117</v>
      </c>
      <c r="G826" s="51" t="n">
        <v>48</v>
      </c>
      <c r="H826" s="52"/>
      <c r="I826" s="51" t="n">
        <f aca="false">$D$1116</f>
        <v>0</v>
      </c>
      <c r="J826" s="53" t="n">
        <f aca="false">TRUNC(H826*(1+I826),2)</f>
        <v>0</v>
      </c>
      <c r="K826" s="54" t="n">
        <f aca="false">TRUNC(J826*G826,2)</f>
        <v>0</v>
      </c>
      <c r="L826" s="51"/>
      <c r="M826" s="151"/>
      <c r="N826" s="7" t="n">
        <f aca="false">SUM(O826:V826)-K826</f>
        <v>0</v>
      </c>
      <c r="O826" s="51"/>
      <c r="P826" s="51"/>
      <c r="Q826" s="51"/>
      <c r="R826" s="51"/>
      <c r="S826" s="51"/>
      <c r="T826" s="51"/>
      <c r="U826" s="51" t="n">
        <f aca="false">K826</f>
        <v>0</v>
      </c>
      <c r="V826" s="51"/>
      <c r="W826" s="50"/>
      <c r="X826" s="50"/>
      <c r="Y826" s="43"/>
      <c r="IM826" s="21"/>
      <c r="IN826" s="21"/>
    </row>
    <row r="827" s="10" customFormat="true" ht="23.85" hidden="true" customHeight="false" outlineLevel="1" collapsed="false">
      <c r="A827" s="49" t="s">
        <v>1568</v>
      </c>
      <c r="B827" s="50" t="s">
        <v>49</v>
      </c>
      <c r="C827" s="50" t="s">
        <v>1535</v>
      </c>
      <c r="D827" s="50" t="s">
        <v>80</v>
      </c>
      <c r="E827" s="45" t="s">
        <v>1536</v>
      </c>
      <c r="F827" s="7" t="s">
        <v>117</v>
      </c>
      <c r="G827" s="51" t="n">
        <v>14</v>
      </c>
      <c r="H827" s="52"/>
      <c r="I827" s="51" t="n">
        <f aca="false">$D$1116</f>
        <v>0</v>
      </c>
      <c r="J827" s="53" t="n">
        <f aca="false">TRUNC(H827*(1+I827),2)</f>
        <v>0</v>
      </c>
      <c r="K827" s="54" t="n">
        <f aca="false">TRUNC(J827*G827,2)</f>
        <v>0</v>
      </c>
      <c r="L827" s="51"/>
      <c r="M827" s="151"/>
      <c r="N827" s="7" t="n">
        <f aca="false">SUM(O827:V827)-K827</f>
        <v>0</v>
      </c>
      <c r="O827" s="51"/>
      <c r="P827" s="51"/>
      <c r="Q827" s="51"/>
      <c r="R827" s="51"/>
      <c r="S827" s="51"/>
      <c r="T827" s="51"/>
      <c r="U827" s="51" t="n">
        <f aca="false">K827</f>
        <v>0</v>
      </c>
      <c r="V827" s="51"/>
      <c r="W827" s="50"/>
      <c r="X827" s="50"/>
      <c r="Y827" s="43"/>
      <c r="IM827" s="21"/>
      <c r="IN827" s="21"/>
    </row>
    <row r="828" s="10" customFormat="true" ht="14.15" hidden="true" customHeight="false" outlineLevel="1" collapsed="false">
      <c r="A828" s="49" t="s">
        <v>1569</v>
      </c>
      <c r="B828" s="50" t="s">
        <v>49</v>
      </c>
      <c r="C828" s="50" t="s">
        <v>1538</v>
      </c>
      <c r="D828" s="50" t="s">
        <v>80</v>
      </c>
      <c r="E828" s="45" t="s">
        <v>1539</v>
      </c>
      <c r="F828" s="7" t="s">
        <v>117</v>
      </c>
      <c r="G828" s="51" t="n">
        <v>11</v>
      </c>
      <c r="H828" s="52"/>
      <c r="I828" s="51" t="n">
        <f aca="false">$D$1116</f>
        <v>0</v>
      </c>
      <c r="J828" s="53" t="n">
        <f aca="false">TRUNC(H828*(1+I828),2)</f>
        <v>0</v>
      </c>
      <c r="K828" s="54" t="n">
        <f aca="false">TRUNC(J828*G828,2)</f>
        <v>0</v>
      </c>
      <c r="L828" s="51"/>
      <c r="M828" s="151"/>
      <c r="N828" s="7" t="n">
        <f aca="false">SUM(O828:V828)-K828</f>
        <v>0</v>
      </c>
      <c r="O828" s="51"/>
      <c r="P828" s="51"/>
      <c r="Q828" s="51"/>
      <c r="R828" s="51"/>
      <c r="S828" s="51"/>
      <c r="T828" s="51"/>
      <c r="U828" s="51" t="n">
        <f aca="false">K828</f>
        <v>0</v>
      </c>
      <c r="V828" s="51"/>
      <c r="W828" s="50"/>
      <c r="X828" s="50"/>
      <c r="Y828" s="43"/>
      <c r="IM828" s="21"/>
      <c r="IN828" s="21"/>
    </row>
    <row r="829" s="10" customFormat="true" ht="23.85" hidden="true" customHeight="false" outlineLevel="1" collapsed="false">
      <c r="A829" s="49" t="s">
        <v>1570</v>
      </c>
      <c r="B829" s="50" t="s">
        <v>49</v>
      </c>
      <c r="C829" s="50" t="s">
        <v>1541</v>
      </c>
      <c r="D829" s="50" t="s">
        <v>80</v>
      </c>
      <c r="E829" s="45" t="s">
        <v>1542</v>
      </c>
      <c r="F829" s="7" t="s">
        <v>117</v>
      </c>
      <c r="G829" s="51" t="n">
        <v>12</v>
      </c>
      <c r="H829" s="52"/>
      <c r="I829" s="51" t="n">
        <f aca="false">$D$1116</f>
        <v>0</v>
      </c>
      <c r="J829" s="53" t="n">
        <f aca="false">TRUNC(H829*(1+I829),2)</f>
        <v>0</v>
      </c>
      <c r="K829" s="54" t="n">
        <f aca="false">TRUNC(J829*G829,2)</f>
        <v>0</v>
      </c>
      <c r="L829" s="51"/>
      <c r="M829" s="151"/>
      <c r="N829" s="7" t="n">
        <f aca="false">SUM(O829:V829)-K829</f>
        <v>0</v>
      </c>
      <c r="O829" s="51"/>
      <c r="P829" s="51"/>
      <c r="Q829" s="51"/>
      <c r="R829" s="51"/>
      <c r="S829" s="51"/>
      <c r="T829" s="51"/>
      <c r="U829" s="51" t="n">
        <f aca="false">K829</f>
        <v>0</v>
      </c>
      <c r="V829" s="51"/>
      <c r="W829" s="50"/>
      <c r="X829" s="50"/>
      <c r="Y829" s="43"/>
      <c r="IM829" s="21"/>
      <c r="IN829" s="21"/>
    </row>
    <row r="830" s="10" customFormat="true" ht="23.85" hidden="true" customHeight="false" outlineLevel="1" collapsed="false">
      <c r="A830" s="49" t="s">
        <v>1571</v>
      </c>
      <c r="B830" s="50" t="s">
        <v>49</v>
      </c>
      <c r="C830" s="50" t="s">
        <v>1547</v>
      </c>
      <c r="D830" s="50" t="s">
        <v>80</v>
      </c>
      <c r="E830" s="45" t="s">
        <v>1548</v>
      </c>
      <c r="F830" s="7" t="s">
        <v>117</v>
      </c>
      <c r="G830" s="51" t="n">
        <v>31</v>
      </c>
      <c r="H830" s="52"/>
      <c r="I830" s="51" t="n">
        <f aca="false">$D$1116</f>
        <v>0</v>
      </c>
      <c r="J830" s="53" t="n">
        <f aca="false">TRUNC(H830*(1+I830),2)</f>
        <v>0</v>
      </c>
      <c r="K830" s="54" t="n">
        <f aca="false">TRUNC(J830*G830,2)</f>
        <v>0</v>
      </c>
      <c r="L830" s="51"/>
      <c r="M830" s="151"/>
      <c r="N830" s="7" t="n">
        <f aca="false">SUM(O830:V830)-K830</f>
        <v>0</v>
      </c>
      <c r="O830" s="51"/>
      <c r="P830" s="51"/>
      <c r="Q830" s="51"/>
      <c r="R830" s="51"/>
      <c r="S830" s="51"/>
      <c r="T830" s="51"/>
      <c r="U830" s="51" t="n">
        <f aca="false">K830</f>
        <v>0</v>
      </c>
      <c r="V830" s="51"/>
      <c r="W830" s="50"/>
      <c r="X830" s="50"/>
      <c r="Y830" s="43"/>
      <c r="IM830" s="21"/>
      <c r="IN830" s="21"/>
    </row>
    <row r="831" s="10" customFormat="true" ht="23.85" hidden="true" customHeight="false" outlineLevel="1" collapsed="false">
      <c r="A831" s="49" t="s">
        <v>1572</v>
      </c>
      <c r="B831" s="50" t="s">
        <v>49</v>
      </c>
      <c r="C831" s="50" t="s">
        <v>1550</v>
      </c>
      <c r="D831" s="50" t="s">
        <v>80</v>
      </c>
      <c r="E831" s="45" t="s">
        <v>1551</v>
      </c>
      <c r="F831" s="7" t="s">
        <v>117</v>
      </c>
      <c r="G831" s="51" t="n">
        <v>2</v>
      </c>
      <c r="H831" s="52"/>
      <c r="I831" s="51" t="n">
        <f aca="false">$D$1116</f>
        <v>0</v>
      </c>
      <c r="J831" s="53" t="n">
        <f aca="false">TRUNC(H831*(1+I831),2)</f>
        <v>0</v>
      </c>
      <c r="K831" s="54" t="n">
        <f aca="false">TRUNC(J831*G831,2)</f>
        <v>0</v>
      </c>
      <c r="L831" s="51"/>
      <c r="M831" s="151"/>
      <c r="N831" s="7" t="n">
        <f aca="false">SUM(O831:V831)-K831</f>
        <v>0</v>
      </c>
      <c r="O831" s="51"/>
      <c r="P831" s="51"/>
      <c r="Q831" s="51"/>
      <c r="R831" s="51"/>
      <c r="S831" s="51"/>
      <c r="T831" s="51"/>
      <c r="U831" s="51" t="n">
        <f aca="false">K831</f>
        <v>0</v>
      </c>
      <c r="V831" s="51"/>
      <c r="W831" s="50"/>
      <c r="X831" s="50"/>
      <c r="Y831" s="43"/>
      <c r="IM831" s="21"/>
      <c r="IN831" s="21"/>
    </row>
    <row r="832" s="10" customFormat="true" ht="23.85" hidden="true" customHeight="false" outlineLevel="1" collapsed="false">
      <c r="A832" s="49" t="s">
        <v>1573</v>
      </c>
      <c r="B832" s="50" t="s">
        <v>49</v>
      </c>
      <c r="C832" s="50" t="s">
        <v>1550</v>
      </c>
      <c r="D832" s="50" t="s">
        <v>80</v>
      </c>
      <c r="E832" s="45" t="s">
        <v>1551</v>
      </c>
      <c r="F832" s="7" t="s">
        <v>117</v>
      </c>
      <c r="G832" s="51" t="n">
        <v>2</v>
      </c>
      <c r="H832" s="52"/>
      <c r="I832" s="51" t="n">
        <f aca="false">$D$1116</f>
        <v>0</v>
      </c>
      <c r="J832" s="53" t="n">
        <f aca="false">TRUNC(H832*(1+I832),2)</f>
        <v>0</v>
      </c>
      <c r="K832" s="54" t="n">
        <f aca="false">TRUNC(J832*G832,2)</f>
        <v>0</v>
      </c>
      <c r="L832" s="51"/>
      <c r="M832" s="151"/>
      <c r="N832" s="7" t="n">
        <f aca="false">SUM(O832:V832)-K832</f>
        <v>0</v>
      </c>
      <c r="O832" s="51"/>
      <c r="P832" s="51"/>
      <c r="Q832" s="51"/>
      <c r="R832" s="51"/>
      <c r="S832" s="51"/>
      <c r="T832" s="51"/>
      <c r="U832" s="51" t="n">
        <f aca="false">K832</f>
        <v>0</v>
      </c>
      <c r="V832" s="51"/>
      <c r="W832" s="50"/>
      <c r="X832" s="50"/>
      <c r="Y832" s="43"/>
      <c r="IM832" s="21"/>
      <c r="IN832" s="21"/>
    </row>
    <row r="833" s="85" customFormat="true" ht="14.15" hidden="true" customHeight="false" outlineLevel="1" collapsed="false">
      <c r="A833" s="65" t="s">
        <v>1574</v>
      </c>
      <c r="B833" s="67"/>
      <c r="C833" s="67"/>
      <c r="D833" s="67"/>
      <c r="E833" s="115" t="s">
        <v>1575</v>
      </c>
      <c r="F833" s="142"/>
      <c r="G833" s="142"/>
      <c r="H833" s="143"/>
      <c r="I833" s="142"/>
      <c r="J833" s="142"/>
      <c r="K833" s="84"/>
      <c r="L833" s="69"/>
      <c r="M833" s="70"/>
      <c r="N833" s="71" t="n">
        <f aca="false">SUM(O833:V833)-K833</f>
        <v>0</v>
      </c>
      <c r="O833" s="69"/>
      <c r="P833" s="144"/>
      <c r="Q833" s="144"/>
      <c r="R833" s="144"/>
      <c r="S833" s="144"/>
      <c r="T833" s="144"/>
      <c r="U833" s="144"/>
      <c r="V833" s="144"/>
      <c r="W833" s="66"/>
      <c r="X833" s="66"/>
      <c r="Y833" s="43"/>
      <c r="IM833" s="145"/>
      <c r="IN833" s="145"/>
    </row>
    <row r="834" s="89" customFormat="true" ht="12.8" hidden="true" customHeight="false" outlineLevel="1" collapsed="false">
      <c r="A834" s="73" t="s">
        <v>1576</v>
      </c>
      <c r="B834" s="75"/>
      <c r="C834" s="75"/>
      <c r="D834" s="75"/>
      <c r="E834" s="116" t="s">
        <v>86</v>
      </c>
      <c r="F834" s="146"/>
      <c r="G834" s="146"/>
      <c r="H834" s="143"/>
      <c r="I834" s="146"/>
      <c r="J834" s="146"/>
      <c r="K834" s="94"/>
      <c r="L834" s="77"/>
      <c r="M834" s="78"/>
      <c r="N834" s="79"/>
      <c r="O834" s="77"/>
      <c r="P834" s="108"/>
      <c r="Q834" s="108"/>
      <c r="R834" s="108"/>
      <c r="S834" s="108"/>
      <c r="T834" s="108"/>
      <c r="U834" s="108"/>
      <c r="V834" s="108"/>
      <c r="W834" s="74"/>
      <c r="X834" s="74"/>
      <c r="Y834" s="43"/>
      <c r="IM834" s="147"/>
      <c r="IN834" s="147"/>
    </row>
    <row r="835" s="141" customFormat="true" ht="79.85" hidden="true" customHeight="false" outlineLevel="1" collapsed="false">
      <c r="A835" s="49" t="s">
        <v>1577</v>
      </c>
      <c r="B835" s="50" t="s">
        <v>49</v>
      </c>
      <c r="C835" s="50" t="s">
        <v>1578</v>
      </c>
      <c r="D835" s="50" t="s">
        <v>80</v>
      </c>
      <c r="E835" s="45" t="s">
        <v>1579</v>
      </c>
      <c r="F835" s="7" t="s">
        <v>117</v>
      </c>
      <c r="G835" s="51" t="n">
        <v>79</v>
      </c>
      <c r="H835" s="52"/>
      <c r="I835" s="46" t="n">
        <f aca="false">$D$1116</f>
        <v>0</v>
      </c>
      <c r="J835" s="53" t="n">
        <f aca="false">TRUNC(H835*(1+I835),2)</f>
        <v>0</v>
      </c>
      <c r="K835" s="54" t="n">
        <f aca="false">TRUNC(J835*G835,2)</f>
        <v>0</v>
      </c>
      <c r="L835" s="51"/>
      <c r="M835" s="151"/>
      <c r="N835" s="7" t="n">
        <f aca="false">SUM(O835:V835)-K835</f>
        <v>0</v>
      </c>
      <c r="O835" s="51"/>
      <c r="P835" s="51"/>
      <c r="Q835" s="51"/>
      <c r="R835" s="51"/>
      <c r="S835" s="59"/>
      <c r="T835" s="59"/>
      <c r="U835" s="51"/>
      <c r="V835" s="51" t="n">
        <f aca="false">K835</f>
        <v>0</v>
      </c>
      <c r="W835" s="7"/>
      <c r="X835" s="7"/>
      <c r="Y835" s="43"/>
      <c r="IM835" s="21"/>
      <c r="IN835" s="21"/>
    </row>
    <row r="836" s="141" customFormat="true" ht="79.85" hidden="true" customHeight="false" outlineLevel="1" collapsed="false">
      <c r="A836" s="49" t="s">
        <v>1580</v>
      </c>
      <c r="B836" s="50" t="s">
        <v>49</v>
      </c>
      <c r="C836" s="50" t="s">
        <v>1581</v>
      </c>
      <c r="D836" s="50" t="s">
        <v>80</v>
      </c>
      <c r="E836" s="45" t="s">
        <v>1582</v>
      </c>
      <c r="F836" s="7" t="s">
        <v>117</v>
      </c>
      <c r="G836" s="51" t="n">
        <v>3</v>
      </c>
      <c r="H836" s="52"/>
      <c r="I836" s="46" t="n">
        <f aca="false">$D$1116</f>
        <v>0</v>
      </c>
      <c r="J836" s="53" t="n">
        <f aca="false">TRUNC(H836*(1+I836),2)</f>
        <v>0</v>
      </c>
      <c r="K836" s="54" t="n">
        <f aca="false">TRUNC(J836*G836,2)</f>
        <v>0</v>
      </c>
      <c r="L836" s="51"/>
      <c r="M836" s="151"/>
      <c r="N836" s="7" t="n">
        <f aca="false">SUM(O836:V836)-K836</f>
        <v>0</v>
      </c>
      <c r="O836" s="51"/>
      <c r="P836" s="51"/>
      <c r="Q836" s="51"/>
      <c r="R836" s="51"/>
      <c r="S836" s="59"/>
      <c r="T836" s="59"/>
      <c r="U836" s="156"/>
      <c r="V836" s="51" t="n">
        <f aca="false">K836</f>
        <v>0</v>
      </c>
      <c r="W836" s="7"/>
      <c r="X836" s="7"/>
      <c r="Y836" s="43"/>
      <c r="IM836" s="21"/>
      <c r="IN836" s="21"/>
    </row>
    <row r="837" s="141" customFormat="true" ht="68.65" hidden="true" customHeight="false" outlineLevel="1" collapsed="false">
      <c r="A837" s="49" t="s">
        <v>1583</v>
      </c>
      <c r="B837" s="50" t="s">
        <v>49</v>
      </c>
      <c r="C837" s="50" t="s">
        <v>1584</v>
      </c>
      <c r="D837" s="50" t="s">
        <v>80</v>
      </c>
      <c r="E837" s="45" t="s">
        <v>1585</v>
      </c>
      <c r="F837" s="7" t="s">
        <v>117</v>
      </c>
      <c r="G837" s="51" t="n">
        <v>4</v>
      </c>
      <c r="H837" s="52"/>
      <c r="I837" s="46" t="n">
        <f aca="false">$D$1116</f>
        <v>0</v>
      </c>
      <c r="J837" s="53" t="n">
        <f aca="false">TRUNC(H837*(1+I837),2)</f>
        <v>0</v>
      </c>
      <c r="K837" s="54" t="n">
        <f aca="false">TRUNC(J837*G837,2)</f>
        <v>0</v>
      </c>
      <c r="L837" s="51"/>
      <c r="M837" s="151"/>
      <c r="N837" s="7" t="n">
        <f aca="false">SUM(O837:V837)-K837</f>
        <v>0</v>
      </c>
      <c r="O837" s="51"/>
      <c r="P837" s="51"/>
      <c r="Q837" s="51"/>
      <c r="R837" s="51"/>
      <c r="S837" s="59"/>
      <c r="T837" s="59"/>
      <c r="U837" s="51"/>
      <c r="V837" s="51" t="n">
        <f aca="false">K837</f>
        <v>0</v>
      </c>
      <c r="W837" s="7"/>
      <c r="X837" s="7"/>
      <c r="Y837" s="43"/>
      <c r="IM837" s="21"/>
      <c r="IN837" s="21"/>
    </row>
    <row r="838" s="10" customFormat="true" ht="35.05" hidden="true" customHeight="false" outlineLevel="1" collapsed="false">
      <c r="A838" s="49" t="s">
        <v>1586</v>
      </c>
      <c r="B838" s="50" t="s">
        <v>49</v>
      </c>
      <c r="C838" s="50" t="s">
        <v>1587</v>
      </c>
      <c r="D838" s="50" t="s">
        <v>80</v>
      </c>
      <c r="E838" s="45" t="s">
        <v>1588</v>
      </c>
      <c r="F838" s="7" t="s">
        <v>117</v>
      </c>
      <c r="G838" s="51" t="n">
        <v>18</v>
      </c>
      <c r="H838" s="52"/>
      <c r="I838" s="46" t="n">
        <f aca="false">$D$1116</f>
        <v>0</v>
      </c>
      <c r="J838" s="53" t="n">
        <f aca="false">TRUNC(H838*(1+I838),2)</f>
        <v>0</v>
      </c>
      <c r="K838" s="54" t="n">
        <f aca="false">TRUNC(J838*G838,2)</f>
        <v>0</v>
      </c>
      <c r="L838" s="140"/>
      <c r="M838" s="60"/>
      <c r="N838" s="7" t="n">
        <f aca="false">SUM(O838:V838)-K838</f>
        <v>0</v>
      </c>
      <c r="O838" s="51"/>
      <c r="P838" s="51"/>
      <c r="Q838" s="51"/>
      <c r="R838" s="51"/>
      <c r="S838" s="51"/>
      <c r="T838" s="51"/>
      <c r="U838" s="51"/>
      <c r="V838" s="51" t="n">
        <f aca="false">K838</f>
        <v>0</v>
      </c>
      <c r="W838" s="50"/>
      <c r="X838" s="50"/>
      <c r="Y838" s="43"/>
      <c r="IM838" s="21"/>
      <c r="IN838" s="21"/>
    </row>
    <row r="839" s="10" customFormat="true" ht="35.05" hidden="true" customHeight="false" outlineLevel="1" collapsed="false">
      <c r="A839" s="49" t="s">
        <v>1589</v>
      </c>
      <c r="B839" s="50" t="s">
        <v>49</v>
      </c>
      <c r="C839" s="50" t="s">
        <v>1590</v>
      </c>
      <c r="D839" s="50" t="s">
        <v>80</v>
      </c>
      <c r="E839" s="45" t="s">
        <v>1591</v>
      </c>
      <c r="F839" s="7" t="s">
        <v>117</v>
      </c>
      <c r="G839" s="51" t="n">
        <v>4</v>
      </c>
      <c r="H839" s="52"/>
      <c r="I839" s="46" t="n">
        <f aca="false">$D$1116</f>
        <v>0</v>
      </c>
      <c r="J839" s="53" t="n">
        <f aca="false">TRUNC(H839*(1+I839),2)</f>
        <v>0</v>
      </c>
      <c r="K839" s="54" t="n">
        <f aca="false">TRUNC(J839*G839,2)</f>
        <v>0</v>
      </c>
      <c r="L839" s="140"/>
      <c r="M839" s="60"/>
      <c r="N839" s="7" t="n">
        <f aca="false">SUM(O839:V839)-K839</f>
        <v>0</v>
      </c>
      <c r="O839" s="51"/>
      <c r="P839" s="51"/>
      <c r="Q839" s="51"/>
      <c r="R839" s="51"/>
      <c r="S839" s="51"/>
      <c r="T839" s="51"/>
      <c r="U839" s="51"/>
      <c r="V839" s="51" t="n">
        <f aca="false">K839</f>
        <v>0</v>
      </c>
      <c r="W839" s="50"/>
      <c r="X839" s="50"/>
      <c r="Y839" s="43"/>
      <c r="IM839" s="21"/>
      <c r="IN839" s="21"/>
    </row>
    <row r="840" s="10" customFormat="true" ht="35.05" hidden="true" customHeight="false" outlineLevel="1" collapsed="false">
      <c r="A840" s="49" t="s">
        <v>1592</v>
      </c>
      <c r="B840" s="50" t="s">
        <v>49</v>
      </c>
      <c r="C840" s="50" t="s">
        <v>1593</v>
      </c>
      <c r="D840" s="50" t="s">
        <v>80</v>
      </c>
      <c r="E840" s="45" t="s">
        <v>1594</v>
      </c>
      <c r="F840" s="7" t="s">
        <v>117</v>
      </c>
      <c r="G840" s="51" t="n">
        <v>1</v>
      </c>
      <c r="H840" s="52"/>
      <c r="I840" s="46" t="n">
        <f aca="false">$D$1116</f>
        <v>0</v>
      </c>
      <c r="J840" s="53" t="n">
        <f aca="false">TRUNC(H840*(1+I840),2)</f>
        <v>0</v>
      </c>
      <c r="K840" s="54" t="n">
        <f aca="false">TRUNC(J840*G840,2)</f>
        <v>0</v>
      </c>
      <c r="L840" s="140"/>
      <c r="M840" s="60"/>
      <c r="N840" s="7" t="n">
        <f aca="false">SUM(O840:V840)-K840</f>
        <v>0</v>
      </c>
      <c r="O840" s="51"/>
      <c r="P840" s="51"/>
      <c r="Q840" s="51"/>
      <c r="R840" s="51"/>
      <c r="S840" s="51"/>
      <c r="T840" s="51"/>
      <c r="U840" s="51"/>
      <c r="V840" s="51" t="n">
        <f aca="false">K840</f>
        <v>0</v>
      </c>
      <c r="W840" s="50"/>
      <c r="X840" s="50"/>
      <c r="Y840" s="43"/>
      <c r="IM840" s="21"/>
      <c r="IN840" s="21"/>
    </row>
    <row r="841" s="10" customFormat="true" ht="23.85" hidden="true" customHeight="false" outlineLevel="1" collapsed="false">
      <c r="A841" s="49" t="s">
        <v>1595</v>
      </c>
      <c r="B841" s="50" t="s">
        <v>49</v>
      </c>
      <c r="C841" s="50" t="s">
        <v>1596</v>
      </c>
      <c r="D841" s="50" t="s">
        <v>80</v>
      </c>
      <c r="E841" s="45" t="s">
        <v>1597</v>
      </c>
      <c r="F841" s="7" t="s">
        <v>117</v>
      </c>
      <c r="G841" s="51" t="n">
        <v>4</v>
      </c>
      <c r="H841" s="52"/>
      <c r="I841" s="46" t="n">
        <f aca="false">$D$1116</f>
        <v>0</v>
      </c>
      <c r="J841" s="53" t="n">
        <f aca="false">TRUNC(H841*(1+I841),2)</f>
        <v>0</v>
      </c>
      <c r="K841" s="54" t="n">
        <f aca="false">TRUNC(J841*G841,2)</f>
        <v>0</v>
      </c>
      <c r="L841" s="140"/>
      <c r="M841" s="60"/>
      <c r="N841" s="7" t="n">
        <f aca="false">SUM(O841:V841)-K841</f>
        <v>0</v>
      </c>
      <c r="O841" s="51"/>
      <c r="P841" s="51"/>
      <c r="Q841" s="51"/>
      <c r="R841" s="51"/>
      <c r="S841" s="51"/>
      <c r="T841" s="51"/>
      <c r="U841" s="51"/>
      <c r="V841" s="51" t="n">
        <f aca="false">K841</f>
        <v>0</v>
      </c>
      <c r="W841" s="50"/>
      <c r="X841" s="50"/>
      <c r="Y841" s="43"/>
      <c r="IM841" s="21"/>
      <c r="IN841" s="21"/>
    </row>
    <row r="842" s="10" customFormat="true" ht="23.85" hidden="true" customHeight="false" outlineLevel="1" collapsed="false">
      <c r="A842" s="49" t="s">
        <v>1598</v>
      </c>
      <c r="B842" s="50" t="s">
        <v>49</v>
      </c>
      <c r="C842" s="50" t="s">
        <v>1599</v>
      </c>
      <c r="D842" s="50" t="s">
        <v>80</v>
      </c>
      <c r="E842" s="45" t="s">
        <v>1600</v>
      </c>
      <c r="F842" s="7" t="s">
        <v>117</v>
      </c>
      <c r="G842" s="51" t="n">
        <v>82</v>
      </c>
      <c r="H842" s="52"/>
      <c r="I842" s="46" t="n">
        <f aca="false">$D$1116</f>
        <v>0</v>
      </c>
      <c r="J842" s="53" t="n">
        <f aca="false">TRUNC(H842*(1+I842),2)</f>
        <v>0</v>
      </c>
      <c r="K842" s="54" t="n">
        <f aca="false">TRUNC(J842*G842,2)</f>
        <v>0</v>
      </c>
      <c r="L842" s="140"/>
      <c r="M842" s="60"/>
      <c r="N842" s="7" t="n">
        <f aca="false">SUM(O842:V842)-K842</f>
        <v>0</v>
      </c>
      <c r="O842" s="51"/>
      <c r="P842" s="51"/>
      <c r="Q842" s="51"/>
      <c r="R842" s="51"/>
      <c r="S842" s="51"/>
      <c r="T842" s="51"/>
      <c r="U842" s="51"/>
      <c r="V842" s="51" t="n">
        <f aca="false">K842</f>
        <v>0</v>
      </c>
      <c r="W842" s="50"/>
      <c r="X842" s="50"/>
      <c r="Y842" s="43"/>
      <c r="IM842" s="21"/>
      <c r="IN842" s="21"/>
    </row>
    <row r="843" s="11" customFormat="true" ht="23.85" hidden="true" customHeight="false" outlineLevel="1" collapsed="false">
      <c r="A843" s="49" t="s">
        <v>1601</v>
      </c>
      <c r="B843" s="50" t="s">
        <v>49</v>
      </c>
      <c r="C843" s="50" t="s">
        <v>1602</v>
      </c>
      <c r="D843" s="50" t="s">
        <v>80</v>
      </c>
      <c r="E843" s="45" t="s">
        <v>1603</v>
      </c>
      <c r="F843" s="7" t="s">
        <v>117</v>
      </c>
      <c r="G843" s="51" t="n">
        <v>4</v>
      </c>
      <c r="H843" s="52"/>
      <c r="I843" s="46" t="n">
        <f aca="false">$D$1116</f>
        <v>0</v>
      </c>
      <c r="J843" s="53" t="n">
        <f aca="false">TRUNC(H843*(1+I843),2)</f>
        <v>0</v>
      </c>
      <c r="K843" s="54" t="n">
        <f aca="false">TRUNC(J843*G843,2)</f>
        <v>0</v>
      </c>
      <c r="L843" s="140"/>
      <c r="M843" s="60"/>
      <c r="N843" s="7" t="n">
        <f aca="false">SUM(O843:V843)-K843</f>
        <v>0</v>
      </c>
      <c r="O843" s="51"/>
      <c r="P843" s="51"/>
      <c r="Q843" s="51"/>
      <c r="R843" s="51"/>
      <c r="S843" s="51"/>
      <c r="T843" s="51"/>
      <c r="U843" s="51"/>
      <c r="V843" s="51" t="n">
        <f aca="false">K843</f>
        <v>0</v>
      </c>
      <c r="W843" s="50"/>
      <c r="X843" s="50"/>
      <c r="Y843" s="43"/>
      <c r="Z843" s="21"/>
      <c r="AA843" s="21"/>
      <c r="AB843" s="21"/>
      <c r="AC843" s="21"/>
    </row>
    <row r="844" s="141" customFormat="true" ht="23.85" hidden="true" customHeight="false" outlineLevel="1" collapsed="false">
      <c r="A844" s="49" t="s">
        <v>1604</v>
      </c>
      <c r="B844" s="50" t="s">
        <v>49</v>
      </c>
      <c r="C844" s="50" t="s">
        <v>1605</v>
      </c>
      <c r="D844" s="50" t="s">
        <v>51</v>
      </c>
      <c r="E844" s="45" t="s">
        <v>1606</v>
      </c>
      <c r="F844" s="7" t="s">
        <v>130</v>
      </c>
      <c r="G844" s="51" t="n">
        <v>246</v>
      </c>
      <c r="H844" s="52"/>
      <c r="I844" s="46" t="n">
        <f aca="false">$D$1116</f>
        <v>0</v>
      </c>
      <c r="J844" s="53" t="n">
        <f aca="false">TRUNC(H844*(1+I844),2)</f>
        <v>0</v>
      </c>
      <c r="K844" s="54" t="n">
        <f aca="false">TRUNC(J844*G844,2)</f>
        <v>0</v>
      </c>
      <c r="L844" s="140"/>
      <c r="M844" s="60"/>
      <c r="N844" s="7" t="n">
        <f aca="false">SUM(O844:V844)-K844</f>
        <v>0</v>
      </c>
      <c r="O844" s="51"/>
      <c r="P844" s="51"/>
      <c r="Q844" s="51"/>
      <c r="R844" s="51"/>
      <c r="S844" s="51"/>
      <c r="T844" s="51"/>
      <c r="U844" s="51"/>
      <c r="V844" s="51" t="n">
        <f aca="false">K844</f>
        <v>0</v>
      </c>
      <c r="W844" s="50"/>
      <c r="X844" s="50"/>
      <c r="Y844" s="43"/>
      <c r="Z844" s="21"/>
      <c r="AA844" s="21"/>
      <c r="AB844" s="21"/>
      <c r="AC844" s="21"/>
      <c r="IM844" s="21"/>
      <c r="IN844" s="21"/>
    </row>
    <row r="845" s="89" customFormat="true" ht="12.8" hidden="true" customHeight="false" outlineLevel="1" collapsed="false">
      <c r="A845" s="73" t="s">
        <v>1607</v>
      </c>
      <c r="B845" s="75"/>
      <c r="C845" s="75"/>
      <c r="D845" s="75"/>
      <c r="E845" s="116" t="s">
        <v>166</v>
      </c>
      <c r="F845" s="146"/>
      <c r="G845" s="146"/>
      <c r="H845" s="143"/>
      <c r="I845" s="146"/>
      <c r="J845" s="146"/>
      <c r="K845" s="94"/>
      <c r="L845" s="77"/>
      <c r="M845" s="78"/>
      <c r="N845" s="79"/>
      <c r="O845" s="77"/>
      <c r="P845" s="108"/>
      <c r="Q845" s="108"/>
      <c r="R845" s="108"/>
      <c r="S845" s="108"/>
      <c r="T845" s="108"/>
      <c r="U845" s="108"/>
      <c r="V845" s="108"/>
      <c r="W845" s="74"/>
      <c r="X845" s="74"/>
      <c r="Y845" s="43"/>
      <c r="IM845" s="147"/>
      <c r="IN845" s="147"/>
    </row>
    <row r="846" s="141" customFormat="true" ht="79.85" hidden="true" customHeight="false" outlineLevel="1" collapsed="false">
      <c r="A846" s="49" t="s">
        <v>1608</v>
      </c>
      <c r="B846" s="50" t="s">
        <v>49</v>
      </c>
      <c r="C846" s="50" t="s">
        <v>1578</v>
      </c>
      <c r="D846" s="50" t="s">
        <v>80</v>
      </c>
      <c r="E846" s="45" t="s">
        <v>1579</v>
      </c>
      <c r="F846" s="7" t="s">
        <v>117</v>
      </c>
      <c r="G846" s="51" t="n">
        <v>23</v>
      </c>
      <c r="H846" s="52"/>
      <c r="I846" s="46" t="n">
        <f aca="false">$D$1116</f>
        <v>0</v>
      </c>
      <c r="J846" s="53" t="n">
        <f aca="false">TRUNC(H846*(1+I846),2)</f>
        <v>0</v>
      </c>
      <c r="K846" s="54" t="n">
        <f aca="false">TRUNC(J846*G846,2)</f>
        <v>0</v>
      </c>
      <c r="L846" s="140"/>
      <c r="M846" s="60"/>
      <c r="N846" s="7" t="n">
        <f aca="false">SUM(O846:V846)-K846</f>
        <v>0</v>
      </c>
      <c r="O846" s="51"/>
      <c r="P846" s="51"/>
      <c r="Q846" s="51"/>
      <c r="R846" s="51"/>
      <c r="S846" s="51"/>
      <c r="T846" s="51"/>
      <c r="U846" s="51"/>
      <c r="V846" s="51"/>
      <c r="W846" s="7"/>
      <c r="X846" s="51" t="n">
        <f aca="false">K846</f>
        <v>0</v>
      </c>
      <c r="Y846" s="43"/>
      <c r="IM846" s="21"/>
      <c r="IN846" s="21"/>
    </row>
    <row r="847" s="10" customFormat="true" ht="79.85" hidden="true" customHeight="false" outlineLevel="1" collapsed="false">
      <c r="A847" s="49" t="s">
        <v>1609</v>
      </c>
      <c r="B847" s="50" t="s">
        <v>49</v>
      </c>
      <c r="C847" s="50" t="s">
        <v>1581</v>
      </c>
      <c r="D847" s="50" t="s">
        <v>80</v>
      </c>
      <c r="E847" s="45" t="s">
        <v>1582</v>
      </c>
      <c r="F847" s="7" t="s">
        <v>117</v>
      </c>
      <c r="G847" s="51" t="n">
        <v>7</v>
      </c>
      <c r="H847" s="52"/>
      <c r="I847" s="46" t="n">
        <f aca="false">$D$1116</f>
        <v>0</v>
      </c>
      <c r="J847" s="53" t="n">
        <f aca="false">TRUNC(H847*(1+I847),2)</f>
        <v>0</v>
      </c>
      <c r="K847" s="54" t="n">
        <f aca="false">TRUNC(J847*G847,2)</f>
        <v>0</v>
      </c>
      <c r="L847" s="140"/>
      <c r="M847" s="60"/>
      <c r="N847" s="7" t="n">
        <f aca="false">SUM(O847:V847)-K847</f>
        <v>0</v>
      </c>
      <c r="O847" s="51"/>
      <c r="P847" s="51"/>
      <c r="Q847" s="51"/>
      <c r="R847" s="51"/>
      <c r="S847" s="51"/>
      <c r="T847" s="51"/>
      <c r="U847" s="156"/>
      <c r="V847" s="51"/>
      <c r="W847" s="50"/>
      <c r="X847" s="114" t="n">
        <f aca="false">K847</f>
        <v>0</v>
      </c>
      <c r="Y847" s="43"/>
      <c r="IM847" s="21"/>
      <c r="IN847" s="21"/>
    </row>
    <row r="848" s="141" customFormat="true" ht="68.65" hidden="true" customHeight="false" outlineLevel="1" collapsed="false">
      <c r="A848" s="49" t="s">
        <v>1610</v>
      </c>
      <c r="B848" s="50" t="s">
        <v>49</v>
      </c>
      <c r="C848" s="50" t="s">
        <v>1584</v>
      </c>
      <c r="D848" s="50" t="s">
        <v>80</v>
      </c>
      <c r="E848" s="45" t="s">
        <v>1585</v>
      </c>
      <c r="F848" s="7" t="s">
        <v>117</v>
      </c>
      <c r="G848" s="51" t="n">
        <v>7</v>
      </c>
      <c r="H848" s="52"/>
      <c r="I848" s="46" t="n">
        <f aca="false">$D$1116</f>
        <v>0</v>
      </c>
      <c r="J848" s="53" t="n">
        <f aca="false">TRUNC(H848*(1+I848),2)</f>
        <v>0</v>
      </c>
      <c r="K848" s="54" t="n">
        <f aca="false">TRUNC(J848*G848,2)</f>
        <v>0</v>
      </c>
      <c r="L848" s="140"/>
      <c r="M848" s="60"/>
      <c r="N848" s="7" t="n">
        <f aca="false">SUM(O848:V848)-K848</f>
        <v>0</v>
      </c>
      <c r="O848" s="51"/>
      <c r="P848" s="51"/>
      <c r="Q848" s="51"/>
      <c r="R848" s="51"/>
      <c r="S848" s="51"/>
      <c r="T848" s="51"/>
      <c r="U848" s="51"/>
      <c r="V848" s="51"/>
      <c r="W848" s="7"/>
      <c r="X848" s="114" t="n">
        <f aca="false">K848</f>
        <v>0</v>
      </c>
      <c r="Y848" s="43"/>
      <c r="IM848" s="21"/>
      <c r="IN848" s="21"/>
    </row>
    <row r="849" s="141" customFormat="true" ht="35.05" hidden="true" customHeight="false" outlineLevel="1" collapsed="false">
      <c r="A849" s="49" t="s">
        <v>1611</v>
      </c>
      <c r="B849" s="50" t="s">
        <v>49</v>
      </c>
      <c r="C849" s="50" t="s">
        <v>1612</v>
      </c>
      <c r="D849" s="50" t="s">
        <v>80</v>
      </c>
      <c r="E849" s="45" t="s">
        <v>1613</v>
      </c>
      <c r="F849" s="7" t="s">
        <v>117</v>
      </c>
      <c r="G849" s="51" t="n">
        <v>1</v>
      </c>
      <c r="H849" s="52"/>
      <c r="I849" s="46" t="n">
        <f aca="false">$D$1116</f>
        <v>0</v>
      </c>
      <c r="J849" s="53" t="n">
        <f aca="false">TRUNC(H849*(1+I849),2)</f>
        <v>0</v>
      </c>
      <c r="K849" s="54" t="n">
        <f aca="false">TRUNC(J849*G849,2)</f>
        <v>0</v>
      </c>
      <c r="L849" s="140"/>
      <c r="M849" s="46"/>
      <c r="N849" s="7" t="n">
        <f aca="false">SUM(O849:V849)-K849</f>
        <v>0</v>
      </c>
      <c r="O849" s="51"/>
      <c r="P849" s="51"/>
      <c r="Q849" s="51"/>
      <c r="R849" s="51"/>
      <c r="S849" s="51"/>
      <c r="T849" s="51"/>
      <c r="U849" s="156"/>
      <c r="V849" s="51"/>
      <c r="W849" s="51" t="n">
        <f aca="false">K849</f>
        <v>0</v>
      </c>
      <c r="X849" s="7"/>
      <c r="Y849" s="43"/>
      <c r="IM849" s="21"/>
      <c r="IN849" s="21"/>
    </row>
    <row r="850" s="10" customFormat="true" ht="35.05" hidden="true" customHeight="false" outlineLevel="1" collapsed="false">
      <c r="A850" s="49" t="s">
        <v>1614</v>
      </c>
      <c r="B850" s="50" t="s">
        <v>49</v>
      </c>
      <c r="C850" s="50" t="s">
        <v>1587</v>
      </c>
      <c r="D850" s="50" t="s">
        <v>80</v>
      </c>
      <c r="E850" s="45" t="s">
        <v>1588</v>
      </c>
      <c r="F850" s="7" t="s">
        <v>117</v>
      </c>
      <c r="G850" s="51" t="n">
        <v>5</v>
      </c>
      <c r="H850" s="52"/>
      <c r="I850" s="46" t="n">
        <f aca="false">$D$1116</f>
        <v>0</v>
      </c>
      <c r="J850" s="53" t="n">
        <f aca="false">TRUNC(H850*(1+I850),2)</f>
        <v>0</v>
      </c>
      <c r="K850" s="54" t="n">
        <f aca="false">TRUNC(J850*G850,2)</f>
        <v>0</v>
      </c>
      <c r="L850" s="140"/>
      <c r="M850" s="60"/>
      <c r="N850" s="7" t="n">
        <f aca="false">SUM(O850:V850)-K850</f>
        <v>0</v>
      </c>
      <c r="O850" s="51"/>
      <c r="P850" s="51"/>
      <c r="Q850" s="51"/>
      <c r="R850" s="51"/>
      <c r="S850" s="51"/>
      <c r="T850" s="51"/>
      <c r="U850" s="51"/>
      <c r="V850" s="51"/>
      <c r="W850" s="114" t="n">
        <f aca="false">K850</f>
        <v>0</v>
      </c>
      <c r="X850" s="50"/>
      <c r="Y850" s="43"/>
      <c r="IM850" s="21"/>
      <c r="IN850" s="21"/>
    </row>
    <row r="851" s="10" customFormat="true" ht="35.05" hidden="true" customHeight="false" outlineLevel="1" collapsed="false">
      <c r="A851" s="49" t="s">
        <v>1615</v>
      </c>
      <c r="B851" s="50" t="s">
        <v>49</v>
      </c>
      <c r="C851" s="50" t="s">
        <v>1616</v>
      </c>
      <c r="D851" s="50" t="s">
        <v>80</v>
      </c>
      <c r="E851" s="45" t="s">
        <v>1617</v>
      </c>
      <c r="F851" s="7" t="s">
        <v>117</v>
      </c>
      <c r="G851" s="51" t="n">
        <v>3</v>
      </c>
      <c r="H851" s="52"/>
      <c r="I851" s="46" t="n">
        <f aca="false">$D$1116</f>
        <v>0</v>
      </c>
      <c r="J851" s="53" t="n">
        <f aca="false">TRUNC(H851*(1+I851),2)</f>
        <v>0</v>
      </c>
      <c r="K851" s="54" t="n">
        <f aca="false">TRUNC(J851*G851,2)</f>
        <v>0</v>
      </c>
      <c r="L851" s="140"/>
      <c r="M851" s="60"/>
      <c r="N851" s="7" t="n">
        <f aca="false">SUM(O851:V851)-K851</f>
        <v>0</v>
      </c>
      <c r="O851" s="51"/>
      <c r="P851" s="51"/>
      <c r="Q851" s="51"/>
      <c r="R851" s="51"/>
      <c r="S851" s="51"/>
      <c r="T851" s="51"/>
      <c r="U851" s="51"/>
      <c r="V851" s="51"/>
      <c r="W851" s="114" t="n">
        <f aca="false">K851</f>
        <v>0</v>
      </c>
      <c r="X851" s="50"/>
      <c r="Y851" s="43"/>
      <c r="IM851" s="21"/>
      <c r="IN851" s="21"/>
    </row>
    <row r="852" s="141" customFormat="true" ht="35.05" hidden="true" customHeight="false" outlineLevel="1" collapsed="false">
      <c r="A852" s="49" t="s">
        <v>1618</v>
      </c>
      <c r="B852" s="50" t="s">
        <v>49</v>
      </c>
      <c r="C852" s="50" t="s">
        <v>1590</v>
      </c>
      <c r="D852" s="50" t="s">
        <v>80</v>
      </c>
      <c r="E852" s="45" t="s">
        <v>1591</v>
      </c>
      <c r="F852" s="7" t="s">
        <v>117</v>
      </c>
      <c r="G852" s="51" t="n">
        <v>2</v>
      </c>
      <c r="H852" s="52"/>
      <c r="I852" s="46" t="n">
        <f aca="false">$D$1116</f>
        <v>0</v>
      </c>
      <c r="J852" s="53" t="n">
        <f aca="false">TRUNC(H852*(1+I852),2)</f>
        <v>0</v>
      </c>
      <c r="K852" s="54" t="n">
        <f aca="false">TRUNC(J852*G852,2)</f>
        <v>0</v>
      </c>
      <c r="L852" s="140"/>
      <c r="M852" s="60"/>
      <c r="N852" s="7" t="n">
        <f aca="false">SUM(O852:V852)-K852</f>
        <v>0</v>
      </c>
      <c r="O852" s="51"/>
      <c r="P852" s="51"/>
      <c r="Q852" s="157"/>
      <c r="R852" s="157"/>
      <c r="S852" s="157"/>
      <c r="T852" s="51"/>
      <c r="U852" s="51"/>
      <c r="V852" s="51"/>
      <c r="W852" s="114" t="n">
        <f aca="false">K852</f>
        <v>0</v>
      </c>
      <c r="X852" s="7"/>
      <c r="Y852" s="43"/>
      <c r="IM852" s="21"/>
      <c r="IN852" s="21"/>
    </row>
    <row r="853" s="141" customFormat="true" ht="23.85" hidden="true" customHeight="false" outlineLevel="1" collapsed="false">
      <c r="A853" s="49" t="s">
        <v>1619</v>
      </c>
      <c r="B853" s="50" t="s">
        <v>49</v>
      </c>
      <c r="C853" s="50" t="s">
        <v>1596</v>
      </c>
      <c r="D853" s="50" t="s">
        <v>80</v>
      </c>
      <c r="E853" s="45" t="s">
        <v>1597</v>
      </c>
      <c r="F853" s="7" t="s">
        <v>117</v>
      </c>
      <c r="G853" s="51" t="n">
        <v>5</v>
      </c>
      <c r="H853" s="52"/>
      <c r="I853" s="46" t="n">
        <f aca="false">$D$1116</f>
        <v>0</v>
      </c>
      <c r="J853" s="53" t="n">
        <f aca="false">TRUNC(H853*(1+I853),2)</f>
        <v>0</v>
      </c>
      <c r="K853" s="54" t="n">
        <f aca="false">TRUNC(J853*G853,2)</f>
        <v>0</v>
      </c>
      <c r="L853" s="140"/>
      <c r="M853" s="60"/>
      <c r="N853" s="7" t="n">
        <f aca="false">SUM(O853:V853)-K853</f>
        <v>0</v>
      </c>
      <c r="O853" s="51"/>
      <c r="P853" s="51"/>
      <c r="Q853" s="51"/>
      <c r="R853" s="51"/>
      <c r="S853" s="51"/>
      <c r="T853" s="51"/>
      <c r="U853" s="51"/>
      <c r="V853" s="51"/>
      <c r="W853" s="114" t="n">
        <f aca="false">K853</f>
        <v>0</v>
      </c>
      <c r="X853" s="7"/>
      <c r="Y853" s="43"/>
      <c r="IM853" s="21"/>
      <c r="IN853" s="21"/>
    </row>
    <row r="854" s="10" customFormat="true" ht="23.85" hidden="true" customHeight="false" outlineLevel="1" collapsed="false">
      <c r="A854" s="49" t="s">
        <v>1620</v>
      </c>
      <c r="B854" s="50" t="s">
        <v>49</v>
      </c>
      <c r="C854" s="50" t="s">
        <v>1599</v>
      </c>
      <c r="D854" s="50" t="s">
        <v>80</v>
      </c>
      <c r="E854" s="45" t="s">
        <v>1600</v>
      </c>
      <c r="F854" s="7" t="s">
        <v>117</v>
      </c>
      <c r="G854" s="51" t="n">
        <v>30</v>
      </c>
      <c r="H854" s="52"/>
      <c r="I854" s="46" t="n">
        <f aca="false">$D$1116</f>
        <v>0</v>
      </c>
      <c r="J854" s="53" t="n">
        <f aca="false">TRUNC(H854*(1+I854),2)</f>
        <v>0</v>
      </c>
      <c r="K854" s="54" t="n">
        <f aca="false">TRUNC(J854*G854,2)</f>
        <v>0</v>
      </c>
      <c r="L854" s="140"/>
      <c r="M854" s="60"/>
      <c r="N854" s="7" t="n">
        <f aca="false">SUM(O854:V854)-K854</f>
        <v>0</v>
      </c>
      <c r="O854" s="51"/>
      <c r="P854" s="51"/>
      <c r="Q854" s="51"/>
      <c r="R854" s="51"/>
      <c r="S854" s="51"/>
      <c r="T854" s="51"/>
      <c r="U854" s="51"/>
      <c r="V854" s="51"/>
      <c r="W854" s="114" t="n">
        <f aca="false">K854</f>
        <v>0</v>
      </c>
      <c r="X854" s="50"/>
      <c r="Y854" s="43"/>
      <c r="IM854" s="21"/>
      <c r="IN854" s="21"/>
    </row>
    <row r="855" s="10" customFormat="true" ht="23.85" hidden="true" customHeight="false" outlineLevel="1" collapsed="false">
      <c r="A855" s="49" t="s">
        <v>1621</v>
      </c>
      <c r="B855" s="50" t="s">
        <v>49</v>
      </c>
      <c r="C855" s="50" t="s">
        <v>1602</v>
      </c>
      <c r="D855" s="50" t="s">
        <v>80</v>
      </c>
      <c r="E855" s="45" t="s">
        <v>1603</v>
      </c>
      <c r="F855" s="7" t="s">
        <v>117</v>
      </c>
      <c r="G855" s="51" t="n">
        <v>1</v>
      </c>
      <c r="H855" s="52"/>
      <c r="I855" s="46" t="n">
        <f aca="false">$D$1116</f>
        <v>0</v>
      </c>
      <c r="J855" s="53" t="n">
        <f aca="false">TRUNC(H855*(1+I855),2)</f>
        <v>0</v>
      </c>
      <c r="K855" s="54" t="n">
        <f aca="false">TRUNC(J855*G855,2)</f>
        <v>0</v>
      </c>
      <c r="L855" s="140"/>
      <c r="M855" s="60"/>
      <c r="N855" s="7" t="n">
        <f aca="false">SUM(O855:V855)-K855</f>
        <v>0</v>
      </c>
      <c r="O855" s="51"/>
      <c r="P855" s="51"/>
      <c r="Q855" s="51"/>
      <c r="R855" s="51"/>
      <c r="S855" s="51"/>
      <c r="T855" s="51"/>
      <c r="U855" s="51"/>
      <c r="V855" s="51"/>
      <c r="W855" s="114" t="n">
        <f aca="false">K855</f>
        <v>0</v>
      </c>
      <c r="X855" s="50"/>
      <c r="Y855" s="43"/>
      <c r="IM855" s="21"/>
      <c r="IN855" s="21"/>
    </row>
    <row r="856" s="85" customFormat="true" ht="14.15" hidden="true" customHeight="false" outlineLevel="1" collapsed="false">
      <c r="A856" s="65" t="s">
        <v>1622</v>
      </c>
      <c r="B856" s="67"/>
      <c r="C856" s="67"/>
      <c r="D856" s="67"/>
      <c r="E856" s="115" t="s">
        <v>1623</v>
      </c>
      <c r="F856" s="142"/>
      <c r="G856" s="142"/>
      <c r="H856" s="143"/>
      <c r="I856" s="142"/>
      <c r="J856" s="142"/>
      <c r="K856" s="84"/>
      <c r="L856" s="69"/>
      <c r="M856" s="70"/>
      <c r="N856" s="71" t="n">
        <f aca="false">SUM(O856:V856)-K856</f>
        <v>0</v>
      </c>
      <c r="O856" s="69"/>
      <c r="P856" s="144"/>
      <c r="Q856" s="144"/>
      <c r="R856" s="144"/>
      <c r="S856" s="144"/>
      <c r="T856" s="144"/>
      <c r="U856" s="144"/>
      <c r="V856" s="144"/>
      <c r="W856" s="66"/>
      <c r="X856" s="66"/>
      <c r="Y856" s="43"/>
      <c r="IM856" s="145"/>
      <c r="IN856" s="145"/>
    </row>
    <row r="857" s="89" customFormat="true" ht="12.8" hidden="true" customHeight="false" outlineLevel="1" collapsed="false">
      <c r="A857" s="73" t="s">
        <v>1624</v>
      </c>
      <c r="B857" s="75"/>
      <c r="C857" s="75"/>
      <c r="D857" s="75"/>
      <c r="E857" s="116" t="s">
        <v>86</v>
      </c>
      <c r="F857" s="146"/>
      <c r="G857" s="146"/>
      <c r="H857" s="143"/>
      <c r="I857" s="146"/>
      <c r="J857" s="146"/>
      <c r="K857" s="94"/>
      <c r="L857" s="77"/>
      <c r="M857" s="78"/>
      <c r="N857" s="79"/>
      <c r="O857" s="77"/>
      <c r="P857" s="108"/>
      <c r="Q857" s="108"/>
      <c r="R857" s="108"/>
      <c r="S857" s="108"/>
      <c r="T857" s="108"/>
      <c r="U857" s="108"/>
      <c r="V857" s="108"/>
      <c r="W857" s="74"/>
      <c r="X857" s="74"/>
      <c r="Y857" s="43"/>
      <c r="IM857" s="147"/>
      <c r="IN857" s="147"/>
    </row>
    <row r="858" s="10" customFormat="true" ht="23.85" hidden="true" customHeight="false" outlineLevel="1" collapsed="false">
      <c r="A858" s="49" t="s">
        <v>1625</v>
      </c>
      <c r="B858" s="50" t="s">
        <v>49</v>
      </c>
      <c r="C858" s="50" t="s">
        <v>1626</v>
      </c>
      <c r="D858" s="50" t="s">
        <v>80</v>
      </c>
      <c r="E858" s="45" t="s">
        <v>1627</v>
      </c>
      <c r="F858" s="7" t="s">
        <v>117</v>
      </c>
      <c r="G858" s="51" t="n">
        <v>6</v>
      </c>
      <c r="H858" s="52"/>
      <c r="I858" s="46" t="n">
        <f aca="false">$D$1116</f>
        <v>0</v>
      </c>
      <c r="J858" s="53" t="n">
        <f aca="false">TRUNC(H858*(1+I858),2)</f>
        <v>0</v>
      </c>
      <c r="K858" s="54" t="n">
        <f aca="false">TRUNC(J858*G858,2)</f>
        <v>0</v>
      </c>
      <c r="L858" s="140"/>
      <c r="M858" s="60"/>
      <c r="N858" s="7" t="n">
        <f aca="false">SUM(O858:V858)-K858</f>
        <v>0</v>
      </c>
      <c r="O858" s="51"/>
      <c r="P858" s="51"/>
      <c r="Q858" s="51"/>
      <c r="R858" s="51"/>
      <c r="S858" s="51"/>
      <c r="T858" s="51"/>
      <c r="U858" s="51"/>
      <c r="V858" s="51"/>
      <c r="W858" s="50"/>
      <c r="X858" s="109" t="n">
        <f aca="false">K858</f>
        <v>0</v>
      </c>
      <c r="Y858" s="43"/>
      <c r="IM858" s="21"/>
      <c r="IN858" s="21"/>
    </row>
    <row r="859" s="141" customFormat="true" ht="23.85" hidden="true" customHeight="false" outlineLevel="1" collapsed="false">
      <c r="A859" s="49" t="s">
        <v>1628</v>
      </c>
      <c r="B859" s="50" t="s">
        <v>49</v>
      </c>
      <c r="C859" s="50" t="s">
        <v>1629</v>
      </c>
      <c r="D859" s="50" t="s">
        <v>80</v>
      </c>
      <c r="E859" s="45" t="s">
        <v>1630</v>
      </c>
      <c r="F859" s="7" t="s">
        <v>117</v>
      </c>
      <c r="G859" s="51" t="n">
        <v>6</v>
      </c>
      <c r="H859" s="52"/>
      <c r="I859" s="46" t="n">
        <f aca="false">$D$1116</f>
        <v>0</v>
      </c>
      <c r="J859" s="53" t="n">
        <f aca="false">TRUNC(H859*(1+I859),2)</f>
        <v>0</v>
      </c>
      <c r="K859" s="54" t="n">
        <f aca="false">TRUNC(J859*G859,2)</f>
        <v>0</v>
      </c>
      <c r="L859" s="140"/>
      <c r="M859" s="60"/>
      <c r="N859" s="7" t="n">
        <f aca="false">SUM(O859:V859)-K859</f>
        <v>0</v>
      </c>
      <c r="O859" s="51"/>
      <c r="P859" s="51"/>
      <c r="Q859" s="51"/>
      <c r="R859" s="51"/>
      <c r="S859" s="51"/>
      <c r="T859" s="51"/>
      <c r="U859" s="51"/>
      <c r="V859" s="160"/>
      <c r="W859" s="7"/>
      <c r="X859" s="109" t="n">
        <f aca="false">K859</f>
        <v>0</v>
      </c>
      <c r="Y859" s="43"/>
      <c r="IM859" s="21"/>
      <c r="IN859" s="21"/>
    </row>
    <row r="860" s="141" customFormat="true" ht="35.05" hidden="true" customHeight="false" outlineLevel="1" collapsed="false">
      <c r="A860" s="49" t="s">
        <v>1631</v>
      </c>
      <c r="B860" s="50" t="s">
        <v>49</v>
      </c>
      <c r="C860" s="50" t="s">
        <v>1632</v>
      </c>
      <c r="D860" s="50" t="s">
        <v>80</v>
      </c>
      <c r="E860" s="45" t="s">
        <v>1633</v>
      </c>
      <c r="F860" s="7" t="s">
        <v>117</v>
      </c>
      <c r="G860" s="51" t="n">
        <v>9</v>
      </c>
      <c r="H860" s="52"/>
      <c r="I860" s="46" t="n">
        <f aca="false">$D$1116</f>
        <v>0</v>
      </c>
      <c r="J860" s="53" t="n">
        <f aca="false">TRUNC(H860*(1+I860),2)</f>
        <v>0</v>
      </c>
      <c r="K860" s="54" t="n">
        <f aca="false">TRUNC(J860*G860,2)</f>
        <v>0</v>
      </c>
      <c r="L860" s="140"/>
      <c r="M860" s="51"/>
      <c r="N860" s="7" t="n">
        <f aca="false">SUM(O860:V860)-K860</f>
        <v>0</v>
      </c>
      <c r="O860" s="51"/>
      <c r="P860" s="51"/>
      <c r="Q860" s="51"/>
      <c r="R860" s="51"/>
      <c r="S860" s="51"/>
      <c r="T860" s="51"/>
      <c r="U860" s="51"/>
      <c r="V860" s="51"/>
      <c r="W860" s="51" t="n">
        <f aca="false">K860</f>
        <v>0</v>
      </c>
      <c r="X860" s="109"/>
      <c r="Y860" s="43"/>
      <c r="IM860" s="21"/>
      <c r="IN860" s="21"/>
    </row>
    <row r="861" s="10" customFormat="true" ht="35.05" hidden="true" customHeight="false" outlineLevel="1" collapsed="false">
      <c r="A861" s="49" t="s">
        <v>1634</v>
      </c>
      <c r="B861" s="50" t="s">
        <v>49</v>
      </c>
      <c r="C861" s="50" t="s">
        <v>1635</v>
      </c>
      <c r="D861" s="50" t="s">
        <v>80</v>
      </c>
      <c r="E861" s="45" t="s">
        <v>1636</v>
      </c>
      <c r="F861" s="7" t="s">
        <v>117</v>
      </c>
      <c r="G861" s="51" t="n">
        <v>1</v>
      </c>
      <c r="H861" s="52"/>
      <c r="I861" s="46" t="n">
        <f aca="false">$D$1116</f>
        <v>0</v>
      </c>
      <c r="J861" s="53" t="n">
        <f aca="false">TRUNC(H861*(1+I861),2)</f>
        <v>0</v>
      </c>
      <c r="K861" s="54" t="n">
        <f aca="false">TRUNC(J861*G861,2)</f>
        <v>0</v>
      </c>
      <c r="L861" s="140"/>
      <c r="M861" s="51"/>
      <c r="N861" s="7" t="n">
        <f aca="false">SUM(O861:V861)-K861</f>
        <v>0</v>
      </c>
      <c r="O861" s="51"/>
      <c r="P861" s="51"/>
      <c r="Q861" s="51"/>
      <c r="R861" s="51"/>
      <c r="S861" s="51"/>
      <c r="T861" s="51"/>
      <c r="U861" s="51"/>
      <c r="V861" s="51"/>
      <c r="W861" s="51" t="n">
        <f aca="false">K861</f>
        <v>0</v>
      </c>
      <c r="X861" s="50"/>
      <c r="Y861" s="43"/>
      <c r="IM861" s="21"/>
      <c r="IN861" s="21"/>
    </row>
    <row r="862" s="9" customFormat="true" ht="23.85" hidden="true" customHeight="false" outlineLevel="1" collapsed="false">
      <c r="A862" s="49" t="s">
        <v>1637</v>
      </c>
      <c r="B862" s="50" t="s">
        <v>49</v>
      </c>
      <c r="C862" s="50" t="s">
        <v>1638</v>
      </c>
      <c r="D862" s="50" t="s">
        <v>51</v>
      </c>
      <c r="E862" s="45" t="s">
        <v>1639</v>
      </c>
      <c r="F862" s="7" t="s">
        <v>117</v>
      </c>
      <c r="G862" s="51" t="n">
        <v>13</v>
      </c>
      <c r="H862" s="52"/>
      <c r="I862" s="46" t="n">
        <f aca="false">$D$1116</f>
        <v>0</v>
      </c>
      <c r="J862" s="53" t="n">
        <f aca="false">TRUNC(H862*(1+I862),2)</f>
        <v>0</v>
      </c>
      <c r="K862" s="54" t="n">
        <f aca="false">TRUNC(J862*G862,2)</f>
        <v>0</v>
      </c>
      <c r="L862" s="140"/>
      <c r="M862" s="51"/>
      <c r="N862" s="7" t="n">
        <f aca="false">SUM(O862:V862)-K862</f>
        <v>0</v>
      </c>
      <c r="O862" s="51"/>
      <c r="P862" s="51"/>
      <c r="Q862" s="51"/>
      <c r="R862" s="51"/>
      <c r="S862" s="51"/>
      <c r="T862" s="51"/>
      <c r="U862" s="51"/>
      <c r="V862" s="51"/>
      <c r="W862" s="51" t="n">
        <f aca="false">K862</f>
        <v>0</v>
      </c>
      <c r="X862" s="7"/>
      <c r="Y862" s="43"/>
      <c r="IM862" s="10"/>
      <c r="IN862" s="10"/>
    </row>
    <row r="863" s="141" customFormat="true" ht="23.85" hidden="true" customHeight="false" outlineLevel="1" collapsed="false">
      <c r="A863" s="49" t="s">
        <v>1640</v>
      </c>
      <c r="B863" s="50" t="s">
        <v>49</v>
      </c>
      <c r="C863" s="50" t="s">
        <v>1641</v>
      </c>
      <c r="D863" s="50" t="s">
        <v>51</v>
      </c>
      <c r="E863" s="45" t="s">
        <v>1642</v>
      </c>
      <c r="F863" s="7" t="s">
        <v>117</v>
      </c>
      <c r="G863" s="51" t="n">
        <v>2</v>
      </c>
      <c r="H863" s="52"/>
      <c r="I863" s="46" t="n">
        <f aca="false">$D$1116</f>
        <v>0</v>
      </c>
      <c r="J863" s="53" t="n">
        <f aca="false">TRUNC(H863*(1+I863),2)</f>
        <v>0</v>
      </c>
      <c r="K863" s="54" t="n">
        <f aca="false">TRUNC(J863*G863,2)</f>
        <v>0</v>
      </c>
      <c r="L863" s="140"/>
      <c r="M863" s="51"/>
      <c r="N863" s="7" t="n">
        <f aca="false">SUM(O863:V863)-K863</f>
        <v>0</v>
      </c>
      <c r="O863" s="51"/>
      <c r="P863" s="51"/>
      <c r="Q863" s="51"/>
      <c r="R863" s="51"/>
      <c r="S863" s="51"/>
      <c r="T863" s="51"/>
      <c r="U863" s="51"/>
      <c r="V863" s="51"/>
      <c r="W863" s="7"/>
      <c r="X863" s="51" t="n">
        <f aca="false">K863</f>
        <v>0</v>
      </c>
      <c r="Y863" s="43"/>
      <c r="IM863" s="21"/>
      <c r="IN863" s="21"/>
    </row>
    <row r="864" s="10" customFormat="true" ht="14.15" hidden="true" customHeight="false" outlineLevel="1" collapsed="false">
      <c r="A864" s="49" t="s">
        <v>1643</v>
      </c>
      <c r="B864" s="50" t="s">
        <v>49</v>
      </c>
      <c r="C864" s="50" t="s">
        <v>1644</v>
      </c>
      <c r="D864" s="50" t="s">
        <v>51</v>
      </c>
      <c r="E864" s="45" t="s">
        <v>1645</v>
      </c>
      <c r="F864" s="7" t="s">
        <v>117</v>
      </c>
      <c r="G864" s="51" t="n">
        <v>2</v>
      </c>
      <c r="H864" s="52"/>
      <c r="I864" s="46" t="n">
        <f aca="false">$D$1116</f>
        <v>0</v>
      </c>
      <c r="J864" s="53" t="n">
        <f aca="false">TRUNC(H864*(1+I864),2)</f>
        <v>0</v>
      </c>
      <c r="K864" s="54" t="n">
        <f aca="false">TRUNC(J864*G864,2)</f>
        <v>0</v>
      </c>
      <c r="L864" s="140"/>
      <c r="M864" s="51"/>
      <c r="N864" s="7" t="n">
        <f aca="false">SUM(O864:V864)-K864</f>
        <v>0</v>
      </c>
      <c r="O864" s="51"/>
      <c r="P864" s="51"/>
      <c r="Q864" s="51"/>
      <c r="R864" s="51"/>
      <c r="S864" s="51"/>
      <c r="T864" s="51"/>
      <c r="U864" s="51"/>
      <c r="V864" s="51"/>
      <c r="W864" s="109" t="n">
        <f aca="false">K864</f>
        <v>0</v>
      </c>
      <c r="X864" s="50"/>
      <c r="Y864" s="43"/>
      <c r="IM864" s="21"/>
      <c r="IN864" s="21"/>
    </row>
    <row r="865" s="10" customFormat="true" ht="23.85" hidden="true" customHeight="false" outlineLevel="1" collapsed="false">
      <c r="A865" s="49" t="s">
        <v>1646</v>
      </c>
      <c r="B865" s="50" t="s">
        <v>49</v>
      </c>
      <c r="C865" s="50" t="s">
        <v>214</v>
      </c>
      <c r="D865" s="50" t="s">
        <v>51</v>
      </c>
      <c r="E865" s="45" t="s">
        <v>873</v>
      </c>
      <c r="F865" s="7" t="s">
        <v>121</v>
      </c>
      <c r="G865" s="51" t="n">
        <v>2.3</v>
      </c>
      <c r="H865" s="52"/>
      <c r="I865" s="46" t="n">
        <f aca="false">$D$1116</f>
        <v>0</v>
      </c>
      <c r="J865" s="53" t="n">
        <f aca="false">TRUNC(H865*(1+I865),2)</f>
        <v>0</v>
      </c>
      <c r="K865" s="54" t="n">
        <f aca="false">TRUNC(J865*G865,2)</f>
        <v>0</v>
      </c>
      <c r="L865" s="140"/>
      <c r="M865" s="51"/>
      <c r="N865" s="7" t="n">
        <f aca="false">SUM(O865:V865)-K865</f>
        <v>0</v>
      </c>
      <c r="O865" s="51"/>
      <c r="P865" s="51"/>
      <c r="Q865" s="51"/>
      <c r="R865" s="51"/>
      <c r="S865" s="51"/>
      <c r="T865" s="51"/>
      <c r="U865" s="51"/>
      <c r="V865" s="51"/>
      <c r="W865" s="109" t="n">
        <f aca="false">K865</f>
        <v>0</v>
      </c>
      <c r="X865" s="50"/>
      <c r="Y865" s="43"/>
      <c r="IM865" s="21"/>
      <c r="IN865" s="21"/>
    </row>
    <row r="866" s="10" customFormat="true" ht="14.15" hidden="true" customHeight="false" outlineLevel="1" collapsed="false">
      <c r="A866" s="49" t="s">
        <v>1647</v>
      </c>
      <c r="B866" s="50" t="s">
        <v>49</v>
      </c>
      <c r="C866" s="50" t="s">
        <v>875</v>
      </c>
      <c r="D866" s="50" t="s">
        <v>51</v>
      </c>
      <c r="E866" s="45" t="s">
        <v>876</v>
      </c>
      <c r="F866" s="7" t="s">
        <v>121</v>
      </c>
      <c r="G866" s="51" t="n">
        <v>2.3</v>
      </c>
      <c r="H866" s="52"/>
      <c r="I866" s="46" t="n">
        <f aca="false">$D$1116</f>
        <v>0</v>
      </c>
      <c r="J866" s="53" t="n">
        <f aca="false">TRUNC(H866*(1+I866),2)</f>
        <v>0</v>
      </c>
      <c r="K866" s="54" t="n">
        <f aca="false">TRUNC(J866*G866,2)</f>
        <v>0</v>
      </c>
      <c r="L866" s="140"/>
      <c r="M866" s="51"/>
      <c r="N866" s="7" t="n">
        <f aca="false">SUM(O866:V866)-K866</f>
        <v>0</v>
      </c>
      <c r="O866" s="51"/>
      <c r="P866" s="51"/>
      <c r="Q866" s="51"/>
      <c r="R866" s="51"/>
      <c r="S866" s="51"/>
      <c r="T866" s="51"/>
      <c r="U866" s="51"/>
      <c r="V866" s="51"/>
      <c r="W866" s="109" t="n">
        <f aca="false">K866</f>
        <v>0</v>
      </c>
      <c r="X866" s="50"/>
      <c r="Y866" s="43"/>
      <c r="IM866" s="21"/>
      <c r="IN866" s="21"/>
    </row>
    <row r="867" s="10" customFormat="true" ht="23.85" hidden="true" customHeight="false" outlineLevel="1" collapsed="false">
      <c r="A867" s="49" t="s">
        <v>1648</v>
      </c>
      <c r="B867" s="50" t="s">
        <v>49</v>
      </c>
      <c r="C867" s="50" t="s">
        <v>1649</v>
      </c>
      <c r="D867" s="50" t="s">
        <v>51</v>
      </c>
      <c r="E867" s="45" t="s">
        <v>1650</v>
      </c>
      <c r="F867" s="7" t="s">
        <v>130</v>
      </c>
      <c r="G867" s="51" t="n">
        <v>23</v>
      </c>
      <c r="H867" s="52"/>
      <c r="I867" s="46" t="n">
        <f aca="false">$D$1116</f>
        <v>0</v>
      </c>
      <c r="J867" s="53" t="n">
        <f aca="false">TRUNC(H867*(1+I867),2)</f>
        <v>0</v>
      </c>
      <c r="K867" s="54" t="n">
        <f aca="false">TRUNC(J867*G867,2)</f>
        <v>0</v>
      </c>
      <c r="L867" s="140"/>
      <c r="M867" s="51"/>
      <c r="N867" s="7" t="n">
        <f aca="false">SUM(O867:V867)-K867</f>
        <v>0</v>
      </c>
      <c r="O867" s="51"/>
      <c r="P867" s="51"/>
      <c r="Q867" s="51"/>
      <c r="R867" s="51"/>
      <c r="S867" s="51"/>
      <c r="T867" s="51"/>
      <c r="U867" s="51"/>
      <c r="V867" s="51"/>
      <c r="W867" s="109" t="n">
        <f aca="false">K867</f>
        <v>0</v>
      </c>
      <c r="X867" s="50"/>
      <c r="Y867" s="43"/>
      <c r="IM867" s="21"/>
      <c r="IN867" s="21"/>
    </row>
    <row r="868" s="89" customFormat="true" ht="12.8" hidden="true" customHeight="false" outlineLevel="1" collapsed="false">
      <c r="A868" s="73" t="s">
        <v>1624</v>
      </c>
      <c r="B868" s="75"/>
      <c r="C868" s="75"/>
      <c r="D868" s="75"/>
      <c r="E868" s="116" t="s">
        <v>166</v>
      </c>
      <c r="F868" s="146"/>
      <c r="G868" s="146"/>
      <c r="H868" s="143"/>
      <c r="I868" s="146"/>
      <c r="J868" s="146"/>
      <c r="K868" s="94"/>
      <c r="L868" s="77"/>
      <c r="M868" s="78"/>
      <c r="N868" s="79"/>
      <c r="O868" s="77"/>
      <c r="P868" s="108"/>
      <c r="Q868" s="108"/>
      <c r="R868" s="108"/>
      <c r="S868" s="108"/>
      <c r="T868" s="108"/>
      <c r="U868" s="108"/>
      <c r="V868" s="108"/>
      <c r="W868" s="74"/>
      <c r="X868" s="74"/>
      <c r="Y868" s="43"/>
      <c r="IM868" s="147"/>
      <c r="IN868" s="147"/>
    </row>
    <row r="869" s="10" customFormat="true" ht="23.85" hidden="true" customHeight="false" outlineLevel="1" collapsed="false">
      <c r="A869" s="49" t="s">
        <v>1625</v>
      </c>
      <c r="B869" s="50" t="s">
        <v>49</v>
      </c>
      <c r="C869" s="50" t="s">
        <v>1626</v>
      </c>
      <c r="D869" s="50" t="s">
        <v>80</v>
      </c>
      <c r="E869" s="45" t="s">
        <v>1627</v>
      </c>
      <c r="F869" s="7" t="s">
        <v>117</v>
      </c>
      <c r="G869" s="51" t="n">
        <v>3</v>
      </c>
      <c r="H869" s="52"/>
      <c r="I869" s="46" t="n">
        <f aca="false">$D$1116</f>
        <v>0</v>
      </c>
      <c r="J869" s="53" t="n">
        <f aca="false">TRUNC(H869*(1+I869),2)</f>
        <v>0</v>
      </c>
      <c r="K869" s="54" t="n">
        <f aca="false">TRUNC(J869*G869,2)</f>
        <v>0</v>
      </c>
      <c r="L869" s="140"/>
      <c r="M869" s="51"/>
      <c r="N869" s="7" t="n">
        <f aca="false">SUM(O869:V869)-K869</f>
        <v>0</v>
      </c>
      <c r="O869" s="51"/>
      <c r="P869" s="51"/>
      <c r="Q869" s="51"/>
      <c r="R869" s="51"/>
      <c r="S869" s="51"/>
      <c r="T869" s="51"/>
      <c r="U869" s="51"/>
      <c r="V869" s="51"/>
      <c r="W869" s="50"/>
      <c r="X869" s="109" t="n">
        <f aca="false">K869</f>
        <v>0</v>
      </c>
      <c r="Y869" s="43"/>
      <c r="IM869" s="21"/>
      <c r="IN869" s="21"/>
    </row>
    <row r="870" s="10" customFormat="true" ht="35.05" hidden="true" customHeight="false" outlineLevel="1" collapsed="false">
      <c r="A870" s="49" t="s">
        <v>1628</v>
      </c>
      <c r="B870" s="50" t="s">
        <v>49</v>
      </c>
      <c r="C870" s="50" t="s">
        <v>1632</v>
      </c>
      <c r="D870" s="50" t="s">
        <v>80</v>
      </c>
      <c r="E870" s="45" t="s">
        <v>1633</v>
      </c>
      <c r="F870" s="7" t="s">
        <v>117</v>
      </c>
      <c r="G870" s="51" t="n">
        <v>3</v>
      </c>
      <c r="H870" s="52"/>
      <c r="I870" s="46" t="n">
        <f aca="false">$D$1116</f>
        <v>0</v>
      </c>
      <c r="J870" s="53" t="n">
        <f aca="false">TRUNC(H870*(1+I870),2)</f>
        <v>0</v>
      </c>
      <c r="K870" s="54" t="n">
        <f aca="false">TRUNC(J870*G870,2)</f>
        <v>0</v>
      </c>
      <c r="L870" s="140"/>
      <c r="M870" s="51"/>
      <c r="N870" s="7" t="n">
        <f aca="false">SUM(O870:V870)-K870</f>
        <v>0</v>
      </c>
      <c r="O870" s="51"/>
      <c r="P870" s="51"/>
      <c r="Q870" s="51"/>
      <c r="R870" s="51"/>
      <c r="S870" s="51"/>
      <c r="T870" s="51"/>
      <c r="U870" s="51"/>
      <c r="V870" s="51"/>
      <c r="W870" s="109" t="n">
        <f aca="false">K870</f>
        <v>0</v>
      </c>
      <c r="X870" s="50"/>
      <c r="Y870" s="43"/>
      <c r="IM870" s="21"/>
      <c r="IN870" s="21"/>
    </row>
    <row r="871" s="10" customFormat="true" ht="23.85" hidden="true" customHeight="false" outlineLevel="1" collapsed="false">
      <c r="A871" s="49" t="s">
        <v>1631</v>
      </c>
      <c r="B871" s="50" t="s">
        <v>49</v>
      </c>
      <c r="C871" s="50" t="s">
        <v>1638</v>
      </c>
      <c r="D871" s="50" t="s">
        <v>51</v>
      </c>
      <c r="E871" s="45" t="s">
        <v>1639</v>
      </c>
      <c r="F871" s="7" t="s">
        <v>117</v>
      </c>
      <c r="G871" s="51" t="n">
        <v>3</v>
      </c>
      <c r="H871" s="52"/>
      <c r="I871" s="46" t="n">
        <f aca="false">$D$1116</f>
        <v>0</v>
      </c>
      <c r="J871" s="53" t="n">
        <f aca="false">TRUNC(H871*(1+I871),2)</f>
        <v>0</v>
      </c>
      <c r="K871" s="54" t="n">
        <f aca="false">TRUNC(J871*G871,2)</f>
        <v>0</v>
      </c>
      <c r="L871" s="140"/>
      <c r="M871" s="51"/>
      <c r="N871" s="7" t="n">
        <f aca="false">SUM(O871:V871)-K871</f>
        <v>0</v>
      </c>
      <c r="O871" s="51"/>
      <c r="P871" s="51"/>
      <c r="Q871" s="51"/>
      <c r="R871" s="51"/>
      <c r="S871" s="51"/>
      <c r="T871" s="51"/>
      <c r="U871" s="51"/>
      <c r="V871" s="51"/>
      <c r="W871" s="109" t="n">
        <f aca="false">K871</f>
        <v>0</v>
      </c>
      <c r="X871" s="50"/>
      <c r="Y871" s="43"/>
      <c r="IM871" s="21"/>
      <c r="IN871" s="21"/>
    </row>
    <row r="872" s="10" customFormat="true" ht="23.85" hidden="true" customHeight="false" outlineLevel="1" collapsed="false">
      <c r="A872" s="49" t="s">
        <v>1634</v>
      </c>
      <c r="B872" s="50" t="s">
        <v>49</v>
      </c>
      <c r="C872" s="50" t="s">
        <v>1641</v>
      </c>
      <c r="D872" s="50" t="s">
        <v>51</v>
      </c>
      <c r="E872" s="45" t="s">
        <v>1642</v>
      </c>
      <c r="F872" s="7" t="s">
        <v>117</v>
      </c>
      <c r="G872" s="51" t="n">
        <v>1</v>
      </c>
      <c r="H872" s="52"/>
      <c r="I872" s="46" t="n">
        <f aca="false">$D$1116</f>
        <v>0</v>
      </c>
      <c r="J872" s="53" t="n">
        <f aca="false">TRUNC(H872*(1+I872),2)</f>
        <v>0</v>
      </c>
      <c r="K872" s="54" t="n">
        <f aca="false">TRUNC(J872*G872,2)</f>
        <v>0</v>
      </c>
      <c r="L872" s="140"/>
      <c r="M872" s="51"/>
      <c r="N872" s="7" t="n">
        <f aca="false">SUM(O872:V872)-K872</f>
        <v>0</v>
      </c>
      <c r="O872" s="51"/>
      <c r="P872" s="51"/>
      <c r="Q872" s="51"/>
      <c r="R872" s="51"/>
      <c r="S872" s="51"/>
      <c r="T872" s="51"/>
      <c r="U872" s="156"/>
      <c r="V872" s="7"/>
      <c r="W872" s="50"/>
      <c r="X872" s="109" t="n">
        <f aca="false">K872</f>
        <v>0</v>
      </c>
      <c r="Y872" s="43"/>
      <c r="IM872" s="21"/>
      <c r="IN872" s="21"/>
    </row>
    <row r="873" s="85" customFormat="true" ht="14.15" hidden="true" customHeight="false" outlineLevel="1" collapsed="false">
      <c r="A873" s="65" t="s">
        <v>1651</v>
      </c>
      <c r="B873" s="67"/>
      <c r="C873" s="67"/>
      <c r="D873" s="67"/>
      <c r="E873" s="115" t="s">
        <v>1652</v>
      </c>
      <c r="F873" s="142"/>
      <c r="G873" s="142"/>
      <c r="H873" s="143"/>
      <c r="I873" s="142"/>
      <c r="J873" s="142"/>
      <c r="K873" s="84"/>
      <c r="L873" s="69"/>
      <c r="M873" s="70"/>
      <c r="N873" s="71" t="n">
        <f aca="false">SUM(O873:V873)-K873</f>
        <v>0</v>
      </c>
      <c r="O873" s="69"/>
      <c r="P873" s="144"/>
      <c r="Q873" s="144"/>
      <c r="R873" s="144"/>
      <c r="S873" s="144"/>
      <c r="T873" s="144"/>
      <c r="U873" s="144"/>
      <c r="V873" s="144"/>
      <c r="W873" s="66"/>
      <c r="X873" s="66"/>
      <c r="Y873" s="43"/>
      <c r="IM873" s="145"/>
      <c r="IN873" s="145"/>
    </row>
    <row r="874" s="89" customFormat="true" ht="12.8" hidden="true" customHeight="false" outlineLevel="1" collapsed="false">
      <c r="A874" s="73" t="s">
        <v>1653</v>
      </c>
      <c r="B874" s="75"/>
      <c r="C874" s="75"/>
      <c r="D874" s="75"/>
      <c r="E874" s="116" t="s">
        <v>86</v>
      </c>
      <c r="F874" s="146"/>
      <c r="G874" s="146"/>
      <c r="H874" s="143"/>
      <c r="I874" s="146"/>
      <c r="J874" s="146"/>
      <c r="K874" s="94"/>
      <c r="L874" s="77"/>
      <c r="M874" s="78"/>
      <c r="N874" s="79"/>
      <c r="O874" s="77"/>
      <c r="P874" s="108"/>
      <c r="Q874" s="108"/>
      <c r="R874" s="108"/>
      <c r="S874" s="108"/>
      <c r="T874" s="108"/>
      <c r="U874" s="108"/>
      <c r="V874" s="108"/>
      <c r="W874" s="74"/>
      <c r="X874" s="74"/>
      <c r="Y874" s="43"/>
      <c r="IM874" s="147"/>
      <c r="IN874" s="147"/>
    </row>
    <row r="875" s="10" customFormat="true" ht="35.05" hidden="true" customHeight="false" outlineLevel="1" collapsed="false">
      <c r="A875" s="49" t="s">
        <v>1654</v>
      </c>
      <c r="B875" s="50" t="s">
        <v>49</v>
      </c>
      <c r="C875" s="50" t="s">
        <v>1655</v>
      </c>
      <c r="D875" s="50" t="s">
        <v>80</v>
      </c>
      <c r="E875" s="45" t="s">
        <v>1656</v>
      </c>
      <c r="F875" s="7" t="s">
        <v>117</v>
      </c>
      <c r="G875" s="51" t="n">
        <v>4</v>
      </c>
      <c r="H875" s="52"/>
      <c r="I875" s="46" t="n">
        <f aca="false">$D$1116</f>
        <v>0</v>
      </c>
      <c r="J875" s="53" t="n">
        <f aca="false">TRUNC(H875*(1+I875),2)</f>
        <v>0</v>
      </c>
      <c r="K875" s="54" t="n">
        <f aca="false">TRUNC(J875*G875,2)</f>
        <v>0</v>
      </c>
      <c r="L875" s="140"/>
      <c r="M875" s="51"/>
      <c r="N875" s="7" t="n">
        <f aca="false">SUM(O875:V875)-K875</f>
        <v>0</v>
      </c>
      <c r="O875" s="51"/>
      <c r="P875" s="51"/>
      <c r="Q875" s="51"/>
      <c r="R875" s="51"/>
      <c r="S875" s="51"/>
      <c r="T875" s="51" t="n">
        <f aca="false">K875</f>
        <v>0</v>
      </c>
      <c r="U875" s="51"/>
      <c r="V875" s="51"/>
      <c r="W875" s="50"/>
      <c r="X875" s="50"/>
      <c r="Y875" s="43"/>
      <c r="IM875" s="161"/>
      <c r="IN875" s="161"/>
    </row>
    <row r="876" s="10" customFormat="true" ht="35.05" hidden="true" customHeight="false" outlineLevel="1" collapsed="false">
      <c r="A876" s="49" t="s">
        <v>1657</v>
      </c>
      <c r="B876" s="50" t="s">
        <v>49</v>
      </c>
      <c r="C876" s="50" t="s">
        <v>1658</v>
      </c>
      <c r="D876" s="50" t="s">
        <v>80</v>
      </c>
      <c r="E876" s="45" t="s">
        <v>1659</v>
      </c>
      <c r="F876" s="7" t="s">
        <v>117</v>
      </c>
      <c r="G876" s="51" t="n">
        <v>58</v>
      </c>
      <c r="H876" s="52"/>
      <c r="I876" s="46" t="n">
        <f aca="false">$D$1116</f>
        <v>0</v>
      </c>
      <c r="J876" s="53" t="n">
        <f aca="false">TRUNC(H876*(1+I876),2)</f>
        <v>0</v>
      </c>
      <c r="K876" s="54" t="n">
        <f aca="false">TRUNC(J876*G876,2)</f>
        <v>0</v>
      </c>
      <c r="L876" s="140"/>
      <c r="M876" s="51"/>
      <c r="N876" s="7" t="n">
        <f aca="false">SUM(O876:V876)-K876</f>
        <v>0</v>
      </c>
      <c r="O876" s="51"/>
      <c r="P876" s="51"/>
      <c r="Q876" s="51"/>
      <c r="R876" s="51"/>
      <c r="S876" s="51"/>
      <c r="T876" s="51"/>
      <c r="U876" s="51"/>
      <c r="V876" s="51"/>
      <c r="W876" s="109" t="n">
        <f aca="false">K876</f>
        <v>0</v>
      </c>
      <c r="X876" s="50"/>
      <c r="Y876" s="43"/>
      <c r="IM876" s="161"/>
      <c r="IN876" s="161"/>
    </row>
    <row r="877" s="10" customFormat="true" ht="23.85" hidden="true" customHeight="false" outlineLevel="1" collapsed="false">
      <c r="A877" s="49" t="s">
        <v>1660</v>
      </c>
      <c r="B877" s="50" t="s">
        <v>49</v>
      </c>
      <c r="C877" s="50" t="s">
        <v>1661</v>
      </c>
      <c r="D877" s="50" t="s">
        <v>80</v>
      </c>
      <c r="E877" s="45" t="s">
        <v>1662</v>
      </c>
      <c r="F877" s="7" t="s">
        <v>117</v>
      </c>
      <c r="G877" s="51" t="n">
        <v>1</v>
      </c>
      <c r="H877" s="52"/>
      <c r="I877" s="46" t="n">
        <f aca="false">$D$1116</f>
        <v>0</v>
      </c>
      <c r="J877" s="53" t="n">
        <f aca="false">TRUNC(H877*(1+I877),2)</f>
        <v>0</v>
      </c>
      <c r="K877" s="54" t="n">
        <f aca="false">TRUNC(J877*G877,2)</f>
        <v>0</v>
      </c>
      <c r="L877" s="140"/>
      <c r="M877" s="51"/>
      <c r="N877" s="7" t="n">
        <f aca="false">SUM(O877:V877)-K877</f>
        <v>0</v>
      </c>
      <c r="O877" s="51"/>
      <c r="P877" s="51"/>
      <c r="Q877" s="51"/>
      <c r="R877" s="51"/>
      <c r="S877" s="51"/>
      <c r="T877" s="51"/>
      <c r="U877" s="51"/>
      <c r="V877" s="51"/>
      <c r="W877" s="109" t="n">
        <f aca="false">K877</f>
        <v>0</v>
      </c>
      <c r="X877" s="50"/>
      <c r="Y877" s="43"/>
      <c r="IM877" s="161"/>
      <c r="IN877" s="161"/>
    </row>
    <row r="878" s="10" customFormat="true" ht="23.85" hidden="true" customHeight="false" outlineLevel="1" collapsed="false">
      <c r="A878" s="49" t="s">
        <v>1663</v>
      </c>
      <c r="B878" s="50" t="s">
        <v>49</v>
      </c>
      <c r="C878" s="50" t="s">
        <v>1605</v>
      </c>
      <c r="D878" s="50" t="s">
        <v>51</v>
      </c>
      <c r="E878" s="45" t="s">
        <v>1606</v>
      </c>
      <c r="F878" s="7" t="s">
        <v>130</v>
      </c>
      <c r="G878" s="51" t="n">
        <v>938</v>
      </c>
      <c r="H878" s="52"/>
      <c r="I878" s="46" t="n">
        <f aca="false">$D$1116</f>
        <v>0</v>
      </c>
      <c r="J878" s="53" t="n">
        <f aca="false">TRUNC(H878*(1+I878),2)</f>
        <v>0</v>
      </c>
      <c r="K878" s="54" t="n">
        <f aca="false">TRUNC(J878*G878,2)</f>
        <v>0</v>
      </c>
      <c r="L878" s="140"/>
      <c r="M878" s="51"/>
      <c r="N878" s="7" t="n">
        <f aca="false">SUM(O878:V878)-K878</f>
        <v>0</v>
      </c>
      <c r="O878" s="51"/>
      <c r="P878" s="51"/>
      <c r="Q878" s="51"/>
      <c r="R878" s="51"/>
      <c r="S878" s="51"/>
      <c r="T878" s="51"/>
      <c r="U878" s="51"/>
      <c r="V878" s="51"/>
      <c r="W878" s="109" t="n">
        <f aca="false">K878</f>
        <v>0</v>
      </c>
      <c r="X878" s="50"/>
      <c r="Y878" s="43"/>
      <c r="IM878" s="161"/>
      <c r="IN878" s="161"/>
    </row>
    <row r="879" s="10" customFormat="true" ht="23.85" hidden="true" customHeight="false" outlineLevel="1" collapsed="false">
      <c r="A879" s="49" t="s">
        <v>1664</v>
      </c>
      <c r="B879" s="50" t="s">
        <v>49</v>
      </c>
      <c r="C879" s="50" t="s">
        <v>1638</v>
      </c>
      <c r="D879" s="50" t="s">
        <v>51</v>
      </c>
      <c r="E879" s="45" t="s">
        <v>1639</v>
      </c>
      <c r="F879" s="7" t="s">
        <v>117</v>
      </c>
      <c r="G879" s="51" t="n">
        <v>21</v>
      </c>
      <c r="H879" s="52"/>
      <c r="I879" s="46" t="n">
        <f aca="false">$D$1116</f>
        <v>0</v>
      </c>
      <c r="J879" s="53" t="n">
        <f aca="false">TRUNC(H879*(1+I879),2)</f>
        <v>0</v>
      </c>
      <c r="K879" s="54" t="n">
        <f aca="false">TRUNC(J879*G879,2)</f>
        <v>0</v>
      </c>
      <c r="L879" s="140"/>
      <c r="M879" s="51"/>
      <c r="N879" s="7" t="n">
        <f aca="false">SUM(O879:V879)-K879</f>
        <v>0</v>
      </c>
      <c r="O879" s="51"/>
      <c r="P879" s="51"/>
      <c r="Q879" s="51"/>
      <c r="R879" s="51"/>
      <c r="S879" s="51"/>
      <c r="T879" s="51"/>
      <c r="U879" s="51"/>
      <c r="V879" s="51"/>
      <c r="W879" s="109" t="n">
        <f aca="false">K879</f>
        <v>0</v>
      </c>
      <c r="X879" s="50"/>
      <c r="Y879" s="43"/>
      <c r="IM879" s="161"/>
      <c r="IN879" s="161"/>
    </row>
    <row r="880" s="10" customFormat="true" ht="23.85" hidden="true" customHeight="false" outlineLevel="1" collapsed="false">
      <c r="A880" s="49" t="s">
        <v>1665</v>
      </c>
      <c r="B880" s="50" t="s">
        <v>49</v>
      </c>
      <c r="C880" s="50" t="s">
        <v>1666</v>
      </c>
      <c r="D880" s="50" t="s">
        <v>80</v>
      </c>
      <c r="E880" s="45" t="s">
        <v>1667</v>
      </c>
      <c r="F880" s="7" t="s">
        <v>117</v>
      </c>
      <c r="G880" s="51" t="n">
        <v>28</v>
      </c>
      <c r="H880" s="52"/>
      <c r="I880" s="46" t="n">
        <f aca="false">$D$1116</f>
        <v>0</v>
      </c>
      <c r="J880" s="53" t="n">
        <f aca="false">TRUNC(H880*(1+I880),2)</f>
        <v>0</v>
      </c>
      <c r="K880" s="54" t="n">
        <f aca="false">TRUNC(J880*G880,2)</f>
        <v>0</v>
      </c>
      <c r="L880" s="140"/>
      <c r="M880" s="51"/>
      <c r="N880" s="7" t="n">
        <f aca="false">SUM(O880:V880)-K880</f>
        <v>0</v>
      </c>
      <c r="O880" s="51"/>
      <c r="P880" s="51"/>
      <c r="Q880" s="51"/>
      <c r="R880" s="51"/>
      <c r="S880" s="51"/>
      <c r="T880" s="51"/>
      <c r="U880" s="51"/>
      <c r="V880" s="51"/>
      <c r="W880" s="109" t="n">
        <f aca="false">K880</f>
        <v>0</v>
      </c>
      <c r="X880" s="50"/>
      <c r="Y880" s="43"/>
      <c r="IM880" s="161"/>
      <c r="IN880" s="161"/>
    </row>
    <row r="881" s="89" customFormat="true" ht="12.8" hidden="true" customHeight="false" outlineLevel="1" collapsed="false">
      <c r="A881" s="73" t="s">
        <v>1653</v>
      </c>
      <c r="B881" s="75"/>
      <c r="C881" s="75"/>
      <c r="D881" s="75"/>
      <c r="E881" s="116" t="s">
        <v>166</v>
      </c>
      <c r="F881" s="146"/>
      <c r="G881" s="146"/>
      <c r="H881" s="143"/>
      <c r="I881" s="146"/>
      <c r="J881" s="146"/>
      <c r="K881" s="94"/>
      <c r="L881" s="77"/>
      <c r="M881" s="78"/>
      <c r="N881" s="79"/>
      <c r="O881" s="77"/>
      <c r="P881" s="108"/>
      <c r="Q881" s="108"/>
      <c r="R881" s="108"/>
      <c r="S881" s="108"/>
      <c r="T881" s="108"/>
      <c r="U881" s="108"/>
      <c r="V881" s="108"/>
      <c r="W881" s="74"/>
      <c r="X881" s="74"/>
      <c r="Y881" s="43"/>
      <c r="IM881" s="147"/>
      <c r="IN881" s="147"/>
    </row>
    <row r="882" s="10" customFormat="true" ht="35.05" hidden="true" customHeight="false" outlineLevel="1" collapsed="false">
      <c r="A882" s="49" t="s">
        <v>1654</v>
      </c>
      <c r="B882" s="50" t="s">
        <v>49</v>
      </c>
      <c r="C882" s="50" t="s">
        <v>1655</v>
      </c>
      <c r="D882" s="50" t="s">
        <v>80</v>
      </c>
      <c r="E882" s="45" t="s">
        <v>1656</v>
      </c>
      <c r="F882" s="7" t="s">
        <v>117</v>
      </c>
      <c r="G882" s="51" t="n">
        <v>7</v>
      </c>
      <c r="H882" s="52"/>
      <c r="I882" s="46" t="n">
        <f aca="false">$D$1116</f>
        <v>0</v>
      </c>
      <c r="J882" s="53" t="n">
        <f aca="false">TRUNC(H882*(1+I882),2)</f>
        <v>0</v>
      </c>
      <c r="K882" s="54" t="n">
        <f aca="false">TRUNC(J882*G882,2)</f>
        <v>0</v>
      </c>
      <c r="L882" s="140"/>
      <c r="M882" s="51"/>
      <c r="N882" s="7" t="n">
        <f aca="false">SUM(O882:V882)-K882</f>
        <v>0</v>
      </c>
      <c r="O882" s="51"/>
      <c r="P882" s="51"/>
      <c r="Q882" s="51"/>
      <c r="R882" s="51"/>
      <c r="S882" s="51"/>
      <c r="T882" s="51"/>
      <c r="U882" s="51"/>
      <c r="V882" s="51"/>
      <c r="W882" s="50"/>
      <c r="X882" s="109" t="n">
        <f aca="false">K882</f>
        <v>0</v>
      </c>
      <c r="Y882" s="43"/>
      <c r="IM882" s="161"/>
      <c r="IN882" s="161"/>
    </row>
    <row r="883" s="10" customFormat="true" ht="35.05" hidden="true" customHeight="false" outlineLevel="1" collapsed="false">
      <c r="A883" s="49" t="s">
        <v>1657</v>
      </c>
      <c r="B883" s="50" t="s">
        <v>49</v>
      </c>
      <c r="C883" s="50" t="s">
        <v>1658</v>
      </c>
      <c r="D883" s="50" t="s">
        <v>80</v>
      </c>
      <c r="E883" s="45" t="s">
        <v>1659</v>
      </c>
      <c r="F883" s="7" t="s">
        <v>117</v>
      </c>
      <c r="G883" s="51" t="n">
        <v>24</v>
      </c>
      <c r="H883" s="52"/>
      <c r="I883" s="46" t="n">
        <f aca="false">$D$1116</f>
        <v>0</v>
      </c>
      <c r="J883" s="53" t="n">
        <f aca="false">TRUNC(H883*(1+I883),2)</f>
        <v>0</v>
      </c>
      <c r="K883" s="54" t="n">
        <f aca="false">TRUNC(J883*G883,2)</f>
        <v>0</v>
      </c>
      <c r="L883" s="140"/>
      <c r="M883" s="51"/>
      <c r="N883" s="7" t="n">
        <f aca="false">SUM(O883:V883)-K883</f>
        <v>0</v>
      </c>
      <c r="O883" s="51"/>
      <c r="P883" s="51"/>
      <c r="Q883" s="51"/>
      <c r="R883" s="51"/>
      <c r="S883" s="51"/>
      <c r="T883" s="51"/>
      <c r="U883" s="51"/>
      <c r="V883" s="51"/>
      <c r="W883" s="50"/>
      <c r="X883" s="111" t="n">
        <f aca="false">K883</f>
        <v>0</v>
      </c>
      <c r="Y883" s="43"/>
      <c r="IM883" s="161"/>
      <c r="IN883" s="161"/>
    </row>
    <row r="884" s="10" customFormat="true" ht="23.85" hidden="true" customHeight="false" outlineLevel="1" collapsed="false">
      <c r="A884" s="49" t="s">
        <v>1660</v>
      </c>
      <c r="B884" s="50" t="s">
        <v>49</v>
      </c>
      <c r="C884" s="50" t="s">
        <v>1605</v>
      </c>
      <c r="D884" s="50" t="s">
        <v>51</v>
      </c>
      <c r="E884" s="45" t="s">
        <v>1606</v>
      </c>
      <c r="F884" s="7" t="s">
        <v>130</v>
      </c>
      <c r="G884" s="51" t="n">
        <v>156</v>
      </c>
      <c r="H884" s="52"/>
      <c r="I884" s="46" t="n">
        <f aca="false">$D$1116</f>
        <v>0</v>
      </c>
      <c r="J884" s="53" t="n">
        <f aca="false">TRUNC(H884*(1+I884),2)</f>
        <v>0</v>
      </c>
      <c r="K884" s="54" t="n">
        <f aca="false">TRUNC(J884*G884,2)</f>
        <v>0</v>
      </c>
      <c r="L884" s="140"/>
      <c r="M884" s="51"/>
      <c r="N884" s="7" t="n">
        <f aca="false">SUM(O884:V884)-K884</f>
        <v>0</v>
      </c>
      <c r="O884" s="51"/>
      <c r="P884" s="51"/>
      <c r="Q884" s="51"/>
      <c r="R884" s="51"/>
      <c r="S884" s="51"/>
      <c r="T884" s="51"/>
      <c r="U884" s="51"/>
      <c r="V884" s="51"/>
      <c r="W884" s="50"/>
      <c r="X884" s="111" t="n">
        <f aca="false">K884</f>
        <v>0</v>
      </c>
      <c r="Y884" s="43"/>
      <c r="IM884" s="161"/>
      <c r="IN884" s="161"/>
    </row>
    <row r="885" s="10" customFormat="true" ht="23.85" hidden="true" customHeight="false" outlineLevel="1" collapsed="false">
      <c r="A885" s="49" t="s">
        <v>1663</v>
      </c>
      <c r="B885" s="50" t="s">
        <v>49</v>
      </c>
      <c r="C885" s="50" t="s">
        <v>1638</v>
      </c>
      <c r="D885" s="50" t="s">
        <v>51</v>
      </c>
      <c r="E885" s="45" t="s">
        <v>1639</v>
      </c>
      <c r="F885" s="7" t="s">
        <v>117</v>
      </c>
      <c r="G885" s="51" t="n">
        <v>10</v>
      </c>
      <c r="H885" s="52"/>
      <c r="I885" s="46" t="n">
        <f aca="false">$D$1116</f>
        <v>0</v>
      </c>
      <c r="J885" s="53" t="n">
        <f aca="false">TRUNC(H885*(1+I885),2)</f>
        <v>0</v>
      </c>
      <c r="K885" s="54" t="n">
        <f aca="false">TRUNC(J885*G885,2)</f>
        <v>0</v>
      </c>
      <c r="L885" s="140"/>
      <c r="M885" s="51"/>
      <c r="N885" s="7" t="n">
        <f aca="false">SUM(O885:V885)-K885</f>
        <v>0</v>
      </c>
      <c r="O885" s="51"/>
      <c r="P885" s="51"/>
      <c r="Q885" s="51"/>
      <c r="R885" s="51"/>
      <c r="S885" s="51"/>
      <c r="T885" s="51"/>
      <c r="U885" s="51"/>
      <c r="V885" s="51"/>
      <c r="W885" s="50"/>
      <c r="X885" s="111" t="n">
        <f aca="false">K885</f>
        <v>0</v>
      </c>
      <c r="Y885" s="43"/>
      <c r="IM885" s="161"/>
      <c r="IN885" s="161"/>
    </row>
    <row r="886" s="10" customFormat="true" ht="23.85" hidden="true" customHeight="false" outlineLevel="1" collapsed="false">
      <c r="A886" s="49" t="s">
        <v>1664</v>
      </c>
      <c r="B886" s="50" t="s">
        <v>49</v>
      </c>
      <c r="C886" s="50" t="s">
        <v>1666</v>
      </c>
      <c r="D886" s="50" t="s">
        <v>80</v>
      </c>
      <c r="E886" s="45" t="s">
        <v>1667</v>
      </c>
      <c r="F886" s="7" t="s">
        <v>117</v>
      </c>
      <c r="G886" s="51" t="n">
        <v>12</v>
      </c>
      <c r="H886" s="52"/>
      <c r="I886" s="46" t="n">
        <f aca="false">$D$1116</f>
        <v>0</v>
      </c>
      <c r="J886" s="53" t="n">
        <f aca="false">TRUNC(H886*(1+I886),2)</f>
        <v>0</v>
      </c>
      <c r="K886" s="54" t="n">
        <f aca="false">TRUNC(J886*G886,2)</f>
        <v>0</v>
      </c>
      <c r="L886" s="140"/>
      <c r="M886" s="51"/>
      <c r="N886" s="7" t="n">
        <f aca="false">SUM(O886:V886)-K886</f>
        <v>0</v>
      </c>
      <c r="O886" s="51"/>
      <c r="P886" s="51"/>
      <c r="Q886" s="51"/>
      <c r="R886" s="51"/>
      <c r="S886" s="51"/>
      <c r="T886" s="51"/>
      <c r="U886" s="51"/>
      <c r="V886" s="51"/>
      <c r="W886" s="50"/>
      <c r="X886" s="111" t="n">
        <f aca="false">K886</f>
        <v>0</v>
      </c>
      <c r="Y886" s="43"/>
      <c r="IM886" s="161"/>
      <c r="IN886" s="161"/>
    </row>
    <row r="887" s="85" customFormat="true" ht="14.15" hidden="true" customHeight="false" outlineLevel="1" collapsed="false">
      <c r="A887" s="65" t="s">
        <v>1668</v>
      </c>
      <c r="B887" s="67"/>
      <c r="C887" s="67"/>
      <c r="D887" s="67"/>
      <c r="E887" s="115" t="s">
        <v>1669</v>
      </c>
      <c r="F887" s="142"/>
      <c r="G887" s="142"/>
      <c r="H887" s="143"/>
      <c r="I887" s="142"/>
      <c r="J887" s="142"/>
      <c r="K887" s="84"/>
      <c r="L887" s="69"/>
      <c r="M887" s="70"/>
      <c r="N887" s="71" t="n">
        <f aca="false">SUM(O887:V887)-K887</f>
        <v>0</v>
      </c>
      <c r="O887" s="69"/>
      <c r="P887" s="144"/>
      <c r="Q887" s="144"/>
      <c r="R887" s="144"/>
      <c r="S887" s="144"/>
      <c r="T887" s="144"/>
      <c r="U887" s="144"/>
      <c r="V887" s="144"/>
      <c r="W887" s="66"/>
      <c r="X887" s="66"/>
      <c r="Y887" s="43"/>
      <c r="IM887" s="145"/>
      <c r="IN887" s="145"/>
    </row>
    <row r="888" s="89" customFormat="true" ht="12.8" hidden="true" customHeight="false" outlineLevel="1" collapsed="false">
      <c r="A888" s="73" t="s">
        <v>1670</v>
      </c>
      <c r="B888" s="75"/>
      <c r="C888" s="75"/>
      <c r="D888" s="75"/>
      <c r="E888" s="116" t="s">
        <v>86</v>
      </c>
      <c r="F888" s="146"/>
      <c r="G888" s="146"/>
      <c r="H888" s="143"/>
      <c r="I888" s="146"/>
      <c r="J888" s="146"/>
      <c r="K888" s="94"/>
      <c r="L888" s="77"/>
      <c r="M888" s="78"/>
      <c r="N888" s="79"/>
      <c r="O888" s="77"/>
      <c r="P888" s="108"/>
      <c r="Q888" s="108"/>
      <c r="R888" s="108"/>
      <c r="S888" s="108"/>
      <c r="T888" s="108"/>
      <c r="U888" s="108"/>
      <c r="V888" s="108"/>
      <c r="W888" s="74"/>
      <c r="X888" s="74"/>
      <c r="Y888" s="43"/>
      <c r="IM888" s="147"/>
      <c r="IN888" s="147"/>
    </row>
    <row r="889" s="10" customFormat="true" ht="35.05" hidden="true" customHeight="false" outlineLevel="1" collapsed="false">
      <c r="A889" s="49" t="s">
        <v>1671</v>
      </c>
      <c r="B889" s="50" t="s">
        <v>49</v>
      </c>
      <c r="C889" s="50" t="s">
        <v>1658</v>
      </c>
      <c r="D889" s="50" t="s">
        <v>80</v>
      </c>
      <c r="E889" s="45" t="s">
        <v>1659</v>
      </c>
      <c r="F889" s="7" t="s">
        <v>117</v>
      </c>
      <c r="G889" s="51" t="n">
        <v>65</v>
      </c>
      <c r="H889" s="52"/>
      <c r="I889" s="46" t="n">
        <f aca="false">$D$1116</f>
        <v>0</v>
      </c>
      <c r="J889" s="53" t="n">
        <f aca="false">TRUNC(H889*(1+I889),2)</f>
        <v>0</v>
      </c>
      <c r="K889" s="54" t="n">
        <f aca="false">TRUNC(J889*G889,2)</f>
        <v>0</v>
      </c>
      <c r="L889" s="140"/>
      <c r="M889" s="51"/>
      <c r="N889" s="7" t="n">
        <f aca="false">SUM(O889:V889)-K889</f>
        <v>0</v>
      </c>
      <c r="O889" s="51"/>
      <c r="P889" s="51"/>
      <c r="Q889" s="51"/>
      <c r="R889" s="51"/>
      <c r="S889" s="51"/>
      <c r="T889" s="51"/>
      <c r="U889" s="51"/>
      <c r="V889" s="51"/>
      <c r="W889" s="51" t="n">
        <f aca="false">K889</f>
        <v>0</v>
      </c>
      <c r="X889" s="51"/>
      <c r="Y889" s="43"/>
      <c r="IM889" s="161"/>
      <c r="IN889" s="161"/>
    </row>
    <row r="890" s="10" customFormat="true" ht="35.05" hidden="true" customHeight="false" outlineLevel="1" collapsed="false">
      <c r="A890" s="49" t="s">
        <v>1672</v>
      </c>
      <c r="B890" s="50" t="s">
        <v>49</v>
      </c>
      <c r="C890" s="50" t="s">
        <v>1673</v>
      </c>
      <c r="D890" s="50" t="s">
        <v>80</v>
      </c>
      <c r="E890" s="45" t="s">
        <v>1674</v>
      </c>
      <c r="F890" s="7" t="s">
        <v>117</v>
      </c>
      <c r="G890" s="51" t="n">
        <v>2</v>
      </c>
      <c r="H890" s="52"/>
      <c r="I890" s="46" t="n">
        <f aca="false">$D$1116</f>
        <v>0</v>
      </c>
      <c r="J890" s="53" t="n">
        <f aca="false">TRUNC(H890*(1+I890),2)</f>
        <v>0</v>
      </c>
      <c r="K890" s="54" t="n">
        <f aca="false">TRUNC(J890*G890,2)</f>
        <v>0</v>
      </c>
      <c r="L890" s="140"/>
      <c r="M890" s="51"/>
      <c r="N890" s="7" t="n">
        <f aca="false">SUM(O890:V890)-K890</f>
        <v>0</v>
      </c>
      <c r="O890" s="51"/>
      <c r="P890" s="51"/>
      <c r="Q890" s="51"/>
      <c r="R890" s="51"/>
      <c r="S890" s="51"/>
      <c r="T890" s="51"/>
      <c r="U890" s="51"/>
      <c r="V890" s="51"/>
      <c r="W890" s="51" t="n">
        <f aca="false">K890</f>
        <v>0</v>
      </c>
      <c r="X890" s="51"/>
      <c r="Y890" s="43"/>
      <c r="IM890" s="161"/>
      <c r="IN890" s="161"/>
    </row>
    <row r="891" s="10" customFormat="true" ht="35.05" hidden="true" customHeight="false" outlineLevel="1" collapsed="false">
      <c r="A891" s="49" t="s">
        <v>1675</v>
      </c>
      <c r="B891" s="50" t="s">
        <v>49</v>
      </c>
      <c r="C891" s="50" t="s">
        <v>1676</v>
      </c>
      <c r="D891" s="50" t="s">
        <v>80</v>
      </c>
      <c r="E891" s="45" t="s">
        <v>1677</v>
      </c>
      <c r="F891" s="7" t="s">
        <v>117</v>
      </c>
      <c r="G891" s="51" t="n">
        <v>6</v>
      </c>
      <c r="H891" s="52"/>
      <c r="I891" s="46" t="n">
        <f aca="false">$D$1116</f>
        <v>0</v>
      </c>
      <c r="J891" s="53" t="n">
        <f aca="false">TRUNC(H891*(1+I891),2)</f>
        <v>0</v>
      </c>
      <c r="K891" s="54" t="n">
        <f aca="false">TRUNC(J891*G891,2)</f>
        <v>0</v>
      </c>
      <c r="L891" s="140"/>
      <c r="M891" s="51"/>
      <c r="N891" s="7" t="n">
        <f aca="false">SUM(O891:V891)-K891</f>
        <v>0</v>
      </c>
      <c r="O891" s="51"/>
      <c r="P891" s="51"/>
      <c r="Q891" s="51"/>
      <c r="R891" s="51"/>
      <c r="S891" s="51"/>
      <c r="T891" s="51"/>
      <c r="U891" s="51"/>
      <c r="V891" s="51"/>
      <c r="W891" s="51" t="n">
        <f aca="false">K891</f>
        <v>0</v>
      </c>
      <c r="X891" s="51"/>
      <c r="Y891" s="43"/>
      <c r="IM891" s="161"/>
      <c r="IN891" s="161"/>
    </row>
    <row r="892" s="10" customFormat="true" ht="46.25" hidden="true" customHeight="false" outlineLevel="1" collapsed="false">
      <c r="A892" s="49" t="s">
        <v>1678</v>
      </c>
      <c r="B892" s="50" t="s">
        <v>49</v>
      </c>
      <c r="C892" s="50" t="s">
        <v>1679</v>
      </c>
      <c r="D892" s="50" t="s">
        <v>80</v>
      </c>
      <c r="E892" s="45" t="s">
        <v>1680</v>
      </c>
      <c r="F892" s="7" t="s">
        <v>117</v>
      </c>
      <c r="G892" s="51" t="n">
        <v>30</v>
      </c>
      <c r="H892" s="52"/>
      <c r="I892" s="46" t="n">
        <f aca="false">$D$1116</f>
        <v>0</v>
      </c>
      <c r="J892" s="53" t="n">
        <f aca="false">TRUNC(H892*(1+I892),2)</f>
        <v>0</v>
      </c>
      <c r="K892" s="54" t="n">
        <f aca="false">TRUNC(J892*G892,2)</f>
        <v>0</v>
      </c>
      <c r="L892" s="140"/>
      <c r="M892" s="51"/>
      <c r="N892" s="7" t="n">
        <f aca="false">SUM(O892:V892)-K892</f>
        <v>0</v>
      </c>
      <c r="O892" s="51"/>
      <c r="P892" s="51"/>
      <c r="Q892" s="51"/>
      <c r="R892" s="51"/>
      <c r="S892" s="51"/>
      <c r="T892" s="51"/>
      <c r="U892" s="51"/>
      <c r="V892" s="51"/>
      <c r="W892" s="51"/>
      <c r="X892" s="51" t="n">
        <f aca="false">K892</f>
        <v>0</v>
      </c>
      <c r="Y892" s="43"/>
      <c r="IM892" s="161"/>
      <c r="IN892" s="161"/>
    </row>
    <row r="893" s="10" customFormat="true" ht="23.85" hidden="true" customHeight="false" outlineLevel="1" collapsed="false">
      <c r="A893" s="49" t="s">
        <v>1681</v>
      </c>
      <c r="B893" s="50" t="s">
        <v>49</v>
      </c>
      <c r="C893" s="50" t="s">
        <v>1638</v>
      </c>
      <c r="D893" s="50" t="s">
        <v>51</v>
      </c>
      <c r="E893" s="45" t="s">
        <v>1639</v>
      </c>
      <c r="F893" s="7" t="s">
        <v>117</v>
      </c>
      <c r="G893" s="51" t="n">
        <v>29</v>
      </c>
      <c r="H893" s="52"/>
      <c r="I893" s="46" t="n">
        <f aca="false">$D$1116</f>
        <v>0</v>
      </c>
      <c r="J893" s="53" t="n">
        <f aca="false">TRUNC(H893*(1+I893),2)</f>
        <v>0</v>
      </c>
      <c r="K893" s="54" t="n">
        <f aca="false">TRUNC(J893*G893,2)</f>
        <v>0</v>
      </c>
      <c r="L893" s="140"/>
      <c r="M893" s="51"/>
      <c r="N893" s="7" t="n">
        <f aca="false">SUM(O893:V893)-K893</f>
        <v>0</v>
      </c>
      <c r="O893" s="51"/>
      <c r="P893" s="51"/>
      <c r="Q893" s="51"/>
      <c r="R893" s="51"/>
      <c r="S893" s="51"/>
      <c r="T893" s="51"/>
      <c r="U893" s="51"/>
      <c r="V893" s="51"/>
      <c r="W893" s="51" t="n">
        <f aca="false">K893</f>
        <v>0</v>
      </c>
      <c r="X893" s="51"/>
      <c r="Y893" s="43"/>
      <c r="IM893" s="161"/>
      <c r="IN893" s="161"/>
    </row>
    <row r="894" s="10" customFormat="true" ht="23.85" hidden="true" customHeight="false" outlineLevel="1" collapsed="false">
      <c r="A894" s="49" t="s">
        <v>1682</v>
      </c>
      <c r="B894" s="50" t="s">
        <v>49</v>
      </c>
      <c r="C894" s="50" t="s">
        <v>1683</v>
      </c>
      <c r="D894" s="50" t="s">
        <v>51</v>
      </c>
      <c r="E894" s="45" t="s">
        <v>1684</v>
      </c>
      <c r="F894" s="7" t="s">
        <v>130</v>
      </c>
      <c r="G894" s="51" t="n">
        <v>211</v>
      </c>
      <c r="H894" s="52"/>
      <c r="I894" s="46" t="n">
        <f aca="false">$D$1116</f>
        <v>0</v>
      </c>
      <c r="J894" s="53" t="n">
        <f aca="false">TRUNC(H894*(1+I894),2)</f>
        <v>0</v>
      </c>
      <c r="K894" s="54" t="n">
        <f aca="false">TRUNC(J894*G894,2)</f>
        <v>0</v>
      </c>
      <c r="L894" s="140"/>
      <c r="M894" s="51"/>
      <c r="N894" s="7" t="n">
        <f aca="false">SUM(O894:V894)-K894</f>
        <v>0</v>
      </c>
      <c r="O894" s="51"/>
      <c r="P894" s="51"/>
      <c r="Q894" s="51"/>
      <c r="R894" s="51"/>
      <c r="S894" s="51"/>
      <c r="T894" s="51"/>
      <c r="U894" s="51"/>
      <c r="V894" s="51"/>
      <c r="W894" s="51" t="n">
        <f aca="false">K894</f>
        <v>0</v>
      </c>
      <c r="X894" s="51"/>
      <c r="Y894" s="43"/>
      <c r="IM894" s="161"/>
      <c r="IN894" s="161"/>
    </row>
    <row r="895" s="10" customFormat="true" ht="23.85" hidden="true" customHeight="false" outlineLevel="1" collapsed="false">
      <c r="A895" s="49" t="s">
        <v>1685</v>
      </c>
      <c r="B895" s="50" t="s">
        <v>49</v>
      </c>
      <c r="C895" s="50" t="s">
        <v>1605</v>
      </c>
      <c r="D895" s="50" t="s">
        <v>51</v>
      </c>
      <c r="E895" s="45" t="s">
        <v>1606</v>
      </c>
      <c r="F895" s="7" t="s">
        <v>130</v>
      </c>
      <c r="G895" s="51" t="n">
        <v>340</v>
      </c>
      <c r="H895" s="52"/>
      <c r="I895" s="46" t="n">
        <f aca="false">$D$1116</f>
        <v>0</v>
      </c>
      <c r="J895" s="53" t="n">
        <f aca="false">TRUNC(H895*(1+I895),2)</f>
        <v>0</v>
      </c>
      <c r="K895" s="54" t="n">
        <f aca="false">TRUNC(J895*G895,2)</f>
        <v>0</v>
      </c>
      <c r="L895" s="140"/>
      <c r="M895" s="51"/>
      <c r="N895" s="7" t="n">
        <f aca="false">SUM(O895:V895)-K895</f>
        <v>0</v>
      </c>
      <c r="O895" s="51"/>
      <c r="P895" s="51"/>
      <c r="Q895" s="51"/>
      <c r="R895" s="51"/>
      <c r="S895" s="51"/>
      <c r="T895" s="51"/>
      <c r="U895" s="51"/>
      <c r="V895" s="51"/>
      <c r="W895" s="51" t="n">
        <f aca="false">K895</f>
        <v>0</v>
      </c>
      <c r="X895" s="51"/>
      <c r="Y895" s="43"/>
      <c r="IM895" s="161"/>
      <c r="IN895" s="161"/>
    </row>
    <row r="896" s="89" customFormat="true" ht="12.8" hidden="true" customHeight="false" outlineLevel="1" collapsed="false">
      <c r="A896" s="73" t="s">
        <v>1686</v>
      </c>
      <c r="B896" s="75"/>
      <c r="C896" s="75"/>
      <c r="D896" s="75"/>
      <c r="E896" s="116" t="s">
        <v>166</v>
      </c>
      <c r="F896" s="146"/>
      <c r="G896" s="146"/>
      <c r="H896" s="143"/>
      <c r="I896" s="146"/>
      <c r="J896" s="146"/>
      <c r="K896" s="94"/>
      <c r="L896" s="77"/>
      <c r="M896" s="78"/>
      <c r="N896" s="79"/>
      <c r="O896" s="77"/>
      <c r="P896" s="108"/>
      <c r="Q896" s="108"/>
      <c r="R896" s="108"/>
      <c r="S896" s="108"/>
      <c r="T896" s="108"/>
      <c r="U896" s="108"/>
      <c r="V896" s="108"/>
      <c r="W896" s="74"/>
      <c r="X896" s="74"/>
      <c r="Y896" s="43"/>
      <c r="IM896" s="147"/>
      <c r="IN896" s="147"/>
    </row>
    <row r="897" s="10" customFormat="true" ht="35.05" hidden="true" customHeight="false" outlineLevel="1" collapsed="false">
      <c r="A897" s="49" t="s">
        <v>1671</v>
      </c>
      <c r="B897" s="50" t="s">
        <v>49</v>
      </c>
      <c r="C897" s="50" t="s">
        <v>1658</v>
      </c>
      <c r="D897" s="50" t="s">
        <v>80</v>
      </c>
      <c r="E897" s="45" t="s">
        <v>1659</v>
      </c>
      <c r="F897" s="7" t="s">
        <v>117</v>
      </c>
      <c r="G897" s="51" t="n">
        <v>25</v>
      </c>
      <c r="H897" s="52"/>
      <c r="I897" s="46" t="n">
        <f aca="false">$D$1116</f>
        <v>0</v>
      </c>
      <c r="J897" s="53" t="n">
        <f aca="false">TRUNC(H897*(1+I897),2)</f>
        <v>0</v>
      </c>
      <c r="K897" s="54" t="n">
        <f aca="false">TRUNC(J897*G897,2)</f>
        <v>0</v>
      </c>
      <c r="L897" s="140"/>
      <c r="M897" s="51"/>
      <c r="N897" s="7" t="n">
        <f aca="false">SUM(O897:V897)-K897</f>
        <v>0</v>
      </c>
      <c r="O897" s="51"/>
      <c r="P897" s="51"/>
      <c r="Q897" s="51"/>
      <c r="R897" s="51"/>
      <c r="S897" s="51"/>
      <c r="T897" s="51"/>
      <c r="U897" s="51"/>
      <c r="V897" s="51"/>
      <c r="W897" s="50"/>
      <c r="X897" s="109" t="n">
        <f aca="false">K897</f>
        <v>0</v>
      </c>
      <c r="Y897" s="43"/>
      <c r="IM897" s="161"/>
      <c r="IN897" s="161"/>
    </row>
    <row r="898" s="10" customFormat="true" ht="23.85" hidden="true" customHeight="false" outlineLevel="1" collapsed="false">
      <c r="A898" s="49" t="s">
        <v>1671</v>
      </c>
      <c r="B898" s="50" t="s">
        <v>49</v>
      </c>
      <c r="C898" s="50" t="s">
        <v>1638</v>
      </c>
      <c r="D898" s="50" t="s">
        <v>51</v>
      </c>
      <c r="E898" s="45" t="s">
        <v>1639</v>
      </c>
      <c r="F898" s="7" t="s">
        <v>117</v>
      </c>
      <c r="G898" s="51" t="n">
        <v>9</v>
      </c>
      <c r="H898" s="52"/>
      <c r="I898" s="46" t="n">
        <f aca="false">$D$1116</f>
        <v>0</v>
      </c>
      <c r="J898" s="53" t="n">
        <f aca="false">TRUNC(H898*(1+I898),2)</f>
        <v>0</v>
      </c>
      <c r="K898" s="54" t="n">
        <f aca="false">TRUNC(J898*G898,2)</f>
        <v>0</v>
      </c>
      <c r="L898" s="140"/>
      <c r="M898" s="51"/>
      <c r="N898" s="7" t="n">
        <f aca="false">SUM(O898:V898)-K898</f>
        <v>0</v>
      </c>
      <c r="O898" s="51"/>
      <c r="P898" s="51"/>
      <c r="Q898" s="51"/>
      <c r="R898" s="51"/>
      <c r="S898" s="51"/>
      <c r="T898" s="51"/>
      <c r="U898" s="51"/>
      <c r="V898" s="51"/>
      <c r="W898" s="50"/>
      <c r="X898" s="111" t="n">
        <f aca="false">K898</f>
        <v>0</v>
      </c>
      <c r="Y898" s="43"/>
      <c r="IM898" s="161"/>
      <c r="IN898" s="161"/>
    </row>
    <row r="899" s="85" customFormat="true" ht="14.15" hidden="true" customHeight="false" outlineLevel="1" collapsed="false">
      <c r="A899" s="65" t="s">
        <v>1687</v>
      </c>
      <c r="B899" s="67"/>
      <c r="C899" s="67"/>
      <c r="D899" s="67"/>
      <c r="E899" s="115" t="s">
        <v>1688</v>
      </c>
      <c r="F899" s="142"/>
      <c r="G899" s="142"/>
      <c r="H899" s="143"/>
      <c r="I899" s="142"/>
      <c r="J899" s="142"/>
      <c r="K899" s="84"/>
      <c r="L899" s="69"/>
      <c r="M899" s="70"/>
      <c r="N899" s="71" t="n">
        <f aca="false">SUM(O899:V899)-K899</f>
        <v>0</v>
      </c>
      <c r="O899" s="69"/>
      <c r="P899" s="144"/>
      <c r="Q899" s="144"/>
      <c r="R899" s="144"/>
      <c r="S899" s="144"/>
      <c r="T899" s="144"/>
      <c r="U899" s="144"/>
      <c r="V899" s="144"/>
      <c r="W899" s="66"/>
      <c r="X899" s="66"/>
      <c r="Y899" s="43"/>
      <c r="IM899" s="145"/>
      <c r="IN899" s="145"/>
    </row>
    <row r="900" s="89" customFormat="true" ht="12.8" hidden="true" customHeight="false" outlineLevel="1" collapsed="false">
      <c r="A900" s="73" t="s">
        <v>1689</v>
      </c>
      <c r="B900" s="75"/>
      <c r="C900" s="75"/>
      <c r="D900" s="75"/>
      <c r="E900" s="116" t="s">
        <v>86</v>
      </c>
      <c r="F900" s="146"/>
      <c r="G900" s="146"/>
      <c r="H900" s="143"/>
      <c r="I900" s="146"/>
      <c r="J900" s="146"/>
      <c r="K900" s="94"/>
      <c r="L900" s="77"/>
      <c r="M900" s="78"/>
      <c r="N900" s="79"/>
      <c r="O900" s="77"/>
      <c r="P900" s="108"/>
      <c r="Q900" s="108"/>
      <c r="R900" s="108"/>
      <c r="S900" s="108"/>
      <c r="T900" s="108"/>
      <c r="U900" s="108"/>
      <c r="V900" s="108"/>
      <c r="W900" s="74"/>
      <c r="X900" s="74"/>
      <c r="Y900" s="43"/>
      <c r="IM900" s="147"/>
      <c r="IN900" s="147"/>
    </row>
    <row r="901" s="10" customFormat="true" ht="23.85" hidden="true" customHeight="false" outlineLevel="1" collapsed="false">
      <c r="A901" s="49" t="s">
        <v>1690</v>
      </c>
      <c r="B901" s="50" t="s">
        <v>49</v>
      </c>
      <c r="C901" s="50" t="s">
        <v>1691</v>
      </c>
      <c r="D901" s="50" t="s">
        <v>51</v>
      </c>
      <c r="E901" s="45" t="s">
        <v>1692</v>
      </c>
      <c r="F901" s="7" t="s">
        <v>130</v>
      </c>
      <c r="G901" s="51" t="n">
        <v>80</v>
      </c>
      <c r="H901" s="52"/>
      <c r="I901" s="46" t="n">
        <f aca="false">$D$1116</f>
        <v>0</v>
      </c>
      <c r="J901" s="53" t="n">
        <f aca="false">TRUNC(H901*(1+I901),2)</f>
        <v>0</v>
      </c>
      <c r="K901" s="54" t="n">
        <f aca="false">TRUNC(J901*G901,2)</f>
        <v>0</v>
      </c>
      <c r="L901" s="140"/>
      <c r="M901" s="51"/>
      <c r="N901" s="7" t="n">
        <f aca="false">SUM(O901:V901)-K901</f>
        <v>0</v>
      </c>
      <c r="O901" s="51"/>
      <c r="P901" s="51"/>
      <c r="Q901" s="51"/>
      <c r="R901" s="51"/>
      <c r="S901" s="51"/>
      <c r="T901" s="51"/>
      <c r="U901" s="51"/>
      <c r="V901" s="51"/>
      <c r="W901" s="51" t="n">
        <f aca="false">K901</f>
        <v>0</v>
      </c>
      <c r="X901" s="50"/>
      <c r="Y901" s="43"/>
      <c r="IM901" s="161"/>
      <c r="IN901" s="161"/>
    </row>
    <row r="902" s="10" customFormat="true" ht="35.05" hidden="true" customHeight="false" outlineLevel="1" collapsed="false">
      <c r="A902" s="49" t="s">
        <v>1693</v>
      </c>
      <c r="B902" s="50" t="s">
        <v>49</v>
      </c>
      <c r="C902" s="50" t="s">
        <v>1694</v>
      </c>
      <c r="D902" s="50" t="s">
        <v>51</v>
      </c>
      <c r="E902" s="45" t="s">
        <v>1695</v>
      </c>
      <c r="F902" s="7" t="s">
        <v>117</v>
      </c>
      <c r="G902" s="51" t="n">
        <v>24</v>
      </c>
      <c r="H902" s="52"/>
      <c r="I902" s="46" t="n">
        <f aca="false">$D$1116</f>
        <v>0</v>
      </c>
      <c r="J902" s="53" t="n">
        <f aca="false">TRUNC(H902*(1+I902),2)</f>
        <v>0</v>
      </c>
      <c r="K902" s="54" t="n">
        <f aca="false">TRUNC(J902*G902,2)</f>
        <v>0</v>
      </c>
      <c r="L902" s="140"/>
      <c r="M902" s="51"/>
      <c r="N902" s="7" t="n">
        <f aca="false">SUM(O902:V902)-K902</f>
        <v>0</v>
      </c>
      <c r="O902" s="51"/>
      <c r="P902" s="51"/>
      <c r="Q902" s="51"/>
      <c r="R902" s="51"/>
      <c r="S902" s="51"/>
      <c r="T902" s="51"/>
      <c r="U902" s="51"/>
      <c r="V902" s="51"/>
      <c r="W902" s="51" t="n">
        <f aca="false">K902</f>
        <v>0</v>
      </c>
      <c r="X902" s="50"/>
      <c r="Y902" s="43"/>
      <c r="IM902" s="161"/>
      <c r="IN902" s="161"/>
    </row>
    <row r="903" s="10" customFormat="true" ht="35.05" hidden="true" customHeight="false" outlineLevel="1" collapsed="false">
      <c r="A903" s="49" t="s">
        <v>1696</v>
      </c>
      <c r="B903" s="50" t="s">
        <v>49</v>
      </c>
      <c r="C903" s="50" t="s">
        <v>1697</v>
      </c>
      <c r="D903" s="50" t="s">
        <v>80</v>
      </c>
      <c r="E903" s="45" t="s">
        <v>1698</v>
      </c>
      <c r="F903" s="7" t="s">
        <v>130</v>
      </c>
      <c r="G903" s="51" t="n">
        <v>16</v>
      </c>
      <c r="H903" s="52"/>
      <c r="I903" s="46" t="n">
        <f aca="false">$D$1116</f>
        <v>0</v>
      </c>
      <c r="J903" s="53" t="n">
        <f aca="false">TRUNC(H903*(1+I903),2)</f>
        <v>0</v>
      </c>
      <c r="K903" s="54" t="n">
        <f aca="false">TRUNC(J903*G903,2)</f>
        <v>0</v>
      </c>
      <c r="L903" s="140"/>
      <c r="M903" s="51"/>
      <c r="N903" s="7" t="n">
        <f aca="false">SUM(O903:V903)-K903</f>
        <v>0</v>
      </c>
      <c r="O903" s="51"/>
      <c r="P903" s="51"/>
      <c r="Q903" s="51"/>
      <c r="R903" s="51"/>
      <c r="S903" s="51"/>
      <c r="T903" s="51"/>
      <c r="U903" s="51"/>
      <c r="V903" s="51"/>
      <c r="W903" s="51" t="n">
        <f aca="false">K903</f>
        <v>0</v>
      </c>
      <c r="X903" s="50"/>
      <c r="Y903" s="43"/>
      <c r="IM903" s="161"/>
      <c r="IN903" s="161"/>
    </row>
    <row r="904" s="10" customFormat="true" ht="23.85" hidden="true" customHeight="false" outlineLevel="1" collapsed="false">
      <c r="A904" s="49" t="s">
        <v>1699</v>
      </c>
      <c r="B904" s="50" t="s">
        <v>49</v>
      </c>
      <c r="C904" s="50" t="s">
        <v>1638</v>
      </c>
      <c r="D904" s="50" t="s">
        <v>51</v>
      </c>
      <c r="E904" s="45" t="s">
        <v>1639</v>
      </c>
      <c r="F904" s="7" t="s">
        <v>117</v>
      </c>
      <c r="G904" s="51" t="n">
        <v>15</v>
      </c>
      <c r="H904" s="52"/>
      <c r="I904" s="46" t="n">
        <f aca="false">$D$1116</f>
        <v>0</v>
      </c>
      <c r="J904" s="53" t="n">
        <f aca="false">TRUNC(H904*(1+I904),2)</f>
        <v>0</v>
      </c>
      <c r="K904" s="54" t="n">
        <f aca="false">TRUNC(J904*G904,2)</f>
        <v>0</v>
      </c>
      <c r="L904" s="140"/>
      <c r="M904" s="51"/>
      <c r="N904" s="7" t="n">
        <f aca="false">SUM(O904:V904)-K904</f>
        <v>0</v>
      </c>
      <c r="O904" s="51"/>
      <c r="P904" s="51"/>
      <c r="Q904" s="51"/>
      <c r="R904" s="51"/>
      <c r="S904" s="51"/>
      <c r="T904" s="51"/>
      <c r="U904" s="51"/>
      <c r="V904" s="51"/>
      <c r="W904" s="51" t="n">
        <f aca="false">K904</f>
        <v>0</v>
      </c>
      <c r="X904" s="50"/>
      <c r="Y904" s="43"/>
      <c r="IM904" s="161"/>
      <c r="IN904" s="161"/>
    </row>
    <row r="905" s="10" customFormat="true" ht="23.85" hidden="true" customHeight="false" outlineLevel="1" collapsed="false">
      <c r="A905" s="49" t="s">
        <v>1700</v>
      </c>
      <c r="B905" s="50" t="s">
        <v>49</v>
      </c>
      <c r="C905" s="50" t="s">
        <v>1701</v>
      </c>
      <c r="D905" s="50" t="s">
        <v>51</v>
      </c>
      <c r="E905" s="45" t="s">
        <v>1702</v>
      </c>
      <c r="F905" s="7" t="s">
        <v>117</v>
      </c>
      <c r="G905" s="51" t="n">
        <v>15</v>
      </c>
      <c r="H905" s="52"/>
      <c r="I905" s="46" t="n">
        <f aca="false">$D$1116</f>
        <v>0</v>
      </c>
      <c r="J905" s="53" t="n">
        <f aca="false">TRUNC(H905*(1+I905),2)</f>
        <v>0</v>
      </c>
      <c r="K905" s="54" t="n">
        <f aca="false">TRUNC(J905*G905,2)</f>
        <v>0</v>
      </c>
      <c r="L905" s="140"/>
      <c r="M905" s="51"/>
      <c r="N905" s="7" t="n">
        <f aca="false">SUM(O905:V905)-K905</f>
        <v>0</v>
      </c>
      <c r="O905" s="51"/>
      <c r="P905" s="51"/>
      <c r="Q905" s="51"/>
      <c r="R905" s="51"/>
      <c r="S905" s="51"/>
      <c r="T905" s="51"/>
      <c r="U905" s="51"/>
      <c r="V905" s="51"/>
      <c r="W905" s="51" t="n">
        <f aca="false">K905</f>
        <v>0</v>
      </c>
      <c r="X905" s="50"/>
      <c r="Y905" s="43"/>
      <c r="IM905" s="161"/>
      <c r="IN905" s="161"/>
    </row>
    <row r="906" s="10" customFormat="true" ht="23.85" hidden="true" customHeight="false" outlineLevel="1" collapsed="false">
      <c r="A906" s="49" t="s">
        <v>1703</v>
      </c>
      <c r="B906" s="50" t="s">
        <v>49</v>
      </c>
      <c r="C906" s="50" t="s">
        <v>1704</v>
      </c>
      <c r="D906" s="50" t="s">
        <v>51</v>
      </c>
      <c r="E906" s="45" t="s">
        <v>1705</v>
      </c>
      <c r="F906" s="7" t="s">
        <v>117</v>
      </c>
      <c r="G906" s="51" t="n">
        <v>16</v>
      </c>
      <c r="H906" s="52"/>
      <c r="I906" s="46" t="n">
        <f aca="false">$D$1116</f>
        <v>0</v>
      </c>
      <c r="J906" s="53" t="n">
        <f aca="false">TRUNC(H906*(1+I906),2)</f>
        <v>0</v>
      </c>
      <c r="K906" s="54" t="n">
        <f aca="false">TRUNC(J906*G906,2)</f>
        <v>0</v>
      </c>
      <c r="L906" s="140"/>
      <c r="M906" s="51"/>
      <c r="N906" s="7" t="n">
        <f aca="false">SUM(O906:V906)-K906</f>
        <v>0</v>
      </c>
      <c r="O906" s="51"/>
      <c r="P906" s="51"/>
      <c r="Q906" s="51"/>
      <c r="R906" s="51"/>
      <c r="S906" s="51"/>
      <c r="T906" s="51"/>
      <c r="U906" s="51"/>
      <c r="V906" s="51"/>
      <c r="W906" s="51" t="n">
        <f aca="false">K906</f>
        <v>0</v>
      </c>
      <c r="X906" s="50"/>
      <c r="Y906" s="43"/>
      <c r="IM906" s="161"/>
      <c r="IN906" s="161"/>
    </row>
    <row r="907" s="10" customFormat="true" ht="23.85" hidden="true" customHeight="false" outlineLevel="1" collapsed="false">
      <c r="A907" s="49" t="s">
        <v>1706</v>
      </c>
      <c r="B907" s="50" t="s">
        <v>49</v>
      </c>
      <c r="C907" s="50" t="s">
        <v>1683</v>
      </c>
      <c r="D907" s="50" t="s">
        <v>51</v>
      </c>
      <c r="E907" s="45" t="s">
        <v>1684</v>
      </c>
      <c r="F907" s="7" t="s">
        <v>130</v>
      </c>
      <c r="G907" s="51" t="n">
        <v>1890</v>
      </c>
      <c r="H907" s="52"/>
      <c r="I907" s="46" t="n">
        <f aca="false">$D$1116</f>
        <v>0</v>
      </c>
      <c r="J907" s="53" t="n">
        <f aca="false">TRUNC(H907*(1+I907),2)</f>
        <v>0</v>
      </c>
      <c r="K907" s="54" t="n">
        <f aca="false">TRUNC(J907*G907,2)</f>
        <v>0</v>
      </c>
      <c r="L907" s="140"/>
      <c r="M907" s="51"/>
      <c r="N907" s="7" t="n">
        <f aca="false">SUM(O907:V907)-K907</f>
        <v>0</v>
      </c>
      <c r="O907" s="51"/>
      <c r="P907" s="51"/>
      <c r="Q907" s="51"/>
      <c r="R907" s="51"/>
      <c r="S907" s="51"/>
      <c r="T907" s="51"/>
      <c r="U907" s="51"/>
      <c r="V907" s="51"/>
      <c r="W907" s="51" t="n">
        <f aca="false">K907</f>
        <v>0</v>
      </c>
      <c r="X907" s="50"/>
      <c r="Y907" s="43"/>
      <c r="IM907" s="161"/>
      <c r="IN907" s="161"/>
    </row>
    <row r="908" s="10" customFormat="true" ht="14.15" hidden="true" customHeight="false" outlineLevel="1" collapsed="false">
      <c r="A908" s="49" t="s">
        <v>1707</v>
      </c>
      <c r="B908" s="50" t="s">
        <v>49</v>
      </c>
      <c r="C908" s="50" t="s">
        <v>1708</v>
      </c>
      <c r="D908" s="50" t="s">
        <v>80</v>
      </c>
      <c r="E908" s="45" t="s">
        <v>1709</v>
      </c>
      <c r="F908" s="7" t="s">
        <v>117</v>
      </c>
      <c r="G908" s="51" t="n">
        <v>24</v>
      </c>
      <c r="H908" s="52"/>
      <c r="I908" s="46" t="n">
        <f aca="false">$D$1116</f>
        <v>0</v>
      </c>
      <c r="J908" s="53" t="n">
        <f aca="false">TRUNC(H908*(1+I908),2)</f>
        <v>0</v>
      </c>
      <c r="K908" s="54" t="n">
        <f aca="false">TRUNC(J908*G908,2)</f>
        <v>0</v>
      </c>
      <c r="L908" s="140"/>
      <c r="M908" s="51"/>
      <c r="N908" s="7" t="n">
        <f aca="false">SUM(O908:V908)-K908</f>
        <v>0</v>
      </c>
      <c r="O908" s="51"/>
      <c r="P908" s="51"/>
      <c r="Q908" s="51"/>
      <c r="R908" s="51"/>
      <c r="S908" s="51"/>
      <c r="T908" s="51"/>
      <c r="U908" s="51"/>
      <c r="V908" s="51"/>
      <c r="W908" s="51" t="n">
        <f aca="false">K908</f>
        <v>0</v>
      </c>
      <c r="X908" s="50"/>
      <c r="Y908" s="43"/>
      <c r="IM908" s="161"/>
      <c r="IN908" s="161"/>
    </row>
    <row r="909" s="89" customFormat="true" ht="12.8" hidden="true" customHeight="false" outlineLevel="1" collapsed="false">
      <c r="A909" s="73" t="s">
        <v>1710</v>
      </c>
      <c r="B909" s="75"/>
      <c r="C909" s="75"/>
      <c r="D909" s="75"/>
      <c r="E909" s="116" t="s">
        <v>166</v>
      </c>
      <c r="F909" s="146"/>
      <c r="G909" s="146"/>
      <c r="H909" s="143"/>
      <c r="I909" s="146"/>
      <c r="J909" s="146"/>
      <c r="K909" s="94"/>
      <c r="L909" s="77"/>
      <c r="M909" s="78"/>
      <c r="N909" s="79"/>
      <c r="O909" s="77"/>
      <c r="P909" s="108"/>
      <c r="Q909" s="108"/>
      <c r="R909" s="108"/>
      <c r="S909" s="108"/>
      <c r="T909" s="108"/>
      <c r="U909" s="108"/>
      <c r="V909" s="108"/>
      <c r="W909" s="74"/>
      <c r="X909" s="74"/>
      <c r="Y909" s="43"/>
      <c r="IM909" s="147"/>
      <c r="IN909" s="147"/>
    </row>
    <row r="910" s="10" customFormat="true" ht="23.85" hidden="true" customHeight="false" outlineLevel="1" collapsed="false">
      <c r="A910" s="49" t="s">
        <v>1690</v>
      </c>
      <c r="B910" s="50" t="s">
        <v>49</v>
      </c>
      <c r="C910" s="50" t="s">
        <v>1691</v>
      </c>
      <c r="D910" s="50" t="s">
        <v>51</v>
      </c>
      <c r="E910" s="45" t="s">
        <v>1692</v>
      </c>
      <c r="F910" s="7" t="s">
        <v>130</v>
      </c>
      <c r="G910" s="51" t="n">
        <v>6</v>
      </c>
      <c r="H910" s="52"/>
      <c r="I910" s="46" t="n">
        <f aca="false">$D$1116</f>
        <v>0</v>
      </c>
      <c r="J910" s="53" t="n">
        <f aca="false">TRUNC(H910*(1+I910),2)</f>
        <v>0</v>
      </c>
      <c r="K910" s="54" t="n">
        <f aca="false">TRUNC(J910*G910,2)</f>
        <v>0</v>
      </c>
      <c r="L910" s="140"/>
      <c r="M910" s="51"/>
      <c r="N910" s="7" t="n">
        <f aca="false">SUM(O910:V910)-K910</f>
        <v>0</v>
      </c>
      <c r="O910" s="51"/>
      <c r="P910" s="51"/>
      <c r="Q910" s="51"/>
      <c r="R910" s="51"/>
      <c r="S910" s="51"/>
      <c r="T910" s="51"/>
      <c r="U910" s="51"/>
      <c r="V910" s="51"/>
      <c r="W910" s="109" t="n">
        <f aca="false">K910</f>
        <v>0</v>
      </c>
      <c r="X910" s="50"/>
      <c r="Y910" s="43"/>
      <c r="IM910" s="161"/>
      <c r="IN910" s="161"/>
    </row>
    <row r="911" s="10" customFormat="true" ht="35.05" hidden="true" customHeight="false" outlineLevel="1" collapsed="false">
      <c r="A911" s="49" t="s">
        <v>1693</v>
      </c>
      <c r="B911" s="50" t="s">
        <v>49</v>
      </c>
      <c r="C911" s="50" t="s">
        <v>1694</v>
      </c>
      <c r="D911" s="50" t="s">
        <v>51</v>
      </c>
      <c r="E911" s="45" t="s">
        <v>1695</v>
      </c>
      <c r="F911" s="7" t="s">
        <v>117</v>
      </c>
      <c r="G911" s="51" t="n">
        <v>5</v>
      </c>
      <c r="H911" s="52"/>
      <c r="I911" s="46" t="n">
        <f aca="false">$D$1116</f>
        <v>0</v>
      </c>
      <c r="J911" s="53" t="n">
        <f aca="false">TRUNC(H911*(1+I911),2)</f>
        <v>0</v>
      </c>
      <c r="K911" s="54" t="n">
        <f aca="false">TRUNC(J911*G911,2)</f>
        <v>0</v>
      </c>
      <c r="L911" s="140"/>
      <c r="M911" s="51"/>
      <c r="N911" s="7" t="n">
        <f aca="false">SUM(O911:V911)-K911</f>
        <v>0</v>
      </c>
      <c r="O911" s="51"/>
      <c r="P911" s="51"/>
      <c r="Q911" s="51"/>
      <c r="R911" s="51"/>
      <c r="S911" s="51"/>
      <c r="T911" s="51"/>
      <c r="U911" s="51"/>
      <c r="V911" s="51"/>
      <c r="W911" s="111" t="n">
        <f aca="false">K911</f>
        <v>0</v>
      </c>
      <c r="X911" s="50"/>
      <c r="Y911" s="43"/>
      <c r="IM911" s="161"/>
      <c r="IN911" s="161"/>
    </row>
    <row r="912" s="10" customFormat="true" ht="23.85" hidden="true" customHeight="false" outlineLevel="1" collapsed="false">
      <c r="A912" s="49" t="s">
        <v>1696</v>
      </c>
      <c r="B912" s="50" t="s">
        <v>49</v>
      </c>
      <c r="C912" s="50" t="s">
        <v>1638</v>
      </c>
      <c r="D912" s="50" t="s">
        <v>51</v>
      </c>
      <c r="E912" s="45" t="s">
        <v>1639</v>
      </c>
      <c r="F912" s="7" t="s">
        <v>117</v>
      </c>
      <c r="G912" s="51" t="n">
        <v>4</v>
      </c>
      <c r="H912" s="52"/>
      <c r="I912" s="46" t="n">
        <f aca="false">$D$1116</f>
        <v>0</v>
      </c>
      <c r="J912" s="53" t="n">
        <f aca="false">TRUNC(H912*(1+I912),2)</f>
        <v>0</v>
      </c>
      <c r="K912" s="54" t="n">
        <f aca="false">TRUNC(J912*G912,2)</f>
        <v>0</v>
      </c>
      <c r="L912" s="140"/>
      <c r="M912" s="51"/>
      <c r="N912" s="7" t="n">
        <f aca="false">SUM(O912:V912)-K912</f>
        <v>0</v>
      </c>
      <c r="O912" s="51"/>
      <c r="P912" s="51"/>
      <c r="Q912" s="51"/>
      <c r="R912" s="51"/>
      <c r="S912" s="51"/>
      <c r="T912" s="51"/>
      <c r="U912" s="51"/>
      <c r="V912" s="51"/>
      <c r="W912" s="111" t="n">
        <f aca="false">K912</f>
        <v>0</v>
      </c>
      <c r="X912" s="50"/>
      <c r="Y912" s="43"/>
      <c r="IM912" s="161"/>
      <c r="IN912" s="161"/>
    </row>
    <row r="913" s="10" customFormat="true" ht="23.85" hidden="true" customHeight="false" outlineLevel="1" collapsed="false">
      <c r="A913" s="49" t="s">
        <v>1699</v>
      </c>
      <c r="B913" s="50" t="s">
        <v>49</v>
      </c>
      <c r="C913" s="50" t="s">
        <v>1701</v>
      </c>
      <c r="D913" s="50" t="s">
        <v>51</v>
      </c>
      <c r="E913" s="45" t="s">
        <v>1702</v>
      </c>
      <c r="F913" s="7" t="s">
        <v>117</v>
      </c>
      <c r="G913" s="51" t="n">
        <v>4</v>
      </c>
      <c r="H913" s="52"/>
      <c r="I913" s="46" t="n">
        <f aca="false">$D$1116</f>
        <v>0</v>
      </c>
      <c r="J913" s="53" t="n">
        <f aca="false">TRUNC(H913*(1+I913),2)</f>
        <v>0</v>
      </c>
      <c r="K913" s="54" t="n">
        <f aca="false">TRUNC(J913*G913,2)</f>
        <v>0</v>
      </c>
      <c r="L913" s="140"/>
      <c r="M913" s="51"/>
      <c r="N913" s="7" t="n">
        <f aca="false">SUM(O913:V913)-K913</f>
        <v>0</v>
      </c>
      <c r="O913" s="51"/>
      <c r="P913" s="51"/>
      <c r="Q913" s="51"/>
      <c r="R913" s="51"/>
      <c r="S913" s="51"/>
      <c r="T913" s="51"/>
      <c r="U913" s="51"/>
      <c r="V913" s="51"/>
      <c r="W913" s="111" t="n">
        <f aca="false">K913</f>
        <v>0</v>
      </c>
      <c r="X913" s="50"/>
      <c r="Y913" s="43"/>
      <c r="IM913" s="161"/>
      <c r="IN913" s="161"/>
    </row>
    <row r="914" s="10" customFormat="true" ht="23.85" hidden="true" customHeight="false" outlineLevel="1" collapsed="false">
      <c r="A914" s="49" t="s">
        <v>1700</v>
      </c>
      <c r="B914" s="50" t="s">
        <v>49</v>
      </c>
      <c r="C914" s="50" t="s">
        <v>1683</v>
      </c>
      <c r="D914" s="50" t="s">
        <v>51</v>
      </c>
      <c r="E914" s="45" t="s">
        <v>1684</v>
      </c>
      <c r="F914" s="7" t="s">
        <v>130</v>
      </c>
      <c r="G914" s="51" t="n">
        <v>170</v>
      </c>
      <c r="H914" s="52"/>
      <c r="I914" s="46" t="n">
        <f aca="false">$D$1116</f>
        <v>0</v>
      </c>
      <c r="J914" s="53" t="n">
        <f aca="false">TRUNC(H914*(1+I914),2)</f>
        <v>0</v>
      </c>
      <c r="K914" s="54" t="n">
        <f aca="false">TRUNC(J914*G914,2)</f>
        <v>0</v>
      </c>
      <c r="L914" s="140"/>
      <c r="M914" s="51"/>
      <c r="N914" s="7" t="n">
        <f aca="false">SUM(O914:V914)-K914</f>
        <v>0</v>
      </c>
      <c r="O914" s="51"/>
      <c r="P914" s="51"/>
      <c r="Q914" s="51"/>
      <c r="R914" s="51"/>
      <c r="S914" s="51"/>
      <c r="T914" s="51"/>
      <c r="U914" s="51"/>
      <c r="V914" s="51"/>
      <c r="W914" s="111" t="n">
        <f aca="false">K914</f>
        <v>0</v>
      </c>
      <c r="X914" s="50"/>
      <c r="Y914" s="43"/>
      <c r="IM914" s="161"/>
      <c r="IN914" s="161"/>
    </row>
    <row r="915" s="85" customFormat="true" ht="14.15" hidden="true" customHeight="false" outlineLevel="1" collapsed="false">
      <c r="A915" s="65" t="s">
        <v>1711</v>
      </c>
      <c r="B915" s="67"/>
      <c r="C915" s="67"/>
      <c r="D915" s="67"/>
      <c r="E915" s="115" t="s">
        <v>1712</v>
      </c>
      <c r="F915" s="142"/>
      <c r="G915" s="142"/>
      <c r="H915" s="143"/>
      <c r="I915" s="142"/>
      <c r="J915" s="142"/>
      <c r="K915" s="84"/>
      <c r="L915" s="69"/>
      <c r="M915" s="70"/>
      <c r="N915" s="71" t="n">
        <f aca="false">SUM(O915:V915)-K915</f>
        <v>0</v>
      </c>
      <c r="O915" s="69"/>
      <c r="P915" s="144"/>
      <c r="Q915" s="144"/>
      <c r="R915" s="144"/>
      <c r="S915" s="144"/>
      <c r="T915" s="144"/>
      <c r="U915" s="144"/>
      <c r="V915" s="144"/>
      <c r="W915" s="66"/>
      <c r="X915" s="66"/>
      <c r="Y915" s="43"/>
      <c r="IM915" s="145"/>
      <c r="IN915" s="145"/>
    </row>
    <row r="916" s="89" customFormat="true" ht="12.8" hidden="true" customHeight="false" outlineLevel="1" collapsed="false">
      <c r="A916" s="73" t="s">
        <v>1713</v>
      </c>
      <c r="B916" s="75"/>
      <c r="C916" s="75"/>
      <c r="D916" s="75"/>
      <c r="E916" s="116" t="s">
        <v>86</v>
      </c>
      <c r="F916" s="146"/>
      <c r="G916" s="146"/>
      <c r="H916" s="143"/>
      <c r="I916" s="146"/>
      <c r="J916" s="146"/>
      <c r="K916" s="94"/>
      <c r="L916" s="77"/>
      <c r="M916" s="78"/>
      <c r="N916" s="79"/>
      <c r="O916" s="77"/>
      <c r="P916" s="108"/>
      <c r="Q916" s="108"/>
      <c r="R916" s="108"/>
      <c r="S916" s="108"/>
      <c r="T916" s="108"/>
      <c r="U916" s="108"/>
      <c r="V916" s="108"/>
      <c r="W916" s="74"/>
      <c r="X916" s="74"/>
      <c r="Y916" s="43"/>
      <c r="IM916" s="147"/>
      <c r="IN916" s="147"/>
    </row>
    <row r="917" s="10" customFormat="true" ht="23.85" hidden="true" customHeight="false" outlineLevel="1" collapsed="false">
      <c r="A917" s="49" t="s">
        <v>1714</v>
      </c>
      <c r="B917" s="50" t="s">
        <v>49</v>
      </c>
      <c r="C917" s="50" t="s">
        <v>1638</v>
      </c>
      <c r="D917" s="50" t="s">
        <v>51</v>
      </c>
      <c r="E917" s="45" t="s">
        <v>1639</v>
      </c>
      <c r="F917" s="7" t="s">
        <v>117</v>
      </c>
      <c r="G917" s="51" t="n">
        <v>9</v>
      </c>
      <c r="H917" s="52"/>
      <c r="I917" s="46" t="n">
        <f aca="false">$D$1116</f>
        <v>0</v>
      </c>
      <c r="J917" s="53" t="n">
        <f aca="false">TRUNC(H917*(1+I917),2)</f>
        <v>0</v>
      </c>
      <c r="K917" s="54" t="n">
        <f aca="false">TRUNC(J917*G917,2)</f>
        <v>0</v>
      </c>
      <c r="L917" s="140"/>
      <c r="M917" s="51"/>
      <c r="N917" s="7" t="n">
        <f aca="false">SUM(O917:V917)-K917</f>
        <v>0</v>
      </c>
      <c r="O917" s="51"/>
      <c r="P917" s="51"/>
      <c r="Q917" s="51"/>
      <c r="R917" s="51"/>
      <c r="S917" s="51"/>
      <c r="T917" s="51"/>
      <c r="U917" s="51"/>
      <c r="V917" s="51"/>
      <c r="W917" s="51" t="n">
        <f aca="false">K917</f>
        <v>0</v>
      </c>
      <c r="X917" s="50"/>
      <c r="Y917" s="43"/>
      <c r="IM917" s="161"/>
      <c r="IN917" s="161"/>
    </row>
    <row r="918" s="10" customFormat="true" ht="23.85" hidden="true" customHeight="false" outlineLevel="1" collapsed="false">
      <c r="A918" s="49" t="s">
        <v>1715</v>
      </c>
      <c r="B918" s="50" t="s">
        <v>49</v>
      </c>
      <c r="C918" s="50" t="s">
        <v>1716</v>
      </c>
      <c r="D918" s="50" t="s">
        <v>51</v>
      </c>
      <c r="E918" s="45" t="s">
        <v>1717</v>
      </c>
      <c r="F918" s="7" t="s">
        <v>117</v>
      </c>
      <c r="G918" s="51" t="n">
        <v>8</v>
      </c>
      <c r="H918" s="52"/>
      <c r="I918" s="46" t="n">
        <f aca="false">$D$1116</f>
        <v>0</v>
      </c>
      <c r="J918" s="53" t="n">
        <f aca="false">TRUNC(H918*(1+I918),2)</f>
        <v>0</v>
      </c>
      <c r="K918" s="54" t="n">
        <f aca="false">TRUNC(J918*G918,2)</f>
        <v>0</v>
      </c>
      <c r="L918" s="140"/>
      <c r="M918" s="51"/>
      <c r="N918" s="7" t="n">
        <f aca="false">SUM(O918:V918)-K918</f>
        <v>0</v>
      </c>
      <c r="O918" s="51"/>
      <c r="P918" s="51"/>
      <c r="Q918" s="51"/>
      <c r="R918" s="51"/>
      <c r="S918" s="51"/>
      <c r="T918" s="51"/>
      <c r="U918" s="51"/>
      <c r="V918" s="51"/>
      <c r="W918" s="51" t="n">
        <f aca="false">K918</f>
        <v>0</v>
      </c>
      <c r="X918" s="50"/>
      <c r="Y918" s="43"/>
      <c r="IM918" s="161"/>
      <c r="IN918" s="161"/>
    </row>
    <row r="919" s="10" customFormat="true" ht="23.85" hidden="true" customHeight="false" outlineLevel="1" collapsed="false">
      <c r="A919" s="49" t="s">
        <v>1718</v>
      </c>
      <c r="B919" s="50" t="s">
        <v>49</v>
      </c>
      <c r="C919" s="50" t="s">
        <v>1719</v>
      </c>
      <c r="D919" s="50" t="s">
        <v>51</v>
      </c>
      <c r="E919" s="45" t="s">
        <v>1720</v>
      </c>
      <c r="F919" s="7" t="s">
        <v>117</v>
      </c>
      <c r="G919" s="51" t="n">
        <v>6</v>
      </c>
      <c r="H919" s="52"/>
      <c r="I919" s="46" t="n">
        <f aca="false">$D$1116</f>
        <v>0</v>
      </c>
      <c r="J919" s="53" t="n">
        <f aca="false">TRUNC(H919*(1+I919),2)</f>
        <v>0</v>
      </c>
      <c r="K919" s="54" t="n">
        <f aca="false">TRUNC(J919*G919,2)</f>
        <v>0</v>
      </c>
      <c r="L919" s="140"/>
      <c r="M919" s="51"/>
      <c r="N919" s="7" t="n">
        <f aca="false">SUM(O919:V919)-K919</f>
        <v>0</v>
      </c>
      <c r="O919" s="51"/>
      <c r="P919" s="51"/>
      <c r="Q919" s="51"/>
      <c r="R919" s="51"/>
      <c r="S919" s="51"/>
      <c r="T919" s="51"/>
      <c r="U919" s="51"/>
      <c r="V919" s="51"/>
      <c r="W919" s="51" t="n">
        <f aca="false">K919</f>
        <v>0</v>
      </c>
      <c r="X919" s="50"/>
      <c r="Y919" s="43"/>
      <c r="IM919" s="161"/>
      <c r="IN919" s="161"/>
    </row>
    <row r="920" s="10" customFormat="true" ht="23.85" hidden="true" customHeight="false" outlineLevel="1" collapsed="false">
      <c r="A920" s="49" t="s">
        <v>1721</v>
      </c>
      <c r="B920" s="50" t="s">
        <v>49</v>
      </c>
      <c r="C920" s="50" t="s">
        <v>1722</v>
      </c>
      <c r="D920" s="50" t="s">
        <v>51</v>
      </c>
      <c r="E920" s="45" t="s">
        <v>1723</v>
      </c>
      <c r="F920" s="7" t="s">
        <v>117</v>
      </c>
      <c r="G920" s="51" t="n">
        <v>9</v>
      </c>
      <c r="H920" s="52"/>
      <c r="I920" s="46" t="n">
        <f aca="false">$D$1116</f>
        <v>0</v>
      </c>
      <c r="J920" s="53" t="n">
        <f aca="false">TRUNC(H920*(1+I920),2)</f>
        <v>0</v>
      </c>
      <c r="K920" s="54" t="n">
        <f aca="false">TRUNC(J920*G920,2)</f>
        <v>0</v>
      </c>
      <c r="L920" s="140"/>
      <c r="M920" s="51"/>
      <c r="N920" s="7" t="n">
        <f aca="false">SUM(O920:V920)-K920</f>
        <v>0</v>
      </c>
      <c r="O920" s="51"/>
      <c r="P920" s="51"/>
      <c r="Q920" s="51"/>
      <c r="R920" s="51"/>
      <c r="S920" s="51"/>
      <c r="T920" s="51"/>
      <c r="U920" s="51"/>
      <c r="V920" s="51"/>
      <c r="W920" s="51" t="n">
        <f aca="false">K920</f>
        <v>0</v>
      </c>
      <c r="X920" s="50"/>
      <c r="Y920" s="43"/>
      <c r="IM920" s="161"/>
      <c r="IN920" s="161"/>
    </row>
    <row r="921" s="10" customFormat="true" ht="23.85" hidden="true" customHeight="false" outlineLevel="1" collapsed="false">
      <c r="A921" s="49" t="s">
        <v>1724</v>
      </c>
      <c r="B921" s="50" t="s">
        <v>49</v>
      </c>
      <c r="C921" s="50" t="s">
        <v>1691</v>
      </c>
      <c r="D921" s="50" t="s">
        <v>51</v>
      </c>
      <c r="E921" s="45" t="s">
        <v>1692</v>
      </c>
      <c r="F921" s="7" t="s">
        <v>130</v>
      </c>
      <c r="G921" s="51" t="n">
        <v>80.4</v>
      </c>
      <c r="H921" s="52"/>
      <c r="I921" s="46" t="n">
        <f aca="false">$D$1116</f>
        <v>0</v>
      </c>
      <c r="J921" s="53" t="n">
        <f aca="false">TRUNC(H921*(1+I921),2)</f>
        <v>0</v>
      </c>
      <c r="K921" s="54" t="n">
        <f aca="false">TRUNC(J921*G921,2)</f>
        <v>0</v>
      </c>
      <c r="L921" s="140"/>
      <c r="M921" s="51"/>
      <c r="N921" s="7" t="n">
        <f aca="false">SUM(O921:V921)-K921</f>
        <v>0</v>
      </c>
      <c r="O921" s="51"/>
      <c r="P921" s="51"/>
      <c r="Q921" s="51"/>
      <c r="R921" s="51"/>
      <c r="S921" s="51"/>
      <c r="T921" s="51"/>
      <c r="U921" s="51"/>
      <c r="V921" s="51"/>
      <c r="W921" s="51" t="n">
        <f aca="false">K921</f>
        <v>0</v>
      </c>
      <c r="X921" s="50"/>
      <c r="Y921" s="43"/>
      <c r="IM921" s="161"/>
      <c r="IN921" s="161"/>
    </row>
    <row r="922" s="10" customFormat="true" ht="23.85" hidden="true" customHeight="false" outlineLevel="1" collapsed="false">
      <c r="A922" s="49" t="s">
        <v>1725</v>
      </c>
      <c r="B922" s="50" t="s">
        <v>49</v>
      </c>
      <c r="C922" s="50" t="s">
        <v>1605</v>
      </c>
      <c r="D922" s="50" t="s">
        <v>51</v>
      </c>
      <c r="E922" s="45" t="s">
        <v>1606</v>
      </c>
      <c r="F922" s="7" t="s">
        <v>130</v>
      </c>
      <c r="G922" s="51" t="n">
        <v>242</v>
      </c>
      <c r="H922" s="52"/>
      <c r="I922" s="46" t="n">
        <f aca="false">$D$1116</f>
        <v>0</v>
      </c>
      <c r="J922" s="53" t="n">
        <f aca="false">TRUNC(H922*(1+I922),2)</f>
        <v>0</v>
      </c>
      <c r="K922" s="54" t="n">
        <f aca="false">TRUNC(J922*G922,2)</f>
        <v>0</v>
      </c>
      <c r="L922" s="140"/>
      <c r="M922" s="51"/>
      <c r="N922" s="7" t="n">
        <f aca="false">SUM(O922:V922)-K922</f>
        <v>0</v>
      </c>
      <c r="O922" s="51"/>
      <c r="P922" s="51"/>
      <c r="Q922" s="51"/>
      <c r="R922" s="51"/>
      <c r="S922" s="51"/>
      <c r="T922" s="51"/>
      <c r="U922" s="51"/>
      <c r="V922" s="51"/>
      <c r="W922" s="51" t="n">
        <f aca="false">K922</f>
        <v>0</v>
      </c>
      <c r="X922" s="50"/>
      <c r="Y922" s="43"/>
      <c r="IM922" s="161"/>
      <c r="IN922" s="161"/>
    </row>
    <row r="923" s="89" customFormat="true" ht="12.8" hidden="true" customHeight="false" outlineLevel="1" collapsed="false">
      <c r="A923" s="73" t="s">
        <v>1726</v>
      </c>
      <c r="B923" s="75"/>
      <c r="C923" s="75"/>
      <c r="D923" s="75"/>
      <c r="E923" s="116" t="s">
        <v>166</v>
      </c>
      <c r="F923" s="146"/>
      <c r="G923" s="146"/>
      <c r="H923" s="143"/>
      <c r="I923" s="146"/>
      <c r="J923" s="146"/>
      <c r="K923" s="94"/>
      <c r="L923" s="77"/>
      <c r="M923" s="78"/>
      <c r="N923" s="79"/>
      <c r="O923" s="77"/>
      <c r="P923" s="108"/>
      <c r="Q923" s="108"/>
      <c r="R923" s="108"/>
      <c r="S923" s="108"/>
      <c r="T923" s="108"/>
      <c r="U923" s="108"/>
      <c r="V923" s="108"/>
      <c r="W923" s="108"/>
      <c r="X923" s="74"/>
      <c r="Y923" s="43"/>
      <c r="IM923" s="147"/>
      <c r="IN923" s="147"/>
    </row>
    <row r="924" s="10" customFormat="true" ht="23.85" hidden="true" customHeight="false" outlineLevel="1" collapsed="false">
      <c r="A924" s="49" t="s">
        <v>1727</v>
      </c>
      <c r="B924" s="50" t="s">
        <v>49</v>
      </c>
      <c r="C924" s="50" t="s">
        <v>1638</v>
      </c>
      <c r="D924" s="50" t="s">
        <v>51</v>
      </c>
      <c r="E924" s="45" t="s">
        <v>1639</v>
      </c>
      <c r="F924" s="7" t="s">
        <v>117</v>
      </c>
      <c r="G924" s="51" t="n">
        <v>3</v>
      </c>
      <c r="H924" s="52"/>
      <c r="I924" s="46" t="n">
        <f aca="false">$D$1116</f>
        <v>0</v>
      </c>
      <c r="J924" s="53" t="n">
        <f aca="false">TRUNC(H924*(1+I924),2)</f>
        <v>0</v>
      </c>
      <c r="K924" s="54" t="n">
        <f aca="false">TRUNC(J924*G924,2)</f>
        <v>0</v>
      </c>
      <c r="L924" s="140"/>
      <c r="M924" s="51"/>
      <c r="N924" s="7" t="n">
        <f aca="false">SUM(O924:V924)-K924</f>
        <v>0</v>
      </c>
      <c r="O924" s="51"/>
      <c r="P924" s="51"/>
      <c r="Q924" s="51"/>
      <c r="R924" s="51"/>
      <c r="S924" s="51"/>
      <c r="T924" s="51"/>
      <c r="U924" s="51"/>
      <c r="V924" s="51"/>
      <c r="W924" s="109"/>
      <c r="X924" s="109" t="n">
        <f aca="false">K924</f>
        <v>0</v>
      </c>
      <c r="Y924" s="43"/>
      <c r="IM924" s="161"/>
      <c r="IN924" s="161"/>
    </row>
    <row r="925" s="10" customFormat="true" ht="23.85" hidden="true" customHeight="false" outlineLevel="1" collapsed="false">
      <c r="A925" s="49" t="s">
        <v>1728</v>
      </c>
      <c r="B925" s="50" t="s">
        <v>49</v>
      </c>
      <c r="C925" s="50" t="s">
        <v>1716</v>
      </c>
      <c r="D925" s="50" t="s">
        <v>51</v>
      </c>
      <c r="E925" s="45" t="s">
        <v>1717</v>
      </c>
      <c r="F925" s="7" t="s">
        <v>117</v>
      </c>
      <c r="G925" s="51" t="n">
        <v>2</v>
      </c>
      <c r="H925" s="52"/>
      <c r="I925" s="46" t="n">
        <f aca="false">$D$1116</f>
        <v>0</v>
      </c>
      <c r="J925" s="53" t="n">
        <f aca="false">TRUNC(H925*(1+I925),2)</f>
        <v>0</v>
      </c>
      <c r="K925" s="54" t="n">
        <f aca="false">TRUNC(J925*G925,2)</f>
        <v>0</v>
      </c>
      <c r="L925" s="140"/>
      <c r="M925" s="51"/>
      <c r="N925" s="7" t="n">
        <f aca="false">SUM(O925:V925)-K925</f>
        <v>0</v>
      </c>
      <c r="O925" s="51"/>
      <c r="P925" s="51"/>
      <c r="Q925" s="51"/>
      <c r="R925" s="51"/>
      <c r="S925" s="51"/>
      <c r="T925" s="51"/>
      <c r="U925" s="51"/>
      <c r="V925" s="51"/>
      <c r="W925" s="111"/>
      <c r="X925" s="111" t="n">
        <f aca="false">K925</f>
        <v>0</v>
      </c>
      <c r="Y925" s="43"/>
      <c r="IM925" s="161"/>
      <c r="IN925" s="161"/>
    </row>
    <row r="926" s="10" customFormat="true" ht="23.85" hidden="true" customHeight="false" outlineLevel="1" collapsed="false">
      <c r="A926" s="49" t="s">
        <v>1729</v>
      </c>
      <c r="B926" s="50" t="s">
        <v>49</v>
      </c>
      <c r="C926" s="50" t="s">
        <v>1719</v>
      </c>
      <c r="D926" s="50" t="s">
        <v>51</v>
      </c>
      <c r="E926" s="45" t="s">
        <v>1720</v>
      </c>
      <c r="F926" s="7" t="s">
        <v>117</v>
      </c>
      <c r="G926" s="51" t="n">
        <v>4</v>
      </c>
      <c r="H926" s="52"/>
      <c r="I926" s="46" t="n">
        <f aca="false">$D$1116</f>
        <v>0</v>
      </c>
      <c r="J926" s="53" t="n">
        <f aca="false">TRUNC(H926*(1+I926),2)</f>
        <v>0</v>
      </c>
      <c r="K926" s="54" t="n">
        <f aca="false">TRUNC(J926*G926,2)</f>
        <v>0</v>
      </c>
      <c r="L926" s="140"/>
      <c r="M926" s="51"/>
      <c r="N926" s="7" t="n">
        <f aca="false">SUM(O926:V926)-K926</f>
        <v>0</v>
      </c>
      <c r="O926" s="51"/>
      <c r="P926" s="51"/>
      <c r="Q926" s="51"/>
      <c r="R926" s="51"/>
      <c r="S926" s="51"/>
      <c r="T926" s="51"/>
      <c r="U926" s="51"/>
      <c r="V926" s="51"/>
      <c r="W926" s="111"/>
      <c r="X926" s="111" t="n">
        <f aca="false">K926</f>
        <v>0</v>
      </c>
      <c r="Y926" s="43"/>
      <c r="IM926" s="161"/>
      <c r="IN926" s="161"/>
    </row>
    <row r="927" s="10" customFormat="true" ht="23.85" hidden="true" customHeight="false" outlineLevel="1" collapsed="false">
      <c r="A927" s="49" t="s">
        <v>1730</v>
      </c>
      <c r="B927" s="50" t="s">
        <v>49</v>
      </c>
      <c r="C927" s="50" t="s">
        <v>1722</v>
      </c>
      <c r="D927" s="50" t="s">
        <v>51</v>
      </c>
      <c r="E927" s="45" t="s">
        <v>1723</v>
      </c>
      <c r="F927" s="7" t="s">
        <v>117</v>
      </c>
      <c r="G927" s="51" t="n">
        <v>3</v>
      </c>
      <c r="H927" s="52"/>
      <c r="I927" s="46" t="n">
        <f aca="false">$D$1116</f>
        <v>0</v>
      </c>
      <c r="J927" s="53" t="n">
        <f aca="false">TRUNC(H927*(1+I927),2)</f>
        <v>0</v>
      </c>
      <c r="K927" s="54" t="n">
        <f aca="false">TRUNC(J927*G927,2)</f>
        <v>0</v>
      </c>
      <c r="L927" s="140"/>
      <c r="M927" s="51"/>
      <c r="N927" s="7" t="n">
        <f aca="false">SUM(O927:V927)-K927</f>
        <v>0</v>
      </c>
      <c r="O927" s="51"/>
      <c r="P927" s="51"/>
      <c r="Q927" s="51"/>
      <c r="R927" s="51"/>
      <c r="S927" s="51"/>
      <c r="T927" s="51"/>
      <c r="U927" s="51"/>
      <c r="V927" s="51"/>
      <c r="W927" s="111"/>
      <c r="X927" s="111" t="n">
        <f aca="false">K927</f>
        <v>0</v>
      </c>
      <c r="Y927" s="43"/>
      <c r="IM927" s="161"/>
      <c r="IN927" s="161"/>
    </row>
    <row r="928" s="10" customFormat="true" ht="23.85" hidden="true" customHeight="false" outlineLevel="1" collapsed="false">
      <c r="A928" s="49" t="s">
        <v>1731</v>
      </c>
      <c r="B928" s="50" t="s">
        <v>49</v>
      </c>
      <c r="C928" s="50" t="s">
        <v>1691</v>
      </c>
      <c r="D928" s="50" t="s">
        <v>51</v>
      </c>
      <c r="E928" s="45" t="s">
        <v>1692</v>
      </c>
      <c r="F928" s="7" t="s">
        <v>130</v>
      </c>
      <c r="G928" s="51" t="n">
        <v>26</v>
      </c>
      <c r="H928" s="52"/>
      <c r="I928" s="46" t="n">
        <f aca="false">$D$1116</f>
        <v>0</v>
      </c>
      <c r="J928" s="53" t="n">
        <f aca="false">TRUNC(H928*(1+I928),2)</f>
        <v>0</v>
      </c>
      <c r="K928" s="54" t="n">
        <f aca="false">TRUNC(J928*G928,2)</f>
        <v>0</v>
      </c>
      <c r="L928" s="140"/>
      <c r="M928" s="51"/>
      <c r="N928" s="7" t="n">
        <f aca="false">SUM(O928:V928)-K928</f>
        <v>0</v>
      </c>
      <c r="O928" s="51"/>
      <c r="P928" s="51"/>
      <c r="Q928" s="51"/>
      <c r="R928" s="51"/>
      <c r="S928" s="51"/>
      <c r="T928" s="51"/>
      <c r="U928" s="51"/>
      <c r="V928" s="51"/>
      <c r="W928" s="111"/>
      <c r="X928" s="111" t="n">
        <f aca="false">K928</f>
        <v>0</v>
      </c>
      <c r="Y928" s="43"/>
      <c r="IM928" s="161"/>
      <c r="IN928" s="161"/>
    </row>
    <row r="929" s="10" customFormat="true" ht="23.85" hidden="true" customHeight="false" outlineLevel="1" collapsed="false">
      <c r="A929" s="49" t="s">
        <v>1732</v>
      </c>
      <c r="B929" s="50" t="s">
        <v>49</v>
      </c>
      <c r="C929" s="50" t="s">
        <v>1605</v>
      </c>
      <c r="D929" s="50" t="s">
        <v>51</v>
      </c>
      <c r="E929" s="45" t="s">
        <v>1606</v>
      </c>
      <c r="F929" s="7" t="s">
        <v>130</v>
      </c>
      <c r="G929" s="51" t="n">
        <v>80</v>
      </c>
      <c r="H929" s="52"/>
      <c r="I929" s="46" t="n">
        <f aca="false">$D$1116</f>
        <v>0</v>
      </c>
      <c r="J929" s="53" t="n">
        <f aca="false">TRUNC(H929*(1+I929),2)</f>
        <v>0</v>
      </c>
      <c r="K929" s="54" t="n">
        <f aca="false">TRUNC(J929*G929,2)</f>
        <v>0</v>
      </c>
      <c r="L929" s="140"/>
      <c r="M929" s="51"/>
      <c r="N929" s="7" t="n">
        <f aca="false">SUM(O929:V929)-K929</f>
        <v>0</v>
      </c>
      <c r="O929" s="51"/>
      <c r="P929" s="51"/>
      <c r="Q929" s="51"/>
      <c r="R929" s="51"/>
      <c r="S929" s="51"/>
      <c r="T929" s="51"/>
      <c r="U929" s="51"/>
      <c r="V929" s="51"/>
      <c r="W929" s="111"/>
      <c r="X929" s="111" t="n">
        <f aca="false">K929</f>
        <v>0</v>
      </c>
      <c r="Y929" s="43"/>
      <c r="IM929" s="161"/>
      <c r="IN929" s="161"/>
    </row>
    <row r="930" s="85" customFormat="true" ht="14.15" hidden="true" customHeight="false" outlineLevel="1" collapsed="false">
      <c r="A930" s="65" t="s">
        <v>1733</v>
      </c>
      <c r="B930" s="67"/>
      <c r="C930" s="67"/>
      <c r="D930" s="67"/>
      <c r="E930" s="115" t="s">
        <v>1734</v>
      </c>
      <c r="F930" s="142"/>
      <c r="G930" s="142"/>
      <c r="H930" s="143"/>
      <c r="I930" s="142"/>
      <c r="J930" s="142"/>
      <c r="K930" s="84"/>
      <c r="L930" s="69"/>
      <c r="M930" s="70"/>
      <c r="N930" s="71" t="n">
        <f aca="false">SUM(O930:V930)-K930</f>
        <v>0</v>
      </c>
      <c r="O930" s="69"/>
      <c r="P930" s="144"/>
      <c r="Q930" s="144"/>
      <c r="R930" s="144"/>
      <c r="S930" s="144"/>
      <c r="T930" s="144"/>
      <c r="U930" s="144"/>
      <c r="V930" s="144"/>
      <c r="W930" s="66"/>
      <c r="X930" s="66"/>
      <c r="Y930" s="43"/>
      <c r="IM930" s="145"/>
      <c r="IN930" s="145"/>
    </row>
    <row r="931" s="10" customFormat="true" ht="23.85" hidden="true" customHeight="false" outlineLevel="1" collapsed="false">
      <c r="A931" s="49" t="s">
        <v>1735</v>
      </c>
      <c r="B931" s="50" t="s">
        <v>49</v>
      </c>
      <c r="C931" s="50" t="s">
        <v>1736</v>
      </c>
      <c r="D931" s="50" t="s">
        <v>80</v>
      </c>
      <c r="E931" s="45" t="s">
        <v>1737</v>
      </c>
      <c r="F931" s="7" t="s">
        <v>117</v>
      </c>
      <c r="G931" s="51" t="n">
        <v>1</v>
      </c>
      <c r="H931" s="52"/>
      <c r="I931" s="46" t="n">
        <f aca="false">$D$1116</f>
        <v>0</v>
      </c>
      <c r="J931" s="53" t="n">
        <f aca="false">TRUNC(H931*(1+I931),2)</f>
        <v>0</v>
      </c>
      <c r="K931" s="54" t="n">
        <f aca="false">TRUNC(J931*G931,2)</f>
        <v>0</v>
      </c>
      <c r="L931" s="140"/>
      <c r="M931" s="51"/>
      <c r="N931" s="7"/>
      <c r="O931" s="51"/>
      <c r="P931" s="51"/>
      <c r="Q931" s="51"/>
      <c r="R931" s="51"/>
      <c r="S931" s="51"/>
      <c r="T931" s="51"/>
      <c r="U931" s="51"/>
      <c r="V931" s="51" t="n">
        <f aca="false">K931</f>
        <v>0</v>
      </c>
      <c r="W931" s="50"/>
      <c r="X931" s="50"/>
      <c r="Y931" s="43"/>
      <c r="IM931" s="161"/>
      <c r="IN931" s="161"/>
    </row>
    <row r="932" s="10" customFormat="true" ht="23.85" hidden="true" customHeight="false" outlineLevel="1" collapsed="false">
      <c r="A932" s="49" t="s">
        <v>1738</v>
      </c>
      <c r="B932" s="50" t="s">
        <v>49</v>
      </c>
      <c r="C932" s="50" t="s">
        <v>1430</v>
      </c>
      <c r="D932" s="50" t="s">
        <v>80</v>
      </c>
      <c r="E932" s="45" t="s">
        <v>1431</v>
      </c>
      <c r="F932" s="7" t="s">
        <v>117</v>
      </c>
      <c r="G932" s="51" t="n">
        <v>2</v>
      </c>
      <c r="H932" s="52"/>
      <c r="I932" s="46" t="n">
        <f aca="false">$D$1116</f>
        <v>0</v>
      </c>
      <c r="J932" s="53" t="n">
        <f aca="false">TRUNC(H932*(1+I932),2)</f>
        <v>0</v>
      </c>
      <c r="K932" s="54" t="n">
        <f aca="false">TRUNC(J932*G932,2)</f>
        <v>0</v>
      </c>
      <c r="L932" s="140"/>
      <c r="M932" s="51"/>
      <c r="N932" s="7"/>
      <c r="O932" s="51"/>
      <c r="P932" s="51"/>
      <c r="Q932" s="51"/>
      <c r="R932" s="51"/>
      <c r="S932" s="51"/>
      <c r="T932" s="51"/>
      <c r="U932" s="51"/>
      <c r="V932" s="51" t="n">
        <f aca="false">K932</f>
        <v>0</v>
      </c>
      <c r="W932" s="50"/>
      <c r="X932" s="50"/>
      <c r="Y932" s="43"/>
      <c r="IM932" s="161"/>
      <c r="IN932" s="161"/>
    </row>
    <row r="933" s="10" customFormat="true" ht="14.15" hidden="true" customHeight="false" outlineLevel="1" collapsed="false">
      <c r="A933" s="49" t="s">
        <v>1739</v>
      </c>
      <c r="B933" s="50" t="s">
        <v>49</v>
      </c>
      <c r="C933" s="50" t="s">
        <v>1644</v>
      </c>
      <c r="D933" s="50" t="s">
        <v>51</v>
      </c>
      <c r="E933" s="45" t="s">
        <v>1645</v>
      </c>
      <c r="F933" s="7" t="s">
        <v>117</v>
      </c>
      <c r="G933" s="51" t="n">
        <v>8</v>
      </c>
      <c r="H933" s="52"/>
      <c r="I933" s="46" t="n">
        <f aca="false">$D$1116</f>
        <v>0</v>
      </c>
      <c r="J933" s="53" t="n">
        <f aca="false">TRUNC(H933*(1+I933),2)</f>
        <v>0</v>
      </c>
      <c r="K933" s="54" t="n">
        <f aca="false">TRUNC(J933*G933,2)</f>
        <v>0</v>
      </c>
      <c r="L933" s="140"/>
      <c r="M933" s="51"/>
      <c r="N933" s="7"/>
      <c r="O933" s="51"/>
      <c r="P933" s="51"/>
      <c r="Q933" s="51"/>
      <c r="R933" s="51"/>
      <c r="S933" s="51"/>
      <c r="T933" s="51"/>
      <c r="U933" s="51"/>
      <c r="V933" s="51" t="n">
        <f aca="false">K933</f>
        <v>0</v>
      </c>
      <c r="W933" s="50"/>
      <c r="X933" s="50"/>
      <c r="Y933" s="43"/>
      <c r="IM933" s="161"/>
      <c r="IN933" s="161"/>
    </row>
    <row r="934" s="10" customFormat="true" ht="23.85" hidden="true" customHeight="false" outlineLevel="1" collapsed="false">
      <c r="A934" s="49" t="s">
        <v>1740</v>
      </c>
      <c r="B934" s="50" t="s">
        <v>49</v>
      </c>
      <c r="C934" s="50" t="s">
        <v>1741</v>
      </c>
      <c r="D934" s="50" t="s">
        <v>51</v>
      </c>
      <c r="E934" s="45" t="s">
        <v>1742</v>
      </c>
      <c r="F934" s="7" t="s">
        <v>117</v>
      </c>
      <c r="G934" s="51" t="n">
        <v>8</v>
      </c>
      <c r="H934" s="52"/>
      <c r="I934" s="46" t="n">
        <f aca="false">$D$1116</f>
        <v>0</v>
      </c>
      <c r="J934" s="53" t="n">
        <f aca="false">TRUNC(H934*(1+I934),2)</f>
        <v>0</v>
      </c>
      <c r="K934" s="54" t="n">
        <f aca="false">TRUNC(J934*G934,2)</f>
        <v>0</v>
      </c>
      <c r="L934" s="140"/>
      <c r="M934" s="51"/>
      <c r="N934" s="7"/>
      <c r="O934" s="51"/>
      <c r="P934" s="51"/>
      <c r="Q934" s="51"/>
      <c r="R934" s="51"/>
      <c r="S934" s="51" t="n">
        <f aca="false">K934</f>
        <v>0</v>
      </c>
      <c r="T934" s="51"/>
      <c r="U934" s="51"/>
      <c r="V934" s="51"/>
      <c r="W934" s="50"/>
      <c r="X934" s="50"/>
      <c r="Y934" s="43"/>
      <c r="IM934" s="161"/>
      <c r="IN934" s="161"/>
    </row>
    <row r="935" s="10" customFormat="true" ht="23.85" hidden="true" customHeight="false" outlineLevel="1" collapsed="false">
      <c r="A935" s="49" t="s">
        <v>1743</v>
      </c>
      <c r="B935" s="50" t="s">
        <v>49</v>
      </c>
      <c r="C935" s="50" t="s">
        <v>1744</v>
      </c>
      <c r="D935" s="50" t="s">
        <v>51</v>
      </c>
      <c r="E935" s="45" t="s">
        <v>1745</v>
      </c>
      <c r="F935" s="7" t="s">
        <v>130</v>
      </c>
      <c r="G935" s="51" t="n">
        <v>50</v>
      </c>
      <c r="H935" s="52"/>
      <c r="I935" s="46" t="n">
        <f aca="false">$D$1116</f>
        <v>0</v>
      </c>
      <c r="J935" s="53" t="n">
        <f aca="false">TRUNC(H935*(1+I935),2)</f>
        <v>0</v>
      </c>
      <c r="K935" s="54" t="n">
        <f aca="false">TRUNC(J935*G935,2)</f>
        <v>0</v>
      </c>
      <c r="L935" s="140"/>
      <c r="M935" s="51"/>
      <c r="N935" s="7"/>
      <c r="O935" s="51"/>
      <c r="P935" s="51"/>
      <c r="Q935" s="51"/>
      <c r="R935" s="51"/>
      <c r="S935" s="51" t="n">
        <f aca="false">K935</f>
        <v>0</v>
      </c>
      <c r="T935" s="51"/>
      <c r="U935" s="51"/>
      <c r="V935" s="51"/>
      <c r="W935" s="50"/>
      <c r="X935" s="50"/>
      <c r="Y935" s="43"/>
      <c r="IM935" s="161"/>
      <c r="IN935" s="161"/>
    </row>
    <row r="936" s="10" customFormat="true" ht="23.85" hidden="true" customHeight="false" outlineLevel="1" collapsed="false">
      <c r="A936" s="49" t="s">
        <v>1746</v>
      </c>
      <c r="B936" s="50" t="s">
        <v>49</v>
      </c>
      <c r="C936" s="50" t="s">
        <v>214</v>
      </c>
      <c r="D936" s="50" t="s">
        <v>51</v>
      </c>
      <c r="E936" s="45" t="s">
        <v>873</v>
      </c>
      <c r="F936" s="7" t="s">
        <v>121</v>
      </c>
      <c r="G936" s="51" t="n">
        <v>5.28</v>
      </c>
      <c r="H936" s="52"/>
      <c r="I936" s="46" t="n">
        <f aca="false">$D$1116</f>
        <v>0</v>
      </c>
      <c r="J936" s="53" t="n">
        <f aca="false">TRUNC(H936*(1+I936),2)</f>
        <v>0</v>
      </c>
      <c r="K936" s="54" t="n">
        <f aca="false">TRUNC(J936*G936,2)</f>
        <v>0</v>
      </c>
      <c r="L936" s="140"/>
      <c r="M936" s="51"/>
      <c r="N936" s="7"/>
      <c r="O936" s="51"/>
      <c r="P936" s="51"/>
      <c r="Q936" s="51"/>
      <c r="R936" s="51"/>
      <c r="S936" s="51" t="n">
        <f aca="false">K936</f>
        <v>0</v>
      </c>
      <c r="T936" s="51"/>
      <c r="U936" s="51"/>
      <c r="V936" s="51"/>
      <c r="W936" s="50"/>
      <c r="X936" s="50"/>
      <c r="Y936" s="43"/>
      <c r="IM936" s="161"/>
      <c r="IN936" s="161"/>
    </row>
    <row r="937" s="10" customFormat="true" ht="14.15" hidden="true" customHeight="false" outlineLevel="1" collapsed="false">
      <c r="A937" s="49" t="s">
        <v>1747</v>
      </c>
      <c r="B937" s="50" t="s">
        <v>49</v>
      </c>
      <c r="C937" s="50" t="s">
        <v>875</v>
      </c>
      <c r="D937" s="50" t="s">
        <v>51</v>
      </c>
      <c r="E937" s="45" t="s">
        <v>876</v>
      </c>
      <c r="F937" s="7" t="s">
        <v>121</v>
      </c>
      <c r="G937" s="51" t="n">
        <v>5.28</v>
      </c>
      <c r="H937" s="52"/>
      <c r="I937" s="46" t="n">
        <f aca="false">$D$1116</f>
        <v>0</v>
      </c>
      <c r="J937" s="53" t="n">
        <f aca="false">TRUNC(H937*(1+I937),2)</f>
        <v>0</v>
      </c>
      <c r="K937" s="54" t="n">
        <f aca="false">TRUNC(J937*G937,2)</f>
        <v>0</v>
      </c>
      <c r="L937" s="140"/>
      <c r="M937" s="51"/>
      <c r="N937" s="7"/>
      <c r="O937" s="51"/>
      <c r="P937" s="51"/>
      <c r="Q937" s="51"/>
      <c r="R937" s="51"/>
      <c r="S937" s="51" t="n">
        <f aca="false">K937</f>
        <v>0</v>
      </c>
      <c r="T937" s="51"/>
      <c r="U937" s="51"/>
      <c r="V937" s="51"/>
      <c r="W937" s="50"/>
      <c r="X937" s="50"/>
      <c r="Y937" s="43"/>
      <c r="IM937" s="161"/>
      <c r="IN937" s="161"/>
    </row>
    <row r="938" s="10" customFormat="true" ht="23.85" hidden="true" customHeight="false" outlineLevel="1" collapsed="false">
      <c r="A938" s="49" t="s">
        <v>1748</v>
      </c>
      <c r="B938" s="50" t="s">
        <v>49</v>
      </c>
      <c r="C938" s="50" t="s">
        <v>1749</v>
      </c>
      <c r="D938" s="50" t="s">
        <v>51</v>
      </c>
      <c r="E938" s="45" t="s">
        <v>1750</v>
      </c>
      <c r="F938" s="7" t="s">
        <v>130</v>
      </c>
      <c r="G938" s="51" t="n">
        <v>4</v>
      </c>
      <c r="H938" s="52"/>
      <c r="I938" s="46" t="n">
        <f aca="false">$D$1116</f>
        <v>0</v>
      </c>
      <c r="J938" s="53" t="n">
        <f aca="false">TRUNC(H938*(1+I938),2)</f>
        <v>0</v>
      </c>
      <c r="K938" s="54" t="n">
        <f aca="false">TRUNC(J938*G938,2)</f>
        <v>0</v>
      </c>
      <c r="L938" s="140"/>
      <c r="M938" s="51"/>
      <c r="N938" s="7"/>
      <c r="O938" s="51"/>
      <c r="P938" s="51"/>
      <c r="Q938" s="51"/>
      <c r="R938" s="51"/>
      <c r="S938" s="51" t="n">
        <f aca="false">K938</f>
        <v>0</v>
      </c>
      <c r="T938" s="51"/>
      <c r="U938" s="51"/>
      <c r="V938" s="51"/>
      <c r="W938" s="50"/>
      <c r="X938" s="50"/>
      <c r="Y938" s="43"/>
      <c r="IM938" s="161"/>
      <c r="IN938" s="161"/>
    </row>
    <row r="939" s="10" customFormat="true" ht="46.25" hidden="true" customHeight="false" outlineLevel="1" collapsed="false">
      <c r="A939" s="49" t="s">
        <v>1751</v>
      </c>
      <c r="B939" s="50" t="s">
        <v>49</v>
      </c>
      <c r="C939" s="50" t="s">
        <v>1752</v>
      </c>
      <c r="D939" s="50" t="s">
        <v>51</v>
      </c>
      <c r="E939" s="45" t="s">
        <v>1753</v>
      </c>
      <c r="F939" s="7" t="s">
        <v>130</v>
      </c>
      <c r="G939" s="51" t="n">
        <v>4</v>
      </c>
      <c r="H939" s="52"/>
      <c r="I939" s="46" t="n">
        <f aca="false">$D$1116</f>
        <v>0</v>
      </c>
      <c r="J939" s="53" t="n">
        <f aca="false">TRUNC(H939*(1+I939),2)</f>
        <v>0</v>
      </c>
      <c r="K939" s="54" t="n">
        <f aca="false">TRUNC(J939*G939,2)</f>
        <v>0</v>
      </c>
      <c r="L939" s="140"/>
      <c r="M939" s="51"/>
      <c r="N939" s="7"/>
      <c r="O939" s="51"/>
      <c r="P939" s="51"/>
      <c r="Q939" s="51"/>
      <c r="R939" s="51"/>
      <c r="S939" s="51" t="n">
        <f aca="false">K939</f>
        <v>0</v>
      </c>
      <c r="T939" s="51"/>
      <c r="U939" s="51"/>
      <c r="V939" s="51"/>
      <c r="W939" s="50"/>
      <c r="X939" s="50"/>
      <c r="Y939" s="43"/>
      <c r="IM939" s="161"/>
      <c r="IN939" s="161"/>
    </row>
    <row r="940" s="10" customFormat="true" ht="14.15" hidden="true" customHeight="false" outlineLevel="1" collapsed="false">
      <c r="A940" s="49" t="s">
        <v>1754</v>
      </c>
      <c r="B940" s="50" t="s">
        <v>49</v>
      </c>
      <c r="C940" s="50" t="s">
        <v>1755</v>
      </c>
      <c r="D940" s="50" t="s">
        <v>51</v>
      </c>
      <c r="E940" s="45" t="s">
        <v>1756</v>
      </c>
      <c r="F940" s="7" t="s">
        <v>117</v>
      </c>
      <c r="G940" s="51" t="n">
        <v>2</v>
      </c>
      <c r="H940" s="52"/>
      <c r="I940" s="46" t="n">
        <f aca="false">$D$1116</f>
        <v>0</v>
      </c>
      <c r="J940" s="53" t="n">
        <f aca="false">TRUNC(H940*(1+I940),2)</f>
        <v>0</v>
      </c>
      <c r="K940" s="54" t="n">
        <f aca="false">TRUNC(J940*G940,2)</f>
        <v>0</v>
      </c>
      <c r="L940" s="140"/>
      <c r="M940" s="51"/>
      <c r="N940" s="7"/>
      <c r="O940" s="51"/>
      <c r="P940" s="51"/>
      <c r="Q940" s="51"/>
      <c r="R940" s="51"/>
      <c r="S940" s="51" t="n">
        <f aca="false">K940</f>
        <v>0</v>
      </c>
      <c r="T940" s="51"/>
      <c r="U940" s="51"/>
      <c r="V940" s="51"/>
      <c r="W940" s="50"/>
      <c r="X940" s="50"/>
      <c r="Y940" s="43"/>
      <c r="IM940" s="161"/>
      <c r="IN940" s="161"/>
    </row>
    <row r="941" s="10" customFormat="true" ht="35.05" hidden="true" customHeight="false" outlineLevel="1" collapsed="false">
      <c r="A941" s="49" t="s">
        <v>1757</v>
      </c>
      <c r="B941" s="50" t="s">
        <v>49</v>
      </c>
      <c r="C941" s="50" t="s">
        <v>1447</v>
      </c>
      <c r="D941" s="50" t="s">
        <v>51</v>
      </c>
      <c r="E941" s="45" t="s">
        <v>1448</v>
      </c>
      <c r="F941" s="7" t="s">
        <v>117</v>
      </c>
      <c r="G941" s="51" t="n">
        <v>2</v>
      </c>
      <c r="H941" s="52"/>
      <c r="I941" s="46" t="n">
        <f aca="false">$D$1116</f>
        <v>0</v>
      </c>
      <c r="J941" s="53" t="n">
        <f aca="false">TRUNC(H941*(1+I941),2)</f>
        <v>0</v>
      </c>
      <c r="K941" s="54" t="n">
        <f aca="false">TRUNC(J941*G941,2)</f>
        <v>0</v>
      </c>
      <c r="L941" s="140"/>
      <c r="M941" s="51"/>
      <c r="N941" s="7"/>
      <c r="O941" s="51"/>
      <c r="P941" s="51"/>
      <c r="Q941" s="51"/>
      <c r="R941" s="51"/>
      <c r="S941" s="51" t="n">
        <f aca="false">K941</f>
        <v>0</v>
      </c>
      <c r="T941" s="51"/>
      <c r="U941" s="51"/>
      <c r="V941" s="51"/>
      <c r="W941" s="50"/>
      <c r="X941" s="50"/>
      <c r="Y941" s="43"/>
      <c r="IM941" s="161"/>
      <c r="IN941" s="161"/>
    </row>
    <row r="942" s="138" customFormat="true" ht="14.15" hidden="false" customHeight="false" outlineLevel="0" collapsed="false">
      <c r="A942" s="113" t="s">
        <v>1758</v>
      </c>
      <c r="B942" s="82"/>
      <c r="C942" s="82"/>
      <c r="D942" s="82"/>
      <c r="E942" s="36" t="s">
        <v>1759</v>
      </c>
      <c r="F942" s="37"/>
      <c r="G942" s="37"/>
      <c r="H942" s="52"/>
      <c r="I942" s="37"/>
      <c r="J942" s="37"/>
      <c r="K942" s="39"/>
      <c r="L942" s="40" t="n">
        <f aca="false">SUM(K945:K965)</f>
        <v>0</v>
      </c>
      <c r="M942" s="41" t="e">
        <f aca="false">(L942)/$L$1115</f>
        <v>#DIV/0!</v>
      </c>
      <c r="N942" s="42" t="n">
        <f aca="false">SUM(O942:V942)-K942</f>
        <v>0</v>
      </c>
      <c r="O942" s="40" t="str">
        <f aca="false">IF(SUM(O945:O965)&gt;0,SUM(O945:O965),"-")</f>
        <v>-</v>
      </c>
      <c r="P942" s="40" t="str">
        <f aca="false">IF(SUM(P945:P965)&gt;0,SUM(P945:P965),"-")</f>
        <v>-</v>
      </c>
      <c r="Q942" s="40" t="str">
        <f aca="false">IF(SUM(Q945:Q965)&gt;0,SUM(Q945:Q965),"-")</f>
        <v>-</v>
      </c>
      <c r="R942" s="40" t="str">
        <f aca="false">IF(SUM(R945:R965)&gt;0,SUM(R945:R965),"-")</f>
        <v>-</v>
      </c>
      <c r="S942" s="40" t="str">
        <f aca="false">IF(SUM(S945:S965)&gt;0,SUM(S945:S965),"-")</f>
        <v>-</v>
      </c>
      <c r="T942" s="40" t="str">
        <f aca="false">IF(SUM(T945:T965)&gt;0,SUM(T945:T965),"-")</f>
        <v>-</v>
      </c>
      <c r="U942" s="40" t="str">
        <f aca="false">IF(SUM(U945:U965)&gt;0,SUM(U945:U965),"-")</f>
        <v>-</v>
      </c>
      <c r="V942" s="40" t="str">
        <f aca="false">IF(SUM(V945:V965)&gt;0,SUM(V945:V965),"-")</f>
        <v>-</v>
      </c>
      <c r="W942" s="40" t="str">
        <f aca="false">IF(SUM(W945:W965)&gt;0,SUM(W945:W965),"-")</f>
        <v>-</v>
      </c>
      <c r="X942" s="40" t="str">
        <f aca="false">IF(SUM(X945:X965)&gt;0,SUM(X945:X965),"-")</f>
        <v>-</v>
      </c>
      <c r="Y942" s="43"/>
      <c r="IM942" s="139"/>
      <c r="IN942" s="139"/>
    </row>
    <row r="943" s="10" customFormat="true" ht="14.15" hidden="false" customHeight="false" outlineLevel="0" collapsed="false">
      <c r="A943" s="49"/>
      <c r="B943" s="83"/>
      <c r="C943" s="83"/>
      <c r="D943" s="83"/>
      <c r="E943" s="3"/>
      <c r="F943" s="7"/>
      <c r="G943" s="7"/>
      <c r="H943" s="52"/>
      <c r="I943" s="7"/>
      <c r="J943" s="7"/>
      <c r="K943" s="51"/>
      <c r="L943" s="140"/>
      <c r="M943" s="60"/>
      <c r="N943" s="46" t="n">
        <f aca="false">SUM(O943:V943)-K943</f>
        <v>0</v>
      </c>
      <c r="O943" s="7"/>
      <c r="P943" s="7"/>
      <c r="Q943" s="46"/>
      <c r="R943" s="46"/>
      <c r="S943" s="46"/>
      <c r="T943" s="46"/>
      <c r="U943" s="46"/>
      <c r="V943" s="46"/>
      <c r="W943" s="50"/>
      <c r="X943" s="50"/>
      <c r="IM943" s="21"/>
      <c r="IN943" s="21"/>
    </row>
    <row r="944" s="166" customFormat="true" ht="14.15" hidden="true" customHeight="false" outlineLevel="1" collapsed="false">
      <c r="A944" s="65" t="s">
        <v>1760</v>
      </c>
      <c r="B944" s="66"/>
      <c r="C944" s="66"/>
      <c r="D944" s="66"/>
      <c r="E944" s="36" t="s">
        <v>1761</v>
      </c>
      <c r="F944" s="71"/>
      <c r="G944" s="69"/>
      <c r="H944" s="52"/>
      <c r="I944" s="70"/>
      <c r="J944" s="162"/>
      <c r="K944" s="163"/>
      <c r="L944" s="164"/>
      <c r="M944" s="165"/>
      <c r="N944" s="71" t="n">
        <f aca="false">SUM(O944:V944)-K944</f>
        <v>0</v>
      </c>
      <c r="O944" s="69"/>
      <c r="P944" s="69"/>
      <c r="Q944" s="69"/>
      <c r="R944" s="69"/>
      <c r="S944" s="69"/>
      <c r="T944" s="69"/>
      <c r="U944" s="69"/>
      <c r="V944" s="69"/>
      <c r="W944" s="71"/>
      <c r="X944" s="71"/>
      <c r="Y944" s="72"/>
      <c r="IM944" s="145"/>
      <c r="IN944" s="145"/>
    </row>
    <row r="945" s="141" customFormat="true" ht="14.15" hidden="true" customHeight="false" outlineLevel="1" collapsed="false">
      <c r="A945" s="49" t="s">
        <v>1762</v>
      </c>
      <c r="B945" s="50" t="s">
        <v>49</v>
      </c>
      <c r="C945" s="50" t="s">
        <v>1763</v>
      </c>
      <c r="D945" s="50" t="s">
        <v>80</v>
      </c>
      <c r="E945" s="45" t="s">
        <v>1764</v>
      </c>
      <c r="F945" s="7" t="s">
        <v>117</v>
      </c>
      <c r="G945" s="51" t="n">
        <v>40</v>
      </c>
      <c r="H945" s="52"/>
      <c r="I945" s="46" t="n">
        <f aca="false">$D$1116</f>
        <v>0</v>
      </c>
      <c r="J945" s="53" t="n">
        <f aca="false">TRUNC(H945*(1+I945),2)</f>
        <v>0</v>
      </c>
      <c r="K945" s="54" t="n">
        <f aca="false">TRUNC(J945*G945,2)</f>
        <v>0</v>
      </c>
      <c r="L945" s="140"/>
      <c r="M945" s="60"/>
      <c r="N945" s="7" t="n">
        <f aca="false">SUM(O945:V945)-K945</f>
        <v>0</v>
      </c>
      <c r="O945" s="51" t="n">
        <f aca="false">K945</f>
        <v>0</v>
      </c>
      <c r="P945" s="51"/>
      <c r="Q945" s="51"/>
      <c r="R945" s="51"/>
      <c r="S945" s="51"/>
      <c r="T945" s="51"/>
      <c r="U945" s="51"/>
      <c r="V945" s="51"/>
      <c r="W945" s="7"/>
      <c r="X945" s="7"/>
      <c r="Y945" s="9"/>
      <c r="IM945" s="21"/>
      <c r="IN945" s="21"/>
    </row>
    <row r="946" s="10" customFormat="true" ht="14.15" hidden="true" customHeight="false" outlineLevel="1" collapsed="false">
      <c r="A946" s="49" t="s">
        <v>1765</v>
      </c>
      <c r="B946" s="50" t="s">
        <v>49</v>
      </c>
      <c r="C946" s="50" t="s">
        <v>1766</v>
      </c>
      <c r="D946" s="50" t="s">
        <v>80</v>
      </c>
      <c r="E946" s="45" t="s">
        <v>1767</v>
      </c>
      <c r="F946" s="7" t="s">
        <v>117</v>
      </c>
      <c r="G946" s="51" t="n">
        <v>1</v>
      </c>
      <c r="H946" s="52"/>
      <c r="I946" s="46" t="n">
        <f aca="false">$D$1116</f>
        <v>0</v>
      </c>
      <c r="J946" s="53" t="n">
        <f aca="false">TRUNC(H946*(1+I946),2)</f>
        <v>0</v>
      </c>
      <c r="K946" s="54" t="n">
        <f aca="false">TRUNC(J946*G946,2)</f>
        <v>0</v>
      </c>
      <c r="L946" s="140"/>
      <c r="M946" s="60"/>
      <c r="N946" s="7" t="n">
        <f aca="false">SUM(O946:V946)-K946</f>
        <v>0</v>
      </c>
      <c r="O946" s="51"/>
      <c r="P946" s="51"/>
      <c r="Q946" s="51"/>
      <c r="R946" s="51"/>
      <c r="S946" s="51"/>
      <c r="T946" s="51"/>
      <c r="U946" s="51"/>
      <c r="V946" s="51"/>
      <c r="W946" s="51" t="n">
        <f aca="false">K946</f>
        <v>0</v>
      </c>
      <c r="X946" s="51"/>
      <c r="IM946" s="21"/>
      <c r="IN946" s="21"/>
    </row>
    <row r="947" s="10" customFormat="true" ht="14.15" hidden="true" customHeight="false" outlineLevel="1" collapsed="false">
      <c r="A947" s="49" t="s">
        <v>1768</v>
      </c>
      <c r="B947" s="50" t="s">
        <v>49</v>
      </c>
      <c r="C947" s="50" t="s">
        <v>1769</v>
      </c>
      <c r="D947" s="50" t="s">
        <v>80</v>
      </c>
      <c r="E947" s="45" t="s">
        <v>1770</v>
      </c>
      <c r="F947" s="7" t="s">
        <v>117</v>
      </c>
      <c r="G947" s="51" t="n">
        <v>1</v>
      </c>
      <c r="H947" s="52"/>
      <c r="I947" s="46" t="n">
        <f aca="false">$D$1116</f>
        <v>0</v>
      </c>
      <c r="J947" s="53" t="n">
        <f aca="false">TRUNC(H947*(1+I947),2)</f>
        <v>0</v>
      </c>
      <c r="K947" s="54" t="n">
        <f aca="false">TRUNC(J947*G947,2)</f>
        <v>0</v>
      </c>
      <c r="L947" s="140"/>
      <c r="M947" s="60"/>
      <c r="N947" s="7" t="n">
        <f aca="false">SUM(O947:V947)-K947</f>
        <v>0</v>
      </c>
      <c r="O947" s="51"/>
      <c r="P947" s="51"/>
      <c r="Q947" s="51"/>
      <c r="R947" s="51"/>
      <c r="S947" s="51" t="n">
        <f aca="false">K947</f>
        <v>0</v>
      </c>
      <c r="T947" s="51"/>
      <c r="U947" s="51"/>
      <c r="V947" s="51"/>
      <c r="W947" s="51"/>
      <c r="X947" s="51"/>
      <c r="IM947" s="21"/>
      <c r="IN947" s="21"/>
    </row>
    <row r="948" s="10" customFormat="true" ht="14.15" hidden="true" customHeight="false" outlineLevel="1" collapsed="false">
      <c r="A948" s="49" t="s">
        <v>1771</v>
      </c>
      <c r="B948" s="50" t="s">
        <v>49</v>
      </c>
      <c r="C948" s="50" t="s">
        <v>1772</v>
      </c>
      <c r="D948" s="50" t="s">
        <v>80</v>
      </c>
      <c r="E948" s="45" t="s">
        <v>1773</v>
      </c>
      <c r="F948" s="7" t="s">
        <v>117</v>
      </c>
      <c r="G948" s="51" t="n">
        <v>1</v>
      </c>
      <c r="H948" s="52"/>
      <c r="I948" s="46" t="n">
        <f aca="false">$D$1116</f>
        <v>0</v>
      </c>
      <c r="J948" s="53" t="n">
        <f aca="false">TRUNC(H948*(1+I948),2)</f>
        <v>0</v>
      </c>
      <c r="K948" s="54" t="n">
        <f aca="false">TRUNC(J948*G948,2)</f>
        <v>0</v>
      </c>
      <c r="L948" s="140"/>
      <c r="M948" s="60"/>
      <c r="N948" s="7" t="n">
        <f aca="false">SUM(O948:V948)-K948</f>
        <v>0</v>
      </c>
      <c r="O948" s="51"/>
      <c r="P948" s="51"/>
      <c r="Q948" s="51"/>
      <c r="R948" s="51"/>
      <c r="S948" s="51"/>
      <c r="T948" s="51"/>
      <c r="U948" s="51"/>
      <c r="V948" s="51"/>
      <c r="W948" s="51" t="n">
        <f aca="false">K948</f>
        <v>0</v>
      </c>
      <c r="X948" s="51"/>
      <c r="IM948" s="21"/>
      <c r="IN948" s="21"/>
    </row>
    <row r="949" s="10" customFormat="true" ht="14.15" hidden="true" customHeight="false" outlineLevel="1" collapsed="false">
      <c r="A949" s="49" t="s">
        <v>1774</v>
      </c>
      <c r="B949" s="50" t="s">
        <v>49</v>
      </c>
      <c r="C949" s="50" t="s">
        <v>1775</v>
      </c>
      <c r="D949" s="50" t="s">
        <v>80</v>
      </c>
      <c r="E949" s="45" t="s">
        <v>1776</v>
      </c>
      <c r="F949" s="7" t="s">
        <v>117</v>
      </c>
      <c r="G949" s="51" t="n">
        <v>1</v>
      </c>
      <c r="H949" s="52"/>
      <c r="I949" s="46" t="n">
        <f aca="false">$D$1116</f>
        <v>0</v>
      </c>
      <c r="J949" s="53" t="n">
        <f aca="false">TRUNC(H949*(1+I949),2)</f>
        <v>0</v>
      </c>
      <c r="K949" s="54" t="n">
        <f aca="false">TRUNC(J949*G949,2)</f>
        <v>0</v>
      </c>
      <c r="L949" s="140"/>
      <c r="M949" s="60"/>
      <c r="N949" s="7" t="n">
        <f aca="false">SUM(O949:V949)-K949</f>
        <v>0</v>
      </c>
      <c r="O949" s="51"/>
      <c r="P949" s="51"/>
      <c r="Q949" s="51"/>
      <c r="R949" s="51"/>
      <c r="S949" s="51" t="n">
        <f aca="false">K949</f>
        <v>0</v>
      </c>
      <c r="T949" s="51"/>
      <c r="U949" s="51"/>
      <c r="V949" s="51"/>
      <c r="W949" s="51"/>
      <c r="X949" s="51"/>
      <c r="IM949" s="21"/>
      <c r="IN949" s="21"/>
    </row>
    <row r="950" s="10" customFormat="true" ht="23.85" hidden="true" customHeight="false" outlineLevel="1" collapsed="false">
      <c r="A950" s="49" t="s">
        <v>1777</v>
      </c>
      <c r="B950" s="50" t="s">
        <v>49</v>
      </c>
      <c r="C950" s="50" t="s">
        <v>1778</v>
      </c>
      <c r="D950" s="50" t="s">
        <v>80</v>
      </c>
      <c r="E950" s="45" t="s">
        <v>1779</v>
      </c>
      <c r="F950" s="7" t="s">
        <v>117</v>
      </c>
      <c r="G950" s="51" t="n">
        <v>1</v>
      </c>
      <c r="H950" s="52"/>
      <c r="I950" s="46" t="n">
        <f aca="false">$D$1116</f>
        <v>0</v>
      </c>
      <c r="J950" s="53" t="n">
        <f aca="false">TRUNC(H950*(1+I950),2)</f>
        <v>0</v>
      </c>
      <c r="K950" s="54" t="n">
        <f aca="false">TRUNC(J950*G950,2)</f>
        <v>0</v>
      </c>
      <c r="L950" s="140"/>
      <c r="M950" s="60"/>
      <c r="N950" s="7" t="n">
        <f aca="false">SUM(O950:V950)-K950</f>
        <v>0</v>
      </c>
      <c r="O950" s="51"/>
      <c r="P950" s="51"/>
      <c r="Q950" s="51"/>
      <c r="R950" s="51"/>
      <c r="S950" s="51"/>
      <c r="T950" s="51"/>
      <c r="U950" s="51"/>
      <c r="V950" s="51"/>
      <c r="W950" s="51" t="n">
        <f aca="false">K950</f>
        <v>0</v>
      </c>
      <c r="X950" s="51"/>
      <c r="IM950" s="21"/>
      <c r="IN950" s="21"/>
    </row>
    <row r="951" s="10" customFormat="true" ht="23.85" hidden="true" customHeight="false" outlineLevel="1" collapsed="false">
      <c r="A951" s="49" t="s">
        <v>1780</v>
      </c>
      <c r="B951" s="50" t="s">
        <v>49</v>
      </c>
      <c r="C951" s="50" t="s">
        <v>1781</v>
      </c>
      <c r="D951" s="50" t="s">
        <v>80</v>
      </c>
      <c r="E951" s="45" t="s">
        <v>1782</v>
      </c>
      <c r="F951" s="7" t="s">
        <v>117</v>
      </c>
      <c r="G951" s="51" t="n">
        <v>48</v>
      </c>
      <c r="H951" s="52"/>
      <c r="I951" s="46" t="n">
        <f aca="false">$D$1116</f>
        <v>0</v>
      </c>
      <c r="J951" s="53" t="n">
        <f aca="false">TRUNC(H951*(1+I951),2)</f>
        <v>0</v>
      </c>
      <c r="K951" s="54" t="n">
        <f aca="false">TRUNC(J951*G951,2)</f>
        <v>0</v>
      </c>
      <c r="L951" s="140"/>
      <c r="M951" s="60"/>
      <c r="N951" s="7" t="n">
        <f aca="false">SUM(O951:V951)-K951</f>
        <v>0</v>
      </c>
      <c r="O951" s="51"/>
      <c r="P951" s="51"/>
      <c r="Q951" s="51"/>
      <c r="R951" s="51"/>
      <c r="S951" s="51"/>
      <c r="T951" s="51"/>
      <c r="U951" s="51"/>
      <c r="V951" s="51"/>
      <c r="W951" s="51"/>
      <c r="X951" s="51" t="n">
        <f aca="false">K951</f>
        <v>0</v>
      </c>
      <c r="IM951" s="21"/>
      <c r="IN951" s="21"/>
    </row>
    <row r="952" s="10" customFormat="true" ht="35.05" hidden="true" customHeight="false" outlineLevel="1" collapsed="false">
      <c r="A952" s="49" t="s">
        <v>1783</v>
      </c>
      <c r="B952" s="50" t="s">
        <v>49</v>
      </c>
      <c r="C952" s="50" t="s">
        <v>1784</v>
      </c>
      <c r="D952" s="50" t="s">
        <v>80</v>
      </c>
      <c r="E952" s="45" t="s">
        <v>1785</v>
      </c>
      <c r="F952" s="7" t="s">
        <v>117</v>
      </c>
      <c r="G952" s="51" t="n">
        <v>24</v>
      </c>
      <c r="H952" s="52"/>
      <c r="I952" s="46" t="n">
        <f aca="false">$D$1116</f>
        <v>0</v>
      </c>
      <c r="J952" s="53" t="n">
        <f aca="false">TRUNC(H952*(1+I952),2)</f>
        <v>0</v>
      </c>
      <c r="K952" s="54" t="n">
        <f aca="false">TRUNC(J952*G952,2)</f>
        <v>0</v>
      </c>
      <c r="L952" s="140"/>
      <c r="M952" s="60"/>
      <c r="N952" s="7" t="n">
        <f aca="false">SUM(O952:V952)-K952</f>
        <v>0</v>
      </c>
      <c r="O952" s="51"/>
      <c r="P952" s="51"/>
      <c r="Q952" s="51"/>
      <c r="R952" s="51"/>
      <c r="S952" s="51"/>
      <c r="T952" s="51"/>
      <c r="U952" s="51"/>
      <c r="V952" s="51"/>
      <c r="W952" s="51"/>
      <c r="X952" s="51" t="n">
        <f aca="false">K952</f>
        <v>0</v>
      </c>
      <c r="IM952" s="21"/>
      <c r="IN952" s="21"/>
    </row>
    <row r="953" s="10" customFormat="true" ht="14.15" hidden="true" customHeight="false" outlineLevel="1" collapsed="false">
      <c r="A953" s="49" t="s">
        <v>1786</v>
      </c>
      <c r="B953" s="50" t="s">
        <v>49</v>
      </c>
      <c r="C953" s="50" t="s">
        <v>1787</v>
      </c>
      <c r="D953" s="50" t="s">
        <v>80</v>
      </c>
      <c r="E953" s="45" t="s">
        <v>1788</v>
      </c>
      <c r="F953" s="7" t="s">
        <v>117</v>
      </c>
      <c r="G953" s="51" t="n">
        <v>72</v>
      </c>
      <c r="H953" s="52"/>
      <c r="I953" s="46" t="n">
        <f aca="false">$D$1116</f>
        <v>0</v>
      </c>
      <c r="J953" s="53" t="n">
        <f aca="false">TRUNC(H953*(1+I953),2)</f>
        <v>0</v>
      </c>
      <c r="K953" s="54" t="n">
        <f aca="false">TRUNC(J953*G953,2)</f>
        <v>0</v>
      </c>
      <c r="L953" s="140"/>
      <c r="M953" s="60"/>
      <c r="N953" s="7" t="n">
        <f aca="false">SUM(O953:V953)-K953</f>
        <v>0</v>
      </c>
      <c r="O953" s="51"/>
      <c r="P953" s="51"/>
      <c r="Q953" s="51"/>
      <c r="R953" s="51"/>
      <c r="S953" s="51"/>
      <c r="T953" s="51"/>
      <c r="U953" s="51"/>
      <c r="V953" s="51"/>
      <c r="W953" s="51"/>
      <c r="X953" s="51" t="n">
        <f aca="false">K953</f>
        <v>0</v>
      </c>
      <c r="IM953" s="21"/>
      <c r="IN953" s="21"/>
    </row>
    <row r="954" s="10" customFormat="true" ht="14.15" hidden="true" customHeight="false" outlineLevel="1" collapsed="false">
      <c r="A954" s="49" t="s">
        <v>1789</v>
      </c>
      <c r="B954" s="50" t="s">
        <v>49</v>
      </c>
      <c r="C954" s="50" t="s">
        <v>1790</v>
      </c>
      <c r="D954" s="50" t="s">
        <v>80</v>
      </c>
      <c r="E954" s="45" t="s">
        <v>1791</v>
      </c>
      <c r="F954" s="7" t="s">
        <v>117</v>
      </c>
      <c r="G954" s="51" t="n">
        <v>5</v>
      </c>
      <c r="H954" s="52"/>
      <c r="I954" s="46" t="n">
        <f aca="false">$D$1116</f>
        <v>0</v>
      </c>
      <c r="J954" s="53" t="n">
        <f aca="false">TRUNC(H954*(1+I954),2)</f>
        <v>0</v>
      </c>
      <c r="K954" s="54" t="n">
        <f aca="false">TRUNC(J954*G954,2)</f>
        <v>0</v>
      </c>
      <c r="L954" s="140"/>
      <c r="M954" s="60"/>
      <c r="N954" s="7" t="n">
        <f aca="false">SUM(O954:V954)-K954</f>
        <v>0</v>
      </c>
      <c r="O954" s="51"/>
      <c r="P954" s="51"/>
      <c r="Q954" s="51"/>
      <c r="R954" s="51"/>
      <c r="S954" s="51"/>
      <c r="T954" s="51"/>
      <c r="U954" s="51"/>
      <c r="V954" s="51"/>
      <c r="W954" s="51"/>
      <c r="X954" s="51" t="n">
        <f aca="false">K954</f>
        <v>0</v>
      </c>
      <c r="IM954" s="21"/>
      <c r="IN954" s="21"/>
    </row>
    <row r="955" s="10" customFormat="true" ht="23.85" hidden="true" customHeight="false" outlineLevel="1" collapsed="false">
      <c r="A955" s="49" t="s">
        <v>1792</v>
      </c>
      <c r="B955" s="50" t="s">
        <v>49</v>
      </c>
      <c r="C955" s="50" t="s">
        <v>1793</v>
      </c>
      <c r="D955" s="50" t="s">
        <v>80</v>
      </c>
      <c r="E955" s="45" t="s">
        <v>1794</v>
      </c>
      <c r="F955" s="7" t="s">
        <v>117</v>
      </c>
      <c r="G955" s="51" t="n">
        <v>5</v>
      </c>
      <c r="H955" s="52"/>
      <c r="I955" s="46" t="n">
        <f aca="false">$D$1116</f>
        <v>0</v>
      </c>
      <c r="J955" s="53" t="n">
        <f aca="false">TRUNC(H955*(1+I955),2)</f>
        <v>0</v>
      </c>
      <c r="K955" s="54" t="n">
        <f aca="false">TRUNC(J955*G955,2)</f>
        <v>0</v>
      </c>
      <c r="L955" s="140"/>
      <c r="M955" s="60"/>
      <c r="N955" s="7" t="n">
        <f aca="false">SUM(O955:V955)-K955</f>
        <v>0</v>
      </c>
      <c r="O955" s="51"/>
      <c r="P955" s="51"/>
      <c r="Q955" s="51"/>
      <c r="R955" s="51"/>
      <c r="S955" s="51"/>
      <c r="T955" s="51"/>
      <c r="U955" s="51"/>
      <c r="V955" s="51"/>
      <c r="W955" s="51"/>
      <c r="X955" s="51" t="n">
        <f aca="false">K955</f>
        <v>0</v>
      </c>
      <c r="IM955" s="21"/>
      <c r="IN955" s="21"/>
    </row>
    <row r="956" s="141" customFormat="true" ht="14.15" hidden="true" customHeight="false" outlineLevel="1" collapsed="false">
      <c r="A956" s="49" t="s">
        <v>1795</v>
      </c>
      <c r="B956" s="50" t="s">
        <v>49</v>
      </c>
      <c r="C956" s="50" t="s">
        <v>1796</v>
      </c>
      <c r="D956" s="50" t="s">
        <v>80</v>
      </c>
      <c r="E956" s="45" t="s">
        <v>1797</v>
      </c>
      <c r="F956" s="7" t="s">
        <v>117</v>
      </c>
      <c r="G956" s="51" t="n">
        <v>1</v>
      </c>
      <c r="H956" s="52"/>
      <c r="I956" s="46" t="n">
        <f aca="false">$D$1116</f>
        <v>0</v>
      </c>
      <c r="J956" s="53" t="n">
        <f aca="false">TRUNC(H956*(1+I956),2)</f>
        <v>0</v>
      </c>
      <c r="K956" s="54" t="n">
        <f aca="false">TRUNC(J956*G956,2)</f>
        <v>0</v>
      </c>
      <c r="L956" s="140"/>
      <c r="M956" s="60"/>
      <c r="N956" s="7" t="n">
        <f aca="false">SUM(O956:V956)-K956</f>
        <v>0</v>
      </c>
      <c r="O956" s="51"/>
      <c r="P956" s="51"/>
      <c r="Q956" s="51"/>
      <c r="R956" s="51"/>
      <c r="S956" s="51"/>
      <c r="T956" s="51"/>
      <c r="U956" s="51"/>
      <c r="V956" s="51"/>
      <c r="W956" s="51"/>
      <c r="X956" s="51" t="n">
        <f aca="false">K956</f>
        <v>0</v>
      </c>
      <c r="Y956" s="9"/>
      <c r="IM956" s="21"/>
      <c r="IN956" s="21"/>
    </row>
    <row r="957" s="166" customFormat="true" ht="14.15" hidden="true" customHeight="false" outlineLevel="1" collapsed="false">
      <c r="A957" s="65" t="s">
        <v>1798</v>
      </c>
      <c r="B957" s="66"/>
      <c r="C957" s="66"/>
      <c r="D957" s="66"/>
      <c r="E957" s="36" t="s">
        <v>1799</v>
      </c>
      <c r="F957" s="71"/>
      <c r="G957" s="69"/>
      <c r="H957" s="52"/>
      <c r="I957" s="70"/>
      <c r="J957" s="162"/>
      <c r="K957" s="163"/>
      <c r="L957" s="164"/>
      <c r="M957" s="165"/>
      <c r="N957" s="71" t="n">
        <f aca="false">SUM(O957:V957)-K957</f>
        <v>0</v>
      </c>
      <c r="O957" s="69"/>
      <c r="P957" s="69"/>
      <c r="Q957" s="69"/>
      <c r="R957" s="69"/>
      <c r="S957" s="69"/>
      <c r="T957" s="69"/>
      <c r="U957" s="69"/>
      <c r="V957" s="69"/>
      <c r="W957" s="71"/>
      <c r="X957" s="71"/>
      <c r="Y957" s="72"/>
      <c r="IM957" s="145"/>
      <c r="IN957" s="145"/>
    </row>
    <row r="958" s="141" customFormat="true" ht="14.15" hidden="true" customHeight="false" outlineLevel="1" collapsed="false">
      <c r="A958" s="49" t="s">
        <v>1800</v>
      </c>
      <c r="B958" s="50" t="s">
        <v>49</v>
      </c>
      <c r="C958" s="50" t="s">
        <v>1801</v>
      </c>
      <c r="D958" s="50" t="s">
        <v>80</v>
      </c>
      <c r="E958" s="45" t="s">
        <v>1802</v>
      </c>
      <c r="F958" s="7" t="s">
        <v>117</v>
      </c>
      <c r="G958" s="51" t="n">
        <v>1</v>
      </c>
      <c r="H958" s="52"/>
      <c r="I958" s="46" t="n">
        <f aca="false">$D$1116</f>
        <v>0</v>
      </c>
      <c r="J958" s="53" t="n">
        <f aca="false">TRUNC(H958*(1+I958),2)</f>
        <v>0</v>
      </c>
      <c r="K958" s="54" t="n">
        <f aca="false">TRUNC(J958*G958,2)</f>
        <v>0</v>
      </c>
      <c r="L958" s="140"/>
      <c r="M958" s="60"/>
      <c r="N958" s="7"/>
      <c r="O958" s="51"/>
      <c r="P958" s="51"/>
      <c r="Q958" s="51"/>
      <c r="R958" s="51"/>
      <c r="S958" s="51" t="n">
        <f aca="false">K958</f>
        <v>0</v>
      </c>
      <c r="T958" s="51"/>
      <c r="U958" s="51"/>
      <c r="V958" s="51"/>
      <c r="W958" s="7"/>
      <c r="X958" s="7"/>
      <c r="Y958" s="9"/>
      <c r="IM958" s="21"/>
      <c r="IN958" s="21"/>
    </row>
    <row r="959" s="141" customFormat="true" ht="14.15" hidden="true" customHeight="false" outlineLevel="1" collapsed="false">
      <c r="A959" s="49" t="s">
        <v>1803</v>
      </c>
      <c r="B959" s="50" t="s">
        <v>49</v>
      </c>
      <c r="C959" s="50" t="s">
        <v>1775</v>
      </c>
      <c r="D959" s="50" t="s">
        <v>80</v>
      </c>
      <c r="E959" s="45" t="s">
        <v>1776</v>
      </c>
      <c r="F959" s="7" t="s">
        <v>117</v>
      </c>
      <c r="G959" s="51" t="n">
        <v>1</v>
      </c>
      <c r="H959" s="52"/>
      <c r="I959" s="46" t="n">
        <f aca="false">$D$1116</f>
        <v>0</v>
      </c>
      <c r="J959" s="53" t="n">
        <f aca="false">TRUNC(H959*(1+I959),2)</f>
        <v>0</v>
      </c>
      <c r="K959" s="54" t="n">
        <f aca="false">TRUNC(J959*G959,2)</f>
        <v>0</v>
      </c>
      <c r="L959" s="140"/>
      <c r="M959" s="60"/>
      <c r="N959" s="7"/>
      <c r="O959" s="51"/>
      <c r="P959" s="51"/>
      <c r="Q959" s="51"/>
      <c r="R959" s="51"/>
      <c r="S959" s="51" t="n">
        <f aca="false">K959</f>
        <v>0</v>
      </c>
      <c r="T959" s="51"/>
      <c r="U959" s="51"/>
      <c r="V959" s="51"/>
      <c r="W959" s="7"/>
      <c r="X959" s="7"/>
      <c r="Y959" s="9"/>
      <c r="IM959" s="21"/>
      <c r="IN959" s="21"/>
    </row>
    <row r="960" s="141" customFormat="true" ht="35.05" hidden="true" customHeight="false" outlineLevel="1" collapsed="false">
      <c r="A960" s="49" t="s">
        <v>1804</v>
      </c>
      <c r="B960" s="50" t="s">
        <v>49</v>
      </c>
      <c r="C960" s="50" t="s">
        <v>1805</v>
      </c>
      <c r="D960" s="50" t="s">
        <v>80</v>
      </c>
      <c r="E960" s="45" t="s">
        <v>1806</v>
      </c>
      <c r="F960" s="7" t="s">
        <v>117</v>
      </c>
      <c r="G960" s="51" t="n">
        <v>45</v>
      </c>
      <c r="H960" s="52"/>
      <c r="I960" s="46" t="n">
        <f aca="false">$D$1116</f>
        <v>0</v>
      </c>
      <c r="J960" s="53" t="n">
        <f aca="false">TRUNC(H960*(1+I960),2)</f>
        <v>0</v>
      </c>
      <c r="K960" s="54" t="n">
        <f aca="false">TRUNC(J960*G960,2)</f>
        <v>0</v>
      </c>
      <c r="L960" s="140"/>
      <c r="M960" s="60"/>
      <c r="N960" s="7"/>
      <c r="O960" s="51"/>
      <c r="P960" s="51"/>
      <c r="Q960" s="51"/>
      <c r="R960" s="51"/>
      <c r="S960" s="51"/>
      <c r="T960" s="51"/>
      <c r="U960" s="51"/>
      <c r="V960" s="51"/>
      <c r="W960" s="7"/>
      <c r="X960" s="51" t="n">
        <f aca="false">K960</f>
        <v>0</v>
      </c>
      <c r="Y960" s="9"/>
      <c r="IM960" s="21"/>
      <c r="IN960" s="21"/>
    </row>
    <row r="961" s="141" customFormat="true" ht="14.15" hidden="true" customHeight="false" outlineLevel="1" collapsed="false">
      <c r="A961" s="49" t="s">
        <v>1807</v>
      </c>
      <c r="B961" s="50" t="s">
        <v>49</v>
      </c>
      <c r="C961" s="50" t="s">
        <v>1808</v>
      </c>
      <c r="D961" s="50" t="s">
        <v>80</v>
      </c>
      <c r="E961" s="45" t="s">
        <v>1809</v>
      </c>
      <c r="F961" s="7" t="s">
        <v>117</v>
      </c>
      <c r="G961" s="51" t="n">
        <v>16</v>
      </c>
      <c r="H961" s="52"/>
      <c r="I961" s="46" t="n">
        <f aca="false">$D$1116</f>
        <v>0</v>
      </c>
      <c r="J961" s="53" t="n">
        <f aca="false">TRUNC(H961*(1+I961),2)</f>
        <v>0</v>
      </c>
      <c r="K961" s="54" t="n">
        <f aca="false">TRUNC(J961*G961,2)</f>
        <v>0</v>
      </c>
      <c r="L961" s="140"/>
      <c r="M961" s="60"/>
      <c r="N961" s="7"/>
      <c r="O961" s="51"/>
      <c r="P961" s="51"/>
      <c r="Q961" s="51"/>
      <c r="R961" s="51"/>
      <c r="S961" s="51"/>
      <c r="T961" s="51"/>
      <c r="U961" s="51"/>
      <c r="V961" s="51"/>
      <c r="W961" s="7"/>
      <c r="X961" s="51" t="n">
        <f aca="false">K961</f>
        <v>0</v>
      </c>
      <c r="Y961" s="9"/>
      <c r="IM961" s="21"/>
      <c r="IN961" s="21"/>
    </row>
    <row r="962" s="141" customFormat="true" ht="14.15" hidden="true" customHeight="false" outlineLevel="1" collapsed="false">
      <c r="A962" s="49" t="s">
        <v>1810</v>
      </c>
      <c r="B962" s="50" t="s">
        <v>49</v>
      </c>
      <c r="C962" s="50" t="s">
        <v>1811</v>
      </c>
      <c r="D962" s="50" t="s">
        <v>80</v>
      </c>
      <c r="E962" s="45" t="s">
        <v>1812</v>
      </c>
      <c r="F962" s="7" t="s">
        <v>117</v>
      </c>
      <c r="G962" s="51" t="n">
        <v>16</v>
      </c>
      <c r="H962" s="52"/>
      <c r="I962" s="46" t="n">
        <f aca="false">$D$1116</f>
        <v>0</v>
      </c>
      <c r="J962" s="53" t="n">
        <f aca="false">TRUNC(H962*(1+I962),2)</f>
        <v>0</v>
      </c>
      <c r="K962" s="54" t="n">
        <f aca="false">TRUNC(J962*G962,2)</f>
        <v>0</v>
      </c>
      <c r="L962" s="140"/>
      <c r="M962" s="60"/>
      <c r="N962" s="7"/>
      <c r="O962" s="51"/>
      <c r="P962" s="51"/>
      <c r="Q962" s="51"/>
      <c r="R962" s="51"/>
      <c r="S962" s="51"/>
      <c r="T962" s="51"/>
      <c r="U962" s="51"/>
      <c r="V962" s="51"/>
      <c r="W962" s="7"/>
      <c r="X962" s="51" t="n">
        <f aca="false">K962</f>
        <v>0</v>
      </c>
      <c r="Y962" s="9"/>
      <c r="IM962" s="21"/>
      <c r="IN962" s="21"/>
    </row>
    <row r="963" s="141" customFormat="true" ht="14.15" hidden="true" customHeight="false" outlineLevel="1" collapsed="false">
      <c r="A963" s="49" t="s">
        <v>1813</v>
      </c>
      <c r="B963" s="50" t="s">
        <v>49</v>
      </c>
      <c r="C963" s="50" t="s">
        <v>1814</v>
      </c>
      <c r="D963" s="50" t="s">
        <v>80</v>
      </c>
      <c r="E963" s="45" t="s">
        <v>1815</v>
      </c>
      <c r="F963" s="7" t="s">
        <v>117</v>
      </c>
      <c r="G963" s="51" t="n">
        <v>10</v>
      </c>
      <c r="H963" s="52"/>
      <c r="I963" s="46" t="n">
        <f aca="false">$D$1116</f>
        <v>0</v>
      </c>
      <c r="J963" s="53" t="n">
        <f aca="false">TRUNC(H963*(1+I963),2)</f>
        <v>0</v>
      </c>
      <c r="K963" s="54" t="n">
        <f aca="false">TRUNC(J963*G963,2)</f>
        <v>0</v>
      </c>
      <c r="L963" s="140"/>
      <c r="M963" s="60"/>
      <c r="N963" s="7"/>
      <c r="O963" s="51"/>
      <c r="P963" s="51"/>
      <c r="Q963" s="51"/>
      <c r="R963" s="51"/>
      <c r="S963" s="51"/>
      <c r="T963" s="51"/>
      <c r="U963" s="51"/>
      <c r="V963" s="51"/>
      <c r="W963" s="7"/>
      <c r="X963" s="51" t="n">
        <f aca="false">K963</f>
        <v>0</v>
      </c>
      <c r="Y963" s="9"/>
      <c r="IM963" s="21"/>
      <c r="IN963" s="21"/>
    </row>
    <row r="964" s="141" customFormat="true" ht="14.15" hidden="true" customHeight="false" outlineLevel="1" collapsed="false">
      <c r="A964" s="49" t="s">
        <v>1816</v>
      </c>
      <c r="B964" s="50" t="s">
        <v>49</v>
      </c>
      <c r="C964" s="50" t="s">
        <v>1817</v>
      </c>
      <c r="D964" s="50" t="s">
        <v>80</v>
      </c>
      <c r="E964" s="45" t="s">
        <v>1818</v>
      </c>
      <c r="F964" s="7" t="s">
        <v>117</v>
      </c>
      <c r="G964" s="51" t="n">
        <v>1</v>
      </c>
      <c r="H964" s="52"/>
      <c r="I964" s="46" t="n">
        <f aca="false">$D$1116</f>
        <v>0</v>
      </c>
      <c r="J964" s="53" t="n">
        <f aca="false">TRUNC(H964*(1+I964),2)</f>
        <v>0</v>
      </c>
      <c r="K964" s="54" t="n">
        <f aca="false">TRUNC(J964*G964,2)</f>
        <v>0</v>
      </c>
      <c r="L964" s="140"/>
      <c r="M964" s="60"/>
      <c r="N964" s="7"/>
      <c r="O964" s="51"/>
      <c r="P964" s="51"/>
      <c r="Q964" s="51"/>
      <c r="R964" s="51"/>
      <c r="S964" s="51"/>
      <c r="T964" s="51"/>
      <c r="U964" s="51"/>
      <c r="V964" s="51"/>
      <c r="W964" s="7"/>
      <c r="X964" s="51" t="n">
        <f aca="false">K964</f>
        <v>0</v>
      </c>
      <c r="Y964" s="9"/>
      <c r="IM964" s="21"/>
      <c r="IN964" s="21"/>
    </row>
    <row r="965" s="141" customFormat="true" ht="14.15" hidden="true" customHeight="false" outlineLevel="1" collapsed="false">
      <c r="A965" s="49" t="s">
        <v>1819</v>
      </c>
      <c r="B965" s="50" t="s">
        <v>49</v>
      </c>
      <c r="C965" s="50" t="s">
        <v>1820</v>
      </c>
      <c r="D965" s="50" t="s">
        <v>80</v>
      </c>
      <c r="E965" s="45" t="s">
        <v>1821</v>
      </c>
      <c r="F965" s="7" t="s">
        <v>117</v>
      </c>
      <c r="G965" s="51" t="n">
        <v>1</v>
      </c>
      <c r="H965" s="52"/>
      <c r="I965" s="46" t="n">
        <f aca="false">$D$1116</f>
        <v>0</v>
      </c>
      <c r="J965" s="53" t="n">
        <f aca="false">TRUNC(H965*(1+I965),2)</f>
        <v>0</v>
      </c>
      <c r="K965" s="54" t="n">
        <f aca="false">TRUNC(J965*G965,2)</f>
        <v>0</v>
      </c>
      <c r="L965" s="140"/>
      <c r="M965" s="60"/>
      <c r="N965" s="7"/>
      <c r="O965" s="51"/>
      <c r="P965" s="51"/>
      <c r="Q965" s="51"/>
      <c r="R965" s="51"/>
      <c r="S965" s="51"/>
      <c r="T965" s="51"/>
      <c r="U965" s="51"/>
      <c r="V965" s="51"/>
      <c r="W965" s="7"/>
      <c r="X965" s="51" t="n">
        <f aca="false">K965</f>
        <v>0</v>
      </c>
      <c r="Y965" s="9"/>
      <c r="IM965" s="21"/>
      <c r="IN965" s="21"/>
    </row>
    <row r="966" s="138" customFormat="true" ht="14.15" hidden="false" customHeight="false" outlineLevel="0" collapsed="false">
      <c r="A966" s="113" t="s">
        <v>1822</v>
      </c>
      <c r="B966" s="82"/>
      <c r="C966" s="82"/>
      <c r="D966" s="82"/>
      <c r="E966" s="167" t="s">
        <v>1823</v>
      </c>
      <c r="F966" s="38"/>
      <c r="G966" s="38"/>
      <c r="H966" s="55"/>
      <c r="I966" s="38"/>
      <c r="J966" s="38"/>
      <c r="K966" s="39"/>
      <c r="L966" s="40" t="n">
        <f aca="false">SUM(K969:K981)</f>
        <v>0</v>
      </c>
      <c r="M966" s="41" t="e">
        <f aca="false">(L966)/$L$1115</f>
        <v>#DIV/0!</v>
      </c>
      <c r="N966" s="42" t="n">
        <f aca="false">SUM(O966:V966)-K966</f>
        <v>0</v>
      </c>
      <c r="O966" s="40" t="str">
        <f aca="false">IF(SUM(O968:O981)&gt;0,SUM(O968:O981),"-")</f>
        <v>-</v>
      </c>
      <c r="P966" s="40" t="str">
        <f aca="false">IF(SUM(P968:P981)&gt;0,SUM(P968:P981),"-")</f>
        <v>-</v>
      </c>
      <c r="Q966" s="40" t="str">
        <f aca="false">IF(SUM(Q968:Q981)&gt;0,SUM(Q968:Q981),"-")</f>
        <v>-</v>
      </c>
      <c r="R966" s="40" t="str">
        <f aca="false">IF(SUM(R968:R981)&gt;0,SUM(R968:R981),"-")</f>
        <v>-</v>
      </c>
      <c r="S966" s="40" t="str">
        <f aca="false">IF(SUM(S968:S981)&gt;0,SUM(S968:S981),"-")</f>
        <v>-</v>
      </c>
      <c r="T966" s="40" t="str">
        <f aca="false">IF(SUM(T968:T981)&gt;0,SUM(T968:T981),"-")</f>
        <v>-</v>
      </c>
      <c r="U966" s="40" t="str">
        <f aca="false">IF(SUM(U968:U981)&gt;0,SUM(U968:U981),"-")</f>
        <v>-</v>
      </c>
      <c r="V966" s="40" t="str">
        <f aca="false">IF(SUM(V968:V981)&gt;0,SUM(V968:V981),"-")</f>
        <v>-</v>
      </c>
      <c r="W966" s="40" t="str">
        <f aca="false">IF(SUM(W968:W981)&gt;0,SUM(W968:W981),"-")</f>
        <v>-</v>
      </c>
      <c r="X966" s="40" t="str">
        <f aca="false">IF(SUM(X968:X981)&gt;0,SUM(X968:X981),"-")</f>
        <v>-</v>
      </c>
      <c r="Y966" s="43"/>
      <c r="IM966" s="139"/>
      <c r="IN966" s="139"/>
    </row>
    <row r="967" s="141" customFormat="true" ht="14.15" hidden="false" customHeight="false" outlineLevel="0" collapsed="false">
      <c r="A967" s="49"/>
      <c r="B967" s="83"/>
      <c r="C967" s="83"/>
      <c r="D967" s="83"/>
      <c r="E967" s="3"/>
      <c r="F967" s="50"/>
      <c r="G967" s="50"/>
      <c r="H967" s="55"/>
      <c r="I967" s="50"/>
      <c r="J967" s="50"/>
      <c r="K967" s="96"/>
      <c r="L967" s="51"/>
      <c r="M967" s="46"/>
      <c r="N967" s="46" t="n">
        <f aca="false">SUM(O967:V967)-K967</f>
        <v>0</v>
      </c>
      <c r="O967" s="7"/>
      <c r="P967" s="7"/>
      <c r="Q967" s="46"/>
      <c r="R967" s="46"/>
      <c r="S967" s="46"/>
      <c r="T967" s="46"/>
      <c r="U967" s="46"/>
      <c r="V967" s="46"/>
      <c r="W967" s="7"/>
      <c r="X967" s="7"/>
      <c r="Y967" s="9"/>
      <c r="IM967" s="21"/>
      <c r="IN967" s="21"/>
    </row>
    <row r="968" s="85" customFormat="true" ht="14.15" hidden="true" customHeight="false" outlineLevel="1" collapsed="false">
      <c r="A968" s="65" t="s">
        <v>1824</v>
      </c>
      <c r="B968" s="67"/>
      <c r="C968" s="67"/>
      <c r="D968" s="67"/>
      <c r="E968" s="115" t="s">
        <v>1825</v>
      </c>
      <c r="F968" s="71"/>
      <c r="G968" s="71"/>
      <c r="H968" s="52"/>
      <c r="I968" s="71"/>
      <c r="J968" s="71"/>
      <c r="K968" s="86"/>
      <c r="L968" s="69"/>
      <c r="M968" s="70"/>
      <c r="N968" s="71" t="n">
        <f aca="false">SUM(O968:V968)-K968</f>
        <v>0</v>
      </c>
      <c r="O968" s="71"/>
      <c r="P968" s="71"/>
      <c r="Q968" s="71"/>
      <c r="R968" s="71"/>
      <c r="S968" s="71"/>
      <c r="T968" s="71"/>
      <c r="U968" s="71"/>
      <c r="V968" s="71"/>
      <c r="W968" s="66"/>
      <c r="X968" s="66"/>
    </row>
    <row r="969" s="9" customFormat="true" ht="35.05" hidden="true" customHeight="false" outlineLevel="1" collapsed="false">
      <c r="A969" s="49" t="s">
        <v>1826</v>
      </c>
      <c r="B969" s="50" t="s">
        <v>72</v>
      </c>
      <c r="C969" s="50" t="s">
        <v>1827</v>
      </c>
      <c r="D969" s="50" t="s">
        <v>80</v>
      </c>
      <c r="E969" s="45" t="s">
        <v>1828</v>
      </c>
      <c r="F969" s="7" t="s">
        <v>117</v>
      </c>
      <c r="G969" s="51" t="n">
        <v>16</v>
      </c>
      <c r="H969" s="52"/>
      <c r="I969" s="46" t="n">
        <f aca="false">$D$1117</f>
        <v>0</v>
      </c>
      <c r="J969" s="53" t="n">
        <f aca="false">TRUNC(H969*(1+I969),2)</f>
        <v>0</v>
      </c>
      <c r="K969" s="54" t="n">
        <f aca="false">TRUNC(J969*G969,2)</f>
        <v>0</v>
      </c>
      <c r="L969" s="51"/>
      <c r="M969" s="60"/>
      <c r="N969" s="7" t="n">
        <f aca="false">SUM(O969:V969)-K969</f>
        <v>0</v>
      </c>
      <c r="O969" s="7"/>
      <c r="P969" s="7"/>
      <c r="Q969" s="7"/>
      <c r="R969" s="7"/>
      <c r="S969" s="7"/>
      <c r="T969" s="7"/>
      <c r="U969" s="7"/>
      <c r="V969" s="7"/>
      <c r="W969" s="51" t="n">
        <f aca="false">K969-X969</f>
        <v>0</v>
      </c>
      <c r="X969" s="7" t="n">
        <f aca="false">(K969/16)*2</f>
        <v>0</v>
      </c>
      <c r="IM969" s="10"/>
      <c r="IN969" s="10"/>
    </row>
    <row r="970" s="9" customFormat="true" ht="23.85" hidden="true" customHeight="false" outlineLevel="1" collapsed="false">
      <c r="A970" s="49" t="s">
        <v>1829</v>
      </c>
      <c r="B970" s="50" t="s">
        <v>72</v>
      </c>
      <c r="C970" s="50" t="s">
        <v>1830</v>
      </c>
      <c r="D970" s="50" t="s">
        <v>80</v>
      </c>
      <c r="E970" s="45" t="s">
        <v>1831</v>
      </c>
      <c r="F970" s="7" t="s">
        <v>117</v>
      </c>
      <c r="G970" s="51" t="n">
        <v>2</v>
      </c>
      <c r="H970" s="52"/>
      <c r="I970" s="46" t="n">
        <f aca="false">$D$1117</f>
        <v>0</v>
      </c>
      <c r="J970" s="53" t="n">
        <f aca="false">TRUNC(H970*(1+I970),2)</f>
        <v>0</v>
      </c>
      <c r="K970" s="54" t="n">
        <f aca="false">TRUNC(J970*G970,2)</f>
        <v>0</v>
      </c>
      <c r="L970" s="51"/>
      <c r="M970" s="60"/>
      <c r="N970" s="7" t="n">
        <f aca="false">SUM(O970:V970)-K970</f>
        <v>0</v>
      </c>
      <c r="O970" s="7"/>
      <c r="P970" s="7"/>
      <c r="Q970" s="7"/>
      <c r="R970" s="7"/>
      <c r="S970" s="7"/>
      <c r="T970" s="7"/>
      <c r="U970" s="7"/>
      <c r="V970" s="7"/>
      <c r="W970" s="7" t="n">
        <f aca="false">K970/2</f>
        <v>0</v>
      </c>
      <c r="X970" s="51" t="n">
        <f aca="false">K970-W970</f>
        <v>0</v>
      </c>
      <c r="IM970" s="10"/>
      <c r="IN970" s="10"/>
    </row>
    <row r="971" s="9" customFormat="true" ht="35.05" hidden="true" customHeight="false" outlineLevel="1" collapsed="false">
      <c r="A971" s="49" t="s">
        <v>1832</v>
      </c>
      <c r="B971" s="50" t="s">
        <v>72</v>
      </c>
      <c r="C971" s="50" t="s">
        <v>1833</v>
      </c>
      <c r="D971" s="50" t="s">
        <v>80</v>
      </c>
      <c r="E971" s="45" t="s">
        <v>1834</v>
      </c>
      <c r="F971" s="7" t="s">
        <v>117</v>
      </c>
      <c r="G971" s="51" t="n">
        <v>1</v>
      </c>
      <c r="H971" s="52"/>
      <c r="I971" s="46" t="n">
        <f aca="false">$D$1117</f>
        <v>0</v>
      </c>
      <c r="J971" s="53" t="n">
        <f aca="false">TRUNC(H971*(1+I971),2)</f>
        <v>0</v>
      </c>
      <c r="K971" s="54" t="n">
        <f aca="false">TRUNC(J971*G971,2)</f>
        <v>0</v>
      </c>
      <c r="L971" s="51"/>
      <c r="M971" s="60"/>
      <c r="N971" s="7" t="n">
        <f aca="false">SUM(O971:V971)-K971</f>
        <v>0</v>
      </c>
      <c r="O971" s="7"/>
      <c r="P971" s="7"/>
      <c r="Q971" s="7"/>
      <c r="R971" s="7"/>
      <c r="S971" s="7"/>
      <c r="T971" s="7"/>
      <c r="U971" s="7"/>
      <c r="V971" s="7"/>
      <c r="W971" s="7"/>
      <c r="X971" s="51" t="n">
        <f aca="false">K971</f>
        <v>0</v>
      </c>
      <c r="IM971" s="10"/>
      <c r="IN971" s="10"/>
    </row>
    <row r="972" s="9" customFormat="true" ht="23.85" hidden="true" customHeight="false" outlineLevel="1" collapsed="false">
      <c r="A972" s="49" t="s">
        <v>1835</v>
      </c>
      <c r="B972" s="50" t="s">
        <v>72</v>
      </c>
      <c r="C972" s="50" t="s">
        <v>1836</v>
      </c>
      <c r="D972" s="50" t="s">
        <v>80</v>
      </c>
      <c r="E972" s="45" t="s">
        <v>1837</v>
      </c>
      <c r="F972" s="7" t="s">
        <v>117</v>
      </c>
      <c r="G972" s="51" t="n">
        <v>8</v>
      </c>
      <c r="H972" s="52"/>
      <c r="I972" s="46" t="n">
        <f aca="false">$D$1117</f>
        <v>0</v>
      </c>
      <c r="J972" s="53" t="n">
        <f aca="false">TRUNC(H972*(1+I972),2)</f>
        <v>0</v>
      </c>
      <c r="K972" s="54" t="n">
        <f aca="false">TRUNC(J972*G972,2)</f>
        <v>0</v>
      </c>
      <c r="L972" s="51"/>
      <c r="M972" s="60"/>
      <c r="N972" s="7" t="n">
        <f aca="false">SUM(O972:V972)-K972</f>
        <v>0</v>
      </c>
      <c r="O972" s="7"/>
      <c r="P972" s="7"/>
      <c r="Q972" s="7"/>
      <c r="R972" s="7"/>
      <c r="S972" s="7"/>
      <c r="T972" s="7"/>
      <c r="U972" s="7"/>
      <c r="V972" s="7"/>
      <c r="W972" s="51" t="n">
        <f aca="false">K972</f>
        <v>0</v>
      </c>
      <c r="X972" s="7"/>
      <c r="IM972" s="10"/>
      <c r="IN972" s="10"/>
    </row>
    <row r="973" s="85" customFormat="true" ht="14.15" hidden="true" customHeight="false" outlineLevel="1" collapsed="false">
      <c r="A973" s="65" t="s">
        <v>1838</v>
      </c>
      <c r="B973" s="67"/>
      <c r="C973" s="67"/>
      <c r="D973" s="67"/>
      <c r="E973" s="115" t="s">
        <v>1839</v>
      </c>
      <c r="F973" s="71"/>
      <c r="G973" s="71"/>
      <c r="H973" s="52"/>
      <c r="I973" s="71"/>
      <c r="J973" s="71"/>
      <c r="K973" s="86"/>
      <c r="L973" s="69"/>
      <c r="M973" s="70"/>
      <c r="N973" s="71" t="n">
        <f aca="false">SUM(O973:V973)-K973</f>
        <v>0</v>
      </c>
      <c r="O973" s="71"/>
      <c r="P973" s="71"/>
      <c r="Q973" s="71"/>
      <c r="R973" s="71"/>
      <c r="S973" s="71"/>
      <c r="T973" s="71"/>
      <c r="U973" s="71"/>
      <c r="V973" s="71"/>
      <c r="W973" s="66"/>
      <c r="X973" s="66"/>
    </row>
    <row r="974" s="10" customFormat="true" ht="35.05" hidden="true" customHeight="false" outlineLevel="1" collapsed="false">
      <c r="A974" s="49" t="s">
        <v>1840</v>
      </c>
      <c r="B974" s="50" t="s">
        <v>49</v>
      </c>
      <c r="C974" s="50" t="s">
        <v>1841</v>
      </c>
      <c r="D974" s="50" t="s">
        <v>80</v>
      </c>
      <c r="E974" s="45" t="s">
        <v>1842</v>
      </c>
      <c r="F974" s="7" t="s">
        <v>117</v>
      </c>
      <c r="G974" s="51" t="n">
        <v>19</v>
      </c>
      <c r="H974" s="52"/>
      <c r="I974" s="46" t="n">
        <f aca="false">$D$1116</f>
        <v>0</v>
      </c>
      <c r="J974" s="53" t="n">
        <f aca="false">TRUNC(H974*(1+I974),2)</f>
        <v>0</v>
      </c>
      <c r="K974" s="54" t="n">
        <f aca="false">TRUNC(J974*G974,2)</f>
        <v>0</v>
      </c>
      <c r="L974" s="51"/>
      <c r="M974" s="60"/>
      <c r="N974" s="7" t="n">
        <f aca="false">SUM(O974:V974)-K974</f>
        <v>0</v>
      </c>
      <c r="O974" s="7"/>
      <c r="P974" s="7"/>
      <c r="Q974" s="7"/>
      <c r="R974" s="7"/>
      <c r="S974" s="7"/>
      <c r="T974" s="51" t="n">
        <f aca="false">K974</f>
        <v>0</v>
      </c>
      <c r="U974" s="7"/>
      <c r="V974" s="7"/>
      <c r="W974" s="50"/>
      <c r="X974" s="50"/>
    </row>
    <row r="975" s="10" customFormat="true" ht="23.85" hidden="true" customHeight="false" outlineLevel="1" collapsed="false">
      <c r="A975" s="49" t="s">
        <v>1843</v>
      </c>
      <c r="B975" s="50" t="s">
        <v>49</v>
      </c>
      <c r="C975" s="50" t="s">
        <v>1844</v>
      </c>
      <c r="D975" s="50" t="s">
        <v>80</v>
      </c>
      <c r="E975" s="45" t="s">
        <v>1845</v>
      </c>
      <c r="F975" s="7" t="s">
        <v>117</v>
      </c>
      <c r="G975" s="51" t="n">
        <v>8</v>
      </c>
      <c r="H975" s="52"/>
      <c r="I975" s="46" t="n">
        <f aca="false">$D$1116</f>
        <v>0</v>
      </c>
      <c r="J975" s="53" t="n">
        <f aca="false">TRUNC(H975*(1+I975),2)</f>
        <v>0</v>
      </c>
      <c r="K975" s="54" t="n">
        <f aca="false">TRUNC(J975*G975,2)</f>
        <v>0</v>
      </c>
      <c r="L975" s="51"/>
      <c r="M975" s="60"/>
      <c r="N975" s="7" t="n">
        <f aca="false">SUM(O975:V975)-K975</f>
        <v>0</v>
      </c>
      <c r="O975" s="7"/>
      <c r="P975" s="7"/>
      <c r="Q975" s="7"/>
      <c r="R975" s="7"/>
      <c r="S975" s="7"/>
      <c r="T975" s="51" t="n">
        <f aca="false">K975</f>
        <v>0</v>
      </c>
      <c r="U975" s="7"/>
      <c r="V975" s="7"/>
      <c r="W975" s="50"/>
      <c r="X975" s="50"/>
    </row>
    <row r="976" s="10" customFormat="true" ht="35.05" hidden="true" customHeight="false" outlineLevel="1" collapsed="false">
      <c r="A976" s="49" t="s">
        <v>1846</v>
      </c>
      <c r="B976" s="50" t="s">
        <v>49</v>
      </c>
      <c r="C976" s="50" t="s">
        <v>1847</v>
      </c>
      <c r="D976" s="50" t="s">
        <v>80</v>
      </c>
      <c r="E976" s="45" t="s">
        <v>1848</v>
      </c>
      <c r="F976" s="7" t="s">
        <v>130</v>
      </c>
      <c r="G976" s="51" t="n">
        <v>66</v>
      </c>
      <c r="H976" s="52"/>
      <c r="I976" s="46" t="n">
        <f aca="false">$D$1116</f>
        <v>0</v>
      </c>
      <c r="J976" s="53" t="n">
        <f aca="false">TRUNC(H976*(1+I976),2)</f>
        <v>0</v>
      </c>
      <c r="K976" s="54" t="n">
        <f aca="false">TRUNC(J976*G976,2)</f>
        <v>0</v>
      </c>
      <c r="L976" s="51"/>
      <c r="M976" s="60"/>
      <c r="N976" s="7" t="n">
        <f aca="false">SUM(O976:V976)-K976</f>
        <v>0</v>
      </c>
      <c r="O976" s="7"/>
      <c r="P976" s="7"/>
      <c r="Q976" s="7"/>
      <c r="R976" s="7"/>
      <c r="S976" s="7"/>
      <c r="T976" s="51" t="n">
        <f aca="false">K976</f>
        <v>0</v>
      </c>
      <c r="U976" s="7"/>
      <c r="V976" s="7"/>
      <c r="W976" s="50"/>
      <c r="X976" s="50"/>
    </row>
    <row r="977" s="10" customFormat="true" ht="35.05" hidden="true" customHeight="false" outlineLevel="1" collapsed="false">
      <c r="A977" s="49" t="s">
        <v>1849</v>
      </c>
      <c r="B977" s="50" t="s">
        <v>49</v>
      </c>
      <c r="C977" s="50" t="s">
        <v>1850</v>
      </c>
      <c r="D977" s="50" t="s">
        <v>80</v>
      </c>
      <c r="E977" s="45" t="s">
        <v>1851</v>
      </c>
      <c r="F977" s="7" t="s">
        <v>130</v>
      </c>
      <c r="G977" s="51" t="n">
        <v>66</v>
      </c>
      <c r="H977" s="52"/>
      <c r="I977" s="46" t="n">
        <f aca="false">$D$1116</f>
        <v>0</v>
      </c>
      <c r="J977" s="53" t="n">
        <f aca="false">TRUNC(H977*(1+I977),2)</f>
        <v>0</v>
      </c>
      <c r="K977" s="54" t="n">
        <f aca="false">TRUNC(J977*G977,2)</f>
        <v>0</v>
      </c>
      <c r="L977" s="51"/>
      <c r="M977" s="60"/>
      <c r="N977" s="7" t="n">
        <f aca="false">SUM(O977:V977)-K977</f>
        <v>0</v>
      </c>
      <c r="O977" s="7"/>
      <c r="P977" s="7"/>
      <c r="Q977" s="7"/>
      <c r="R977" s="7"/>
      <c r="S977" s="7"/>
      <c r="T977" s="51" t="n">
        <f aca="false">K977</f>
        <v>0</v>
      </c>
      <c r="U977" s="7"/>
      <c r="V977" s="7"/>
      <c r="W977" s="50"/>
      <c r="X977" s="50"/>
    </row>
    <row r="978" s="10" customFormat="true" ht="35.05" hidden="true" customHeight="false" outlineLevel="1" collapsed="false">
      <c r="A978" s="49" t="s">
        <v>1852</v>
      </c>
      <c r="B978" s="50" t="s">
        <v>49</v>
      </c>
      <c r="C978" s="50" t="s">
        <v>1853</v>
      </c>
      <c r="D978" s="50" t="s">
        <v>80</v>
      </c>
      <c r="E978" s="45" t="s">
        <v>1854</v>
      </c>
      <c r="F978" s="7" t="s">
        <v>130</v>
      </c>
      <c r="G978" s="51" t="n">
        <v>81</v>
      </c>
      <c r="H978" s="52"/>
      <c r="I978" s="46" t="n">
        <f aca="false">$D$1116</f>
        <v>0</v>
      </c>
      <c r="J978" s="53" t="n">
        <f aca="false">TRUNC(H978*(1+I978),2)</f>
        <v>0</v>
      </c>
      <c r="K978" s="54" t="n">
        <f aca="false">TRUNC(J978*G978,2)</f>
        <v>0</v>
      </c>
      <c r="L978" s="51"/>
      <c r="M978" s="60"/>
      <c r="N978" s="7" t="n">
        <f aca="false">SUM(O978:V978)-K978</f>
        <v>0</v>
      </c>
      <c r="O978" s="7"/>
      <c r="P978" s="7"/>
      <c r="Q978" s="7"/>
      <c r="R978" s="7"/>
      <c r="S978" s="7"/>
      <c r="T978" s="51" t="n">
        <f aca="false">K978</f>
        <v>0</v>
      </c>
      <c r="U978" s="7"/>
      <c r="V978" s="7"/>
      <c r="W978" s="50"/>
      <c r="X978" s="50"/>
    </row>
    <row r="979" s="10" customFormat="true" ht="35.05" hidden="true" customHeight="false" outlineLevel="1" collapsed="false">
      <c r="A979" s="49" t="s">
        <v>1855</v>
      </c>
      <c r="B979" s="50" t="s">
        <v>49</v>
      </c>
      <c r="C979" s="50" t="s">
        <v>1856</v>
      </c>
      <c r="D979" s="50" t="s">
        <v>80</v>
      </c>
      <c r="E979" s="45" t="s">
        <v>1857</v>
      </c>
      <c r="F979" s="7" t="s">
        <v>130</v>
      </c>
      <c r="G979" s="51" t="n">
        <v>81</v>
      </c>
      <c r="H979" s="52"/>
      <c r="I979" s="46" t="n">
        <f aca="false">$D$1116</f>
        <v>0</v>
      </c>
      <c r="J979" s="53" t="n">
        <f aca="false">TRUNC(H979*(1+I979),2)</f>
        <v>0</v>
      </c>
      <c r="K979" s="54" t="n">
        <f aca="false">TRUNC(J979*G979,2)</f>
        <v>0</v>
      </c>
      <c r="L979" s="51"/>
      <c r="M979" s="60"/>
      <c r="N979" s="7" t="n">
        <f aca="false">SUM(O979:V979)-K979</f>
        <v>0</v>
      </c>
      <c r="O979" s="7"/>
      <c r="P979" s="7"/>
      <c r="Q979" s="7"/>
      <c r="R979" s="7"/>
      <c r="S979" s="7"/>
      <c r="T979" s="51" t="n">
        <f aca="false">K979</f>
        <v>0</v>
      </c>
      <c r="U979" s="7"/>
      <c r="V979" s="7"/>
      <c r="W979" s="50"/>
      <c r="X979" s="50"/>
    </row>
    <row r="980" s="10" customFormat="true" ht="35.05" hidden="true" customHeight="false" outlineLevel="1" collapsed="false">
      <c r="A980" s="49" t="s">
        <v>1858</v>
      </c>
      <c r="B980" s="50" t="s">
        <v>49</v>
      </c>
      <c r="C980" s="50" t="s">
        <v>1859</v>
      </c>
      <c r="D980" s="50" t="s">
        <v>80</v>
      </c>
      <c r="E980" s="45" t="s">
        <v>1860</v>
      </c>
      <c r="F980" s="7" t="s">
        <v>130</v>
      </c>
      <c r="G980" s="51" t="n">
        <v>213</v>
      </c>
      <c r="H980" s="52"/>
      <c r="I980" s="46" t="n">
        <f aca="false">$D$1116</f>
        <v>0</v>
      </c>
      <c r="J980" s="53" t="n">
        <f aca="false">TRUNC(H980*(1+I980),2)</f>
        <v>0</v>
      </c>
      <c r="K980" s="54" t="n">
        <f aca="false">TRUNC(J980*G980,2)</f>
        <v>0</v>
      </c>
      <c r="L980" s="51"/>
      <c r="M980" s="60"/>
      <c r="N980" s="7" t="n">
        <f aca="false">SUM(O980:V980)-K980</f>
        <v>0</v>
      </c>
      <c r="O980" s="7"/>
      <c r="P980" s="7"/>
      <c r="Q980" s="7"/>
      <c r="R980" s="7"/>
      <c r="S980" s="7"/>
      <c r="T980" s="51" t="n">
        <f aca="false">K980</f>
        <v>0</v>
      </c>
      <c r="U980" s="7"/>
      <c r="V980" s="7"/>
      <c r="W980" s="50"/>
      <c r="X980" s="50"/>
    </row>
    <row r="981" s="10" customFormat="true" ht="46.25" hidden="true" customHeight="false" outlineLevel="1" collapsed="false">
      <c r="A981" s="49" t="s">
        <v>1861</v>
      </c>
      <c r="B981" s="50" t="s">
        <v>72</v>
      </c>
      <c r="C981" s="50" t="s">
        <v>1862</v>
      </c>
      <c r="D981" s="50" t="s">
        <v>80</v>
      </c>
      <c r="E981" s="45" t="s">
        <v>1863</v>
      </c>
      <c r="F981" s="7" t="s">
        <v>117</v>
      </c>
      <c r="G981" s="51" t="n">
        <v>27</v>
      </c>
      <c r="H981" s="52"/>
      <c r="I981" s="46" t="n">
        <f aca="false">$D$1116</f>
        <v>0</v>
      </c>
      <c r="J981" s="53" t="n">
        <f aca="false">TRUNC(H981*(1+I981),2)</f>
        <v>0</v>
      </c>
      <c r="K981" s="54" t="n">
        <f aca="false">TRUNC(J981*G981,2)</f>
        <v>0</v>
      </c>
      <c r="L981" s="51"/>
      <c r="M981" s="60"/>
      <c r="N981" s="7" t="n">
        <f aca="false">SUM(O981:V981)-K981</f>
        <v>0</v>
      </c>
      <c r="O981" s="7"/>
      <c r="P981" s="7"/>
      <c r="Q981" s="7"/>
      <c r="R981" s="7"/>
      <c r="S981" s="7"/>
      <c r="T981" s="51"/>
      <c r="U981" s="7"/>
      <c r="V981" s="7"/>
      <c r="W981" s="109" t="n">
        <f aca="false">K981</f>
        <v>0</v>
      </c>
      <c r="X981" s="50"/>
    </row>
    <row r="982" s="43" customFormat="true" ht="14.15" hidden="false" customHeight="false" outlineLevel="0" collapsed="false">
      <c r="A982" s="36" t="n">
        <v>18</v>
      </c>
      <c r="B982" s="37"/>
      <c r="C982" s="37"/>
      <c r="D982" s="82"/>
      <c r="E982" s="36" t="s">
        <v>1864</v>
      </c>
      <c r="F982" s="38"/>
      <c r="G982" s="38"/>
      <c r="H982" s="55"/>
      <c r="I982" s="38"/>
      <c r="J982" s="38"/>
      <c r="K982" s="39"/>
      <c r="L982" s="40" t="n">
        <f aca="false">SUM(K986:K1031)</f>
        <v>0</v>
      </c>
      <c r="M982" s="41" t="e">
        <f aca="false">(L982)/$L$1115</f>
        <v>#DIV/0!</v>
      </c>
      <c r="N982" s="42" t="n">
        <f aca="false">SUM(O982:V982)-K982</f>
        <v>0</v>
      </c>
      <c r="O982" s="40" t="str">
        <f aca="false">IF(SUM(O986:O1031)&gt;0,SUM(O986:O1031),"-")</f>
        <v>-</v>
      </c>
      <c r="P982" s="40" t="str">
        <f aca="false">IF(SUM(P986:P1031)&gt;0,SUM(P986:P1031),"-")</f>
        <v>-</v>
      </c>
      <c r="Q982" s="40" t="str">
        <f aca="false">IF(SUM(Q986:Q1031)&gt;0,SUM(Q986:Q1031),"-")</f>
        <v>-</v>
      </c>
      <c r="R982" s="40" t="str">
        <f aca="false">IF(SUM(R986:R1031)&gt;0,SUM(R986:R1031),"-")</f>
        <v>-</v>
      </c>
      <c r="S982" s="40" t="str">
        <f aca="false">IF(SUM(S986:S1031)&gt;0,SUM(S986:S1031),"-")</f>
        <v>-</v>
      </c>
      <c r="T982" s="40" t="str">
        <f aca="false">IF(SUM(T986:T1031)&gt;0,SUM(T986:T1031),"-")</f>
        <v>-</v>
      </c>
      <c r="U982" s="40" t="str">
        <f aca="false">IF(SUM(U986:U1031)&gt;0,SUM(U986:U1031),"-")</f>
        <v>-</v>
      </c>
      <c r="V982" s="40" t="str">
        <f aca="false">IF(SUM(V986:V1031)&gt;0,SUM(V986:V1031),"-")</f>
        <v>-</v>
      </c>
      <c r="W982" s="40" t="str">
        <f aca="false">IF(SUM(W986:W1031)&gt;0,SUM(W986:W1031),"-")</f>
        <v>-</v>
      </c>
      <c r="X982" s="40" t="str">
        <f aca="false">IF(SUM(X986:X1031)&gt;0,SUM(X986:X1031),"-")</f>
        <v>-</v>
      </c>
      <c r="IM982" s="44"/>
      <c r="IN982" s="44"/>
    </row>
    <row r="983" s="49" customFormat="true" ht="14.15" hidden="false" customHeight="false" outlineLevel="0" collapsed="false">
      <c r="B983" s="83"/>
      <c r="C983" s="83"/>
      <c r="D983" s="83"/>
      <c r="F983" s="83"/>
      <c r="G983" s="83"/>
      <c r="H983" s="52"/>
      <c r="I983" s="83"/>
      <c r="J983" s="83"/>
      <c r="K983" s="51"/>
      <c r="N983" s="46" t="n">
        <f aca="false">SUM(O983:V983)-K983</f>
        <v>0</v>
      </c>
      <c r="O983" s="7"/>
      <c r="P983" s="7"/>
      <c r="Q983" s="7"/>
      <c r="R983" s="7"/>
      <c r="S983" s="46"/>
      <c r="T983" s="46"/>
      <c r="U983" s="46"/>
      <c r="V983" s="46"/>
      <c r="W983" s="83"/>
      <c r="X983" s="83"/>
      <c r="Y983" s="9"/>
      <c r="Z983" s="128"/>
      <c r="AA983" s="128"/>
      <c r="AB983" s="128"/>
      <c r="AC983" s="128"/>
      <c r="AD983" s="128"/>
      <c r="AE983" s="128"/>
      <c r="AF983" s="128"/>
      <c r="AG983" s="128"/>
    </row>
    <row r="984" s="85" customFormat="true" ht="14.15" hidden="true" customHeight="false" outlineLevel="1" collapsed="false">
      <c r="A984" s="65" t="s">
        <v>1865</v>
      </c>
      <c r="B984" s="67"/>
      <c r="C984" s="67"/>
      <c r="D984" s="67"/>
      <c r="E984" s="68" t="s">
        <v>86</v>
      </c>
      <c r="F984" s="71"/>
      <c r="G984" s="71"/>
      <c r="H984" s="52"/>
      <c r="I984" s="71"/>
      <c r="J984" s="71"/>
      <c r="K984" s="86"/>
      <c r="L984" s="69"/>
      <c r="M984" s="70"/>
      <c r="N984" s="71" t="n">
        <f aca="false">SUM(O984:V984)-K984</f>
        <v>0</v>
      </c>
      <c r="O984" s="71"/>
      <c r="P984" s="71"/>
      <c r="Q984" s="71"/>
      <c r="R984" s="71"/>
      <c r="S984" s="71"/>
      <c r="T984" s="71"/>
      <c r="U984" s="71"/>
      <c r="V984" s="71"/>
      <c r="W984" s="66"/>
      <c r="X984" s="66"/>
    </row>
    <row r="985" s="80" customFormat="true" ht="12.8" hidden="true" customHeight="false" outlineLevel="1" collapsed="false">
      <c r="A985" s="73" t="s">
        <v>1866</v>
      </c>
      <c r="B985" s="75"/>
      <c r="C985" s="75"/>
      <c r="D985" s="75"/>
      <c r="E985" s="76" t="s">
        <v>1867</v>
      </c>
      <c r="F985" s="74"/>
      <c r="G985" s="74"/>
      <c r="H985" s="55"/>
      <c r="I985" s="74"/>
      <c r="J985" s="74"/>
      <c r="K985" s="94"/>
      <c r="L985" s="77"/>
      <c r="M985" s="78"/>
      <c r="N985" s="79"/>
      <c r="O985" s="77"/>
      <c r="P985" s="77"/>
      <c r="Q985" s="77"/>
      <c r="R985" s="77"/>
      <c r="S985" s="77"/>
      <c r="T985" s="77"/>
      <c r="U985" s="77"/>
      <c r="V985" s="77"/>
      <c r="W985" s="79"/>
      <c r="X985" s="79"/>
      <c r="IM985" s="89"/>
      <c r="IN985" s="89"/>
    </row>
    <row r="986" s="9" customFormat="true" ht="23.85" hidden="true" customHeight="false" outlineLevel="1" collapsed="false">
      <c r="A986" s="49" t="s">
        <v>1868</v>
      </c>
      <c r="B986" s="50" t="s">
        <v>49</v>
      </c>
      <c r="C986" s="50" t="s">
        <v>1869</v>
      </c>
      <c r="D986" s="50" t="s">
        <v>51</v>
      </c>
      <c r="E986" s="45" t="s">
        <v>1870</v>
      </c>
      <c r="F986" s="7" t="s">
        <v>64</v>
      </c>
      <c r="G986" s="51" t="n">
        <v>317.71</v>
      </c>
      <c r="H986" s="52"/>
      <c r="I986" s="46" t="n">
        <f aca="false">$D$1116</f>
        <v>0</v>
      </c>
      <c r="J986" s="53" t="n">
        <f aca="false">TRUNC(H986*(1+I986),2)</f>
        <v>0</v>
      </c>
      <c r="K986" s="54" t="n">
        <f aca="false">TRUNC(J986*G986,2)</f>
        <v>0</v>
      </c>
      <c r="L986" s="51"/>
      <c r="M986" s="46"/>
      <c r="N986" s="7" t="n">
        <f aca="false">SUM(O986:V986)-K986</f>
        <v>0</v>
      </c>
      <c r="O986" s="51"/>
      <c r="P986" s="51"/>
      <c r="Q986" s="51"/>
      <c r="R986" s="51"/>
      <c r="S986" s="51"/>
      <c r="T986" s="51"/>
      <c r="U986" s="51" t="n">
        <f aca="false">K986</f>
        <v>0</v>
      </c>
      <c r="V986" s="51"/>
      <c r="W986" s="7"/>
      <c r="X986" s="7"/>
      <c r="IM986" s="10"/>
      <c r="IN986" s="10"/>
    </row>
    <row r="987" s="9" customFormat="true" ht="14.15" hidden="true" customHeight="false" outlineLevel="1" collapsed="false">
      <c r="A987" s="49" t="s">
        <v>1871</v>
      </c>
      <c r="B987" s="50" t="s">
        <v>49</v>
      </c>
      <c r="C987" s="50" t="s">
        <v>1872</v>
      </c>
      <c r="D987" s="50" t="s">
        <v>51</v>
      </c>
      <c r="E987" s="45" t="s">
        <v>1873</v>
      </c>
      <c r="F987" s="7" t="s">
        <v>64</v>
      </c>
      <c r="G987" s="51" t="n">
        <v>317.71</v>
      </c>
      <c r="H987" s="52"/>
      <c r="I987" s="46" t="n">
        <f aca="false">$D$1116</f>
        <v>0</v>
      </c>
      <c r="J987" s="53" t="n">
        <f aca="false">TRUNC(H987*(1+I987),2)</f>
        <v>0</v>
      </c>
      <c r="K987" s="54" t="n">
        <f aca="false">TRUNC(J987*G987,2)</f>
        <v>0</v>
      </c>
      <c r="L987" s="51"/>
      <c r="M987" s="46"/>
      <c r="N987" s="7" t="n">
        <f aca="false">SUM(O987:V987)-K987</f>
        <v>0</v>
      </c>
      <c r="O987" s="51"/>
      <c r="P987" s="51"/>
      <c r="Q987" s="51"/>
      <c r="R987" s="51"/>
      <c r="S987" s="51"/>
      <c r="T987" s="51"/>
      <c r="U987" s="51" t="n">
        <f aca="false">K987</f>
        <v>0</v>
      </c>
      <c r="V987" s="51"/>
      <c r="W987" s="7"/>
      <c r="X987" s="7"/>
      <c r="IM987" s="10"/>
      <c r="IN987" s="10"/>
    </row>
    <row r="988" s="9" customFormat="true" ht="23.85" hidden="true" customHeight="false" outlineLevel="1" collapsed="false">
      <c r="A988" s="49" t="s">
        <v>1874</v>
      </c>
      <c r="B988" s="50" t="s">
        <v>49</v>
      </c>
      <c r="C988" s="50" t="s">
        <v>338</v>
      </c>
      <c r="D988" s="50" t="s">
        <v>51</v>
      </c>
      <c r="E988" s="45" t="s">
        <v>1875</v>
      </c>
      <c r="F988" s="7" t="s">
        <v>64</v>
      </c>
      <c r="G988" s="51" t="n">
        <v>154.06</v>
      </c>
      <c r="H988" s="52"/>
      <c r="I988" s="46" t="n">
        <f aca="false">$D$1116</f>
        <v>0</v>
      </c>
      <c r="J988" s="53" t="n">
        <f aca="false">TRUNC(H988*(1+I988),2)</f>
        <v>0</v>
      </c>
      <c r="K988" s="54" t="n">
        <f aca="false">TRUNC(J988*G988,2)</f>
        <v>0</v>
      </c>
      <c r="L988" s="51"/>
      <c r="M988" s="46"/>
      <c r="N988" s="7" t="n">
        <f aca="false">SUM(O988:V988)-K988</f>
        <v>0</v>
      </c>
      <c r="O988" s="51"/>
      <c r="P988" s="51"/>
      <c r="Q988" s="51"/>
      <c r="R988" s="51"/>
      <c r="S988" s="51"/>
      <c r="T988" s="51"/>
      <c r="U988" s="51" t="n">
        <f aca="false">K988</f>
        <v>0</v>
      </c>
      <c r="V988" s="51"/>
      <c r="W988" s="7"/>
      <c r="X988" s="7"/>
      <c r="IM988" s="10"/>
      <c r="IN988" s="10"/>
    </row>
    <row r="989" s="9" customFormat="true" ht="23.85" hidden="true" customHeight="false" outlineLevel="1" collapsed="false">
      <c r="A989" s="49" t="s">
        <v>1876</v>
      </c>
      <c r="B989" s="50" t="s">
        <v>49</v>
      </c>
      <c r="C989" s="50" t="s">
        <v>1877</v>
      </c>
      <c r="D989" s="50" t="s">
        <v>51</v>
      </c>
      <c r="E989" s="45" t="s">
        <v>1878</v>
      </c>
      <c r="F989" s="7" t="s">
        <v>64</v>
      </c>
      <c r="G989" s="51" t="n">
        <v>338.67</v>
      </c>
      <c r="H989" s="52"/>
      <c r="I989" s="46" t="n">
        <f aca="false">$D$1116</f>
        <v>0</v>
      </c>
      <c r="J989" s="53" t="n">
        <f aca="false">TRUNC(H989*(1+I989),2)</f>
        <v>0</v>
      </c>
      <c r="K989" s="54" t="n">
        <f aca="false">TRUNC(J989*G989,2)</f>
        <v>0</v>
      </c>
      <c r="L989" s="51"/>
      <c r="M989" s="46"/>
      <c r="N989" s="7"/>
      <c r="O989" s="51"/>
      <c r="P989" s="51"/>
      <c r="Q989" s="51"/>
      <c r="R989" s="51"/>
      <c r="S989" s="51"/>
      <c r="T989" s="51"/>
      <c r="U989" s="51" t="n">
        <f aca="false">K989</f>
        <v>0</v>
      </c>
      <c r="V989" s="51"/>
      <c r="W989" s="7"/>
      <c r="X989" s="7"/>
      <c r="IM989" s="10"/>
      <c r="IN989" s="10"/>
    </row>
    <row r="990" s="9" customFormat="true" ht="23.85" hidden="true" customHeight="false" outlineLevel="1" collapsed="false">
      <c r="A990" s="49" t="s">
        <v>1879</v>
      </c>
      <c r="B990" s="50" t="s">
        <v>49</v>
      </c>
      <c r="C990" s="50" t="s">
        <v>338</v>
      </c>
      <c r="D990" s="50" t="s">
        <v>51</v>
      </c>
      <c r="E990" s="45" t="s">
        <v>1880</v>
      </c>
      <c r="F990" s="7" t="s">
        <v>64</v>
      </c>
      <c r="G990" s="51" t="n">
        <v>544.79</v>
      </c>
      <c r="H990" s="52"/>
      <c r="I990" s="46" t="n">
        <f aca="false">$D$1116</f>
        <v>0</v>
      </c>
      <c r="J990" s="53" t="n">
        <f aca="false">TRUNC(H990*(1+I990),2)</f>
        <v>0</v>
      </c>
      <c r="K990" s="54" t="n">
        <f aca="false">TRUNC(J990*G990,2)</f>
        <v>0</v>
      </c>
      <c r="L990" s="51"/>
      <c r="M990" s="46"/>
      <c r="N990" s="7"/>
      <c r="O990" s="51"/>
      <c r="P990" s="51"/>
      <c r="Q990" s="51"/>
      <c r="R990" s="51"/>
      <c r="S990" s="51"/>
      <c r="T990" s="51"/>
      <c r="U990" s="51"/>
      <c r="V990" s="51"/>
      <c r="W990" s="51" t="n">
        <f aca="false">K990</f>
        <v>0</v>
      </c>
      <c r="X990" s="7"/>
      <c r="IM990" s="10"/>
      <c r="IN990" s="10"/>
    </row>
    <row r="991" s="9" customFormat="true" ht="23.85" hidden="true" customHeight="false" outlineLevel="1" collapsed="false">
      <c r="A991" s="49" t="s">
        <v>1881</v>
      </c>
      <c r="B991" s="50" t="s">
        <v>49</v>
      </c>
      <c r="C991" s="50" t="s">
        <v>1877</v>
      </c>
      <c r="D991" s="50" t="s">
        <v>51</v>
      </c>
      <c r="E991" s="45" t="s">
        <v>1882</v>
      </c>
      <c r="F991" s="7" t="s">
        <v>64</v>
      </c>
      <c r="G991" s="51" t="n">
        <v>544.79</v>
      </c>
      <c r="H991" s="52"/>
      <c r="I991" s="46" t="n">
        <f aca="false">$D$1116</f>
        <v>0</v>
      </c>
      <c r="J991" s="53" t="n">
        <f aca="false">TRUNC(H991*(1+I991),2)</f>
        <v>0</v>
      </c>
      <c r="K991" s="54" t="n">
        <f aca="false">TRUNC(J991*G991,2)</f>
        <v>0</v>
      </c>
      <c r="L991" s="51"/>
      <c r="M991" s="46"/>
      <c r="N991" s="7"/>
      <c r="O991" s="51"/>
      <c r="P991" s="51"/>
      <c r="Q991" s="51"/>
      <c r="R991" s="51"/>
      <c r="S991" s="51"/>
      <c r="T991" s="51"/>
      <c r="U991" s="51"/>
      <c r="V991" s="51"/>
      <c r="W991" s="51" t="n">
        <f aca="false">K991</f>
        <v>0</v>
      </c>
      <c r="X991" s="7"/>
      <c r="IM991" s="10"/>
      <c r="IN991" s="10"/>
    </row>
    <row r="992" s="9" customFormat="true" ht="12.8" hidden="true" customHeight="false" outlineLevel="1" collapsed="false">
      <c r="A992" s="49" t="s">
        <v>1881</v>
      </c>
      <c r="B992" s="50" t="s">
        <v>49</v>
      </c>
      <c r="C992" s="50" t="s">
        <v>1883</v>
      </c>
      <c r="D992" s="50" t="s">
        <v>51</v>
      </c>
      <c r="E992" s="45" t="s">
        <v>1884</v>
      </c>
      <c r="F992" s="7" t="s">
        <v>64</v>
      </c>
      <c r="G992" s="51" t="n">
        <v>544.79</v>
      </c>
      <c r="H992" s="52"/>
      <c r="I992" s="46" t="n">
        <f aca="false">$D$1116</f>
        <v>0</v>
      </c>
      <c r="J992" s="53" t="n">
        <f aca="false">TRUNC(H992*(1+I992),2)</f>
        <v>0</v>
      </c>
      <c r="K992" s="54" t="n">
        <f aca="false">TRUNC(J992*G992,2)</f>
        <v>0</v>
      </c>
      <c r="L992" s="51"/>
      <c r="M992" s="46"/>
      <c r="N992" s="7"/>
      <c r="O992" s="51"/>
      <c r="P992" s="51"/>
      <c r="Q992" s="51"/>
      <c r="R992" s="51"/>
      <c r="S992" s="51"/>
      <c r="T992" s="51"/>
      <c r="U992" s="51"/>
      <c r="V992" s="51"/>
      <c r="W992" s="51" t="n">
        <f aca="false">K992</f>
        <v>0</v>
      </c>
      <c r="X992" s="7"/>
      <c r="IM992" s="10"/>
      <c r="IN992" s="10"/>
    </row>
    <row r="993" s="80" customFormat="true" ht="12.8" hidden="true" customHeight="false" outlineLevel="1" collapsed="false">
      <c r="A993" s="73" t="s">
        <v>1885</v>
      </c>
      <c r="B993" s="74"/>
      <c r="C993" s="74"/>
      <c r="D993" s="75"/>
      <c r="E993" s="76" t="s">
        <v>646</v>
      </c>
      <c r="F993" s="74"/>
      <c r="G993" s="77"/>
      <c r="H993" s="55"/>
      <c r="I993" s="78"/>
      <c r="J993" s="78"/>
      <c r="K993" s="77"/>
      <c r="L993" s="77"/>
      <c r="M993" s="78"/>
      <c r="N993" s="79"/>
      <c r="O993" s="77"/>
      <c r="P993" s="77"/>
      <c r="Q993" s="77"/>
      <c r="R993" s="77"/>
      <c r="S993" s="77"/>
      <c r="T993" s="77"/>
      <c r="U993" s="77"/>
      <c r="V993" s="77"/>
      <c r="W993" s="79"/>
      <c r="X993" s="79"/>
      <c r="IM993" s="89"/>
      <c r="IN993" s="89"/>
    </row>
    <row r="994" s="10" customFormat="true" ht="14.15" hidden="true" customHeight="false" outlineLevel="1" collapsed="false">
      <c r="A994" s="49" t="s">
        <v>1886</v>
      </c>
      <c r="B994" s="50" t="s">
        <v>49</v>
      </c>
      <c r="C994" s="50" t="s">
        <v>1887</v>
      </c>
      <c r="D994" s="50" t="s">
        <v>51</v>
      </c>
      <c r="E994" s="45" t="s">
        <v>1888</v>
      </c>
      <c r="F994" s="7" t="s">
        <v>64</v>
      </c>
      <c r="G994" s="51" t="n">
        <v>14.2</v>
      </c>
      <c r="H994" s="55"/>
      <c r="I994" s="46" t="n">
        <f aca="false">$D$1116</f>
        <v>0</v>
      </c>
      <c r="J994" s="53" t="n">
        <f aca="false">TRUNC(H994*(1+I994),2)</f>
        <v>0</v>
      </c>
      <c r="K994" s="54" t="n">
        <f aca="false">TRUNC(J994*G994,2)</f>
        <v>0</v>
      </c>
      <c r="L994" s="51"/>
      <c r="M994" s="46"/>
      <c r="N994" s="7" t="n">
        <f aca="false">SUM(O994:V994)-K994</f>
        <v>0</v>
      </c>
      <c r="O994" s="51"/>
      <c r="P994" s="51"/>
      <c r="Q994" s="51"/>
      <c r="R994" s="51"/>
      <c r="S994" s="51"/>
      <c r="T994" s="51"/>
      <c r="U994" s="51" t="n">
        <f aca="false">K994</f>
        <v>0</v>
      </c>
      <c r="V994" s="51"/>
      <c r="W994" s="50"/>
      <c r="X994" s="50"/>
    </row>
    <row r="995" s="10" customFormat="true" ht="14.15" hidden="true" customHeight="false" outlineLevel="1" collapsed="false">
      <c r="A995" s="49" t="s">
        <v>1889</v>
      </c>
      <c r="B995" s="50" t="s">
        <v>49</v>
      </c>
      <c r="C995" s="50" t="s">
        <v>1890</v>
      </c>
      <c r="D995" s="50" t="s">
        <v>51</v>
      </c>
      <c r="E995" s="45" t="s">
        <v>1891</v>
      </c>
      <c r="F995" s="7" t="s">
        <v>64</v>
      </c>
      <c r="G995" s="51" t="n">
        <v>14.2</v>
      </c>
      <c r="H995" s="55"/>
      <c r="I995" s="46" t="n">
        <f aca="false">$D$1116</f>
        <v>0</v>
      </c>
      <c r="J995" s="53" t="n">
        <f aca="false">TRUNC(H995*(1+I995),2)</f>
        <v>0</v>
      </c>
      <c r="K995" s="54" t="n">
        <f aca="false">TRUNC(J995*G995,2)</f>
        <v>0</v>
      </c>
      <c r="L995" s="51"/>
      <c r="M995" s="46"/>
      <c r="N995" s="7" t="n">
        <f aca="false">SUM(O995:V995)-K995</f>
        <v>0</v>
      </c>
      <c r="O995" s="51"/>
      <c r="P995" s="51"/>
      <c r="Q995" s="51"/>
      <c r="R995" s="51"/>
      <c r="S995" s="51"/>
      <c r="T995" s="51"/>
      <c r="U995" s="51" t="n">
        <f aca="false">K995</f>
        <v>0</v>
      </c>
      <c r="V995" s="51"/>
      <c r="W995" s="50"/>
      <c r="X995" s="50"/>
    </row>
    <row r="996" s="10" customFormat="true" ht="23.85" hidden="true" customHeight="false" outlineLevel="1" collapsed="false">
      <c r="A996" s="49" t="s">
        <v>1892</v>
      </c>
      <c r="B996" s="50" t="s">
        <v>49</v>
      </c>
      <c r="C996" s="50" t="s">
        <v>1893</v>
      </c>
      <c r="D996" s="50" t="s">
        <v>51</v>
      </c>
      <c r="E996" s="45" t="s">
        <v>1894</v>
      </c>
      <c r="F996" s="7" t="s">
        <v>64</v>
      </c>
      <c r="G996" s="51" t="n">
        <v>14.2</v>
      </c>
      <c r="H996" s="55"/>
      <c r="I996" s="46" t="n">
        <f aca="false">$D$1116</f>
        <v>0</v>
      </c>
      <c r="J996" s="53" t="n">
        <f aca="false">TRUNC(H996*(1+I996),2)</f>
        <v>0</v>
      </c>
      <c r="K996" s="54" t="n">
        <f aca="false">TRUNC(J996*G996,2)</f>
        <v>0</v>
      </c>
      <c r="L996" s="51"/>
      <c r="M996" s="46"/>
      <c r="N996" s="7" t="n">
        <f aca="false">SUM(O996:V996)-K996</f>
        <v>0</v>
      </c>
      <c r="O996" s="51"/>
      <c r="P996" s="51"/>
      <c r="Q996" s="51"/>
      <c r="R996" s="51"/>
      <c r="S996" s="51"/>
      <c r="T996" s="51"/>
      <c r="U996" s="51" t="n">
        <f aca="false">K996</f>
        <v>0</v>
      </c>
      <c r="V996" s="51"/>
      <c r="W996" s="50"/>
      <c r="X996" s="50"/>
    </row>
    <row r="997" s="89" customFormat="true" ht="12.8" hidden="true" customHeight="false" outlineLevel="1" collapsed="false">
      <c r="A997" s="73" t="s">
        <v>1895</v>
      </c>
      <c r="B997" s="74"/>
      <c r="C997" s="74"/>
      <c r="D997" s="75"/>
      <c r="E997" s="76" t="s">
        <v>1896</v>
      </c>
      <c r="F997" s="74"/>
      <c r="G997" s="77"/>
      <c r="H997" s="55"/>
      <c r="I997" s="78"/>
      <c r="J997" s="78"/>
      <c r="K997" s="77"/>
      <c r="L997" s="77"/>
      <c r="M997" s="78"/>
      <c r="N997" s="79"/>
      <c r="O997" s="77"/>
      <c r="P997" s="77"/>
      <c r="Q997" s="77"/>
      <c r="R997" s="77"/>
      <c r="S997" s="77"/>
      <c r="T997" s="77"/>
      <c r="U997" s="77"/>
      <c r="V997" s="77"/>
      <c r="W997" s="74"/>
      <c r="X997" s="74"/>
    </row>
    <row r="998" s="10" customFormat="true" ht="23.85" hidden="true" customHeight="false" outlineLevel="1" collapsed="false">
      <c r="A998" s="49" t="s">
        <v>1897</v>
      </c>
      <c r="B998" s="50" t="s">
        <v>49</v>
      </c>
      <c r="C998" s="50" t="s">
        <v>1898</v>
      </c>
      <c r="D998" s="50" t="s">
        <v>51</v>
      </c>
      <c r="E998" s="3" t="s">
        <v>1899</v>
      </c>
      <c r="F998" s="50" t="s">
        <v>64</v>
      </c>
      <c r="G998" s="51" t="n">
        <v>7.5</v>
      </c>
      <c r="H998" s="55"/>
      <c r="I998" s="46" t="n">
        <f aca="false">$D$1116</f>
        <v>0</v>
      </c>
      <c r="J998" s="53" t="n">
        <f aca="false">TRUNC(H998*(1+I998),2)</f>
        <v>0</v>
      </c>
      <c r="K998" s="54" t="n">
        <f aca="false">TRUNC(J998*G998,2)</f>
        <v>0</v>
      </c>
      <c r="L998" s="51"/>
      <c r="M998" s="46"/>
      <c r="N998" s="7" t="n">
        <f aca="false">SUM(O998:V998)-K998</f>
        <v>0</v>
      </c>
      <c r="O998" s="51"/>
      <c r="P998" s="51"/>
      <c r="Q998" s="51"/>
      <c r="R998" s="51"/>
      <c r="S998" s="51"/>
      <c r="T998" s="51"/>
      <c r="U998" s="51" t="n">
        <f aca="false">K998</f>
        <v>0</v>
      </c>
      <c r="V998" s="51"/>
      <c r="W998" s="50"/>
      <c r="X998" s="50"/>
    </row>
    <row r="999" s="85" customFormat="true" ht="14.15" hidden="true" customHeight="false" outlineLevel="1" collapsed="false">
      <c r="A999" s="65" t="s">
        <v>1900</v>
      </c>
      <c r="B999" s="67"/>
      <c r="C999" s="67"/>
      <c r="D999" s="67"/>
      <c r="E999" s="68" t="s">
        <v>166</v>
      </c>
      <c r="F999" s="71"/>
      <c r="G999" s="71"/>
      <c r="H999" s="52"/>
      <c r="I999" s="71"/>
      <c r="J999" s="71"/>
      <c r="K999" s="86"/>
      <c r="L999" s="69"/>
      <c r="M999" s="70"/>
      <c r="N999" s="71" t="n">
        <f aca="false">SUM(O999:V999)-K999</f>
        <v>0</v>
      </c>
      <c r="O999" s="71"/>
      <c r="P999" s="71"/>
      <c r="Q999" s="71"/>
      <c r="R999" s="71"/>
      <c r="S999" s="71"/>
      <c r="T999" s="71"/>
      <c r="U999" s="71"/>
      <c r="V999" s="71"/>
      <c r="W999" s="66"/>
      <c r="X999" s="66"/>
    </row>
    <row r="1000" s="80" customFormat="true" ht="12.8" hidden="true" customHeight="false" outlineLevel="1" collapsed="false">
      <c r="A1000" s="73" t="s">
        <v>1901</v>
      </c>
      <c r="B1000" s="75"/>
      <c r="C1000" s="75"/>
      <c r="D1000" s="75"/>
      <c r="E1000" s="76" t="s">
        <v>1867</v>
      </c>
      <c r="F1000" s="74"/>
      <c r="G1000" s="74"/>
      <c r="H1000" s="55"/>
      <c r="I1000" s="74"/>
      <c r="J1000" s="74"/>
      <c r="K1000" s="94"/>
      <c r="L1000" s="77"/>
      <c r="M1000" s="78"/>
      <c r="N1000" s="79"/>
      <c r="O1000" s="77"/>
      <c r="P1000" s="77"/>
      <c r="Q1000" s="77"/>
      <c r="R1000" s="77"/>
      <c r="S1000" s="77"/>
      <c r="T1000" s="77"/>
      <c r="U1000" s="77"/>
      <c r="V1000" s="77"/>
      <c r="W1000" s="79"/>
      <c r="X1000" s="79"/>
      <c r="IM1000" s="89"/>
      <c r="IN1000" s="89"/>
    </row>
    <row r="1001" s="9" customFormat="true" ht="23.85" hidden="true" customHeight="false" outlineLevel="1" collapsed="false">
      <c r="A1001" s="49" t="s">
        <v>1902</v>
      </c>
      <c r="B1001" s="50" t="s">
        <v>49</v>
      </c>
      <c r="C1001" s="50" t="s">
        <v>1869</v>
      </c>
      <c r="D1001" s="50" t="s">
        <v>51</v>
      </c>
      <c r="E1001" s="45" t="s">
        <v>1870</v>
      </c>
      <c r="F1001" s="7" t="s">
        <v>64</v>
      </c>
      <c r="G1001" s="51" t="n">
        <v>92.45</v>
      </c>
      <c r="H1001" s="55"/>
      <c r="I1001" s="46" t="n">
        <f aca="false">$D$1116</f>
        <v>0</v>
      </c>
      <c r="J1001" s="53" t="n">
        <f aca="false">TRUNC(H1001*(1+I1001),2)</f>
        <v>0</v>
      </c>
      <c r="K1001" s="54" t="n">
        <f aca="false">TRUNC(J1001*G1001,2)</f>
        <v>0</v>
      </c>
      <c r="L1001" s="51"/>
      <c r="M1001" s="46"/>
      <c r="N1001" s="7" t="n">
        <f aca="false">SUM(O1001:V1001)-K1001</f>
        <v>0</v>
      </c>
      <c r="O1001" s="51"/>
      <c r="P1001" s="51"/>
      <c r="Q1001" s="51"/>
      <c r="R1001" s="51"/>
      <c r="S1001" s="51"/>
      <c r="T1001" s="51"/>
      <c r="U1001" s="51"/>
      <c r="V1001" s="51" t="n">
        <f aca="false">K1001</f>
        <v>0</v>
      </c>
      <c r="W1001" s="51"/>
      <c r="X1001" s="7"/>
      <c r="IM1001" s="10"/>
      <c r="IN1001" s="10"/>
    </row>
    <row r="1002" s="9" customFormat="true" ht="14.15" hidden="true" customHeight="false" outlineLevel="1" collapsed="false">
      <c r="A1002" s="49" t="s">
        <v>1903</v>
      </c>
      <c r="B1002" s="50" t="s">
        <v>49</v>
      </c>
      <c r="C1002" s="50" t="s">
        <v>1872</v>
      </c>
      <c r="D1002" s="50" t="s">
        <v>51</v>
      </c>
      <c r="E1002" s="45" t="s">
        <v>1873</v>
      </c>
      <c r="F1002" s="7" t="s">
        <v>64</v>
      </c>
      <c r="G1002" s="51" t="n">
        <v>92.45</v>
      </c>
      <c r="H1002" s="55"/>
      <c r="I1002" s="46" t="n">
        <f aca="false">$D$1116</f>
        <v>0</v>
      </c>
      <c r="J1002" s="53" t="n">
        <f aca="false">TRUNC(H1002*(1+I1002),2)</f>
        <v>0</v>
      </c>
      <c r="K1002" s="54" t="n">
        <f aca="false">TRUNC(J1002*G1002,2)</f>
        <v>0</v>
      </c>
      <c r="L1002" s="51"/>
      <c r="M1002" s="46"/>
      <c r="N1002" s="7" t="n">
        <f aca="false">SUM(O1002:V1002)-K1002</f>
        <v>0</v>
      </c>
      <c r="O1002" s="51"/>
      <c r="P1002" s="51"/>
      <c r="Q1002" s="51"/>
      <c r="R1002" s="51"/>
      <c r="S1002" s="51"/>
      <c r="T1002" s="51"/>
      <c r="U1002" s="51"/>
      <c r="V1002" s="51" t="n">
        <f aca="false">K1002</f>
        <v>0</v>
      </c>
      <c r="W1002" s="114"/>
      <c r="X1002" s="7"/>
      <c r="IM1002" s="10"/>
      <c r="IN1002" s="10"/>
    </row>
    <row r="1003" s="9" customFormat="true" ht="23.85" hidden="true" customHeight="false" outlineLevel="1" collapsed="false">
      <c r="A1003" s="49" t="s">
        <v>1904</v>
      </c>
      <c r="B1003" s="50" t="s">
        <v>49</v>
      </c>
      <c r="C1003" s="50" t="s">
        <v>338</v>
      </c>
      <c r="D1003" s="50" t="s">
        <v>51</v>
      </c>
      <c r="E1003" s="45" t="s">
        <v>1905</v>
      </c>
      <c r="F1003" s="7" t="s">
        <v>64</v>
      </c>
      <c r="G1003" s="51" t="n">
        <v>76.46</v>
      </c>
      <c r="H1003" s="55"/>
      <c r="I1003" s="46" t="n">
        <f aca="false">$D$1116</f>
        <v>0</v>
      </c>
      <c r="J1003" s="53" t="n">
        <f aca="false">TRUNC(H1003*(1+I1003),2)</f>
        <v>0</v>
      </c>
      <c r="K1003" s="54" t="n">
        <f aca="false">TRUNC(J1003*G1003,2)</f>
        <v>0</v>
      </c>
      <c r="L1003" s="51"/>
      <c r="M1003" s="46"/>
      <c r="N1003" s="7" t="n">
        <f aca="false">SUM(O1003:V1003)-K1003</f>
        <v>0</v>
      </c>
      <c r="O1003" s="51"/>
      <c r="P1003" s="51"/>
      <c r="Q1003" s="51"/>
      <c r="R1003" s="51"/>
      <c r="S1003" s="51"/>
      <c r="T1003" s="51"/>
      <c r="U1003" s="51"/>
      <c r="V1003" s="51" t="n">
        <f aca="false">K1003</f>
        <v>0</v>
      </c>
      <c r="W1003" s="114"/>
      <c r="X1003" s="7"/>
      <c r="IM1003" s="10"/>
      <c r="IN1003" s="10"/>
    </row>
    <row r="1004" s="9" customFormat="true" ht="23.85" hidden="true" customHeight="false" outlineLevel="1" collapsed="false">
      <c r="A1004" s="49" t="s">
        <v>1906</v>
      </c>
      <c r="B1004" s="50" t="s">
        <v>49</v>
      </c>
      <c r="C1004" s="50" t="s">
        <v>1877</v>
      </c>
      <c r="D1004" s="50" t="s">
        <v>51</v>
      </c>
      <c r="E1004" s="45" t="s">
        <v>1907</v>
      </c>
      <c r="F1004" s="7" t="s">
        <v>64</v>
      </c>
      <c r="G1004" s="51" t="n">
        <v>121.82</v>
      </c>
      <c r="H1004" s="55"/>
      <c r="I1004" s="46" t="n">
        <f aca="false">$D$1116</f>
        <v>0</v>
      </c>
      <c r="J1004" s="53" t="n">
        <f aca="false">TRUNC(H1004*(1+I1004),2)</f>
        <v>0</v>
      </c>
      <c r="K1004" s="54" t="n">
        <f aca="false">TRUNC(J1004*G1004,2)</f>
        <v>0</v>
      </c>
      <c r="L1004" s="51"/>
      <c r="M1004" s="46"/>
      <c r="N1004" s="7" t="n">
        <f aca="false">SUM(O1004:V1004)-K1004</f>
        <v>0</v>
      </c>
      <c r="O1004" s="51"/>
      <c r="P1004" s="51"/>
      <c r="Q1004" s="51"/>
      <c r="R1004" s="51"/>
      <c r="S1004" s="51"/>
      <c r="T1004" s="51"/>
      <c r="U1004" s="51"/>
      <c r="V1004" s="51" t="n">
        <f aca="false">K1004</f>
        <v>0</v>
      </c>
      <c r="W1004" s="114"/>
      <c r="X1004" s="7"/>
      <c r="IM1004" s="10"/>
      <c r="IN1004" s="10"/>
    </row>
    <row r="1005" s="9" customFormat="true" ht="23.85" hidden="true" customHeight="false" outlineLevel="1" collapsed="false">
      <c r="A1005" s="49" t="s">
        <v>1908</v>
      </c>
      <c r="B1005" s="50" t="s">
        <v>49</v>
      </c>
      <c r="C1005" s="50" t="s">
        <v>338</v>
      </c>
      <c r="D1005" s="50" t="s">
        <v>51</v>
      </c>
      <c r="E1005" s="45" t="s">
        <v>1909</v>
      </c>
      <c r="F1005" s="7" t="s">
        <v>64</v>
      </c>
      <c r="G1005" s="51" t="n">
        <v>130.34</v>
      </c>
      <c r="H1005" s="55"/>
      <c r="I1005" s="46" t="n">
        <f aca="false">$D$1116</f>
        <v>0</v>
      </c>
      <c r="J1005" s="53" t="n">
        <f aca="false">TRUNC(H1005*(1+I1005),2)</f>
        <v>0</v>
      </c>
      <c r="K1005" s="54" t="n">
        <f aca="false">TRUNC(J1005*G1005,2)</f>
        <v>0</v>
      </c>
      <c r="L1005" s="51"/>
      <c r="M1005" s="46"/>
      <c r="N1005" s="7"/>
      <c r="O1005" s="51"/>
      <c r="P1005" s="51"/>
      <c r="Q1005" s="51"/>
      <c r="R1005" s="51"/>
      <c r="S1005" s="51"/>
      <c r="T1005" s="51"/>
      <c r="U1005" s="51"/>
      <c r="V1005" s="51" t="n">
        <f aca="false">K1005</f>
        <v>0</v>
      </c>
      <c r="W1005" s="114"/>
      <c r="X1005" s="7"/>
      <c r="IM1005" s="10"/>
      <c r="IN1005" s="10"/>
    </row>
    <row r="1006" s="10" customFormat="true" ht="23.85" hidden="true" customHeight="false" outlineLevel="1" collapsed="false">
      <c r="A1006" s="49" t="s">
        <v>1910</v>
      </c>
      <c r="B1006" s="50" t="s">
        <v>49</v>
      </c>
      <c r="C1006" s="50" t="s">
        <v>1877</v>
      </c>
      <c r="D1006" s="50" t="s">
        <v>51</v>
      </c>
      <c r="E1006" s="45" t="s">
        <v>1882</v>
      </c>
      <c r="F1006" s="7" t="s">
        <v>64</v>
      </c>
      <c r="G1006" s="51" t="n">
        <v>130.34</v>
      </c>
      <c r="H1006" s="55"/>
      <c r="I1006" s="46" t="n">
        <f aca="false">$D$1116</f>
        <v>0</v>
      </c>
      <c r="J1006" s="53" t="n">
        <f aca="false">TRUNC(H1006*(1+I1006),2)</f>
        <v>0</v>
      </c>
      <c r="K1006" s="54" t="n">
        <f aca="false">TRUNC(J1006*G1006,2)</f>
        <v>0</v>
      </c>
      <c r="L1006" s="51"/>
      <c r="M1006" s="46"/>
      <c r="N1006" s="7" t="n">
        <f aca="false">SUM(O1006:V1006)-K1006</f>
        <v>0</v>
      </c>
      <c r="O1006" s="51"/>
      <c r="P1006" s="51"/>
      <c r="Q1006" s="51"/>
      <c r="R1006" s="51"/>
      <c r="S1006" s="51"/>
      <c r="T1006" s="51"/>
      <c r="U1006" s="51"/>
      <c r="V1006" s="51" t="n">
        <f aca="false">K1006</f>
        <v>0</v>
      </c>
      <c r="W1006" s="114"/>
      <c r="X1006" s="50"/>
    </row>
    <row r="1007" s="10" customFormat="true" ht="14.15" hidden="true" customHeight="false" outlineLevel="1" collapsed="false">
      <c r="A1007" s="49" t="s">
        <v>1910</v>
      </c>
      <c r="B1007" s="50" t="s">
        <v>49</v>
      </c>
      <c r="C1007" s="50" t="s">
        <v>1883</v>
      </c>
      <c r="D1007" s="50" t="s">
        <v>51</v>
      </c>
      <c r="E1007" s="45" t="s">
        <v>1884</v>
      </c>
      <c r="F1007" s="7" t="s">
        <v>64</v>
      </c>
      <c r="G1007" s="51" t="n">
        <v>130.34</v>
      </c>
      <c r="H1007" s="55"/>
      <c r="I1007" s="46" t="n">
        <f aca="false">$D$1116</f>
        <v>0</v>
      </c>
      <c r="J1007" s="53" t="n">
        <f aca="false">TRUNC(H1007*(1+I1007),2)</f>
        <v>0</v>
      </c>
      <c r="K1007" s="54" t="n">
        <f aca="false">TRUNC(J1007*G1007,2)</f>
        <v>0</v>
      </c>
      <c r="L1007" s="51"/>
      <c r="M1007" s="46"/>
      <c r="N1007" s="7" t="n">
        <f aca="false">SUM(O1007:V1007)-K1007</f>
        <v>0</v>
      </c>
      <c r="O1007" s="51"/>
      <c r="P1007" s="51"/>
      <c r="Q1007" s="51"/>
      <c r="R1007" s="51"/>
      <c r="S1007" s="51"/>
      <c r="T1007" s="51"/>
      <c r="U1007" s="51"/>
      <c r="V1007" s="51" t="n">
        <f aca="false">K1007</f>
        <v>0</v>
      </c>
      <c r="W1007" s="114"/>
      <c r="X1007" s="50"/>
    </row>
    <row r="1008" s="80" customFormat="true" ht="12.8" hidden="true" customHeight="false" outlineLevel="1" collapsed="false">
      <c r="A1008" s="73" t="s">
        <v>1911</v>
      </c>
      <c r="B1008" s="74"/>
      <c r="C1008" s="74"/>
      <c r="D1008" s="75"/>
      <c r="E1008" s="76" t="s">
        <v>646</v>
      </c>
      <c r="F1008" s="74"/>
      <c r="G1008" s="77"/>
      <c r="H1008" s="55"/>
      <c r="I1008" s="78"/>
      <c r="J1008" s="78"/>
      <c r="K1008" s="77"/>
      <c r="L1008" s="77"/>
      <c r="M1008" s="78"/>
      <c r="N1008" s="79"/>
      <c r="O1008" s="77"/>
      <c r="P1008" s="77"/>
      <c r="Q1008" s="77"/>
      <c r="R1008" s="77"/>
      <c r="S1008" s="77"/>
      <c r="T1008" s="77"/>
      <c r="U1008" s="77"/>
      <c r="V1008" s="168"/>
      <c r="W1008" s="168"/>
      <c r="X1008" s="79"/>
      <c r="IM1008" s="89"/>
      <c r="IN1008" s="89"/>
    </row>
    <row r="1009" s="10" customFormat="true" ht="14.15" hidden="true" customHeight="false" outlineLevel="1" collapsed="false">
      <c r="A1009" s="49" t="s">
        <v>1912</v>
      </c>
      <c r="B1009" s="50" t="s">
        <v>49</v>
      </c>
      <c r="C1009" s="50" t="s">
        <v>1887</v>
      </c>
      <c r="D1009" s="50" t="s">
        <v>51</v>
      </c>
      <c r="E1009" s="45" t="s">
        <v>1888</v>
      </c>
      <c r="F1009" s="7" t="s">
        <v>64</v>
      </c>
      <c r="G1009" s="51" t="n">
        <v>27.34</v>
      </c>
      <c r="H1009" s="55"/>
      <c r="I1009" s="46" t="n">
        <f aca="false">$D$1116</f>
        <v>0</v>
      </c>
      <c r="J1009" s="53" t="n">
        <f aca="false">TRUNC(H1009*(1+I1009),2)</f>
        <v>0</v>
      </c>
      <c r="K1009" s="54" t="n">
        <f aca="false">TRUNC(J1009*G1009,2)</f>
        <v>0</v>
      </c>
      <c r="L1009" s="51"/>
      <c r="M1009" s="46"/>
      <c r="N1009" s="7" t="n">
        <f aca="false">SUM(O1009:V1009)-K1009</f>
        <v>0</v>
      </c>
      <c r="O1009" s="51"/>
      <c r="P1009" s="51"/>
      <c r="Q1009" s="51"/>
      <c r="R1009" s="51"/>
      <c r="S1009" s="51"/>
      <c r="T1009" s="51"/>
      <c r="U1009" s="51"/>
      <c r="V1009" s="51" t="n">
        <f aca="false">K1009</f>
        <v>0</v>
      </c>
      <c r="W1009" s="50"/>
      <c r="X1009" s="50"/>
    </row>
    <row r="1010" s="10" customFormat="true" ht="14.15" hidden="true" customHeight="false" outlineLevel="1" collapsed="false">
      <c r="A1010" s="49" t="s">
        <v>1913</v>
      </c>
      <c r="B1010" s="50" t="s">
        <v>49</v>
      </c>
      <c r="C1010" s="50" t="s">
        <v>1890</v>
      </c>
      <c r="D1010" s="50" t="s">
        <v>51</v>
      </c>
      <c r="E1010" s="45" t="s">
        <v>1891</v>
      </c>
      <c r="F1010" s="7" t="s">
        <v>64</v>
      </c>
      <c r="G1010" s="51" t="n">
        <v>27.34</v>
      </c>
      <c r="H1010" s="55"/>
      <c r="I1010" s="46" t="n">
        <f aca="false">$D$1116</f>
        <v>0</v>
      </c>
      <c r="J1010" s="53" t="n">
        <f aca="false">TRUNC(H1010*(1+I1010),2)</f>
        <v>0</v>
      </c>
      <c r="K1010" s="54" t="n">
        <f aca="false">TRUNC(J1010*G1010,2)</f>
        <v>0</v>
      </c>
      <c r="L1010" s="51"/>
      <c r="M1010" s="46"/>
      <c r="N1010" s="7" t="n">
        <f aca="false">SUM(O1010:V1010)-K1010</f>
        <v>0</v>
      </c>
      <c r="O1010" s="51"/>
      <c r="P1010" s="51"/>
      <c r="Q1010" s="51"/>
      <c r="R1010" s="51"/>
      <c r="S1010" s="51"/>
      <c r="T1010" s="51"/>
      <c r="U1010" s="51"/>
      <c r="V1010" s="51" t="n">
        <f aca="false">K1010</f>
        <v>0</v>
      </c>
      <c r="W1010" s="50"/>
      <c r="X1010" s="50"/>
    </row>
    <row r="1011" s="10" customFormat="true" ht="23.85" hidden="true" customHeight="false" outlineLevel="1" collapsed="false">
      <c r="A1011" s="49" t="s">
        <v>1914</v>
      </c>
      <c r="B1011" s="50" t="s">
        <v>49</v>
      </c>
      <c r="C1011" s="50" t="s">
        <v>1893</v>
      </c>
      <c r="D1011" s="50" t="s">
        <v>51</v>
      </c>
      <c r="E1011" s="45" t="s">
        <v>1894</v>
      </c>
      <c r="F1011" s="7" t="s">
        <v>64</v>
      </c>
      <c r="G1011" s="51" t="n">
        <v>27.34</v>
      </c>
      <c r="H1011" s="55"/>
      <c r="I1011" s="46" t="n">
        <f aca="false">$D$1116</f>
        <v>0</v>
      </c>
      <c r="J1011" s="53" t="n">
        <f aca="false">TRUNC(H1011*(1+I1011),2)</f>
        <v>0</v>
      </c>
      <c r="K1011" s="54" t="n">
        <f aca="false">TRUNC(J1011*G1011,2)</f>
        <v>0</v>
      </c>
      <c r="L1011" s="51"/>
      <c r="M1011" s="46"/>
      <c r="N1011" s="7" t="n">
        <f aca="false">SUM(O1011:V1011)-K1011</f>
        <v>0</v>
      </c>
      <c r="O1011" s="51"/>
      <c r="P1011" s="51"/>
      <c r="Q1011" s="51"/>
      <c r="R1011" s="51"/>
      <c r="S1011" s="51"/>
      <c r="T1011" s="51"/>
      <c r="U1011" s="51"/>
      <c r="V1011" s="51" t="n">
        <f aca="false">K1011</f>
        <v>0</v>
      </c>
      <c r="W1011" s="50"/>
      <c r="X1011" s="50"/>
    </row>
    <row r="1012" s="89" customFormat="true" ht="12.8" hidden="true" customHeight="false" outlineLevel="1" collapsed="false">
      <c r="A1012" s="73" t="s">
        <v>1915</v>
      </c>
      <c r="B1012" s="74"/>
      <c r="C1012" s="74"/>
      <c r="D1012" s="75"/>
      <c r="E1012" s="76" t="s">
        <v>1896</v>
      </c>
      <c r="F1012" s="74"/>
      <c r="G1012" s="77"/>
      <c r="H1012" s="55"/>
      <c r="I1012" s="78"/>
      <c r="J1012" s="78"/>
      <c r="K1012" s="77"/>
      <c r="L1012" s="77"/>
      <c r="M1012" s="78"/>
      <c r="N1012" s="79"/>
      <c r="O1012" s="77"/>
      <c r="P1012" s="77"/>
      <c r="Q1012" s="77"/>
      <c r="R1012" s="77"/>
      <c r="S1012" s="77"/>
      <c r="T1012" s="77"/>
      <c r="U1012" s="77"/>
      <c r="V1012" s="77"/>
      <c r="W1012" s="74"/>
      <c r="X1012" s="74"/>
    </row>
    <row r="1013" s="10" customFormat="true" ht="23.85" hidden="true" customHeight="false" outlineLevel="1" collapsed="false">
      <c r="A1013" s="49" t="s">
        <v>1916</v>
      </c>
      <c r="B1013" s="50" t="s">
        <v>49</v>
      </c>
      <c r="C1013" s="50" t="s">
        <v>1898</v>
      </c>
      <c r="D1013" s="50" t="s">
        <v>51</v>
      </c>
      <c r="E1013" s="3" t="s">
        <v>1899</v>
      </c>
      <c r="F1013" s="50" t="s">
        <v>64</v>
      </c>
      <c r="G1013" s="51" t="n">
        <v>4.97</v>
      </c>
      <c r="H1013" s="55"/>
      <c r="I1013" s="46" t="n">
        <f aca="false">$D$1116</f>
        <v>0</v>
      </c>
      <c r="J1013" s="53" t="n">
        <f aca="false">TRUNC(H1013*(1+I1013),2)</f>
        <v>0</v>
      </c>
      <c r="K1013" s="54" t="n">
        <f aca="false">TRUNC(J1013*G1013,2)</f>
        <v>0</v>
      </c>
      <c r="L1013" s="51"/>
      <c r="M1013" s="46"/>
      <c r="N1013" s="7" t="n">
        <f aca="false">SUM(O1013:V1013)-K1013</f>
        <v>0</v>
      </c>
      <c r="O1013" s="51"/>
      <c r="P1013" s="51"/>
      <c r="Q1013" s="51"/>
      <c r="R1013" s="51"/>
      <c r="S1013" s="51"/>
      <c r="T1013" s="51"/>
      <c r="U1013" s="51"/>
      <c r="V1013" s="51"/>
      <c r="W1013" s="109" t="n">
        <f aca="false">K1013</f>
        <v>0</v>
      </c>
      <c r="X1013" s="50"/>
    </row>
    <row r="1014" s="44" customFormat="true" ht="12.8" hidden="true" customHeight="false" outlineLevel="1" collapsed="false">
      <c r="A1014" s="113" t="s">
        <v>1917</v>
      </c>
      <c r="B1014" s="38"/>
      <c r="C1014" s="38"/>
      <c r="D1014" s="82"/>
      <c r="E1014" s="36" t="s">
        <v>195</v>
      </c>
      <c r="F1014" s="38"/>
      <c r="G1014" s="40"/>
      <c r="H1014" s="55"/>
      <c r="I1014" s="41"/>
      <c r="J1014" s="41"/>
      <c r="K1014" s="40"/>
      <c r="L1014" s="40"/>
      <c r="M1014" s="41"/>
      <c r="N1014" s="42"/>
      <c r="O1014" s="40"/>
      <c r="P1014" s="40"/>
      <c r="Q1014" s="40"/>
      <c r="R1014" s="40"/>
      <c r="S1014" s="40"/>
      <c r="T1014" s="40"/>
      <c r="U1014" s="40"/>
      <c r="V1014" s="40"/>
      <c r="W1014" s="38"/>
      <c r="X1014" s="38"/>
    </row>
    <row r="1015" s="80" customFormat="true" ht="12.8" hidden="true" customHeight="false" outlineLevel="1" collapsed="false">
      <c r="A1015" s="73" t="s">
        <v>1918</v>
      </c>
      <c r="B1015" s="75"/>
      <c r="C1015" s="75"/>
      <c r="D1015" s="75"/>
      <c r="E1015" s="76" t="s">
        <v>1867</v>
      </c>
      <c r="F1015" s="74"/>
      <c r="G1015" s="74"/>
      <c r="H1015" s="55"/>
      <c r="I1015" s="74"/>
      <c r="J1015" s="74"/>
      <c r="K1015" s="94"/>
      <c r="L1015" s="77"/>
      <c r="M1015" s="78"/>
      <c r="N1015" s="79"/>
      <c r="O1015" s="77"/>
      <c r="P1015" s="77"/>
      <c r="Q1015" s="77"/>
      <c r="R1015" s="77"/>
      <c r="S1015" s="77"/>
      <c r="T1015" s="77"/>
      <c r="U1015" s="77"/>
      <c r="V1015" s="77"/>
      <c r="W1015" s="79"/>
      <c r="X1015" s="79"/>
      <c r="IM1015" s="89"/>
      <c r="IN1015" s="89"/>
    </row>
    <row r="1016" s="10" customFormat="true" ht="14.15" hidden="true" customHeight="false" outlineLevel="1" collapsed="false">
      <c r="A1016" s="49" t="s">
        <v>1919</v>
      </c>
      <c r="B1016" s="50" t="s">
        <v>49</v>
      </c>
      <c r="C1016" s="50" t="s">
        <v>1872</v>
      </c>
      <c r="D1016" s="50" t="s">
        <v>51</v>
      </c>
      <c r="E1016" s="45" t="s">
        <v>1873</v>
      </c>
      <c r="F1016" s="7" t="s">
        <v>64</v>
      </c>
      <c r="G1016" s="51" t="n">
        <v>1.36</v>
      </c>
      <c r="H1016" s="55"/>
      <c r="I1016" s="46" t="n">
        <f aca="false">$D$1116</f>
        <v>0</v>
      </c>
      <c r="J1016" s="53" t="n">
        <f aca="false">TRUNC(H1016*(1+I1016),2)</f>
        <v>0</v>
      </c>
      <c r="K1016" s="54" t="n">
        <f aca="false">TRUNC(J1016*G1016,2)</f>
        <v>0</v>
      </c>
      <c r="L1016" s="51"/>
      <c r="M1016" s="46"/>
      <c r="N1016" s="7" t="n">
        <f aca="false">SUM(O1016:V1016)-K1016</f>
        <v>0</v>
      </c>
      <c r="O1016" s="51"/>
      <c r="P1016" s="51"/>
      <c r="Q1016" s="51"/>
      <c r="R1016" s="51"/>
      <c r="S1016" s="51"/>
      <c r="T1016" s="51"/>
      <c r="U1016" s="51"/>
      <c r="V1016" s="51"/>
      <c r="W1016" s="109" t="n">
        <f aca="false">K1016</f>
        <v>0</v>
      </c>
      <c r="X1016" s="50"/>
    </row>
    <row r="1017" s="10" customFormat="true" ht="14.15" hidden="true" customHeight="false" outlineLevel="1" collapsed="false">
      <c r="A1017" s="49" t="s">
        <v>1920</v>
      </c>
      <c r="B1017" s="50" t="s">
        <v>49</v>
      </c>
      <c r="C1017" s="50" t="s">
        <v>338</v>
      </c>
      <c r="D1017" s="50" t="s">
        <v>51</v>
      </c>
      <c r="E1017" s="45" t="s">
        <v>339</v>
      </c>
      <c r="F1017" s="7" t="s">
        <v>64</v>
      </c>
      <c r="G1017" s="51" t="n">
        <v>95.65</v>
      </c>
      <c r="H1017" s="55"/>
      <c r="I1017" s="46" t="n">
        <f aca="false">$D$1116</f>
        <v>0</v>
      </c>
      <c r="J1017" s="53" t="n">
        <f aca="false">TRUNC(H1017*(1+I1017),2)</f>
        <v>0</v>
      </c>
      <c r="K1017" s="54" t="n">
        <f aca="false">TRUNC(J1017*G1017,2)</f>
        <v>0</v>
      </c>
      <c r="L1017" s="51"/>
      <c r="M1017" s="46"/>
      <c r="N1017" s="7" t="n">
        <f aca="false">SUM(O1017:V1017)-K1017</f>
        <v>0</v>
      </c>
      <c r="O1017" s="51"/>
      <c r="P1017" s="51"/>
      <c r="Q1017" s="51"/>
      <c r="R1017" s="51"/>
      <c r="S1017" s="51"/>
      <c r="T1017" s="51"/>
      <c r="U1017" s="51"/>
      <c r="V1017" s="51"/>
      <c r="W1017" s="109" t="n">
        <f aca="false">K1017</f>
        <v>0</v>
      </c>
      <c r="X1017" s="50"/>
    </row>
    <row r="1018" s="10" customFormat="true" ht="23.85" hidden="true" customHeight="false" outlineLevel="1" collapsed="false">
      <c r="A1018" s="49" t="s">
        <v>1921</v>
      </c>
      <c r="B1018" s="50" t="s">
        <v>49</v>
      </c>
      <c r="C1018" s="50" t="s">
        <v>1922</v>
      </c>
      <c r="D1018" s="50" t="s">
        <v>51</v>
      </c>
      <c r="E1018" s="45" t="s">
        <v>1923</v>
      </c>
      <c r="F1018" s="7" t="s">
        <v>64</v>
      </c>
      <c r="G1018" s="51" t="n">
        <v>95.65</v>
      </c>
      <c r="H1018" s="55"/>
      <c r="I1018" s="46" t="n">
        <f aca="false">$D$1116</f>
        <v>0</v>
      </c>
      <c r="J1018" s="53" t="n">
        <f aca="false">TRUNC(H1018*(1+I1018),2)</f>
        <v>0</v>
      </c>
      <c r="K1018" s="54" t="n">
        <f aca="false">TRUNC(J1018*G1018,2)</f>
        <v>0</v>
      </c>
      <c r="L1018" s="51"/>
      <c r="M1018" s="46"/>
      <c r="N1018" s="169" t="n">
        <f aca="false">SUM(O1018:V1018)-K1018</f>
        <v>0</v>
      </c>
      <c r="O1018" s="51"/>
      <c r="P1018" s="51"/>
      <c r="Q1018" s="51"/>
      <c r="R1018" s="51"/>
      <c r="S1018" s="51"/>
      <c r="T1018" s="51"/>
      <c r="U1018" s="51"/>
      <c r="V1018" s="51"/>
      <c r="W1018" s="109" t="n">
        <f aca="false">K1018</f>
        <v>0</v>
      </c>
      <c r="X1018" s="50"/>
    </row>
    <row r="1019" s="10" customFormat="true" ht="14.15" hidden="true" customHeight="false" outlineLevel="1" collapsed="false">
      <c r="A1019" s="49" t="s">
        <v>1921</v>
      </c>
      <c r="B1019" s="50" t="s">
        <v>49</v>
      </c>
      <c r="C1019" s="50" t="s">
        <v>1883</v>
      </c>
      <c r="D1019" s="50" t="s">
        <v>51</v>
      </c>
      <c r="E1019" s="45" t="s">
        <v>1884</v>
      </c>
      <c r="F1019" s="7" t="s">
        <v>64</v>
      </c>
      <c r="G1019" s="51" t="n">
        <v>95.65</v>
      </c>
      <c r="H1019" s="55"/>
      <c r="I1019" s="46" t="n">
        <f aca="false">$D$1116</f>
        <v>0</v>
      </c>
      <c r="J1019" s="53" t="n">
        <f aca="false">TRUNC(H1019*(1+I1019),2)</f>
        <v>0</v>
      </c>
      <c r="K1019" s="54" t="n">
        <f aca="false">TRUNC(J1019*G1019,2)</f>
        <v>0</v>
      </c>
      <c r="L1019" s="51"/>
      <c r="M1019" s="46"/>
      <c r="N1019" s="7" t="n">
        <f aca="false">SUM(O1019:V1019)-K1019</f>
        <v>0</v>
      </c>
      <c r="O1019" s="51"/>
      <c r="P1019" s="51"/>
      <c r="Q1019" s="51"/>
      <c r="R1019" s="51"/>
      <c r="S1019" s="51"/>
      <c r="T1019" s="51"/>
      <c r="U1019" s="51"/>
      <c r="V1019" s="51"/>
      <c r="W1019" s="109" t="n">
        <f aca="false">K1019</f>
        <v>0</v>
      </c>
      <c r="X1019" s="50"/>
    </row>
    <row r="1020" s="80" customFormat="true" ht="12.8" hidden="true" customHeight="false" outlineLevel="1" collapsed="false">
      <c r="A1020" s="73" t="s">
        <v>1924</v>
      </c>
      <c r="B1020" s="75"/>
      <c r="C1020" s="75"/>
      <c r="D1020" s="75"/>
      <c r="E1020" s="76" t="s">
        <v>1925</v>
      </c>
      <c r="F1020" s="74"/>
      <c r="G1020" s="74"/>
      <c r="H1020" s="55"/>
      <c r="I1020" s="74"/>
      <c r="J1020" s="74"/>
      <c r="K1020" s="94"/>
      <c r="L1020" s="77"/>
      <c r="M1020" s="78"/>
      <c r="N1020" s="79"/>
      <c r="O1020" s="77"/>
      <c r="P1020" s="77"/>
      <c r="Q1020" s="77"/>
      <c r="R1020" s="77"/>
      <c r="S1020" s="77"/>
      <c r="T1020" s="77"/>
      <c r="U1020" s="77"/>
      <c r="V1020" s="77"/>
      <c r="W1020" s="79"/>
      <c r="X1020" s="79"/>
      <c r="IM1020" s="89"/>
      <c r="IN1020" s="89"/>
    </row>
    <row r="1021" s="10" customFormat="true" ht="35.05" hidden="true" customHeight="false" outlineLevel="1" collapsed="false">
      <c r="A1021" s="49" t="s">
        <v>1926</v>
      </c>
      <c r="B1021" s="50" t="s">
        <v>49</v>
      </c>
      <c r="C1021" s="50" t="s">
        <v>1927</v>
      </c>
      <c r="D1021" s="50" t="s">
        <v>80</v>
      </c>
      <c r="E1021" s="45" t="s">
        <v>1928</v>
      </c>
      <c r="F1021" s="7" t="s">
        <v>64</v>
      </c>
      <c r="G1021" s="51" t="n">
        <v>27.96</v>
      </c>
      <c r="H1021" s="55"/>
      <c r="I1021" s="46" t="n">
        <f aca="false">$D$1116</f>
        <v>0</v>
      </c>
      <c r="J1021" s="53" t="n">
        <f aca="false">TRUNC(H1021*(1+I1021),2)</f>
        <v>0</v>
      </c>
      <c r="K1021" s="54" t="n">
        <f aca="false">TRUNC(J1021*G1021,2)</f>
        <v>0</v>
      </c>
      <c r="L1021" s="51"/>
      <c r="M1021" s="46"/>
      <c r="N1021" s="7" t="n">
        <f aca="false">SUM(O1021:V1021)-K1021</f>
        <v>0</v>
      </c>
      <c r="O1021" s="51"/>
      <c r="P1021" s="51"/>
      <c r="Q1021" s="51"/>
      <c r="R1021" s="51"/>
      <c r="S1021" s="51"/>
      <c r="T1021" s="51"/>
      <c r="U1021" s="51"/>
      <c r="V1021" s="51" t="n">
        <f aca="false">K1021</f>
        <v>0</v>
      </c>
      <c r="W1021" s="50"/>
      <c r="X1021" s="50"/>
    </row>
    <row r="1022" s="10" customFormat="true" ht="14.15" hidden="true" customHeight="false" outlineLevel="1" collapsed="false">
      <c r="A1022" s="49" t="s">
        <v>1929</v>
      </c>
      <c r="B1022" s="50" t="s">
        <v>49</v>
      </c>
      <c r="C1022" s="50" t="s">
        <v>1930</v>
      </c>
      <c r="D1022" s="50" t="s">
        <v>51</v>
      </c>
      <c r="E1022" s="45" t="s">
        <v>1931</v>
      </c>
      <c r="F1022" s="7" t="s">
        <v>64</v>
      </c>
      <c r="G1022" s="51" t="n">
        <v>27.96</v>
      </c>
      <c r="H1022" s="55"/>
      <c r="I1022" s="46" t="n">
        <f aca="false">$D$1116</f>
        <v>0</v>
      </c>
      <c r="J1022" s="53" t="n">
        <f aca="false">TRUNC(H1022*(1+I1022),2)</f>
        <v>0</v>
      </c>
      <c r="K1022" s="54" t="n">
        <f aca="false">TRUNC(J1022*G1022,2)</f>
        <v>0</v>
      </c>
      <c r="L1022" s="51"/>
      <c r="M1022" s="46"/>
      <c r="N1022" s="7" t="n">
        <f aca="false">SUM(O1022:V1022)-K1022</f>
        <v>0</v>
      </c>
      <c r="O1022" s="51"/>
      <c r="P1022" s="51"/>
      <c r="Q1022" s="51"/>
      <c r="R1022" s="51"/>
      <c r="S1022" s="51"/>
      <c r="T1022" s="51"/>
      <c r="U1022" s="51"/>
      <c r="V1022" s="51" t="n">
        <f aca="false">K1022</f>
        <v>0</v>
      </c>
      <c r="W1022" s="50"/>
      <c r="X1022" s="50"/>
    </row>
    <row r="1023" s="49" customFormat="true" ht="14.15" hidden="true" customHeight="false" outlineLevel="1" collapsed="false">
      <c r="A1023" s="49" t="s">
        <v>1932</v>
      </c>
      <c r="B1023" s="50" t="s">
        <v>49</v>
      </c>
      <c r="C1023" s="50" t="s">
        <v>1933</v>
      </c>
      <c r="D1023" s="50" t="s">
        <v>51</v>
      </c>
      <c r="E1023" s="45" t="s">
        <v>1934</v>
      </c>
      <c r="F1023" s="7" t="s">
        <v>64</v>
      </c>
      <c r="G1023" s="51" t="n">
        <v>27.96</v>
      </c>
      <c r="H1023" s="55"/>
      <c r="I1023" s="46" t="n">
        <f aca="false">$D$1116</f>
        <v>0</v>
      </c>
      <c r="J1023" s="53" t="n">
        <f aca="false">TRUNC(H1023*(1+I1023),2)</f>
        <v>0</v>
      </c>
      <c r="K1023" s="54" t="n">
        <f aca="false">TRUNC(J1023*G1023,2)</f>
        <v>0</v>
      </c>
      <c r="N1023" s="7" t="n">
        <f aca="false">SUM(O1023:V1023)-K1023</f>
        <v>0</v>
      </c>
      <c r="O1023" s="51"/>
      <c r="P1023" s="51"/>
      <c r="Q1023" s="51"/>
      <c r="R1023" s="51"/>
      <c r="S1023" s="51"/>
      <c r="T1023" s="51"/>
      <c r="U1023" s="51"/>
      <c r="V1023" s="51" t="n">
        <f aca="false">K1023</f>
        <v>0</v>
      </c>
      <c r="W1023" s="83"/>
      <c r="X1023" s="83"/>
      <c r="Y1023" s="9"/>
      <c r="Z1023" s="128"/>
      <c r="AA1023" s="128"/>
      <c r="AB1023" s="128"/>
      <c r="AC1023" s="128"/>
      <c r="AD1023" s="128"/>
      <c r="AE1023" s="128"/>
      <c r="AF1023" s="128"/>
      <c r="AG1023" s="128"/>
    </row>
    <row r="1024" s="89" customFormat="true" ht="12.8" hidden="true" customHeight="false" outlineLevel="1" collapsed="false">
      <c r="A1024" s="73" t="s">
        <v>1935</v>
      </c>
      <c r="B1024" s="74"/>
      <c r="C1024" s="74"/>
      <c r="D1024" s="75"/>
      <c r="E1024" s="76" t="s">
        <v>1936</v>
      </c>
      <c r="F1024" s="74"/>
      <c r="G1024" s="74"/>
      <c r="H1024" s="55"/>
      <c r="I1024" s="78"/>
      <c r="J1024" s="78"/>
      <c r="K1024" s="77"/>
      <c r="L1024" s="77"/>
      <c r="M1024" s="78"/>
      <c r="N1024" s="79"/>
      <c r="O1024" s="77"/>
      <c r="P1024" s="77"/>
      <c r="Q1024" s="77"/>
      <c r="R1024" s="77"/>
      <c r="S1024" s="77"/>
      <c r="T1024" s="77"/>
      <c r="U1024" s="77"/>
      <c r="V1024" s="77"/>
      <c r="W1024" s="74"/>
      <c r="X1024" s="74"/>
    </row>
    <row r="1025" s="10" customFormat="true" ht="23.85" hidden="true" customHeight="false" outlineLevel="1" collapsed="false">
      <c r="A1025" s="49" t="s">
        <v>1937</v>
      </c>
      <c r="B1025" s="50" t="s">
        <v>49</v>
      </c>
      <c r="C1025" s="50" t="s">
        <v>1930</v>
      </c>
      <c r="D1025" s="50" t="s">
        <v>51</v>
      </c>
      <c r="E1025" s="45" t="s">
        <v>1938</v>
      </c>
      <c r="F1025" s="7" t="s">
        <v>64</v>
      </c>
      <c r="G1025" s="51" t="n">
        <v>23.5</v>
      </c>
      <c r="H1025" s="55"/>
      <c r="I1025" s="46" t="n">
        <f aca="false">$D$1116</f>
        <v>0</v>
      </c>
      <c r="J1025" s="53" t="n">
        <f aca="false">TRUNC(H1025*(1+I1025),2)</f>
        <v>0</v>
      </c>
      <c r="K1025" s="54" t="n">
        <f aca="false">TRUNC(J1025*G1025,2)</f>
        <v>0</v>
      </c>
      <c r="L1025" s="51"/>
      <c r="M1025" s="46"/>
      <c r="N1025" s="7" t="n">
        <f aca="false">SUM(O1025:V1025)-K1025</f>
        <v>0</v>
      </c>
      <c r="O1025" s="51"/>
      <c r="P1025" s="51"/>
      <c r="Q1025" s="51"/>
      <c r="R1025" s="51"/>
      <c r="S1025" s="51"/>
      <c r="T1025" s="51"/>
      <c r="U1025" s="51"/>
      <c r="V1025" s="51"/>
      <c r="W1025" s="109" t="n">
        <f aca="false">K1025</f>
        <v>0</v>
      </c>
      <c r="X1025" s="50"/>
    </row>
    <row r="1026" s="10" customFormat="true" ht="23.85" hidden="true" customHeight="false" outlineLevel="1" collapsed="false">
      <c r="A1026" s="49" t="s">
        <v>1939</v>
      </c>
      <c r="B1026" s="50" t="s">
        <v>49</v>
      </c>
      <c r="C1026" s="50" t="s">
        <v>1933</v>
      </c>
      <c r="D1026" s="50" t="s">
        <v>51</v>
      </c>
      <c r="E1026" s="45" t="s">
        <v>1940</v>
      </c>
      <c r="F1026" s="7" t="s">
        <v>64</v>
      </c>
      <c r="G1026" s="51" t="n">
        <v>23.5</v>
      </c>
      <c r="H1026" s="55"/>
      <c r="I1026" s="46" t="n">
        <f aca="false">$D$1116</f>
        <v>0</v>
      </c>
      <c r="J1026" s="53" t="n">
        <f aca="false">TRUNC(H1026*(1+I1026),2)</f>
        <v>0</v>
      </c>
      <c r="K1026" s="54" t="n">
        <f aca="false">TRUNC(J1026*G1026,2)</f>
        <v>0</v>
      </c>
      <c r="L1026" s="51"/>
      <c r="M1026" s="46"/>
      <c r="N1026" s="7" t="n">
        <f aca="false">SUM(O1026:V1026)-K1026</f>
        <v>0</v>
      </c>
      <c r="O1026" s="51"/>
      <c r="P1026" s="51"/>
      <c r="Q1026" s="51"/>
      <c r="R1026" s="51"/>
      <c r="S1026" s="51"/>
      <c r="T1026" s="51"/>
      <c r="U1026" s="51"/>
      <c r="V1026" s="51"/>
      <c r="W1026" s="109" t="n">
        <f aca="false">K1026</f>
        <v>0</v>
      </c>
      <c r="X1026" s="50"/>
    </row>
    <row r="1027" s="10" customFormat="true" ht="23.85" hidden="true" customHeight="false" outlineLevel="1" collapsed="false">
      <c r="A1027" s="49" t="s">
        <v>1941</v>
      </c>
      <c r="B1027" s="50" t="s">
        <v>49</v>
      </c>
      <c r="C1027" s="50" t="s">
        <v>1930</v>
      </c>
      <c r="D1027" s="50" t="s">
        <v>51</v>
      </c>
      <c r="E1027" s="45" t="s">
        <v>1942</v>
      </c>
      <c r="F1027" s="7" t="s">
        <v>64</v>
      </c>
      <c r="G1027" s="51" t="n">
        <v>23.32</v>
      </c>
      <c r="H1027" s="55"/>
      <c r="I1027" s="46" t="n">
        <f aca="false">$D$1116</f>
        <v>0</v>
      </c>
      <c r="J1027" s="53" t="n">
        <f aca="false">TRUNC(H1027*(1+I1027),2)</f>
        <v>0</v>
      </c>
      <c r="K1027" s="54" t="n">
        <f aca="false">TRUNC(J1027*G1027,2)</f>
        <v>0</v>
      </c>
      <c r="L1027" s="51"/>
      <c r="M1027" s="46"/>
      <c r="N1027" s="7" t="n">
        <f aca="false">SUM(O1027:V1027)-K1027</f>
        <v>0</v>
      </c>
      <c r="O1027" s="51"/>
      <c r="P1027" s="51"/>
      <c r="Q1027" s="51"/>
      <c r="R1027" s="51"/>
      <c r="S1027" s="51"/>
      <c r="T1027" s="51"/>
      <c r="U1027" s="51"/>
      <c r="V1027" s="51"/>
      <c r="W1027" s="109" t="n">
        <f aca="false">K1027</f>
        <v>0</v>
      </c>
      <c r="X1027" s="50"/>
    </row>
    <row r="1028" s="10" customFormat="true" ht="23.85" hidden="true" customHeight="false" outlineLevel="1" collapsed="false">
      <c r="A1028" s="49" t="s">
        <v>1943</v>
      </c>
      <c r="B1028" s="50" t="s">
        <v>49</v>
      </c>
      <c r="C1028" s="50" t="s">
        <v>1933</v>
      </c>
      <c r="D1028" s="50" t="s">
        <v>51</v>
      </c>
      <c r="E1028" s="45" t="s">
        <v>1944</v>
      </c>
      <c r="F1028" s="7" t="s">
        <v>64</v>
      </c>
      <c r="G1028" s="51" t="n">
        <v>23.32</v>
      </c>
      <c r="H1028" s="55"/>
      <c r="I1028" s="46" t="n">
        <f aca="false">$D$1116</f>
        <v>0</v>
      </c>
      <c r="J1028" s="53" t="n">
        <f aca="false">TRUNC(H1028*(1+I1028),2)</f>
        <v>0</v>
      </c>
      <c r="K1028" s="54" t="n">
        <f aca="false">TRUNC(J1028*G1028,2)</f>
        <v>0</v>
      </c>
      <c r="L1028" s="51"/>
      <c r="M1028" s="46"/>
      <c r="N1028" s="7"/>
      <c r="O1028" s="51"/>
      <c r="P1028" s="51"/>
      <c r="Q1028" s="51"/>
      <c r="R1028" s="51"/>
      <c r="S1028" s="51"/>
      <c r="T1028" s="51"/>
      <c r="U1028" s="51"/>
      <c r="V1028" s="51"/>
      <c r="W1028" s="109" t="n">
        <f aca="false">K1028</f>
        <v>0</v>
      </c>
      <c r="X1028" s="50"/>
    </row>
    <row r="1029" s="10" customFormat="true" ht="23.85" hidden="true" customHeight="false" outlineLevel="1" collapsed="false">
      <c r="A1029" s="49" t="s">
        <v>1945</v>
      </c>
      <c r="B1029" s="50" t="s">
        <v>49</v>
      </c>
      <c r="C1029" s="50" t="s">
        <v>1930</v>
      </c>
      <c r="D1029" s="50" t="s">
        <v>51</v>
      </c>
      <c r="E1029" s="45" t="s">
        <v>1946</v>
      </c>
      <c r="F1029" s="7" t="s">
        <v>64</v>
      </c>
      <c r="G1029" s="51" t="n">
        <v>1</v>
      </c>
      <c r="H1029" s="55"/>
      <c r="I1029" s="46" t="n">
        <f aca="false">$D$1116</f>
        <v>0</v>
      </c>
      <c r="J1029" s="53" t="n">
        <f aca="false">TRUNC(H1029*(1+I1029),2)</f>
        <v>0</v>
      </c>
      <c r="K1029" s="54" t="n">
        <f aca="false">TRUNC(J1029*G1029,2)</f>
        <v>0</v>
      </c>
      <c r="L1029" s="51"/>
      <c r="M1029" s="46"/>
      <c r="N1029" s="7"/>
      <c r="O1029" s="51"/>
      <c r="P1029" s="51"/>
      <c r="Q1029" s="51"/>
      <c r="R1029" s="51"/>
      <c r="S1029" s="51"/>
      <c r="T1029" s="51"/>
      <c r="U1029" s="51"/>
      <c r="V1029" s="51"/>
      <c r="W1029" s="109" t="n">
        <f aca="false">K1029</f>
        <v>0</v>
      </c>
      <c r="X1029" s="50"/>
    </row>
    <row r="1030" s="10" customFormat="true" ht="23.85" hidden="true" customHeight="false" outlineLevel="1" collapsed="false">
      <c r="A1030" s="49" t="s">
        <v>1947</v>
      </c>
      <c r="B1030" s="50" t="s">
        <v>49</v>
      </c>
      <c r="C1030" s="50" t="s">
        <v>1933</v>
      </c>
      <c r="D1030" s="50" t="s">
        <v>51</v>
      </c>
      <c r="E1030" s="45" t="s">
        <v>1948</v>
      </c>
      <c r="F1030" s="7" t="s">
        <v>64</v>
      </c>
      <c r="G1030" s="51" t="n">
        <v>1</v>
      </c>
      <c r="H1030" s="55"/>
      <c r="I1030" s="46" t="n">
        <f aca="false">$D$1116</f>
        <v>0</v>
      </c>
      <c r="J1030" s="53" t="n">
        <f aca="false">TRUNC(H1030*(1+I1030),2)</f>
        <v>0</v>
      </c>
      <c r="K1030" s="54" t="n">
        <f aca="false">TRUNC(J1030*G1030,2)</f>
        <v>0</v>
      </c>
      <c r="L1030" s="51"/>
      <c r="M1030" s="46"/>
      <c r="N1030" s="7" t="n">
        <f aca="false">SUM(O1030:V1030)-K1030</f>
        <v>0</v>
      </c>
      <c r="O1030" s="51"/>
      <c r="P1030" s="51"/>
      <c r="Q1030" s="51"/>
      <c r="R1030" s="51"/>
      <c r="S1030" s="51"/>
      <c r="T1030" s="51"/>
      <c r="U1030" s="51"/>
      <c r="V1030" s="51"/>
      <c r="W1030" s="109" t="n">
        <f aca="false">K1030</f>
        <v>0</v>
      </c>
      <c r="X1030" s="50"/>
    </row>
    <row r="1031" s="49" customFormat="true" ht="14.15" hidden="true" customHeight="false" outlineLevel="1" collapsed="false">
      <c r="A1031" s="49" t="s">
        <v>1949</v>
      </c>
      <c r="B1031" s="50" t="s">
        <v>49</v>
      </c>
      <c r="C1031" s="50" t="s">
        <v>1950</v>
      </c>
      <c r="D1031" s="50" t="s">
        <v>51</v>
      </c>
      <c r="E1031" s="45" t="s">
        <v>1951</v>
      </c>
      <c r="F1031" s="7" t="s">
        <v>64</v>
      </c>
      <c r="G1031" s="51" t="n">
        <v>2.27</v>
      </c>
      <c r="H1031" s="55"/>
      <c r="I1031" s="46" t="n">
        <f aca="false">$D$1116</f>
        <v>0</v>
      </c>
      <c r="J1031" s="53" t="n">
        <f aca="false">TRUNC(H1031*(1+I1031),2)</f>
        <v>0</v>
      </c>
      <c r="K1031" s="54" t="n">
        <f aca="false">TRUNC(J1031*G1031,2)</f>
        <v>0</v>
      </c>
      <c r="N1031" s="7" t="n">
        <f aca="false">SUM(O1031:V1031)-K1031</f>
        <v>0</v>
      </c>
      <c r="O1031" s="51"/>
      <c r="P1031" s="51"/>
      <c r="Q1031" s="51"/>
      <c r="R1031" s="51"/>
      <c r="S1031" s="51"/>
      <c r="T1031" s="51"/>
      <c r="U1031" s="51"/>
      <c r="V1031" s="51"/>
      <c r="W1031" s="109" t="n">
        <f aca="false">K1031</f>
        <v>0</v>
      </c>
      <c r="X1031" s="83"/>
      <c r="Y1031" s="9"/>
      <c r="Z1031" s="128"/>
      <c r="AA1031" s="128"/>
      <c r="AB1031" s="128"/>
      <c r="AC1031" s="128"/>
      <c r="AD1031" s="128"/>
      <c r="AE1031" s="128"/>
      <c r="AF1031" s="128"/>
      <c r="AG1031" s="128"/>
    </row>
    <row r="1032" s="113" customFormat="true" ht="14.15" hidden="false" customHeight="false" outlineLevel="0" collapsed="false">
      <c r="A1032" s="36" t="n">
        <v>19</v>
      </c>
      <c r="B1032" s="37"/>
      <c r="C1032" s="37"/>
      <c r="D1032" s="37"/>
      <c r="E1032" s="36" t="s">
        <v>1952</v>
      </c>
      <c r="F1032" s="38"/>
      <c r="G1032" s="38"/>
      <c r="H1032" s="55"/>
      <c r="I1032" s="38"/>
      <c r="J1032" s="38"/>
      <c r="K1032" s="170"/>
      <c r="L1032" s="40" t="n">
        <f aca="false">SUM(K1036:K1065)</f>
        <v>0</v>
      </c>
      <c r="M1032" s="41" t="e">
        <f aca="false">(L1032)/$L$1115</f>
        <v>#DIV/0!</v>
      </c>
      <c r="N1032" s="42" t="n">
        <f aca="false">SUM(O1032:V1032)-K1032</f>
        <v>0</v>
      </c>
      <c r="O1032" s="40" t="str">
        <f aca="false">IF(SUM(O1036:O1065)&gt;0,SUM(O1036:O1065),"-")</f>
        <v>-</v>
      </c>
      <c r="P1032" s="40" t="str">
        <f aca="false">IF(SUM(P1036:P1065)&gt;0,SUM(P1036:P1065),"-")</f>
        <v>-</v>
      </c>
      <c r="Q1032" s="40" t="str">
        <f aca="false">IF(SUM(Q1036:Q1065)&gt;0,SUM(Q1036:Q1065),"-")</f>
        <v>-</v>
      </c>
      <c r="R1032" s="40" t="str">
        <f aca="false">IF(SUM(R1036:R1065)&gt;0,SUM(R1036:R1065),"-")</f>
        <v>-</v>
      </c>
      <c r="S1032" s="40" t="str">
        <f aca="false">IF(SUM(S1036:S1065)&gt;0,SUM(S1036:S1065),"-")</f>
        <v>-</v>
      </c>
      <c r="T1032" s="40" t="str">
        <f aca="false">IF(SUM(T1036:T1065)&gt;0,SUM(T1036:T1065),"-")</f>
        <v>-</v>
      </c>
      <c r="U1032" s="40" t="str">
        <f aca="false">IF(SUM(U1036:U1065)&gt;0,SUM(U1036:U1065),"-")</f>
        <v>-</v>
      </c>
      <c r="V1032" s="40" t="str">
        <f aca="false">IF(SUM(V1036:V1065)&gt;0,SUM(V1036:V1065),"-")</f>
        <v>-</v>
      </c>
      <c r="W1032" s="40" t="str">
        <f aca="false">IF(SUM(W1036:W1065)&gt;0,SUM(W1036:W1065),"-")</f>
        <v>-</v>
      </c>
      <c r="X1032" s="40" t="str">
        <f aca="false">IF(SUM(X1036:X1065)&gt;0,SUM(X1036:X1065),"-")</f>
        <v>-</v>
      </c>
      <c r="Y1032" s="43"/>
      <c r="Z1032" s="171"/>
      <c r="AA1032" s="171"/>
      <c r="AB1032" s="171"/>
      <c r="AC1032" s="171"/>
      <c r="AD1032" s="171"/>
      <c r="AE1032" s="171"/>
      <c r="AF1032" s="171"/>
      <c r="AG1032" s="171"/>
    </row>
    <row r="1033" s="9" customFormat="true" ht="14.15" hidden="false" customHeight="false" outlineLevel="0" collapsed="false">
      <c r="A1033" s="49"/>
      <c r="B1033" s="83"/>
      <c r="C1033" s="83"/>
      <c r="D1033" s="83"/>
      <c r="E1033" s="3"/>
      <c r="F1033" s="7"/>
      <c r="G1033" s="7"/>
      <c r="H1033" s="52"/>
      <c r="I1033" s="7"/>
      <c r="J1033" s="7"/>
      <c r="K1033" s="51"/>
      <c r="L1033" s="51"/>
      <c r="M1033" s="46"/>
      <c r="N1033" s="46" t="n">
        <f aca="false">SUM(O1033:V1033)-K1033</f>
        <v>0</v>
      </c>
      <c r="O1033" s="7"/>
      <c r="P1033" s="7"/>
      <c r="Q1033" s="7"/>
      <c r="R1033" s="7"/>
      <c r="S1033" s="7"/>
      <c r="T1033" s="46"/>
      <c r="U1033" s="46"/>
      <c r="V1033" s="46"/>
      <c r="W1033" s="7"/>
      <c r="X1033" s="7"/>
      <c r="IM1033" s="10"/>
      <c r="IN1033" s="10"/>
    </row>
    <row r="1034" s="85" customFormat="true" ht="14.15" hidden="true" customHeight="false" outlineLevel="1" collapsed="false">
      <c r="A1034" s="65" t="s">
        <v>1953</v>
      </c>
      <c r="B1034" s="67"/>
      <c r="C1034" s="67"/>
      <c r="D1034" s="67"/>
      <c r="E1034" s="68" t="s">
        <v>86</v>
      </c>
      <c r="F1034" s="71"/>
      <c r="G1034" s="71"/>
      <c r="H1034" s="52"/>
      <c r="I1034" s="71"/>
      <c r="J1034" s="71"/>
      <c r="K1034" s="86"/>
      <c r="L1034" s="69"/>
      <c r="M1034" s="70"/>
      <c r="N1034" s="71" t="n">
        <f aca="false">SUM(O1034:V1034)-K1034</f>
        <v>0</v>
      </c>
      <c r="O1034" s="71"/>
      <c r="P1034" s="71"/>
      <c r="Q1034" s="71"/>
      <c r="R1034" s="71"/>
      <c r="S1034" s="71"/>
      <c r="T1034" s="71"/>
      <c r="U1034" s="71"/>
      <c r="V1034" s="71"/>
      <c r="W1034" s="66"/>
      <c r="X1034" s="66"/>
    </row>
    <row r="1035" s="73" customFormat="true" ht="14.15" hidden="true" customHeight="false" outlineLevel="1" collapsed="false">
      <c r="A1035" s="73" t="s">
        <v>1954</v>
      </c>
      <c r="B1035" s="74"/>
      <c r="C1035" s="74"/>
      <c r="D1035" s="75"/>
      <c r="E1035" s="73" t="s">
        <v>1955</v>
      </c>
      <c r="F1035" s="75"/>
      <c r="G1035" s="75"/>
      <c r="H1035" s="55"/>
      <c r="I1035" s="78"/>
      <c r="J1035" s="78"/>
      <c r="K1035" s="77"/>
      <c r="N1035" s="79" t="n">
        <f aca="false">SUM(O1035:V1035)-K1035</f>
        <v>0</v>
      </c>
      <c r="O1035" s="77"/>
      <c r="P1035" s="77"/>
      <c r="Q1035" s="77"/>
      <c r="R1035" s="77"/>
      <c r="S1035" s="77"/>
      <c r="T1035" s="77"/>
      <c r="U1035" s="77"/>
      <c r="V1035" s="77"/>
      <c r="W1035" s="75"/>
      <c r="X1035" s="75"/>
      <c r="Y1035" s="80"/>
      <c r="Z1035" s="172"/>
      <c r="AA1035" s="172"/>
      <c r="AB1035" s="172"/>
      <c r="AC1035" s="172"/>
      <c r="AD1035" s="172"/>
      <c r="AE1035" s="172"/>
      <c r="AF1035" s="172"/>
      <c r="AG1035" s="172"/>
    </row>
    <row r="1036" s="49" customFormat="true" ht="14.15" hidden="true" customHeight="false" outlineLevel="1" collapsed="false">
      <c r="A1036" s="49" t="s">
        <v>1956</v>
      </c>
      <c r="B1036" s="50" t="s">
        <v>49</v>
      </c>
      <c r="C1036" s="50" t="s">
        <v>1957</v>
      </c>
      <c r="D1036" s="50" t="s">
        <v>51</v>
      </c>
      <c r="E1036" s="45" t="s">
        <v>1958</v>
      </c>
      <c r="F1036" s="7" t="s">
        <v>64</v>
      </c>
      <c r="G1036" s="51" t="n">
        <v>10.88</v>
      </c>
      <c r="H1036" s="55"/>
      <c r="I1036" s="46" t="n">
        <f aca="false">$D$1116</f>
        <v>0</v>
      </c>
      <c r="J1036" s="53" t="n">
        <f aca="false">TRUNC(H1036*(1+I1036),2)</f>
        <v>0</v>
      </c>
      <c r="K1036" s="54" t="n">
        <f aca="false">TRUNC(J1036*G1036,2)</f>
        <v>0</v>
      </c>
      <c r="N1036" s="7" t="n">
        <f aca="false">SUM(O1036:V1036)-K1036</f>
        <v>0</v>
      </c>
      <c r="O1036" s="51"/>
      <c r="P1036" s="51"/>
      <c r="Q1036" s="51"/>
      <c r="R1036" s="51"/>
      <c r="S1036" s="51"/>
      <c r="T1036" s="51"/>
      <c r="U1036" s="51"/>
      <c r="V1036" s="51"/>
      <c r="W1036" s="83"/>
      <c r="X1036" s="51" t="n">
        <f aca="false">K1036</f>
        <v>0</v>
      </c>
      <c r="Y1036" s="9"/>
      <c r="Z1036" s="128"/>
      <c r="AA1036" s="128"/>
      <c r="AB1036" s="128"/>
      <c r="AC1036" s="128"/>
      <c r="AD1036" s="128"/>
      <c r="AE1036" s="128"/>
      <c r="AF1036" s="128"/>
      <c r="AG1036" s="128"/>
    </row>
    <row r="1037" s="49" customFormat="true" ht="23.85" hidden="true" customHeight="false" outlineLevel="1" collapsed="false">
      <c r="A1037" s="49" t="s">
        <v>1959</v>
      </c>
      <c r="B1037" s="50" t="s">
        <v>49</v>
      </c>
      <c r="C1037" s="50" t="s">
        <v>1957</v>
      </c>
      <c r="D1037" s="50" t="s">
        <v>51</v>
      </c>
      <c r="E1037" s="45" t="s">
        <v>1960</v>
      </c>
      <c r="F1037" s="7" t="s">
        <v>64</v>
      </c>
      <c r="G1037" s="51" t="n">
        <v>11.75</v>
      </c>
      <c r="H1037" s="55"/>
      <c r="I1037" s="46" t="n">
        <f aca="false">$D$1116</f>
        <v>0</v>
      </c>
      <c r="J1037" s="53" t="n">
        <f aca="false">TRUNC(H1037*(1+I1037),2)</f>
        <v>0</v>
      </c>
      <c r="K1037" s="54" t="n">
        <f aca="false">TRUNC(J1037*G1037,2)</f>
        <v>0</v>
      </c>
      <c r="N1037" s="7" t="n">
        <f aca="false">SUM(O1037:V1037)-K1037</f>
        <v>0</v>
      </c>
      <c r="O1037" s="51"/>
      <c r="P1037" s="51"/>
      <c r="Q1037" s="51"/>
      <c r="R1037" s="51"/>
      <c r="S1037" s="51"/>
      <c r="T1037" s="51"/>
      <c r="U1037" s="51"/>
      <c r="V1037" s="51"/>
      <c r="W1037" s="83"/>
      <c r="X1037" s="51" t="n">
        <f aca="false">K1037</f>
        <v>0</v>
      </c>
      <c r="Y1037" s="9"/>
      <c r="Z1037" s="128"/>
      <c r="AA1037" s="128"/>
      <c r="AB1037" s="128"/>
      <c r="AC1037" s="128"/>
      <c r="AD1037" s="128"/>
      <c r="AE1037" s="128"/>
      <c r="AF1037" s="128"/>
      <c r="AG1037" s="128"/>
    </row>
    <row r="1038" s="80" customFormat="true" ht="14.15" hidden="true" customHeight="false" outlineLevel="1" collapsed="false">
      <c r="A1038" s="73" t="s">
        <v>1961</v>
      </c>
      <c r="B1038" s="75"/>
      <c r="C1038" s="75"/>
      <c r="D1038" s="75"/>
      <c r="E1038" s="76" t="s">
        <v>1962</v>
      </c>
      <c r="F1038" s="74"/>
      <c r="G1038" s="74"/>
      <c r="H1038" s="55"/>
      <c r="I1038" s="74"/>
      <c r="J1038" s="74"/>
      <c r="K1038" s="94"/>
      <c r="L1038" s="77"/>
      <c r="M1038" s="78"/>
      <c r="N1038" s="79" t="n">
        <f aca="false">SUM(O1038:V1038)-K1038</f>
        <v>0</v>
      </c>
      <c r="O1038" s="77"/>
      <c r="P1038" s="77"/>
      <c r="Q1038" s="77"/>
      <c r="R1038" s="77"/>
      <c r="S1038" s="77"/>
      <c r="T1038" s="77"/>
      <c r="U1038" s="77"/>
      <c r="V1038" s="77"/>
      <c r="W1038" s="79"/>
      <c r="X1038" s="79"/>
      <c r="IM1038" s="89"/>
      <c r="IN1038" s="89"/>
    </row>
    <row r="1039" s="10" customFormat="true" ht="14.15" hidden="true" customHeight="false" outlineLevel="1" collapsed="false">
      <c r="A1039" s="49" t="s">
        <v>1963</v>
      </c>
      <c r="B1039" s="50" t="s">
        <v>49</v>
      </c>
      <c r="C1039" s="50" t="s">
        <v>1964</v>
      </c>
      <c r="D1039" s="50" t="s">
        <v>80</v>
      </c>
      <c r="E1039" s="45" t="s">
        <v>1965</v>
      </c>
      <c r="F1039" s="7" t="s">
        <v>117</v>
      </c>
      <c r="G1039" s="51" t="n">
        <v>3</v>
      </c>
      <c r="H1039" s="55"/>
      <c r="I1039" s="46" t="n">
        <f aca="false">$D$1116</f>
        <v>0</v>
      </c>
      <c r="J1039" s="53" t="n">
        <f aca="false">TRUNC(H1039*(1+I1039),2)</f>
        <v>0</v>
      </c>
      <c r="K1039" s="54" t="n">
        <f aca="false">TRUNC(J1039*G1039,2)</f>
        <v>0</v>
      </c>
      <c r="L1039" s="51"/>
      <c r="M1039" s="46"/>
      <c r="N1039" s="7" t="n">
        <f aca="false">SUM(O1039:V1039)-K1039</f>
        <v>0</v>
      </c>
      <c r="O1039" s="51"/>
      <c r="P1039" s="51"/>
      <c r="Q1039" s="51"/>
      <c r="R1039" s="51"/>
      <c r="S1039" s="51"/>
      <c r="T1039" s="51"/>
      <c r="U1039" s="51"/>
      <c r="V1039" s="51"/>
      <c r="W1039" s="50"/>
      <c r="X1039" s="51" t="n">
        <f aca="false">K1039</f>
        <v>0</v>
      </c>
    </row>
    <row r="1040" s="10" customFormat="true" ht="14.15" hidden="true" customHeight="false" outlineLevel="1" collapsed="false">
      <c r="A1040" s="49" t="s">
        <v>1966</v>
      </c>
      <c r="B1040" s="50" t="s">
        <v>49</v>
      </c>
      <c r="C1040" s="50" t="s">
        <v>1967</v>
      </c>
      <c r="D1040" s="50" t="s">
        <v>80</v>
      </c>
      <c r="E1040" s="45" t="s">
        <v>1968</v>
      </c>
      <c r="F1040" s="7" t="s">
        <v>117</v>
      </c>
      <c r="G1040" s="51" t="n">
        <v>3</v>
      </c>
      <c r="H1040" s="55"/>
      <c r="I1040" s="46" t="n">
        <f aca="false">$D$1116</f>
        <v>0</v>
      </c>
      <c r="J1040" s="53" t="n">
        <f aca="false">TRUNC(H1040*(1+I1040),2)</f>
        <v>0</v>
      </c>
      <c r="K1040" s="54" t="n">
        <f aca="false">TRUNC(J1040*G1040,2)</f>
        <v>0</v>
      </c>
      <c r="L1040" s="51"/>
      <c r="M1040" s="46"/>
      <c r="N1040" s="7"/>
      <c r="O1040" s="51"/>
      <c r="P1040" s="51"/>
      <c r="Q1040" s="51"/>
      <c r="R1040" s="51"/>
      <c r="S1040" s="51"/>
      <c r="T1040" s="51"/>
      <c r="U1040" s="51"/>
      <c r="V1040" s="51"/>
      <c r="W1040" s="50"/>
      <c r="X1040" s="51" t="n">
        <f aca="false">K1040</f>
        <v>0</v>
      </c>
    </row>
    <row r="1041" s="89" customFormat="true" ht="14.15" hidden="true" customHeight="false" outlineLevel="1" collapsed="false">
      <c r="A1041" s="73" t="s">
        <v>1969</v>
      </c>
      <c r="B1041" s="74"/>
      <c r="C1041" s="74"/>
      <c r="D1041" s="74"/>
      <c r="E1041" s="76" t="s">
        <v>1970</v>
      </c>
      <c r="F1041" s="79"/>
      <c r="G1041" s="92"/>
      <c r="H1041" s="55"/>
      <c r="I1041" s="78"/>
      <c r="J1041" s="78"/>
      <c r="K1041" s="77"/>
      <c r="L1041" s="77"/>
      <c r="M1041" s="78"/>
      <c r="N1041" s="79" t="n">
        <f aca="false">SUM(O1041:V1041)-K1041</f>
        <v>0</v>
      </c>
      <c r="O1041" s="77"/>
      <c r="P1041" s="77"/>
      <c r="Q1041" s="77"/>
      <c r="R1041" s="77"/>
      <c r="S1041" s="77"/>
      <c r="T1041" s="77"/>
      <c r="U1041" s="77"/>
      <c r="V1041" s="77"/>
      <c r="W1041" s="74"/>
      <c r="X1041" s="74"/>
    </row>
    <row r="1042" s="10" customFormat="true" ht="23.85" hidden="true" customHeight="false" outlineLevel="1" collapsed="false">
      <c r="A1042" s="49" t="s">
        <v>1971</v>
      </c>
      <c r="B1042" s="50" t="s">
        <v>49</v>
      </c>
      <c r="C1042" s="50" t="s">
        <v>1972</v>
      </c>
      <c r="D1042" s="50" t="s">
        <v>51</v>
      </c>
      <c r="E1042" s="45" t="s">
        <v>1973</v>
      </c>
      <c r="F1042" s="7" t="s">
        <v>117</v>
      </c>
      <c r="G1042" s="51" t="n">
        <v>4</v>
      </c>
      <c r="H1042" s="55"/>
      <c r="I1042" s="46" t="n">
        <f aca="false">$D$1116</f>
        <v>0</v>
      </c>
      <c r="J1042" s="53" t="n">
        <f aca="false">TRUNC(H1042*(1+I1042),2)</f>
        <v>0</v>
      </c>
      <c r="K1042" s="54" t="n">
        <f aca="false">TRUNC(J1042*G1042,2)</f>
        <v>0</v>
      </c>
      <c r="L1042" s="60"/>
      <c r="M1042" s="60"/>
      <c r="N1042" s="7" t="n">
        <f aca="false">SUM(O1042:V1042)-K1042</f>
        <v>0</v>
      </c>
      <c r="O1042" s="51"/>
      <c r="P1042" s="51"/>
      <c r="Q1042" s="51"/>
      <c r="R1042" s="51"/>
      <c r="S1042" s="51"/>
      <c r="T1042" s="51"/>
      <c r="U1042" s="51"/>
      <c r="V1042" s="51"/>
      <c r="W1042" s="83"/>
      <c r="X1042" s="54" t="n">
        <f aca="false">K1042</f>
        <v>0</v>
      </c>
      <c r="Z1042" s="128"/>
      <c r="AA1042" s="128"/>
      <c r="AB1042" s="128"/>
      <c r="AC1042" s="128"/>
      <c r="AD1042" s="128"/>
      <c r="AE1042" s="128"/>
      <c r="AF1042" s="128"/>
      <c r="AG1042" s="128"/>
    </row>
    <row r="1043" s="10" customFormat="true" ht="23.85" hidden="true" customHeight="false" outlineLevel="1" collapsed="false">
      <c r="A1043" s="49" t="s">
        <v>1974</v>
      </c>
      <c r="B1043" s="50" t="s">
        <v>49</v>
      </c>
      <c r="C1043" s="50" t="s">
        <v>1975</v>
      </c>
      <c r="D1043" s="50" t="s">
        <v>51</v>
      </c>
      <c r="E1043" s="45" t="s">
        <v>1976</v>
      </c>
      <c r="F1043" s="7" t="s">
        <v>117</v>
      </c>
      <c r="G1043" s="51" t="n">
        <v>2</v>
      </c>
      <c r="H1043" s="55"/>
      <c r="I1043" s="46" t="n">
        <f aca="false">$D$1116</f>
        <v>0</v>
      </c>
      <c r="J1043" s="53" t="n">
        <f aca="false">TRUNC(H1043*(1+I1043),2)</f>
        <v>0</v>
      </c>
      <c r="K1043" s="54" t="n">
        <f aca="false">TRUNC(J1043*G1043,2)</f>
        <v>0</v>
      </c>
      <c r="L1043" s="60"/>
      <c r="M1043" s="60"/>
      <c r="N1043" s="7" t="n">
        <f aca="false">SUM(O1043:V1043)-K1043</f>
        <v>0</v>
      </c>
      <c r="O1043" s="51"/>
      <c r="P1043" s="51"/>
      <c r="Q1043" s="51"/>
      <c r="R1043" s="51"/>
      <c r="S1043" s="51"/>
      <c r="T1043" s="51"/>
      <c r="U1043" s="51"/>
      <c r="V1043" s="51"/>
      <c r="W1043" s="83"/>
      <c r="X1043" s="54" t="n">
        <f aca="false">K1043</f>
        <v>0</v>
      </c>
      <c r="Z1043" s="128"/>
      <c r="AA1043" s="128"/>
      <c r="AB1043" s="128"/>
      <c r="AC1043" s="128"/>
      <c r="AD1043" s="128"/>
      <c r="AE1043" s="128"/>
      <c r="AF1043" s="128"/>
      <c r="AG1043" s="128"/>
    </row>
    <row r="1044" s="10" customFormat="true" ht="14.15" hidden="true" customHeight="false" outlineLevel="1" collapsed="false">
      <c r="A1044" s="49" t="s">
        <v>1977</v>
      </c>
      <c r="B1044" s="50" t="s">
        <v>49</v>
      </c>
      <c r="C1044" s="50" t="s">
        <v>1978</v>
      </c>
      <c r="D1044" s="50" t="s">
        <v>80</v>
      </c>
      <c r="E1044" s="45" t="s">
        <v>1979</v>
      </c>
      <c r="F1044" s="7" t="s">
        <v>117</v>
      </c>
      <c r="G1044" s="51" t="n">
        <v>2</v>
      </c>
      <c r="H1044" s="55"/>
      <c r="I1044" s="46" t="n">
        <f aca="false">$D$1116</f>
        <v>0</v>
      </c>
      <c r="J1044" s="53" t="n">
        <f aca="false">TRUNC(H1044*(1+I1044),2)</f>
        <v>0</v>
      </c>
      <c r="K1044" s="54" t="n">
        <f aca="false">TRUNC(J1044*G1044,2)</f>
        <v>0</v>
      </c>
      <c r="L1044" s="3"/>
      <c r="M1044" s="46"/>
      <c r="N1044" s="7" t="n">
        <f aca="false">SUM(O1044:V1044)-K1044</f>
        <v>0</v>
      </c>
      <c r="O1044" s="51"/>
      <c r="P1044" s="51"/>
      <c r="Q1044" s="51"/>
      <c r="R1044" s="51"/>
      <c r="S1044" s="51"/>
      <c r="T1044" s="51"/>
      <c r="U1044" s="51"/>
      <c r="V1044" s="51"/>
      <c r="W1044" s="50"/>
      <c r="X1044" s="54" t="n">
        <f aca="false">K1044</f>
        <v>0</v>
      </c>
    </row>
    <row r="1045" s="10" customFormat="true" ht="14.15" hidden="true" customHeight="false" outlineLevel="1" collapsed="false">
      <c r="A1045" s="49" t="s">
        <v>1980</v>
      </c>
      <c r="B1045" s="50" t="s">
        <v>49</v>
      </c>
      <c r="C1045" s="50" t="s">
        <v>1981</v>
      </c>
      <c r="D1045" s="50" t="s">
        <v>80</v>
      </c>
      <c r="E1045" s="45" t="s">
        <v>1982</v>
      </c>
      <c r="F1045" s="7" t="s">
        <v>117</v>
      </c>
      <c r="G1045" s="51" t="n">
        <v>2</v>
      </c>
      <c r="H1045" s="173"/>
      <c r="I1045" s="46" t="n">
        <f aca="false">$D$1116</f>
        <v>0</v>
      </c>
      <c r="J1045" s="53" t="n">
        <f aca="false">TRUNC(H1045*(1+I1045),2)</f>
        <v>0</v>
      </c>
      <c r="K1045" s="54" t="n">
        <f aca="false">TRUNC(J1045*G1045,2)</f>
        <v>0</v>
      </c>
      <c r="L1045" s="60"/>
      <c r="M1045" s="60"/>
      <c r="N1045" s="7" t="n">
        <f aca="false">SUM(O1045:V1045)-K1045</f>
        <v>0</v>
      </c>
      <c r="O1045" s="60"/>
      <c r="P1045" s="60"/>
      <c r="Q1045" s="60"/>
      <c r="R1045" s="60"/>
      <c r="S1045" s="60"/>
      <c r="T1045" s="51"/>
      <c r="U1045" s="51"/>
      <c r="V1045" s="50"/>
      <c r="W1045" s="83"/>
      <c r="X1045" s="54" t="n">
        <f aca="false">K1045</f>
        <v>0</v>
      </c>
      <c r="Z1045" s="112"/>
      <c r="AA1045" s="112"/>
      <c r="AB1045" s="112"/>
      <c r="AC1045" s="112"/>
      <c r="AD1045" s="112"/>
      <c r="AE1045" s="112"/>
      <c r="AF1045" s="112"/>
      <c r="AG1045" s="112"/>
    </row>
    <row r="1046" s="89" customFormat="true" ht="14.15" hidden="true" customHeight="false" outlineLevel="1" collapsed="false">
      <c r="A1046" s="73" t="s">
        <v>1983</v>
      </c>
      <c r="B1046" s="74"/>
      <c r="C1046" s="74"/>
      <c r="D1046" s="74"/>
      <c r="E1046" s="76" t="s">
        <v>1984</v>
      </c>
      <c r="F1046" s="79"/>
      <c r="G1046" s="92"/>
      <c r="H1046" s="55"/>
      <c r="I1046" s="78"/>
      <c r="J1046" s="78"/>
      <c r="K1046" s="77"/>
      <c r="L1046" s="77"/>
      <c r="M1046" s="78"/>
      <c r="N1046" s="79" t="n">
        <f aca="false">SUM(O1046:V1046)-K1046</f>
        <v>0</v>
      </c>
      <c r="O1046" s="77"/>
      <c r="P1046" s="77"/>
      <c r="Q1046" s="77"/>
      <c r="R1046" s="77"/>
      <c r="S1046" s="77"/>
      <c r="T1046" s="77"/>
      <c r="U1046" s="77"/>
      <c r="V1046" s="77"/>
      <c r="W1046" s="74"/>
      <c r="X1046" s="74"/>
    </row>
    <row r="1047" s="9" customFormat="true" ht="23.85" hidden="true" customHeight="false" outlineLevel="1" collapsed="false">
      <c r="A1047" s="49" t="s">
        <v>1985</v>
      </c>
      <c r="B1047" s="50" t="s">
        <v>49</v>
      </c>
      <c r="C1047" s="50" t="s">
        <v>1978</v>
      </c>
      <c r="D1047" s="50" t="s">
        <v>80</v>
      </c>
      <c r="E1047" s="45" t="s">
        <v>1986</v>
      </c>
      <c r="F1047" s="7" t="s">
        <v>117</v>
      </c>
      <c r="G1047" s="51" t="n">
        <v>4</v>
      </c>
      <c r="H1047" s="55"/>
      <c r="I1047" s="46" t="n">
        <f aca="false">$D$1116</f>
        <v>0</v>
      </c>
      <c r="J1047" s="53" t="n">
        <f aca="false">TRUNC(H1047*(1+I1047),2)</f>
        <v>0</v>
      </c>
      <c r="K1047" s="54" t="n">
        <f aca="false">TRUNC(J1047*G1047,2)</f>
        <v>0</v>
      </c>
      <c r="L1047" s="3"/>
      <c r="M1047" s="46"/>
      <c r="N1047" s="7" t="n">
        <f aca="false">SUM(O1047:V1047)-K1047</f>
        <v>0</v>
      </c>
      <c r="O1047" s="51"/>
      <c r="P1047" s="51"/>
      <c r="Q1047" s="51"/>
      <c r="R1047" s="51"/>
      <c r="S1047" s="51"/>
      <c r="T1047" s="51"/>
      <c r="U1047" s="51" t="n">
        <f aca="false">K1047</f>
        <v>0</v>
      </c>
      <c r="V1047" s="51"/>
      <c r="W1047" s="7"/>
      <c r="X1047" s="7"/>
      <c r="IM1047" s="10"/>
      <c r="IN1047" s="10"/>
    </row>
    <row r="1048" s="10" customFormat="true" ht="23.85" hidden="true" customHeight="false" outlineLevel="1" collapsed="false">
      <c r="A1048" s="49" t="s">
        <v>1987</v>
      </c>
      <c r="B1048" s="50" t="s">
        <v>49</v>
      </c>
      <c r="C1048" s="50" t="s">
        <v>1988</v>
      </c>
      <c r="D1048" s="50" t="s">
        <v>80</v>
      </c>
      <c r="E1048" s="45" t="s">
        <v>1989</v>
      </c>
      <c r="F1048" s="7" t="s">
        <v>117</v>
      </c>
      <c r="G1048" s="51" t="n">
        <v>4</v>
      </c>
      <c r="H1048" s="55"/>
      <c r="I1048" s="46" t="n">
        <f aca="false">$D$1116</f>
        <v>0</v>
      </c>
      <c r="J1048" s="53" t="n">
        <f aca="false">TRUNC(H1048*(1+I1048),2)</f>
        <v>0</v>
      </c>
      <c r="K1048" s="54" t="n">
        <f aca="false">TRUNC(J1048*G1048,2)</f>
        <v>0</v>
      </c>
      <c r="L1048" s="3"/>
      <c r="M1048" s="46"/>
      <c r="N1048" s="7" t="n">
        <f aca="false">SUM(O1048:V1048)-K1048</f>
        <v>0</v>
      </c>
      <c r="O1048" s="51"/>
      <c r="P1048" s="51"/>
      <c r="Q1048" s="51"/>
      <c r="R1048" s="51"/>
      <c r="S1048" s="51"/>
      <c r="T1048" s="51"/>
      <c r="U1048" s="51" t="n">
        <f aca="false">K1048</f>
        <v>0</v>
      </c>
      <c r="V1048" s="51"/>
      <c r="W1048" s="50"/>
      <c r="X1048" s="50"/>
    </row>
    <row r="1049" s="85" customFormat="true" ht="14.15" hidden="true" customHeight="false" outlineLevel="1" collapsed="false">
      <c r="A1049" s="65" t="s">
        <v>1990</v>
      </c>
      <c r="B1049" s="67"/>
      <c r="C1049" s="67"/>
      <c r="D1049" s="67"/>
      <c r="E1049" s="68" t="s">
        <v>166</v>
      </c>
      <c r="F1049" s="71"/>
      <c r="G1049" s="71"/>
      <c r="H1049" s="52"/>
      <c r="I1049" s="71"/>
      <c r="J1049" s="71"/>
      <c r="K1049" s="86"/>
      <c r="L1049" s="69"/>
      <c r="M1049" s="70"/>
      <c r="N1049" s="71" t="n">
        <f aca="false">SUM(O1049:V1049)-K1049</f>
        <v>0</v>
      </c>
      <c r="O1049" s="71"/>
      <c r="P1049" s="71"/>
      <c r="Q1049" s="71"/>
      <c r="R1049" s="71"/>
      <c r="S1049" s="71"/>
      <c r="T1049" s="71"/>
      <c r="U1049" s="71"/>
      <c r="V1049" s="71"/>
      <c r="W1049" s="66"/>
      <c r="X1049" s="66"/>
    </row>
    <row r="1050" s="89" customFormat="true" ht="14.15" hidden="true" customHeight="false" outlineLevel="1" collapsed="false">
      <c r="A1050" s="73" t="s">
        <v>1991</v>
      </c>
      <c r="B1050" s="74"/>
      <c r="C1050" s="74"/>
      <c r="D1050" s="74"/>
      <c r="E1050" s="76" t="s">
        <v>1970</v>
      </c>
      <c r="F1050" s="79"/>
      <c r="G1050" s="92"/>
      <c r="H1050" s="55"/>
      <c r="I1050" s="78"/>
      <c r="J1050" s="78"/>
      <c r="K1050" s="77"/>
      <c r="L1050" s="77"/>
      <c r="M1050" s="78"/>
      <c r="N1050" s="79" t="n">
        <f aca="false">SUM(O1050:V1050)-K1050</f>
        <v>0</v>
      </c>
      <c r="O1050" s="77"/>
      <c r="P1050" s="77"/>
      <c r="Q1050" s="77"/>
      <c r="R1050" s="77"/>
      <c r="S1050" s="77"/>
      <c r="T1050" s="77"/>
      <c r="U1050" s="77"/>
      <c r="V1050" s="77"/>
      <c r="W1050" s="74"/>
      <c r="X1050" s="74"/>
    </row>
    <row r="1051" s="10" customFormat="true" ht="23.85" hidden="true" customHeight="false" outlineLevel="1" collapsed="false">
      <c r="A1051" s="49" t="s">
        <v>1992</v>
      </c>
      <c r="B1051" s="50" t="s">
        <v>49</v>
      </c>
      <c r="C1051" s="50" t="s">
        <v>1972</v>
      </c>
      <c r="D1051" s="50" t="s">
        <v>51</v>
      </c>
      <c r="E1051" s="45" t="s">
        <v>1973</v>
      </c>
      <c r="F1051" s="7" t="s">
        <v>117</v>
      </c>
      <c r="G1051" s="51" t="n">
        <v>2</v>
      </c>
      <c r="H1051" s="55"/>
      <c r="I1051" s="46" t="n">
        <f aca="false">$D$1116</f>
        <v>0</v>
      </c>
      <c r="J1051" s="53" t="n">
        <f aca="false">TRUNC(H1051*(1+I1051),2)</f>
        <v>0</v>
      </c>
      <c r="K1051" s="54" t="n">
        <f aca="false">TRUNC(J1051*G1051,2)</f>
        <v>0</v>
      </c>
      <c r="L1051" s="60"/>
      <c r="M1051" s="60"/>
      <c r="N1051" s="7" t="n">
        <f aca="false">SUM(O1051:V1051)-K1051</f>
        <v>0</v>
      </c>
      <c r="O1051" s="51"/>
      <c r="P1051" s="51"/>
      <c r="Q1051" s="51"/>
      <c r="R1051" s="51"/>
      <c r="S1051" s="51"/>
      <c r="T1051" s="51"/>
      <c r="U1051" s="51"/>
      <c r="V1051" s="51"/>
      <c r="W1051" s="114"/>
      <c r="X1051" s="174" t="n">
        <f aca="false">K1051</f>
        <v>0</v>
      </c>
      <c r="Z1051" s="128"/>
      <c r="AA1051" s="128"/>
      <c r="AB1051" s="128"/>
      <c r="AC1051" s="128"/>
      <c r="AD1051" s="128"/>
      <c r="AE1051" s="128"/>
      <c r="AF1051" s="128"/>
      <c r="AG1051" s="128"/>
    </row>
    <row r="1052" s="10" customFormat="true" ht="23.85" hidden="true" customHeight="false" outlineLevel="1" collapsed="false">
      <c r="A1052" s="49" t="s">
        <v>1993</v>
      </c>
      <c r="B1052" s="50" t="s">
        <v>49</v>
      </c>
      <c r="C1052" s="50" t="s">
        <v>1975</v>
      </c>
      <c r="D1052" s="50" t="s">
        <v>51</v>
      </c>
      <c r="E1052" s="45" t="s">
        <v>1976</v>
      </c>
      <c r="F1052" s="7" t="s">
        <v>117</v>
      </c>
      <c r="G1052" s="51" t="n">
        <v>1</v>
      </c>
      <c r="H1052" s="55"/>
      <c r="I1052" s="46" t="n">
        <f aca="false">$D$1116</f>
        <v>0</v>
      </c>
      <c r="J1052" s="53" t="n">
        <f aca="false">TRUNC(H1052*(1+I1052),2)</f>
        <v>0</v>
      </c>
      <c r="K1052" s="54" t="n">
        <f aca="false">TRUNC(J1052*G1052,2)</f>
        <v>0</v>
      </c>
      <c r="L1052" s="60"/>
      <c r="M1052" s="60"/>
      <c r="N1052" s="7" t="n">
        <f aca="false">SUM(O1052:V1052)-K1052</f>
        <v>0</v>
      </c>
      <c r="O1052" s="51"/>
      <c r="P1052" s="51"/>
      <c r="Q1052" s="51"/>
      <c r="R1052" s="51"/>
      <c r="S1052" s="51"/>
      <c r="T1052" s="51"/>
      <c r="U1052" s="51"/>
      <c r="V1052" s="51"/>
      <c r="W1052" s="114"/>
      <c r="X1052" s="174" t="n">
        <f aca="false">K1052</f>
        <v>0</v>
      </c>
      <c r="Z1052" s="128"/>
      <c r="AA1052" s="128"/>
      <c r="AB1052" s="128"/>
      <c r="AC1052" s="128"/>
      <c r="AD1052" s="128"/>
      <c r="AE1052" s="128"/>
      <c r="AF1052" s="128"/>
      <c r="AG1052" s="128"/>
    </row>
    <row r="1053" s="10" customFormat="true" ht="14.15" hidden="true" customHeight="false" outlineLevel="1" collapsed="false">
      <c r="A1053" s="49" t="s">
        <v>1994</v>
      </c>
      <c r="B1053" s="50" t="s">
        <v>49</v>
      </c>
      <c r="C1053" s="50" t="s">
        <v>1978</v>
      </c>
      <c r="D1053" s="50" t="s">
        <v>80</v>
      </c>
      <c r="E1053" s="45" t="s">
        <v>1979</v>
      </c>
      <c r="F1053" s="7" t="s">
        <v>117</v>
      </c>
      <c r="G1053" s="51" t="n">
        <v>1</v>
      </c>
      <c r="H1053" s="55"/>
      <c r="I1053" s="46" t="n">
        <f aca="false">$D$1116</f>
        <v>0</v>
      </c>
      <c r="J1053" s="53" t="n">
        <f aca="false">TRUNC(H1053*(1+I1053),2)</f>
        <v>0</v>
      </c>
      <c r="K1053" s="54" t="n">
        <f aca="false">TRUNC(J1053*G1053,2)</f>
        <v>0</v>
      </c>
      <c r="L1053" s="3"/>
      <c r="M1053" s="46"/>
      <c r="N1053" s="7" t="n">
        <f aca="false">SUM(O1053:V1053)-K1053</f>
        <v>0</v>
      </c>
      <c r="O1053" s="51"/>
      <c r="P1053" s="51"/>
      <c r="Q1053" s="51"/>
      <c r="R1053" s="51"/>
      <c r="S1053" s="51"/>
      <c r="T1053" s="51"/>
      <c r="U1053" s="51"/>
      <c r="V1053" s="51"/>
      <c r="W1053" s="114"/>
      <c r="X1053" s="174" t="n">
        <f aca="false">K1053</f>
        <v>0</v>
      </c>
    </row>
    <row r="1054" s="10" customFormat="true" ht="14.15" hidden="true" customHeight="false" outlineLevel="1" collapsed="false">
      <c r="A1054" s="49" t="s">
        <v>1995</v>
      </c>
      <c r="B1054" s="50" t="s">
        <v>49</v>
      </c>
      <c r="C1054" s="50" t="s">
        <v>1981</v>
      </c>
      <c r="D1054" s="50" t="s">
        <v>80</v>
      </c>
      <c r="E1054" s="45" t="s">
        <v>1982</v>
      </c>
      <c r="F1054" s="7" t="s">
        <v>117</v>
      </c>
      <c r="G1054" s="51" t="n">
        <v>1</v>
      </c>
      <c r="H1054" s="55"/>
      <c r="I1054" s="46" t="n">
        <f aca="false">$D$1116</f>
        <v>0</v>
      </c>
      <c r="J1054" s="53" t="n">
        <f aca="false">TRUNC(H1054*(1+I1054),2)</f>
        <v>0</v>
      </c>
      <c r="K1054" s="54" t="n">
        <f aca="false">TRUNC(J1054*G1054,2)</f>
        <v>0</v>
      </c>
      <c r="L1054" s="60"/>
      <c r="M1054" s="60"/>
      <c r="N1054" s="7" t="n">
        <f aca="false">SUM(O1054:V1054)-K1054</f>
        <v>0</v>
      </c>
      <c r="O1054" s="60"/>
      <c r="P1054" s="60"/>
      <c r="Q1054" s="60"/>
      <c r="R1054" s="60"/>
      <c r="S1054" s="60"/>
      <c r="T1054" s="51"/>
      <c r="U1054" s="51"/>
      <c r="V1054" s="50"/>
      <c r="W1054" s="114"/>
      <c r="X1054" s="174" t="n">
        <f aca="false">K1054</f>
        <v>0</v>
      </c>
      <c r="Z1054" s="112"/>
      <c r="AA1054" s="112"/>
      <c r="AB1054" s="112"/>
      <c r="AC1054" s="112"/>
      <c r="AD1054" s="112"/>
      <c r="AE1054" s="112"/>
      <c r="AF1054" s="112"/>
      <c r="AG1054" s="112"/>
    </row>
    <row r="1055" s="89" customFormat="true" ht="14.15" hidden="true" customHeight="false" outlineLevel="1" collapsed="false">
      <c r="A1055" s="73" t="s">
        <v>1996</v>
      </c>
      <c r="B1055" s="74"/>
      <c r="C1055" s="74"/>
      <c r="D1055" s="74"/>
      <c r="E1055" s="76" t="s">
        <v>1984</v>
      </c>
      <c r="F1055" s="79"/>
      <c r="G1055" s="92"/>
      <c r="H1055" s="55"/>
      <c r="I1055" s="78"/>
      <c r="J1055" s="78"/>
      <c r="K1055" s="77"/>
      <c r="L1055" s="77"/>
      <c r="M1055" s="78"/>
      <c r="N1055" s="79" t="n">
        <f aca="false">SUM(O1055:V1055)-K1055</f>
        <v>0</v>
      </c>
      <c r="O1055" s="77"/>
      <c r="P1055" s="77"/>
      <c r="Q1055" s="77"/>
      <c r="R1055" s="77"/>
      <c r="S1055" s="77"/>
      <c r="T1055" s="77"/>
      <c r="U1055" s="77"/>
      <c r="V1055" s="77"/>
      <c r="W1055" s="74"/>
      <c r="X1055" s="74"/>
    </row>
    <row r="1056" s="9" customFormat="true" ht="23.85" hidden="true" customHeight="false" outlineLevel="1" collapsed="false">
      <c r="A1056" s="49" t="s">
        <v>1997</v>
      </c>
      <c r="B1056" s="50" t="s">
        <v>49</v>
      </c>
      <c r="C1056" s="50" t="s">
        <v>1978</v>
      </c>
      <c r="D1056" s="50" t="s">
        <v>80</v>
      </c>
      <c r="E1056" s="45" t="s">
        <v>1986</v>
      </c>
      <c r="F1056" s="7" t="s">
        <v>117</v>
      </c>
      <c r="G1056" s="51" t="n">
        <v>2</v>
      </c>
      <c r="H1056" s="55"/>
      <c r="I1056" s="46" t="n">
        <f aca="false">$D$1116</f>
        <v>0</v>
      </c>
      <c r="J1056" s="53" t="n">
        <f aca="false">TRUNC(H1056*(1+I1056),2)</f>
        <v>0</v>
      </c>
      <c r="K1056" s="54" t="n">
        <f aca="false">TRUNC(J1056*G1056,2)</f>
        <v>0</v>
      </c>
      <c r="L1056" s="3"/>
      <c r="M1056" s="46"/>
      <c r="N1056" s="7" t="n">
        <f aca="false">SUM(O1056:V1056)-K1056</f>
        <v>0</v>
      </c>
      <c r="O1056" s="51"/>
      <c r="P1056" s="51"/>
      <c r="Q1056" s="51"/>
      <c r="R1056" s="51"/>
      <c r="S1056" s="51"/>
      <c r="T1056" s="51"/>
      <c r="U1056" s="51" t="n">
        <f aca="false">K1056</f>
        <v>0</v>
      </c>
      <c r="V1056" s="51"/>
      <c r="W1056" s="7"/>
      <c r="X1056" s="7"/>
      <c r="IM1056" s="10"/>
      <c r="IN1056" s="10"/>
    </row>
    <row r="1057" s="10" customFormat="true" ht="23.85" hidden="true" customHeight="false" outlineLevel="1" collapsed="false">
      <c r="A1057" s="49" t="s">
        <v>1998</v>
      </c>
      <c r="B1057" s="50" t="s">
        <v>49</v>
      </c>
      <c r="C1057" s="50" t="s">
        <v>1988</v>
      </c>
      <c r="D1057" s="50" t="s">
        <v>80</v>
      </c>
      <c r="E1057" s="45" t="s">
        <v>1989</v>
      </c>
      <c r="F1057" s="7" t="s">
        <v>117</v>
      </c>
      <c r="G1057" s="51" t="n">
        <v>2</v>
      </c>
      <c r="H1057" s="55"/>
      <c r="I1057" s="46" t="n">
        <f aca="false">$D$1116</f>
        <v>0</v>
      </c>
      <c r="J1057" s="53" t="n">
        <f aca="false">TRUNC(H1057*(1+I1057),2)</f>
        <v>0</v>
      </c>
      <c r="K1057" s="54" t="n">
        <f aca="false">TRUNC(J1057*G1057,2)</f>
        <v>0</v>
      </c>
      <c r="L1057" s="3"/>
      <c r="M1057" s="46"/>
      <c r="N1057" s="7" t="n">
        <f aca="false">SUM(O1057:V1057)-K1057</f>
        <v>0</v>
      </c>
      <c r="O1057" s="51"/>
      <c r="P1057" s="51"/>
      <c r="Q1057" s="51"/>
      <c r="R1057" s="51"/>
      <c r="S1057" s="51"/>
      <c r="T1057" s="51"/>
      <c r="U1057" s="51" t="n">
        <f aca="false">K1057</f>
        <v>0</v>
      </c>
      <c r="V1057" s="51"/>
      <c r="W1057" s="50"/>
      <c r="X1057" s="50"/>
    </row>
    <row r="1058" s="181" customFormat="true" ht="12.8" hidden="true" customHeight="false" outlineLevel="1" collapsed="false">
      <c r="A1058" s="175" t="s">
        <v>1999</v>
      </c>
      <c r="B1058" s="176"/>
      <c r="C1058" s="176"/>
      <c r="D1058" s="176"/>
      <c r="E1058" s="175" t="s">
        <v>195</v>
      </c>
      <c r="F1058" s="177"/>
      <c r="G1058" s="177"/>
      <c r="H1058" s="55"/>
      <c r="I1058" s="177"/>
      <c r="J1058" s="177"/>
      <c r="K1058" s="178"/>
      <c r="L1058" s="179"/>
      <c r="M1058" s="180"/>
      <c r="N1058" s="7"/>
      <c r="O1058" s="179"/>
      <c r="P1058" s="179"/>
      <c r="Q1058" s="179"/>
      <c r="R1058" s="179"/>
      <c r="S1058" s="179"/>
      <c r="T1058" s="179"/>
      <c r="U1058" s="179"/>
      <c r="V1058" s="179"/>
      <c r="W1058" s="176"/>
      <c r="X1058" s="176"/>
      <c r="IM1058" s="182"/>
      <c r="IN1058" s="182"/>
    </row>
    <row r="1059" s="73" customFormat="true" ht="12.8" hidden="true" customHeight="false" outlineLevel="1" collapsed="false">
      <c r="A1059" s="73" t="s">
        <v>2000</v>
      </c>
      <c r="B1059" s="74"/>
      <c r="C1059" s="74"/>
      <c r="D1059" s="75"/>
      <c r="E1059" s="73" t="s">
        <v>1955</v>
      </c>
      <c r="F1059" s="75"/>
      <c r="G1059" s="75"/>
      <c r="H1059" s="55"/>
      <c r="I1059" s="78"/>
      <c r="J1059" s="78"/>
      <c r="K1059" s="77"/>
      <c r="N1059" s="79"/>
      <c r="O1059" s="77"/>
      <c r="P1059" s="77"/>
      <c r="Q1059" s="77"/>
      <c r="R1059" s="77"/>
      <c r="S1059" s="77"/>
      <c r="T1059" s="77"/>
      <c r="U1059" s="77"/>
      <c r="V1059" s="77"/>
      <c r="W1059" s="75"/>
      <c r="X1059" s="75"/>
      <c r="Y1059" s="80"/>
      <c r="Z1059" s="172"/>
      <c r="AA1059" s="172"/>
      <c r="AB1059" s="172"/>
      <c r="AC1059" s="172"/>
      <c r="AD1059" s="172"/>
      <c r="AE1059" s="172"/>
      <c r="AF1059" s="172"/>
      <c r="AG1059" s="172"/>
    </row>
    <row r="1060" s="10" customFormat="true" ht="14.15" hidden="true" customHeight="false" outlineLevel="1" collapsed="false">
      <c r="A1060" s="49" t="s">
        <v>2001</v>
      </c>
      <c r="B1060" s="50" t="s">
        <v>49</v>
      </c>
      <c r="C1060" s="50" t="s">
        <v>2002</v>
      </c>
      <c r="D1060" s="50" t="s">
        <v>80</v>
      </c>
      <c r="E1060" s="45" t="s">
        <v>2003</v>
      </c>
      <c r="F1060" s="7" t="s">
        <v>64</v>
      </c>
      <c r="G1060" s="51" t="n">
        <v>3.42</v>
      </c>
      <c r="H1060" s="55"/>
      <c r="I1060" s="46" t="n">
        <f aca="false">$D$1116</f>
        <v>0</v>
      </c>
      <c r="J1060" s="53" t="n">
        <f aca="false">TRUNC(H1060*(1+I1060),2)</f>
        <v>0</v>
      </c>
      <c r="K1060" s="54" t="n">
        <f aca="false">TRUNC(J1060*G1060,2)</f>
        <v>0</v>
      </c>
      <c r="L1060" s="60"/>
      <c r="M1060" s="60"/>
      <c r="N1060" s="7"/>
      <c r="O1060" s="51"/>
      <c r="P1060" s="51"/>
      <c r="Q1060" s="51"/>
      <c r="R1060" s="51"/>
      <c r="S1060" s="51"/>
      <c r="T1060" s="51"/>
      <c r="U1060" s="51" t="n">
        <f aca="false">K1060</f>
        <v>0</v>
      </c>
      <c r="V1060" s="51"/>
      <c r="W1060" s="83"/>
      <c r="X1060" s="51"/>
      <c r="Z1060" s="128"/>
      <c r="AA1060" s="128"/>
      <c r="AB1060" s="128"/>
      <c r="AC1060" s="128"/>
      <c r="AD1060" s="128"/>
      <c r="AE1060" s="128"/>
      <c r="AF1060" s="128"/>
      <c r="AG1060" s="128"/>
    </row>
    <row r="1061" s="10" customFormat="true" ht="14.15" hidden="true" customHeight="false" outlineLevel="1" collapsed="false">
      <c r="A1061" s="49" t="s">
        <v>2004</v>
      </c>
      <c r="B1061" s="50" t="s">
        <v>49</v>
      </c>
      <c r="C1061" s="50" t="s">
        <v>2002</v>
      </c>
      <c r="D1061" s="50" t="s">
        <v>80</v>
      </c>
      <c r="E1061" s="45" t="s">
        <v>2005</v>
      </c>
      <c r="F1061" s="7" t="s">
        <v>64</v>
      </c>
      <c r="G1061" s="51" t="n">
        <v>13.59</v>
      </c>
      <c r="H1061" s="55"/>
      <c r="I1061" s="46" t="n">
        <f aca="false">$D$1116</f>
        <v>0</v>
      </c>
      <c r="J1061" s="53" t="n">
        <f aca="false">TRUNC(H1061*(1+I1061),2)</f>
        <v>0</v>
      </c>
      <c r="K1061" s="54" t="n">
        <f aca="false">TRUNC(J1061*G1061,2)</f>
        <v>0</v>
      </c>
      <c r="L1061" s="60"/>
      <c r="M1061" s="60"/>
      <c r="N1061" s="7" t="n">
        <f aca="false">SUM(O1061:V1061)-K1061</f>
        <v>0</v>
      </c>
      <c r="O1061" s="51"/>
      <c r="P1061" s="51"/>
      <c r="Q1061" s="51"/>
      <c r="R1061" s="51"/>
      <c r="S1061" s="51"/>
      <c r="T1061" s="51"/>
      <c r="U1061" s="51" t="n">
        <f aca="false">K1061</f>
        <v>0</v>
      </c>
      <c r="V1061" s="51"/>
      <c r="W1061" s="83"/>
      <c r="X1061" s="51"/>
      <c r="Z1061" s="128"/>
      <c r="AA1061" s="128"/>
      <c r="AB1061" s="128"/>
      <c r="AC1061" s="128"/>
      <c r="AD1061" s="128"/>
      <c r="AE1061" s="128"/>
      <c r="AF1061" s="128"/>
      <c r="AG1061" s="128"/>
    </row>
    <row r="1062" s="80" customFormat="true" ht="14.15" hidden="true" customHeight="false" outlineLevel="1" collapsed="false">
      <c r="A1062" s="73" t="s">
        <v>2006</v>
      </c>
      <c r="B1062" s="75"/>
      <c r="C1062" s="75"/>
      <c r="D1062" s="75"/>
      <c r="E1062" s="76" t="s">
        <v>1962</v>
      </c>
      <c r="F1062" s="74"/>
      <c r="G1062" s="74"/>
      <c r="H1062" s="55"/>
      <c r="I1062" s="74"/>
      <c r="J1062" s="74"/>
      <c r="K1062" s="94"/>
      <c r="L1062" s="77"/>
      <c r="M1062" s="78"/>
      <c r="N1062" s="79" t="n">
        <f aca="false">SUM(O1062:V1062)-K1062</f>
        <v>0</v>
      </c>
      <c r="O1062" s="77"/>
      <c r="P1062" s="77"/>
      <c r="Q1062" s="77"/>
      <c r="R1062" s="77"/>
      <c r="S1062" s="77"/>
      <c r="T1062" s="77"/>
      <c r="U1062" s="77"/>
      <c r="V1062" s="77"/>
      <c r="W1062" s="79"/>
      <c r="X1062" s="79"/>
      <c r="IM1062" s="89"/>
      <c r="IN1062" s="89"/>
    </row>
    <row r="1063" s="9" customFormat="true" ht="23.85" hidden="true" customHeight="false" outlineLevel="1" collapsed="false">
      <c r="A1063" s="49" t="s">
        <v>2007</v>
      </c>
      <c r="B1063" s="50" t="s">
        <v>49</v>
      </c>
      <c r="C1063" s="50" t="s">
        <v>2008</v>
      </c>
      <c r="D1063" s="50" t="s">
        <v>80</v>
      </c>
      <c r="E1063" s="45" t="s">
        <v>2009</v>
      </c>
      <c r="F1063" s="7" t="s">
        <v>117</v>
      </c>
      <c r="G1063" s="51" t="n">
        <v>8</v>
      </c>
      <c r="H1063" s="55"/>
      <c r="I1063" s="46" t="n">
        <f aca="false">$D$1116</f>
        <v>0</v>
      </c>
      <c r="J1063" s="53" t="n">
        <f aca="false">TRUNC(H1063*(1+I1063),2)</f>
        <v>0</v>
      </c>
      <c r="K1063" s="54" t="n">
        <f aca="false">TRUNC(J1063*G1063,2)</f>
        <v>0</v>
      </c>
      <c r="L1063" s="51"/>
      <c r="M1063" s="46"/>
      <c r="N1063" s="7" t="n">
        <f aca="false">SUM(O1063:V1063)-K1063</f>
        <v>0</v>
      </c>
      <c r="O1063" s="51"/>
      <c r="P1063" s="51"/>
      <c r="Q1063" s="51"/>
      <c r="R1063" s="51"/>
      <c r="S1063" s="51"/>
      <c r="T1063" s="51"/>
      <c r="U1063" s="51"/>
      <c r="V1063" s="51"/>
      <c r="W1063" s="7"/>
      <c r="X1063" s="51" t="n">
        <f aca="false">K1063</f>
        <v>0</v>
      </c>
      <c r="IM1063" s="10"/>
      <c r="IN1063" s="10"/>
    </row>
    <row r="1064" s="85" customFormat="true" ht="14.15" hidden="true" customHeight="false" outlineLevel="1" collapsed="false">
      <c r="A1064" s="65" t="s">
        <v>2010</v>
      </c>
      <c r="B1064" s="66"/>
      <c r="C1064" s="66"/>
      <c r="D1064" s="66"/>
      <c r="E1064" s="65" t="s">
        <v>2011</v>
      </c>
      <c r="F1064" s="67"/>
      <c r="G1064" s="69"/>
      <c r="H1064" s="52"/>
      <c r="I1064" s="70"/>
      <c r="J1064" s="70"/>
      <c r="K1064" s="69"/>
      <c r="L1064" s="165"/>
      <c r="M1064" s="165"/>
      <c r="N1064" s="71" t="n">
        <f aca="false">SUM(O1064:V1064)-K1064</f>
        <v>0</v>
      </c>
      <c r="O1064" s="165"/>
      <c r="P1064" s="165"/>
      <c r="Q1064" s="165"/>
      <c r="R1064" s="165"/>
      <c r="S1064" s="165"/>
      <c r="T1064" s="69"/>
      <c r="U1064" s="69"/>
      <c r="V1064" s="66"/>
      <c r="W1064" s="67"/>
      <c r="X1064" s="67"/>
      <c r="Z1064" s="183"/>
      <c r="AA1064" s="183"/>
      <c r="AB1064" s="183"/>
      <c r="AC1064" s="183"/>
      <c r="AD1064" s="183"/>
      <c r="AE1064" s="183"/>
      <c r="AF1064" s="183"/>
      <c r="AG1064" s="183"/>
    </row>
    <row r="1065" s="10" customFormat="true" ht="23.85" hidden="true" customHeight="false" outlineLevel="1" collapsed="false">
      <c r="A1065" s="49" t="s">
        <v>2012</v>
      </c>
      <c r="B1065" s="50" t="s">
        <v>49</v>
      </c>
      <c r="C1065" s="50" t="s">
        <v>2013</v>
      </c>
      <c r="D1065" s="50" t="s">
        <v>80</v>
      </c>
      <c r="E1065" s="45" t="s">
        <v>2014</v>
      </c>
      <c r="F1065" s="7" t="s">
        <v>130</v>
      </c>
      <c r="G1065" s="51" t="n">
        <v>9.44</v>
      </c>
      <c r="H1065" s="55"/>
      <c r="I1065" s="46" t="n">
        <f aca="false">$D$1116</f>
        <v>0</v>
      </c>
      <c r="J1065" s="53" t="n">
        <f aca="false">TRUNC(H1065*(1+I1065),2)</f>
        <v>0</v>
      </c>
      <c r="K1065" s="54" t="n">
        <f aca="false">TRUNC(J1065*G1065,2)</f>
        <v>0</v>
      </c>
      <c r="L1065" s="51"/>
      <c r="M1065" s="46"/>
      <c r="N1065" s="7" t="n">
        <f aca="false">SUM(O1065:V1065)-K1065</f>
        <v>0</v>
      </c>
      <c r="O1065" s="51"/>
      <c r="P1065" s="51"/>
      <c r="Q1065" s="51"/>
      <c r="R1065" s="51"/>
      <c r="S1065" s="51"/>
      <c r="T1065" s="51"/>
      <c r="U1065" s="51" t="n">
        <f aca="false">K1065</f>
        <v>0</v>
      </c>
      <c r="V1065" s="51"/>
      <c r="W1065" s="50"/>
      <c r="X1065" s="50"/>
    </row>
    <row r="1066" s="43" customFormat="true" ht="14.15" hidden="false" customHeight="false" outlineLevel="0" collapsed="false">
      <c r="A1066" s="36" t="n">
        <v>20</v>
      </c>
      <c r="B1066" s="37"/>
      <c r="C1066" s="37"/>
      <c r="D1066" s="82"/>
      <c r="E1066" s="36" t="s">
        <v>2015</v>
      </c>
      <c r="F1066" s="38"/>
      <c r="G1066" s="38"/>
      <c r="H1066" s="55"/>
      <c r="I1066" s="38"/>
      <c r="J1066" s="38"/>
      <c r="K1066" s="39"/>
      <c r="L1066" s="40" t="n">
        <f aca="false">SUM(K1068:K1070)</f>
        <v>0</v>
      </c>
      <c r="M1066" s="41" t="e">
        <f aca="false">(L1066)/$L$1115</f>
        <v>#DIV/0!</v>
      </c>
      <c r="N1066" s="42" t="n">
        <f aca="false">SUM(O1066:V1066)-K1066</f>
        <v>0</v>
      </c>
      <c r="O1066" s="40" t="str">
        <f aca="false">IF(SUM(O1068:O1070)&gt;0,SUM(O1068:O1070),"-")</f>
        <v>-</v>
      </c>
      <c r="P1066" s="40" t="str">
        <f aca="false">IF(SUM(P1068:P1070)&gt;0,SUM(P1068:P1070),"-")</f>
        <v>-</v>
      </c>
      <c r="Q1066" s="40" t="str">
        <f aca="false">IF(SUM(Q1068:Q1070)&gt;0,SUM(Q1068:Q1070),"-")</f>
        <v>-</v>
      </c>
      <c r="R1066" s="40" t="str">
        <f aca="false">IF(SUM(R1068:R1070)&gt;0,SUM(R1068:R1070),"-")</f>
        <v>-</v>
      </c>
      <c r="S1066" s="40" t="str">
        <f aca="false">IF(SUM(S1068:S1070)&gt;0,SUM(S1068:S1070),"-")</f>
        <v>-</v>
      </c>
      <c r="T1066" s="40" t="str">
        <f aca="false">IF(SUM(T1068:T1070)&gt;0,SUM(T1068:T1070),"-")</f>
        <v>-</v>
      </c>
      <c r="U1066" s="40" t="str">
        <f aca="false">IF(SUM(U1068:U1070)&gt;0,SUM(U1068:U1070),"-")</f>
        <v>-</v>
      </c>
      <c r="V1066" s="40" t="str">
        <f aca="false">IF(SUM(V1068:V1070)&gt;0,SUM(V1068:V1070),"-")</f>
        <v>-</v>
      </c>
      <c r="W1066" s="40" t="str">
        <f aca="false">IF(SUM(W1068:W1070)&gt;0,SUM(W1068:W1070),"-")</f>
        <v>-</v>
      </c>
      <c r="X1066" s="40" t="str">
        <f aca="false">IF(SUM(X1068:X1070)&gt;0,SUM(X1068:X1070),"-")</f>
        <v>-</v>
      </c>
      <c r="IM1066" s="44"/>
      <c r="IN1066" s="44"/>
    </row>
    <row r="1067" s="9" customFormat="true" ht="14.15" hidden="false" customHeight="false" outlineLevel="0" collapsed="false">
      <c r="A1067" s="49"/>
      <c r="B1067" s="83"/>
      <c r="C1067" s="83"/>
      <c r="D1067" s="83"/>
      <c r="E1067" s="3"/>
      <c r="F1067" s="50"/>
      <c r="G1067" s="50"/>
      <c r="H1067" s="55"/>
      <c r="I1067" s="50"/>
      <c r="J1067" s="50"/>
      <c r="K1067" s="51"/>
      <c r="L1067" s="51"/>
      <c r="M1067" s="46"/>
      <c r="N1067" s="46" t="n">
        <f aca="false">SUM(O1067:V1067)-K1067</f>
        <v>0</v>
      </c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IM1067" s="10"/>
      <c r="IN1067" s="10"/>
    </row>
    <row r="1068" s="9" customFormat="true" ht="14.15" hidden="true" customHeight="false" outlineLevel="1" collapsed="false">
      <c r="A1068" s="49" t="s">
        <v>2016</v>
      </c>
      <c r="B1068" s="50" t="s">
        <v>49</v>
      </c>
      <c r="C1068" s="50" t="s">
        <v>2017</v>
      </c>
      <c r="D1068" s="50" t="s">
        <v>51</v>
      </c>
      <c r="E1068" s="45" t="s">
        <v>2018</v>
      </c>
      <c r="F1068" s="7" t="s">
        <v>64</v>
      </c>
      <c r="G1068" s="51" t="n">
        <v>35.09</v>
      </c>
      <c r="H1068" s="55"/>
      <c r="I1068" s="46" t="n">
        <f aca="false">$D$1116</f>
        <v>0</v>
      </c>
      <c r="J1068" s="53" t="n">
        <f aca="false">TRUNC(H1068*(1+I1068),2)</f>
        <v>0</v>
      </c>
      <c r="K1068" s="54" t="n">
        <f aca="false">TRUNC(J1068*G1068,2)</f>
        <v>0</v>
      </c>
      <c r="L1068" s="184"/>
      <c r="M1068" s="46"/>
      <c r="N1068" s="7" t="n">
        <f aca="false">SUM(O1068:V1068)-K1068</f>
        <v>0</v>
      </c>
      <c r="O1068" s="51"/>
      <c r="P1068" s="51"/>
      <c r="Q1068" s="51"/>
      <c r="R1068" s="51"/>
      <c r="S1068" s="51"/>
      <c r="T1068" s="51"/>
      <c r="U1068" s="51"/>
      <c r="V1068" s="51"/>
      <c r="W1068" s="51" t="n">
        <f aca="false">K1068</f>
        <v>0</v>
      </c>
      <c r="X1068" s="7"/>
      <c r="IM1068" s="10"/>
      <c r="IN1068" s="10"/>
    </row>
    <row r="1069" s="10" customFormat="true" ht="23.85" hidden="true" customHeight="false" outlineLevel="1" collapsed="false">
      <c r="A1069" s="49" t="s">
        <v>2019</v>
      </c>
      <c r="B1069" s="50" t="s">
        <v>49</v>
      </c>
      <c r="C1069" s="50" t="s">
        <v>2020</v>
      </c>
      <c r="D1069" s="50" t="s">
        <v>80</v>
      </c>
      <c r="E1069" s="45" t="s">
        <v>2021</v>
      </c>
      <c r="F1069" s="7" t="s">
        <v>117</v>
      </c>
      <c r="G1069" s="51" t="n">
        <v>8.58</v>
      </c>
      <c r="H1069" s="55"/>
      <c r="I1069" s="46" t="n">
        <f aca="false">$D$1116</f>
        <v>0</v>
      </c>
      <c r="J1069" s="53" t="n">
        <f aca="false">TRUNC(H1069*(1+I1069),2)</f>
        <v>0</v>
      </c>
      <c r="K1069" s="54" t="n">
        <f aca="false">TRUNC(J1069*G1069,2)</f>
        <v>0</v>
      </c>
      <c r="L1069" s="51"/>
      <c r="M1069" s="46"/>
      <c r="N1069" s="7" t="n">
        <f aca="false">SUM(O1069:V1069)-K1069</f>
        <v>0</v>
      </c>
      <c r="O1069" s="51"/>
      <c r="P1069" s="51"/>
      <c r="Q1069" s="51"/>
      <c r="R1069" s="51"/>
      <c r="S1069" s="51"/>
      <c r="T1069" s="51"/>
      <c r="U1069" s="51"/>
      <c r="V1069" s="51"/>
      <c r="W1069" s="51" t="n">
        <f aca="false">K1069</f>
        <v>0</v>
      </c>
      <c r="X1069" s="50"/>
    </row>
    <row r="1070" s="10" customFormat="true" ht="23.85" hidden="true" customHeight="false" outlineLevel="1" collapsed="false">
      <c r="A1070" s="49" t="s">
        <v>2022</v>
      </c>
      <c r="B1070" s="50" t="s">
        <v>49</v>
      </c>
      <c r="C1070" s="50" t="s">
        <v>2023</v>
      </c>
      <c r="D1070" s="50" t="s">
        <v>80</v>
      </c>
      <c r="E1070" s="45" t="s">
        <v>2024</v>
      </c>
      <c r="F1070" s="7" t="s">
        <v>117</v>
      </c>
      <c r="G1070" s="51" t="n">
        <v>34.31</v>
      </c>
      <c r="H1070" s="55"/>
      <c r="I1070" s="46" t="n">
        <f aca="false">$D$1116</f>
        <v>0</v>
      </c>
      <c r="J1070" s="53" t="n">
        <f aca="false">TRUNC(H1070*(1+I1070),2)</f>
        <v>0</v>
      </c>
      <c r="K1070" s="54" t="n">
        <f aca="false">TRUNC(J1070*G1070,2)</f>
        <v>0</v>
      </c>
      <c r="L1070" s="51"/>
      <c r="M1070" s="46"/>
      <c r="N1070" s="7" t="n">
        <f aca="false">SUM(O1070:V1070)-K1070</f>
        <v>0</v>
      </c>
      <c r="O1070" s="51"/>
      <c r="P1070" s="51"/>
      <c r="Q1070" s="51"/>
      <c r="R1070" s="51"/>
      <c r="S1070" s="51"/>
      <c r="T1070" s="51"/>
      <c r="U1070" s="51"/>
      <c r="V1070" s="51"/>
      <c r="W1070" s="51" t="n">
        <f aca="false">K1070</f>
        <v>0</v>
      </c>
      <c r="X1070" s="50"/>
    </row>
    <row r="1071" s="43" customFormat="true" ht="14.15" hidden="false" customHeight="false" outlineLevel="0" collapsed="false">
      <c r="A1071" s="113" t="s">
        <v>2025</v>
      </c>
      <c r="B1071" s="82"/>
      <c r="C1071" s="82"/>
      <c r="D1071" s="82"/>
      <c r="E1071" s="36" t="s">
        <v>1962</v>
      </c>
      <c r="F1071" s="38"/>
      <c r="G1071" s="38"/>
      <c r="H1071" s="55"/>
      <c r="I1071" s="38"/>
      <c r="J1071" s="38"/>
      <c r="K1071" s="39"/>
      <c r="L1071" s="40" t="n">
        <f aca="false">SUM(K1075:K1105)</f>
        <v>0</v>
      </c>
      <c r="M1071" s="41" t="e">
        <f aca="false">(L1071)/$L$1115</f>
        <v>#DIV/0!</v>
      </c>
      <c r="N1071" s="42" t="n">
        <f aca="false">SUM(O1071:V1071)-K1071</f>
        <v>0</v>
      </c>
      <c r="O1071" s="40" t="str">
        <f aca="false">IF(SUM(O1073:O1105)&gt;0,SUM(O1073:O1105),"-")</f>
        <v>-</v>
      </c>
      <c r="P1071" s="40" t="str">
        <f aca="false">IF(SUM(P1073:P1105)&gt;0,SUM(P1073:P1105),"-")</f>
        <v>-</v>
      </c>
      <c r="Q1071" s="40" t="str">
        <f aca="false">IF(SUM(Q1073:Q1105)&gt;0,SUM(Q1073:Q1105),"-")</f>
        <v>-</v>
      </c>
      <c r="R1071" s="40" t="str">
        <f aca="false">IF(SUM(R1073:R1105)&gt;0,SUM(R1073:R1105),"-")</f>
        <v>-</v>
      </c>
      <c r="S1071" s="40" t="str">
        <f aca="false">IF(SUM(S1073:S1105)&gt;0,SUM(S1073:S1105),"-")</f>
        <v>-</v>
      </c>
      <c r="T1071" s="40" t="str">
        <f aca="false">IF(SUM(T1073:T1105)&gt;0,SUM(T1073:T1105),"-")</f>
        <v>-</v>
      </c>
      <c r="U1071" s="40" t="str">
        <f aca="false">IF(SUM(U1073:U1105)&gt;0,SUM(U1073:U1105),"-")</f>
        <v>-</v>
      </c>
      <c r="V1071" s="40" t="str">
        <f aca="false">IF(SUM(V1073:V1105)&gt;0,SUM(V1073:V1105),"-")</f>
        <v>-</v>
      </c>
      <c r="W1071" s="40" t="str">
        <f aca="false">IF(SUM(W1073:W1105)&gt;0,SUM(W1073:W1105),"-")</f>
        <v>-</v>
      </c>
      <c r="X1071" s="40" t="str">
        <f aca="false">IF(SUM(X1073:X1105)&gt;0,SUM(X1073:X1105),"-")</f>
        <v>-</v>
      </c>
      <c r="IM1071" s="44"/>
      <c r="IN1071" s="44"/>
    </row>
    <row r="1072" s="137" customFormat="true" ht="14.15" hidden="false" customHeight="false" outlineLevel="0" collapsed="false">
      <c r="A1072" s="98"/>
      <c r="B1072" s="134"/>
      <c r="C1072" s="134"/>
      <c r="D1072" s="83"/>
      <c r="E1072" s="185"/>
      <c r="F1072" s="99"/>
      <c r="G1072" s="99"/>
      <c r="H1072" s="55"/>
      <c r="I1072" s="99"/>
      <c r="J1072" s="99"/>
      <c r="K1072" s="101"/>
      <c r="L1072" s="101"/>
      <c r="M1072" s="102"/>
      <c r="N1072" s="46" t="n">
        <f aca="false">SUM(O1072:V1072)-K1072</f>
        <v>0</v>
      </c>
      <c r="O1072" s="100"/>
      <c r="P1072" s="100"/>
      <c r="Q1072" s="100"/>
      <c r="R1072" s="100"/>
      <c r="S1072" s="100"/>
      <c r="T1072" s="100"/>
      <c r="U1072" s="100"/>
      <c r="V1072" s="102"/>
      <c r="W1072" s="100"/>
      <c r="X1072" s="100"/>
      <c r="IM1072" s="106"/>
      <c r="IN1072" s="106"/>
    </row>
    <row r="1073" s="72" customFormat="true" ht="14.15" hidden="true" customHeight="false" outlineLevel="1" collapsed="false">
      <c r="A1073" s="65" t="s">
        <v>2026</v>
      </c>
      <c r="B1073" s="67"/>
      <c r="C1073" s="67"/>
      <c r="D1073" s="67"/>
      <c r="E1073" s="68" t="s">
        <v>2027</v>
      </c>
      <c r="F1073" s="71"/>
      <c r="G1073" s="71"/>
      <c r="H1073" s="52"/>
      <c r="I1073" s="71"/>
      <c r="J1073" s="71"/>
      <c r="K1073" s="84"/>
      <c r="L1073" s="69"/>
      <c r="M1073" s="70"/>
      <c r="N1073" s="71" t="n">
        <f aca="false">SUM(O1073:V1073)-K1073</f>
        <v>0</v>
      </c>
      <c r="O1073" s="69"/>
      <c r="P1073" s="69"/>
      <c r="Q1073" s="69"/>
      <c r="R1073" s="69"/>
      <c r="S1073" s="69"/>
      <c r="T1073" s="69"/>
      <c r="U1073" s="69"/>
      <c r="V1073" s="69"/>
      <c r="W1073" s="71"/>
      <c r="X1073" s="71"/>
      <c r="IM1073" s="85"/>
      <c r="IN1073" s="85"/>
    </row>
    <row r="1074" s="89" customFormat="true" ht="14.15" hidden="true" customHeight="false" outlineLevel="1" collapsed="false">
      <c r="A1074" s="73" t="s">
        <v>2028</v>
      </c>
      <c r="B1074" s="75"/>
      <c r="C1074" s="75"/>
      <c r="D1074" s="75"/>
      <c r="E1074" s="186" t="s">
        <v>2029</v>
      </c>
      <c r="F1074" s="74"/>
      <c r="G1074" s="74"/>
      <c r="H1074" s="55"/>
      <c r="I1074" s="74"/>
      <c r="J1074" s="74"/>
      <c r="K1074" s="94"/>
      <c r="L1074" s="77"/>
      <c r="M1074" s="78"/>
      <c r="N1074" s="79" t="n">
        <f aca="false">SUM(O1074:V1074)-K1074</f>
        <v>0</v>
      </c>
      <c r="O1074" s="77"/>
      <c r="P1074" s="77"/>
      <c r="Q1074" s="77"/>
      <c r="R1074" s="77"/>
      <c r="S1074" s="77"/>
      <c r="T1074" s="77"/>
      <c r="U1074" s="77"/>
      <c r="V1074" s="77"/>
      <c r="W1074" s="74"/>
      <c r="X1074" s="74"/>
    </row>
    <row r="1075" s="10" customFormat="true" ht="12.8" hidden="true" customHeight="false" outlineLevel="1" collapsed="false">
      <c r="A1075" s="49" t="s">
        <v>2030</v>
      </c>
      <c r="B1075" s="50" t="s">
        <v>72</v>
      </c>
      <c r="C1075" s="50" t="s">
        <v>2031</v>
      </c>
      <c r="D1075" s="50" t="s">
        <v>80</v>
      </c>
      <c r="E1075" s="45" t="s">
        <v>2032</v>
      </c>
      <c r="F1075" s="7" t="s">
        <v>2033</v>
      </c>
      <c r="G1075" s="51" t="n">
        <v>1</v>
      </c>
      <c r="H1075" s="55"/>
      <c r="I1075" s="46" t="n">
        <f aca="false">$D$1116</f>
        <v>0</v>
      </c>
      <c r="J1075" s="53" t="n">
        <f aca="false">TRUNC(H1075*(1+I1075),2)</f>
        <v>0</v>
      </c>
      <c r="K1075" s="54" t="n">
        <f aca="false">TRUNC(J1075*G1075,2)</f>
        <v>0</v>
      </c>
      <c r="L1075" s="51"/>
      <c r="M1075" s="46"/>
      <c r="N1075" s="7"/>
      <c r="O1075" s="51"/>
      <c r="P1075" s="51"/>
      <c r="Q1075" s="51"/>
      <c r="R1075" s="51"/>
      <c r="S1075" s="51"/>
      <c r="T1075" s="51"/>
      <c r="U1075" s="51"/>
      <c r="V1075" s="51"/>
      <c r="W1075" s="50"/>
      <c r="X1075" s="109" t="n">
        <f aca="false">K1075</f>
        <v>0</v>
      </c>
    </row>
    <row r="1076" s="10" customFormat="true" ht="12.8" hidden="true" customHeight="false" outlineLevel="1" collapsed="false">
      <c r="A1076" s="49" t="s">
        <v>2034</v>
      </c>
      <c r="B1076" s="50" t="s">
        <v>72</v>
      </c>
      <c r="C1076" s="50" t="s">
        <v>2035</v>
      </c>
      <c r="D1076" s="50" t="s">
        <v>80</v>
      </c>
      <c r="E1076" s="45" t="s">
        <v>2036</v>
      </c>
      <c r="F1076" s="7" t="s">
        <v>2033</v>
      </c>
      <c r="G1076" s="51" t="n">
        <v>1</v>
      </c>
      <c r="H1076" s="55"/>
      <c r="I1076" s="46" t="n">
        <f aca="false">$D$1116</f>
        <v>0</v>
      </c>
      <c r="J1076" s="53" t="n">
        <f aca="false">TRUNC(H1076*(1+I1076),2)</f>
        <v>0</v>
      </c>
      <c r="K1076" s="54" t="n">
        <f aca="false">TRUNC(J1076*G1076,2)</f>
        <v>0</v>
      </c>
      <c r="L1076" s="51"/>
      <c r="M1076" s="46"/>
      <c r="N1076" s="7"/>
      <c r="O1076" s="51"/>
      <c r="P1076" s="51"/>
      <c r="Q1076" s="51"/>
      <c r="R1076" s="51"/>
      <c r="S1076" s="51"/>
      <c r="T1076" s="51"/>
      <c r="U1076" s="51"/>
      <c r="V1076" s="51"/>
      <c r="W1076" s="50"/>
      <c r="X1076" s="109" t="n">
        <f aca="false">K1076</f>
        <v>0</v>
      </c>
    </row>
    <row r="1077" s="10" customFormat="true" ht="12.8" hidden="true" customHeight="false" outlineLevel="1" collapsed="false">
      <c r="A1077" s="49" t="s">
        <v>2037</v>
      </c>
      <c r="B1077" s="50" t="s">
        <v>72</v>
      </c>
      <c r="C1077" s="50" t="s">
        <v>2038</v>
      </c>
      <c r="D1077" s="50" t="s">
        <v>80</v>
      </c>
      <c r="E1077" s="45" t="s">
        <v>2039</v>
      </c>
      <c r="F1077" s="7" t="s">
        <v>2033</v>
      </c>
      <c r="G1077" s="51" t="n">
        <v>1</v>
      </c>
      <c r="H1077" s="55"/>
      <c r="I1077" s="46" t="n">
        <f aca="false">$D$1116</f>
        <v>0</v>
      </c>
      <c r="J1077" s="53" t="n">
        <f aca="false">TRUNC(H1077*(1+I1077),2)</f>
        <v>0</v>
      </c>
      <c r="K1077" s="54" t="n">
        <f aca="false">TRUNC(J1077*G1077,2)</f>
        <v>0</v>
      </c>
      <c r="L1077" s="51"/>
      <c r="M1077" s="46"/>
      <c r="N1077" s="7"/>
      <c r="O1077" s="51"/>
      <c r="P1077" s="51"/>
      <c r="Q1077" s="51"/>
      <c r="R1077" s="51"/>
      <c r="S1077" s="51"/>
      <c r="T1077" s="51"/>
      <c r="U1077" s="51"/>
      <c r="V1077" s="51"/>
      <c r="W1077" s="50"/>
      <c r="X1077" s="109" t="n">
        <f aca="false">K1077</f>
        <v>0</v>
      </c>
    </row>
    <row r="1078" s="10" customFormat="true" ht="12.8" hidden="true" customHeight="false" outlineLevel="1" collapsed="false">
      <c r="A1078" s="49" t="s">
        <v>2040</v>
      </c>
      <c r="B1078" s="50" t="s">
        <v>72</v>
      </c>
      <c r="C1078" s="50" t="s">
        <v>2041</v>
      </c>
      <c r="D1078" s="50" t="s">
        <v>80</v>
      </c>
      <c r="E1078" s="45" t="s">
        <v>2042</v>
      </c>
      <c r="F1078" s="7" t="s">
        <v>2033</v>
      </c>
      <c r="G1078" s="51" t="n">
        <v>42</v>
      </c>
      <c r="H1078" s="55"/>
      <c r="I1078" s="46" t="n">
        <f aca="false">$D$1116</f>
        <v>0</v>
      </c>
      <c r="J1078" s="53" t="n">
        <f aca="false">TRUNC(H1078*(1+I1078),2)</f>
        <v>0</v>
      </c>
      <c r="K1078" s="54" t="n">
        <f aca="false">TRUNC(J1078*G1078,2)</f>
        <v>0</v>
      </c>
      <c r="L1078" s="51"/>
      <c r="M1078" s="46"/>
      <c r="N1078" s="7"/>
      <c r="O1078" s="51"/>
      <c r="P1078" s="51"/>
      <c r="Q1078" s="51"/>
      <c r="R1078" s="51"/>
      <c r="S1078" s="51"/>
      <c r="T1078" s="51"/>
      <c r="U1078" s="51"/>
      <c r="V1078" s="51"/>
      <c r="W1078" s="50"/>
      <c r="X1078" s="109" t="n">
        <f aca="false">K1078</f>
        <v>0</v>
      </c>
    </row>
    <row r="1079" s="10" customFormat="true" ht="12.8" hidden="true" customHeight="false" outlineLevel="1" collapsed="false">
      <c r="A1079" s="49" t="s">
        <v>2043</v>
      </c>
      <c r="B1079" s="50" t="s">
        <v>72</v>
      </c>
      <c r="C1079" s="50" t="s">
        <v>2044</v>
      </c>
      <c r="D1079" s="50" t="s">
        <v>80</v>
      </c>
      <c r="E1079" s="45" t="s">
        <v>2045</v>
      </c>
      <c r="F1079" s="7" t="s">
        <v>2033</v>
      </c>
      <c r="G1079" s="51" t="n">
        <v>1</v>
      </c>
      <c r="H1079" s="55"/>
      <c r="I1079" s="46" t="n">
        <f aca="false">$D$1116</f>
        <v>0</v>
      </c>
      <c r="J1079" s="53" t="n">
        <f aca="false">TRUNC(H1079*(1+I1079),2)</f>
        <v>0</v>
      </c>
      <c r="K1079" s="54" t="n">
        <f aca="false">TRUNC(J1079*G1079,2)</f>
        <v>0</v>
      </c>
      <c r="L1079" s="51"/>
      <c r="M1079" s="46"/>
      <c r="N1079" s="7"/>
      <c r="O1079" s="51"/>
      <c r="P1079" s="51"/>
      <c r="Q1079" s="51"/>
      <c r="R1079" s="51"/>
      <c r="S1079" s="51"/>
      <c r="T1079" s="51"/>
      <c r="U1079" s="51"/>
      <c r="V1079" s="51"/>
      <c r="W1079" s="50"/>
      <c r="X1079" s="109" t="n">
        <f aca="false">K1079</f>
        <v>0</v>
      </c>
    </row>
    <row r="1080" s="9" customFormat="true" ht="14.15" hidden="true" customHeight="false" outlineLevel="1" collapsed="false">
      <c r="A1080" s="49" t="s">
        <v>2046</v>
      </c>
      <c r="B1080" s="50" t="s">
        <v>72</v>
      </c>
      <c r="C1080" s="50" t="s">
        <v>2047</v>
      </c>
      <c r="D1080" s="50" t="s">
        <v>80</v>
      </c>
      <c r="E1080" s="45" t="s">
        <v>2048</v>
      </c>
      <c r="F1080" s="7" t="s">
        <v>2033</v>
      </c>
      <c r="G1080" s="51" t="n">
        <v>1</v>
      </c>
      <c r="H1080" s="55"/>
      <c r="I1080" s="46" t="n">
        <f aca="false">$D$1116</f>
        <v>0</v>
      </c>
      <c r="J1080" s="53" t="n">
        <f aca="false">TRUNC(H1080*(1+I1080),2)</f>
        <v>0</v>
      </c>
      <c r="K1080" s="54" t="n">
        <f aca="false">TRUNC(J1080*G1080,2)</f>
        <v>0</v>
      </c>
      <c r="L1080" s="51"/>
      <c r="M1080" s="46"/>
      <c r="N1080" s="7" t="n">
        <f aca="false">SUM(O1080:V1080)-K1080</f>
        <v>0</v>
      </c>
      <c r="O1080" s="51"/>
      <c r="P1080" s="51"/>
      <c r="Q1080" s="51"/>
      <c r="R1080" s="51"/>
      <c r="S1080" s="51"/>
      <c r="T1080" s="51"/>
      <c r="U1080" s="51"/>
      <c r="V1080" s="51"/>
      <c r="W1080" s="7"/>
      <c r="X1080" s="109" t="n">
        <f aca="false">K1080</f>
        <v>0</v>
      </c>
      <c r="IM1080" s="10"/>
      <c r="IN1080" s="10"/>
    </row>
    <row r="1081" s="9" customFormat="true" ht="14.15" hidden="true" customHeight="false" outlineLevel="1" collapsed="false">
      <c r="A1081" s="49" t="s">
        <v>2049</v>
      </c>
      <c r="B1081" s="50" t="s">
        <v>72</v>
      </c>
      <c r="C1081" s="50" t="s">
        <v>2050</v>
      </c>
      <c r="D1081" s="50" t="s">
        <v>80</v>
      </c>
      <c r="E1081" s="45" t="s">
        <v>2051</v>
      </c>
      <c r="F1081" s="7" t="s">
        <v>2033</v>
      </c>
      <c r="G1081" s="51" t="n">
        <v>1</v>
      </c>
      <c r="H1081" s="55"/>
      <c r="I1081" s="46" t="n">
        <f aca="false">$D$1116</f>
        <v>0</v>
      </c>
      <c r="J1081" s="53" t="n">
        <f aca="false">TRUNC(H1081*(1+I1081),2)</f>
        <v>0</v>
      </c>
      <c r="K1081" s="54" t="n">
        <f aca="false">TRUNC(J1081*G1081,2)</f>
        <v>0</v>
      </c>
      <c r="L1081" s="51"/>
      <c r="M1081" s="46"/>
      <c r="N1081" s="7" t="n">
        <f aca="false">SUM(O1081:V1081)-K1081</f>
        <v>0</v>
      </c>
      <c r="O1081" s="51"/>
      <c r="P1081" s="51"/>
      <c r="Q1081" s="51"/>
      <c r="R1081" s="51"/>
      <c r="S1081" s="51"/>
      <c r="T1081" s="51"/>
      <c r="U1081" s="51"/>
      <c r="V1081" s="51"/>
      <c r="W1081" s="7"/>
      <c r="X1081" s="109" t="n">
        <f aca="false">K1081</f>
        <v>0</v>
      </c>
      <c r="IM1081" s="10"/>
      <c r="IN1081" s="10"/>
    </row>
    <row r="1082" s="9" customFormat="true" ht="14.15" hidden="true" customHeight="false" outlineLevel="1" collapsed="false">
      <c r="A1082" s="49" t="s">
        <v>2052</v>
      </c>
      <c r="B1082" s="50" t="s">
        <v>72</v>
      </c>
      <c r="C1082" s="50" t="s">
        <v>2053</v>
      </c>
      <c r="D1082" s="50" t="s">
        <v>80</v>
      </c>
      <c r="E1082" s="45" t="s">
        <v>2054</v>
      </c>
      <c r="F1082" s="7" t="s">
        <v>2033</v>
      </c>
      <c r="G1082" s="51" t="n">
        <v>36</v>
      </c>
      <c r="H1082" s="55"/>
      <c r="I1082" s="46" t="n">
        <f aca="false">$D$1116</f>
        <v>0</v>
      </c>
      <c r="J1082" s="53" t="n">
        <f aca="false">TRUNC(H1082*(1+I1082),2)</f>
        <v>0</v>
      </c>
      <c r="K1082" s="54" t="n">
        <f aca="false">TRUNC(J1082*G1082,2)</f>
        <v>0</v>
      </c>
      <c r="L1082" s="51"/>
      <c r="M1082" s="46"/>
      <c r="N1082" s="7" t="n">
        <f aca="false">SUM(O1082:V1082)-K1082</f>
        <v>0</v>
      </c>
      <c r="O1082" s="51"/>
      <c r="P1082" s="51"/>
      <c r="Q1082" s="51"/>
      <c r="R1082" s="51"/>
      <c r="S1082" s="51"/>
      <c r="T1082" s="51"/>
      <c r="U1082" s="51"/>
      <c r="V1082" s="51"/>
      <c r="W1082" s="7"/>
      <c r="X1082" s="109" t="n">
        <f aca="false">K1082</f>
        <v>0</v>
      </c>
      <c r="IM1082" s="10"/>
      <c r="IN1082" s="10"/>
    </row>
    <row r="1083" s="9" customFormat="true" ht="14.15" hidden="true" customHeight="false" outlineLevel="1" collapsed="false">
      <c r="A1083" s="49" t="s">
        <v>2055</v>
      </c>
      <c r="B1083" s="50" t="s">
        <v>72</v>
      </c>
      <c r="C1083" s="50" t="s">
        <v>2056</v>
      </c>
      <c r="D1083" s="50" t="s">
        <v>80</v>
      </c>
      <c r="E1083" s="45" t="s">
        <v>2057</v>
      </c>
      <c r="F1083" s="7" t="s">
        <v>2033</v>
      </c>
      <c r="G1083" s="51" t="n">
        <v>1</v>
      </c>
      <c r="H1083" s="55"/>
      <c r="I1083" s="46" t="n">
        <f aca="false">$D$1116</f>
        <v>0</v>
      </c>
      <c r="J1083" s="53" t="n">
        <f aca="false">TRUNC(H1083*(1+I1083),2)</f>
        <v>0</v>
      </c>
      <c r="K1083" s="54" t="n">
        <f aca="false">TRUNC(J1083*G1083,2)</f>
        <v>0</v>
      </c>
      <c r="L1083" s="51"/>
      <c r="M1083" s="46"/>
      <c r="N1083" s="7" t="n">
        <f aca="false">SUM(O1083:V1083)-K1083</f>
        <v>0</v>
      </c>
      <c r="O1083" s="51"/>
      <c r="P1083" s="51"/>
      <c r="Q1083" s="51"/>
      <c r="R1083" s="51"/>
      <c r="S1083" s="51"/>
      <c r="T1083" s="51"/>
      <c r="U1083" s="51"/>
      <c r="V1083" s="51"/>
      <c r="W1083" s="7"/>
      <c r="X1083" s="109" t="n">
        <f aca="false">K1083</f>
        <v>0</v>
      </c>
      <c r="IM1083" s="10"/>
      <c r="IN1083" s="10"/>
    </row>
    <row r="1084" s="9" customFormat="true" ht="14.15" hidden="true" customHeight="false" outlineLevel="1" collapsed="false">
      <c r="A1084" s="49" t="s">
        <v>2058</v>
      </c>
      <c r="B1084" s="50" t="s">
        <v>72</v>
      </c>
      <c r="C1084" s="50" t="s">
        <v>2059</v>
      </c>
      <c r="D1084" s="50" t="s">
        <v>80</v>
      </c>
      <c r="E1084" s="45" t="s">
        <v>2060</v>
      </c>
      <c r="F1084" s="7" t="s">
        <v>117</v>
      </c>
      <c r="G1084" s="51" t="n">
        <v>1</v>
      </c>
      <c r="H1084" s="55"/>
      <c r="I1084" s="46" t="n">
        <f aca="false">$D$1116</f>
        <v>0</v>
      </c>
      <c r="J1084" s="53" t="n">
        <f aca="false">TRUNC(H1084*(1+I1084),2)</f>
        <v>0</v>
      </c>
      <c r="K1084" s="54" t="n">
        <f aca="false">TRUNC(J1084*G1084,2)</f>
        <v>0</v>
      </c>
      <c r="L1084" s="51"/>
      <c r="M1084" s="46"/>
      <c r="N1084" s="7" t="n">
        <f aca="false">SUM(O1084:V1084)-K1084</f>
        <v>0</v>
      </c>
      <c r="O1084" s="51"/>
      <c r="P1084" s="51"/>
      <c r="Q1084" s="51"/>
      <c r="R1084" s="51"/>
      <c r="S1084" s="51"/>
      <c r="T1084" s="51"/>
      <c r="U1084" s="51"/>
      <c r="V1084" s="51"/>
      <c r="W1084" s="7"/>
      <c r="X1084" s="109" t="n">
        <f aca="false">K1084</f>
        <v>0</v>
      </c>
      <c r="IM1084" s="10"/>
      <c r="IN1084" s="10"/>
    </row>
    <row r="1085" s="9" customFormat="true" ht="14.15" hidden="true" customHeight="false" outlineLevel="1" collapsed="false">
      <c r="A1085" s="49" t="s">
        <v>2061</v>
      </c>
      <c r="B1085" s="50" t="s">
        <v>72</v>
      </c>
      <c r="C1085" s="50" t="s">
        <v>2062</v>
      </c>
      <c r="D1085" s="50" t="s">
        <v>80</v>
      </c>
      <c r="E1085" s="45" t="s">
        <v>2063</v>
      </c>
      <c r="F1085" s="7" t="s">
        <v>2033</v>
      </c>
      <c r="G1085" s="51" t="n">
        <v>2</v>
      </c>
      <c r="H1085" s="55"/>
      <c r="I1085" s="46" t="n">
        <f aca="false">$D$1116</f>
        <v>0</v>
      </c>
      <c r="J1085" s="53" t="n">
        <f aca="false">TRUNC(H1085*(1+I1085),2)</f>
        <v>0</v>
      </c>
      <c r="K1085" s="54" t="n">
        <f aca="false">TRUNC(J1085*G1085,2)</f>
        <v>0</v>
      </c>
      <c r="L1085" s="51"/>
      <c r="M1085" s="46"/>
      <c r="N1085" s="7" t="n">
        <f aca="false">SUM(O1085:V1085)-K1085</f>
        <v>0</v>
      </c>
      <c r="O1085" s="51"/>
      <c r="P1085" s="51"/>
      <c r="Q1085" s="51"/>
      <c r="R1085" s="51"/>
      <c r="S1085" s="51"/>
      <c r="T1085" s="51"/>
      <c r="U1085" s="51"/>
      <c r="V1085" s="51"/>
      <c r="W1085" s="7"/>
      <c r="X1085" s="109" t="n">
        <f aca="false">K1085</f>
        <v>0</v>
      </c>
      <c r="IM1085" s="10"/>
      <c r="IN1085" s="10"/>
    </row>
    <row r="1086" s="9" customFormat="true" ht="14.15" hidden="true" customHeight="false" outlineLevel="1" collapsed="false">
      <c r="A1086" s="49" t="s">
        <v>2064</v>
      </c>
      <c r="B1086" s="50" t="s">
        <v>72</v>
      </c>
      <c r="C1086" s="50" t="s">
        <v>2065</v>
      </c>
      <c r="D1086" s="50" t="s">
        <v>80</v>
      </c>
      <c r="E1086" s="45" t="s">
        <v>2066</v>
      </c>
      <c r="F1086" s="7" t="s">
        <v>2033</v>
      </c>
      <c r="G1086" s="51" t="n">
        <v>12</v>
      </c>
      <c r="H1086" s="55"/>
      <c r="I1086" s="46" t="n">
        <f aca="false">$D$1116</f>
        <v>0</v>
      </c>
      <c r="J1086" s="53" t="n">
        <f aca="false">TRUNC(H1086*(1+I1086),2)</f>
        <v>0</v>
      </c>
      <c r="K1086" s="54" t="n">
        <f aca="false">TRUNC(J1086*G1086,2)</f>
        <v>0</v>
      </c>
      <c r="L1086" s="51"/>
      <c r="M1086" s="46"/>
      <c r="N1086" s="7" t="n">
        <f aca="false">SUM(O1086:V1086)-K1086</f>
        <v>0</v>
      </c>
      <c r="O1086" s="51"/>
      <c r="P1086" s="51"/>
      <c r="Q1086" s="51"/>
      <c r="R1086" s="51"/>
      <c r="S1086" s="51"/>
      <c r="T1086" s="51"/>
      <c r="U1086" s="51"/>
      <c r="V1086" s="51"/>
      <c r="W1086" s="7"/>
      <c r="X1086" s="109" t="n">
        <f aca="false">K1086</f>
        <v>0</v>
      </c>
      <c r="IM1086" s="10"/>
      <c r="IN1086" s="10"/>
    </row>
    <row r="1087" s="9" customFormat="true" ht="14.15" hidden="true" customHeight="false" outlineLevel="1" collapsed="false">
      <c r="A1087" s="49" t="s">
        <v>2067</v>
      </c>
      <c r="B1087" s="50" t="s">
        <v>72</v>
      </c>
      <c r="C1087" s="50" t="s">
        <v>2068</v>
      </c>
      <c r="D1087" s="50" t="s">
        <v>80</v>
      </c>
      <c r="E1087" s="45" t="s">
        <v>2069</v>
      </c>
      <c r="F1087" s="7" t="s">
        <v>2033</v>
      </c>
      <c r="G1087" s="51" t="n">
        <v>1</v>
      </c>
      <c r="H1087" s="55"/>
      <c r="I1087" s="46" t="n">
        <f aca="false">$D$1116</f>
        <v>0</v>
      </c>
      <c r="J1087" s="53" t="n">
        <f aca="false">TRUNC(H1087*(1+I1087),2)</f>
        <v>0</v>
      </c>
      <c r="K1087" s="54" t="n">
        <f aca="false">TRUNC(J1087*G1087,2)</f>
        <v>0</v>
      </c>
      <c r="L1087" s="51"/>
      <c r="M1087" s="46"/>
      <c r="N1087" s="7" t="n">
        <f aca="false">SUM(O1087:V1087)-K1087</f>
        <v>0</v>
      </c>
      <c r="O1087" s="51"/>
      <c r="P1087" s="51"/>
      <c r="Q1087" s="51"/>
      <c r="R1087" s="51"/>
      <c r="S1087" s="51"/>
      <c r="T1087" s="51"/>
      <c r="U1087" s="51"/>
      <c r="V1087" s="51"/>
      <c r="W1087" s="7"/>
      <c r="X1087" s="109" t="n">
        <f aca="false">K1087</f>
        <v>0</v>
      </c>
      <c r="IM1087" s="10"/>
      <c r="IN1087" s="10"/>
    </row>
    <row r="1088" s="9" customFormat="true" ht="14.15" hidden="true" customHeight="false" outlineLevel="1" collapsed="false">
      <c r="A1088" s="49" t="s">
        <v>2070</v>
      </c>
      <c r="B1088" s="50" t="s">
        <v>72</v>
      </c>
      <c r="C1088" s="50" t="s">
        <v>2071</v>
      </c>
      <c r="D1088" s="50" t="s">
        <v>80</v>
      </c>
      <c r="E1088" s="45" t="s">
        <v>2072</v>
      </c>
      <c r="F1088" s="7" t="s">
        <v>2033</v>
      </c>
      <c r="G1088" s="51" t="n">
        <v>18</v>
      </c>
      <c r="H1088" s="55"/>
      <c r="I1088" s="46" t="n">
        <f aca="false">$D$1116</f>
        <v>0</v>
      </c>
      <c r="J1088" s="53" t="n">
        <f aca="false">TRUNC(H1088*(1+I1088),2)</f>
        <v>0</v>
      </c>
      <c r="K1088" s="54" t="n">
        <f aca="false">TRUNC(J1088*G1088,2)</f>
        <v>0</v>
      </c>
      <c r="L1088" s="51"/>
      <c r="M1088" s="46"/>
      <c r="N1088" s="7" t="n">
        <f aca="false">SUM(O1088:V1088)-K1088</f>
        <v>0</v>
      </c>
      <c r="O1088" s="51"/>
      <c r="P1088" s="51"/>
      <c r="Q1088" s="51"/>
      <c r="R1088" s="51"/>
      <c r="S1088" s="51"/>
      <c r="T1088" s="51"/>
      <c r="U1088" s="51"/>
      <c r="V1088" s="51"/>
      <c r="W1088" s="7"/>
      <c r="X1088" s="109" t="n">
        <f aca="false">K1088</f>
        <v>0</v>
      </c>
      <c r="IM1088" s="10"/>
      <c r="IN1088" s="10"/>
    </row>
    <row r="1089" s="9" customFormat="true" ht="14.15" hidden="true" customHeight="false" outlineLevel="1" collapsed="false">
      <c r="A1089" s="49" t="s">
        <v>2073</v>
      </c>
      <c r="B1089" s="50" t="s">
        <v>72</v>
      </c>
      <c r="C1089" s="50" t="s">
        <v>2074</v>
      </c>
      <c r="D1089" s="50" t="s">
        <v>80</v>
      </c>
      <c r="E1089" s="45" t="s">
        <v>2075</v>
      </c>
      <c r="F1089" s="7" t="s">
        <v>117</v>
      </c>
      <c r="G1089" s="51" t="n">
        <v>2</v>
      </c>
      <c r="H1089" s="55"/>
      <c r="I1089" s="46" t="n">
        <f aca="false">$D$1116</f>
        <v>0</v>
      </c>
      <c r="J1089" s="53" t="n">
        <f aca="false">TRUNC(H1089*(1+I1089),2)</f>
        <v>0</v>
      </c>
      <c r="K1089" s="54" t="n">
        <f aca="false">TRUNC(J1089*G1089,2)</f>
        <v>0</v>
      </c>
      <c r="L1089" s="51"/>
      <c r="M1089" s="46"/>
      <c r="N1089" s="7" t="n">
        <f aca="false">SUM(O1089:V1089)-K1089</f>
        <v>0</v>
      </c>
      <c r="O1089" s="51"/>
      <c r="P1089" s="51"/>
      <c r="Q1089" s="51"/>
      <c r="R1089" s="51"/>
      <c r="S1089" s="51"/>
      <c r="T1089" s="51"/>
      <c r="U1089" s="51"/>
      <c r="V1089" s="51"/>
      <c r="W1089" s="7"/>
      <c r="X1089" s="109" t="n">
        <f aca="false">K1089</f>
        <v>0</v>
      </c>
      <c r="IM1089" s="10"/>
      <c r="IN1089" s="10"/>
    </row>
    <row r="1090" s="9" customFormat="true" ht="14.15" hidden="true" customHeight="false" outlineLevel="1" collapsed="false">
      <c r="A1090" s="49" t="s">
        <v>2076</v>
      </c>
      <c r="B1090" s="50" t="s">
        <v>72</v>
      </c>
      <c r="C1090" s="50" t="s">
        <v>2077</v>
      </c>
      <c r="D1090" s="50" t="s">
        <v>80</v>
      </c>
      <c r="E1090" s="45" t="s">
        <v>2078</v>
      </c>
      <c r="F1090" s="7" t="s">
        <v>2033</v>
      </c>
      <c r="G1090" s="51" t="n">
        <v>1</v>
      </c>
      <c r="H1090" s="55"/>
      <c r="I1090" s="46" t="n">
        <f aca="false">$D$1116</f>
        <v>0</v>
      </c>
      <c r="J1090" s="53" t="n">
        <f aca="false">TRUNC(H1090*(1+I1090),2)</f>
        <v>0</v>
      </c>
      <c r="K1090" s="54" t="n">
        <f aca="false">TRUNC(J1090*G1090,2)</f>
        <v>0</v>
      </c>
      <c r="L1090" s="51"/>
      <c r="M1090" s="46"/>
      <c r="N1090" s="7" t="n">
        <f aca="false">SUM(O1090:V1090)-K1090</f>
        <v>0</v>
      </c>
      <c r="O1090" s="51"/>
      <c r="P1090" s="51"/>
      <c r="Q1090" s="51"/>
      <c r="R1090" s="51"/>
      <c r="S1090" s="51"/>
      <c r="T1090" s="51"/>
      <c r="U1090" s="51"/>
      <c r="V1090" s="51"/>
      <c r="W1090" s="7"/>
      <c r="X1090" s="109" t="n">
        <f aca="false">K1090</f>
        <v>0</v>
      </c>
      <c r="IM1090" s="10"/>
      <c r="IN1090" s="10"/>
    </row>
    <row r="1091" s="10" customFormat="true" ht="14.15" hidden="true" customHeight="false" outlineLevel="1" collapsed="false">
      <c r="A1091" s="49" t="s">
        <v>2079</v>
      </c>
      <c r="B1091" s="50" t="s">
        <v>72</v>
      </c>
      <c r="C1091" s="50" t="s">
        <v>2080</v>
      </c>
      <c r="D1091" s="50" t="s">
        <v>80</v>
      </c>
      <c r="E1091" s="45" t="s">
        <v>2081</v>
      </c>
      <c r="F1091" s="7" t="s">
        <v>2033</v>
      </c>
      <c r="G1091" s="51" t="n">
        <v>1</v>
      </c>
      <c r="H1091" s="55"/>
      <c r="I1091" s="46" t="n">
        <f aca="false">$D$1116</f>
        <v>0</v>
      </c>
      <c r="J1091" s="53" t="n">
        <f aca="false">TRUNC(H1091*(1+I1091),2)</f>
        <v>0</v>
      </c>
      <c r="K1091" s="54" t="n">
        <f aca="false">TRUNC(J1091*G1091,2)</f>
        <v>0</v>
      </c>
      <c r="L1091" s="51"/>
      <c r="M1091" s="46"/>
      <c r="N1091" s="7" t="n">
        <f aca="false">SUM(O1091:V1091)-K1091</f>
        <v>0</v>
      </c>
      <c r="O1091" s="51"/>
      <c r="P1091" s="51"/>
      <c r="Q1091" s="51"/>
      <c r="R1091" s="51"/>
      <c r="S1091" s="51"/>
      <c r="T1091" s="51"/>
      <c r="U1091" s="51"/>
      <c r="V1091" s="51"/>
      <c r="W1091" s="50"/>
      <c r="X1091" s="109" t="n">
        <f aca="false">K1091</f>
        <v>0</v>
      </c>
    </row>
    <row r="1092" s="10" customFormat="true" ht="12.8" hidden="true" customHeight="false" outlineLevel="1" collapsed="false">
      <c r="A1092" s="49" t="s">
        <v>2082</v>
      </c>
      <c r="B1092" s="50" t="s">
        <v>72</v>
      </c>
      <c r="C1092" s="50" t="s">
        <v>2083</v>
      </c>
      <c r="D1092" s="50" t="s">
        <v>80</v>
      </c>
      <c r="E1092" s="156" t="s">
        <v>2084</v>
      </c>
      <c r="F1092" s="7" t="s">
        <v>2033</v>
      </c>
      <c r="G1092" s="51" t="n">
        <v>1</v>
      </c>
      <c r="H1092" s="55"/>
      <c r="I1092" s="46" t="n">
        <f aca="false">$D$1116</f>
        <v>0</v>
      </c>
      <c r="J1092" s="53" t="n">
        <f aca="false">TRUNC(H1092*(1+I1092),2)</f>
        <v>0</v>
      </c>
      <c r="K1092" s="54" t="n">
        <f aca="false">TRUNC(J1092*G1092,2)</f>
        <v>0</v>
      </c>
      <c r="L1092" s="51"/>
      <c r="M1092" s="46"/>
      <c r="N1092" s="7"/>
      <c r="O1092" s="51"/>
      <c r="P1092" s="51"/>
      <c r="Q1092" s="51"/>
      <c r="R1092" s="51"/>
      <c r="S1092" s="51"/>
      <c r="T1092" s="51"/>
      <c r="U1092" s="51"/>
      <c r="V1092" s="51"/>
      <c r="W1092" s="50"/>
      <c r="X1092" s="109" t="n">
        <f aca="false">K1092</f>
        <v>0</v>
      </c>
    </row>
    <row r="1093" s="80" customFormat="true" ht="14.15" hidden="true" customHeight="false" outlineLevel="1" collapsed="false">
      <c r="A1093" s="73" t="s">
        <v>2085</v>
      </c>
      <c r="B1093" s="75"/>
      <c r="C1093" s="75"/>
      <c r="D1093" s="75"/>
      <c r="E1093" s="186" t="s">
        <v>2086</v>
      </c>
      <c r="F1093" s="74"/>
      <c r="G1093" s="74"/>
      <c r="H1093" s="55"/>
      <c r="I1093" s="78"/>
      <c r="J1093" s="78"/>
      <c r="K1093" s="93"/>
      <c r="L1093" s="77"/>
      <c r="M1093" s="78"/>
      <c r="N1093" s="79" t="n">
        <f aca="false">SUM(O1093:V1093)-K1093</f>
        <v>0</v>
      </c>
      <c r="O1093" s="77"/>
      <c r="P1093" s="77"/>
      <c r="Q1093" s="77"/>
      <c r="R1093" s="77"/>
      <c r="S1093" s="77"/>
      <c r="T1093" s="77"/>
      <c r="U1093" s="77"/>
      <c r="V1093" s="77"/>
      <c r="W1093" s="79"/>
      <c r="X1093" s="79"/>
      <c r="IM1093" s="89"/>
      <c r="IN1093" s="89"/>
    </row>
    <row r="1094" s="9" customFormat="true" ht="14.15" hidden="true" customHeight="false" outlineLevel="1" collapsed="false">
      <c r="A1094" s="49" t="s">
        <v>2087</v>
      </c>
      <c r="B1094" s="50" t="s">
        <v>72</v>
      </c>
      <c r="C1094" s="50" t="s">
        <v>2088</v>
      </c>
      <c r="D1094" s="50" t="s">
        <v>80</v>
      </c>
      <c r="E1094" s="45" t="s">
        <v>2089</v>
      </c>
      <c r="F1094" s="7" t="s">
        <v>2033</v>
      </c>
      <c r="G1094" s="51" t="n">
        <v>1</v>
      </c>
      <c r="H1094" s="55"/>
      <c r="I1094" s="46" t="n">
        <f aca="false">$D$1116</f>
        <v>0</v>
      </c>
      <c r="J1094" s="53" t="n">
        <f aca="false">TRUNC(H1094*(1+I1094),2)</f>
        <v>0</v>
      </c>
      <c r="K1094" s="54" t="n">
        <f aca="false">TRUNC(J1094*G1094,2)</f>
        <v>0</v>
      </c>
      <c r="L1094" s="51"/>
      <c r="M1094" s="46"/>
      <c r="N1094" s="7" t="n">
        <f aca="false">SUM(O1094:V1094)-K1094</f>
        <v>0</v>
      </c>
      <c r="O1094" s="51"/>
      <c r="P1094" s="51"/>
      <c r="Q1094" s="51"/>
      <c r="R1094" s="51"/>
      <c r="S1094" s="51"/>
      <c r="T1094" s="51"/>
      <c r="U1094" s="51"/>
      <c r="V1094" s="51"/>
      <c r="W1094" s="7"/>
      <c r="X1094" s="51" t="n">
        <f aca="false">K1094</f>
        <v>0</v>
      </c>
      <c r="IM1094" s="10"/>
      <c r="IN1094" s="10"/>
    </row>
    <row r="1095" s="9" customFormat="true" ht="14.15" hidden="true" customHeight="false" outlineLevel="1" collapsed="false">
      <c r="A1095" s="49" t="s">
        <v>2090</v>
      </c>
      <c r="B1095" s="50" t="s">
        <v>72</v>
      </c>
      <c r="C1095" s="50" t="s">
        <v>2091</v>
      </c>
      <c r="D1095" s="50" t="s">
        <v>80</v>
      </c>
      <c r="E1095" s="45" t="s">
        <v>2092</v>
      </c>
      <c r="F1095" s="7" t="s">
        <v>2033</v>
      </c>
      <c r="G1095" s="51" t="n">
        <v>1</v>
      </c>
      <c r="H1095" s="55"/>
      <c r="I1095" s="46" t="n">
        <f aca="false">$D$1116</f>
        <v>0</v>
      </c>
      <c r="J1095" s="53" t="n">
        <f aca="false">TRUNC(H1095*(1+I1095),2)</f>
        <v>0</v>
      </c>
      <c r="K1095" s="54" t="n">
        <f aca="false">TRUNC(J1095*G1095,2)</f>
        <v>0</v>
      </c>
      <c r="L1095" s="51"/>
      <c r="M1095" s="46"/>
      <c r="N1095" s="7" t="n">
        <f aca="false">SUM(O1095:V1095)-K1095</f>
        <v>0</v>
      </c>
      <c r="O1095" s="51"/>
      <c r="P1095" s="51"/>
      <c r="Q1095" s="51"/>
      <c r="R1095" s="51"/>
      <c r="S1095" s="51"/>
      <c r="T1095" s="51"/>
      <c r="U1095" s="51"/>
      <c r="V1095" s="51"/>
      <c r="W1095" s="7"/>
      <c r="X1095" s="51" t="n">
        <f aca="false">K1095</f>
        <v>0</v>
      </c>
      <c r="IM1095" s="10"/>
      <c r="IN1095" s="10"/>
    </row>
    <row r="1096" s="9" customFormat="true" ht="14.15" hidden="true" customHeight="false" outlineLevel="1" collapsed="false">
      <c r="A1096" s="49" t="s">
        <v>2093</v>
      </c>
      <c r="B1096" s="50" t="s">
        <v>72</v>
      </c>
      <c r="C1096" s="50" t="s">
        <v>2091</v>
      </c>
      <c r="D1096" s="50" t="s">
        <v>80</v>
      </c>
      <c r="E1096" s="45" t="s">
        <v>2094</v>
      </c>
      <c r="F1096" s="7" t="s">
        <v>2033</v>
      </c>
      <c r="G1096" s="51" t="n">
        <v>1</v>
      </c>
      <c r="H1096" s="55"/>
      <c r="I1096" s="46" t="n">
        <f aca="false">$D$1116</f>
        <v>0</v>
      </c>
      <c r="J1096" s="53" t="n">
        <f aca="false">TRUNC(H1096*(1+I1096),2)</f>
        <v>0</v>
      </c>
      <c r="K1096" s="54" t="n">
        <f aca="false">TRUNC(J1096*G1096,2)</f>
        <v>0</v>
      </c>
      <c r="L1096" s="51"/>
      <c r="M1096" s="46"/>
      <c r="N1096" s="7" t="n">
        <f aca="false">SUM(O1096:V1096)-K1096</f>
        <v>0</v>
      </c>
      <c r="O1096" s="51"/>
      <c r="P1096" s="51"/>
      <c r="Q1096" s="51"/>
      <c r="R1096" s="51"/>
      <c r="S1096" s="51"/>
      <c r="T1096" s="51"/>
      <c r="U1096" s="51"/>
      <c r="V1096" s="51"/>
      <c r="W1096" s="7"/>
      <c r="X1096" s="51" t="n">
        <f aca="false">K1096</f>
        <v>0</v>
      </c>
      <c r="IM1096" s="10"/>
      <c r="IN1096" s="10"/>
    </row>
    <row r="1097" s="9" customFormat="true" ht="14.15" hidden="true" customHeight="false" outlineLevel="1" collapsed="false">
      <c r="A1097" s="49" t="s">
        <v>2095</v>
      </c>
      <c r="B1097" s="50" t="s">
        <v>72</v>
      </c>
      <c r="C1097" s="50" t="s">
        <v>2096</v>
      </c>
      <c r="D1097" s="50" t="s">
        <v>80</v>
      </c>
      <c r="E1097" s="45" t="s">
        <v>2097</v>
      </c>
      <c r="F1097" s="7" t="s">
        <v>64</v>
      </c>
      <c r="G1097" s="51" t="n">
        <v>4.7</v>
      </c>
      <c r="H1097" s="55"/>
      <c r="I1097" s="46" t="n">
        <f aca="false">$D$1116</f>
        <v>0</v>
      </c>
      <c r="J1097" s="53" t="n">
        <f aca="false">TRUNC(H1097*(1+I1097),2)</f>
        <v>0</v>
      </c>
      <c r="K1097" s="54" t="n">
        <f aca="false">TRUNC(J1097*G1097,2)</f>
        <v>0</v>
      </c>
      <c r="L1097" s="51"/>
      <c r="M1097" s="46"/>
      <c r="N1097" s="7" t="n">
        <f aca="false">SUM(O1097:V1097)-K1097</f>
        <v>0</v>
      </c>
      <c r="O1097" s="51"/>
      <c r="P1097" s="51"/>
      <c r="Q1097" s="51"/>
      <c r="R1097" s="51"/>
      <c r="S1097" s="51"/>
      <c r="T1097" s="51"/>
      <c r="U1097" s="51"/>
      <c r="V1097" s="51"/>
      <c r="W1097" s="7"/>
      <c r="X1097" s="51" t="n">
        <f aca="false">K1097</f>
        <v>0</v>
      </c>
      <c r="IM1097" s="10"/>
      <c r="IN1097" s="10"/>
    </row>
    <row r="1098" s="9" customFormat="true" ht="14.15" hidden="true" customHeight="false" outlineLevel="1" collapsed="false">
      <c r="A1098" s="49" t="s">
        <v>2098</v>
      </c>
      <c r="B1098" s="50" t="s">
        <v>72</v>
      </c>
      <c r="C1098" s="50" t="s">
        <v>2099</v>
      </c>
      <c r="D1098" s="50" t="s">
        <v>80</v>
      </c>
      <c r="E1098" s="45" t="s">
        <v>2100</v>
      </c>
      <c r="F1098" s="7" t="s">
        <v>64</v>
      </c>
      <c r="G1098" s="51" t="n">
        <v>1</v>
      </c>
      <c r="H1098" s="55"/>
      <c r="I1098" s="46" t="n">
        <f aca="false">$D$1116</f>
        <v>0</v>
      </c>
      <c r="J1098" s="53" t="n">
        <f aca="false">TRUNC(H1098*(1+I1098),2)</f>
        <v>0</v>
      </c>
      <c r="K1098" s="54" t="n">
        <f aca="false">TRUNC(J1098*G1098,2)</f>
        <v>0</v>
      </c>
      <c r="L1098" s="51"/>
      <c r="M1098" s="46"/>
      <c r="N1098" s="7" t="n">
        <f aca="false">SUM(O1098:V1098)-K1098</f>
        <v>0</v>
      </c>
      <c r="O1098" s="51"/>
      <c r="P1098" s="51"/>
      <c r="Q1098" s="51"/>
      <c r="R1098" s="51"/>
      <c r="S1098" s="51"/>
      <c r="T1098" s="51"/>
      <c r="U1098" s="51"/>
      <c r="V1098" s="51"/>
      <c r="W1098" s="7"/>
      <c r="X1098" s="51" t="n">
        <f aca="false">K1098</f>
        <v>0</v>
      </c>
      <c r="IM1098" s="10"/>
      <c r="IN1098" s="10"/>
    </row>
    <row r="1099" s="9" customFormat="true" ht="14.15" hidden="true" customHeight="false" outlineLevel="1" collapsed="false">
      <c r="A1099" s="49" t="s">
        <v>2101</v>
      </c>
      <c r="B1099" s="50" t="s">
        <v>72</v>
      </c>
      <c r="C1099" s="50" t="s">
        <v>2102</v>
      </c>
      <c r="D1099" s="50" t="s">
        <v>80</v>
      </c>
      <c r="E1099" s="45" t="s">
        <v>2103</v>
      </c>
      <c r="F1099" s="7" t="s">
        <v>64</v>
      </c>
      <c r="G1099" s="51" t="n">
        <v>1</v>
      </c>
      <c r="H1099" s="55"/>
      <c r="I1099" s="46" t="n">
        <f aca="false">$D$1116</f>
        <v>0</v>
      </c>
      <c r="J1099" s="53" t="n">
        <f aca="false">TRUNC(H1099*(1+I1099),2)</f>
        <v>0</v>
      </c>
      <c r="K1099" s="54" t="n">
        <f aca="false">TRUNC(J1099*G1099,2)</f>
        <v>0</v>
      </c>
      <c r="L1099" s="51"/>
      <c r="M1099" s="46"/>
      <c r="N1099" s="7" t="n">
        <f aca="false">SUM(O1099:V1099)-K1099</f>
        <v>0</v>
      </c>
      <c r="O1099" s="51"/>
      <c r="P1099" s="51"/>
      <c r="Q1099" s="51"/>
      <c r="R1099" s="51"/>
      <c r="S1099" s="51"/>
      <c r="T1099" s="51"/>
      <c r="U1099" s="51"/>
      <c r="V1099" s="51"/>
      <c r="W1099" s="7"/>
      <c r="X1099" s="51" t="n">
        <f aca="false">K1099</f>
        <v>0</v>
      </c>
      <c r="IM1099" s="10"/>
      <c r="IN1099" s="10"/>
    </row>
    <row r="1100" s="9" customFormat="true" ht="14.15" hidden="true" customHeight="false" outlineLevel="1" collapsed="false">
      <c r="A1100" s="49" t="s">
        <v>2104</v>
      </c>
      <c r="B1100" s="50" t="s">
        <v>72</v>
      </c>
      <c r="C1100" s="50" t="s">
        <v>2105</v>
      </c>
      <c r="D1100" s="50" t="s">
        <v>80</v>
      </c>
      <c r="E1100" s="45" t="s">
        <v>2106</v>
      </c>
      <c r="F1100" s="7" t="s">
        <v>2033</v>
      </c>
      <c r="G1100" s="51" t="n">
        <v>5</v>
      </c>
      <c r="H1100" s="55"/>
      <c r="I1100" s="46" t="n">
        <f aca="false">$D$1116</f>
        <v>0</v>
      </c>
      <c r="J1100" s="53" t="n">
        <f aca="false">TRUNC(H1100*(1+I1100),2)</f>
        <v>0</v>
      </c>
      <c r="K1100" s="54" t="n">
        <f aca="false">TRUNC(J1100*G1100,2)</f>
        <v>0</v>
      </c>
      <c r="L1100" s="51"/>
      <c r="M1100" s="46"/>
      <c r="N1100" s="7" t="n">
        <f aca="false">SUM(O1100:V1100)-K1100</f>
        <v>0</v>
      </c>
      <c r="O1100" s="51"/>
      <c r="P1100" s="51"/>
      <c r="Q1100" s="51"/>
      <c r="R1100" s="51"/>
      <c r="S1100" s="51"/>
      <c r="T1100" s="51"/>
      <c r="U1100" s="51"/>
      <c r="V1100" s="51"/>
      <c r="W1100" s="7"/>
      <c r="X1100" s="51" t="n">
        <f aca="false">K1100</f>
        <v>0</v>
      </c>
      <c r="IM1100" s="10"/>
      <c r="IN1100" s="10"/>
    </row>
    <row r="1101" s="9" customFormat="true" ht="14.15" hidden="true" customHeight="false" outlineLevel="1" collapsed="false">
      <c r="A1101" s="49" t="s">
        <v>2107</v>
      </c>
      <c r="B1101" s="50" t="s">
        <v>72</v>
      </c>
      <c r="C1101" s="50" t="s">
        <v>2108</v>
      </c>
      <c r="D1101" s="50" t="s">
        <v>80</v>
      </c>
      <c r="E1101" s="45" t="s">
        <v>2109</v>
      </c>
      <c r="F1101" s="7" t="s">
        <v>64</v>
      </c>
      <c r="G1101" s="51" t="n">
        <v>1</v>
      </c>
      <c r="H1101" s="55"/>
      <c r="I1101" s="46" t="n">
        <f aca="false">$D$1116</f>
        <v>0</v>
      </c>
      <c r="J1101" s="53" t="n">
        <f aca="false">TRUNC(H1101*(1+I1101),2)</f>
        <v>0</v>
      </c>
      <c r="K1101" s="54" t="n">
        <f aca="false">TRUNC(J1101*G1101,2)</f>
        <v>0</v>
      </c>
      <c r="L1101" s="51"/>
      <c r="M1101" s="46"/>
      <c r="N1101" s="7" t="n">
        <f aca="false">SUM(O1101:V1101)-K1101</f>
        <v>0</v>
      </c>
      <c r="O1101" s="51"/>
      <c r="P1101" s="51"/>
      <c r="Q1101" s="51"/>
      <c r="R1101" s="51"/>
      <c r="S1101" s="51"/>
      <c r="T1101" s="51"/>
      <c r="U1101" s="51"/>
      <c r="V1101" s="51"/>
      <c r="W1101" s="7"/>
      <c r="X1101" s="51" t="n">
        <f aca="false">K1101</f>
        <v>0</v>
      </c>
      <c r="IM1101" s="10"/>
      <c r="IN1101" s="10"/>
    </row>
    <row r="1102" s="9" customFormat="true" ht="14.15" hidden="true" customHeight="false" outlineLevel="1" collapsed="false">
      <c r="A1102" s="49" t="s">
        <v>2110</v>
      </c>
      <c r="B1102" s="50" t="s">
        <v>72</v>
      </c>
      <c r="C1102" s="50" t="s">
        <v>2111</v>
      </c>
      <c r="D1102" s="50" t="s">
        <v>80</v>
      </c>
      <c r="E1102" s="45" t="s">
        <v>2112</v>
      </c>
      <c r="F1102" s="7" t="s">
        <v>64</v>
      </c>
      <c r="G1102" s="51" t="n">
        <v>1.28</v>
      </c>
      <c r="H1102" s="55"/>
      <c r="I1102" s="46" t="n">
        <f aca="false">$D$1116</f>
        <v>0</v>
      </c>
      <c r="J1102" s="53" t="n">
        <f aca="false">TRUNC(H1102*(1+I1102),2)</f>
        <v>0</v>
      </c>
      <c r="K1102" s="54" t="n">
        <f aca="false">TRUNC(J1102*G1102,2)</f>
        <v>0</v>
      </c>
      <c r="L1102" s="51"/>
      <c r="M1102" s="46"/>
      <c r="N1102" s="7" t="n">
        <f aca="false">SUM(O1102:V1102)-K1102</f>
        <v>0</v>
      </c>
      <c r="O1102" s="51"/>
      <c r="P1102" s="51"/>
      <c r="Q1102" s="51"/>
      <c r="R1102" s="51"/>
      <c r="S1102" s="51"/>
      <c r="T1102" s="51"/>
      <c r="U1102" s="51"/>
      <c r="V1102" s="51"/>
      <c r="W1102" s="7"/>
      <c r="X1102" s="51" t="n">
        <f aca="false">K1102</f>
        <v>0</v>
      </c>
      <c r="IM1102" s="10"/>
      <c r="IN1102" s="10"/>
    </row>
    <row r="1103" s="9" customFormat="true" ht="14.15" hidden="true" customHeight="false" outlineLevel="1" collapsed="false">
      <c r="A1103" s="49" t="s">
        <v>2113</v>
      </c>
      <c r="B1103" s="50" t="s">
        <v>72</v>
      </c>
      <c r="C1103" s="50" t="s">
        <v>2114</v>
      </c>
      <c r="D1103" s="50" t="s">
        <v>80</v>
      </c>
      <c r="E1103" s="45" t="s">
        <v>2115</v>
      </c>
      <c r="F1103" s="7" t="s">
        <v>2033</v>
      </c>
      <c r="G1103" s="51" t="n">
        <v>1</v>
      </c>
      <c r="H1103" s="55"/>
      <c r="I1103" s="46" t="n">
        <f aca="false">$D$1116</f>
        <v>0</v>
      </c>
      <c r="J1103" s="53" t="n">
        <f aca="false">TRUNC(H1103*(1+I1103),2)</f>
        <v>0</v>
      </c>
      <c r="K1103" s="54" t="n">
        <f aca="false">TRUNC(J1103*G1103,2)</f>
        <v>0</v>
      </c>
      <c r="L1103" s="51"/>
      <c r="M1103" s="46"/>
      <c r="N1103" s="7" t="n">
        <f aca="false">SUM(O1103:V1103)-K1103</f>
        <v>0</v>
      </c>
      <c r="O1103" s="51"/>
      <c r="P1103" s="51"/>
      <c r="Q1103" s="51"/>
      <c r="R1103" s="51"/>
      <c r="S1103" s="51"/>
      <c r="T1103" s="51"/>
      <c r="U1103" s="51"/>
      <c r="V1103" s="51"/>
      <c r="W1103" s="7"/>
      <c r="X1103" s="51" t="n">
        <f aca="false">K1103</f>
        <v>0</v>
      </c>
      <c r="IM1103" s="10"/>
      <c r="IN1103" s="10"/>
    </row>
    <row r="1104" s="9" customFormat="true" ht="23.85" hidden="true" customHeight="false" outlineLevel="1" collapsed="false">
      <c r="A1104" s="49" t="s">
        <v>2116</v>
      </c>
      <c r="B1104" s="50" t="s">
        <v>49</v>
      </c>
      <c r="C1104" s="50" t="s">
        <v>2117</v>
      </c>
      <c r="D1104" s="50" t="s">
        <v>51</v>
      </c>
      <c r="E1104" s="45" t="s">
        <v>2118</v>
      </c>
      <c r="F1104" s="7" t="s">
        <v>130</v>
      </c>
      <c r="G1104" s="51" t="n">
        <v>75.03</v>
      </c>
      <c r="H1104" s="55"/>
      <c r="I1104" s="46" t="n">
        <f aca="false">$D$1116</f>
        <v>0</v>
      </c>
      <c r="J1104" s="53" t="n">
        <f aca="false">TRUNC(H1104*(1+I1104),2)</f>
        <v>0</v>
      </c>
      <c r="K1104" s="54" t="n">
        <f aca="false">TRUNC(J1104*G1104,2)</f>
        <v>0</v>
      </c>
      <c r="L1104" s="51"/>
      <c r="M1104" s="46"/>
      <c r="N1104" s="7" t="n">
        <f aca="false">SUM(O1104:V1104)-K1104</f>
        <v>0</v>
      </c>
      <c r="O1104" s="51"/>
      <c r="P1104" s="51"/>
      <c r="Q1104" s="51"/>
      <c r="R1104" s="51"/>
      <c r="S1104" s="51"/>
      <c r="T1104" s="51"/>
      <c r="U1104" s="51"/>
      <c r="V1104" s="51"/>
      <c r="W1104" s="7"/>
      <c r="X1104" s="51" t="n">
        <f aca="false">K1104</f>
        <v>0</v>
      </c>
      <c r="IM1104" s="10"/>
      <c r="IN1104" s="10"/>
    </row>
    <row r="1105" s="9" customFormat="true" ht="14.15" hidden="true" customHeight="false" outlineLevel="1" collapsed="false">
      <c r="A1105" s="49" t="s">
        <v>2119</v>
      </c>
      <c r="B1105" s="50" t="s">
        <v>49</v>
      </c>
      <c r="C1105" s="50" t="s">
        <v>2120</v>
      </c>
      <c r="D1105" s="50" t="s">
        <v>51</v>
      </c>
      <c r="E1105" s="45" t="s">
        <v>2121</v>
      </c>
      <c r="F1105" s="7" t="s">
        <v>64</v>
      </c>
      <c r="G1105" s="51" t="n">
        <v>7.52</v>
      </c>
      <c r="H1105" s="55"/>
      <c r="I1105" s="46" t="n">
        <f aca="false">$D$1116</f>
        <v>0</v>
      </c>
      <c r="J1105" s="53" t="n">
        <f aca="false">TRUNC(H1105*(1+I1105),2)</f>
        <v>0</v>
      </c>
      <c r="K1105" s="54" t="n">
        <f aca="false">TRUNC(J1105*G1105,2)</f>
        <v>0</v>
      </c>
      <c r="L1105" s="51"/>
      <c r="M1105" s="46"/>
      <c r="N1105" s="7" t="n">
        <f aca="false">SUM(O1105:V1105)-K1105</f>
        <v>0</v>
      </c>
      <c r="O1105" s="51"/>
      <c r="P1105" s="51"/>
      <c r="Q1105" s="51"/>
      <c r="R1105" s="51"/>
      <c r="S1105" s="51"/>
      <c r="T1105" s="51"/>
      <c r="U1105" s="51"/>
      <c r="V1105" s="51"/>
      <c r="W1105" s="7"/>
      <c r="X1105" s="51" t="n">
        <f aca="false">K1105</f>
        <v>0</v>
      </c>
      <c r="IM1105" s="10"/>
      <c r="IN1105" s="10"/>
    </row>
    <row r="1106" s="43" customFormat="true" ht="14.15" hidden="false" customHeight="false" outlineLevel="0" collapsed="false">
      <c r="A1106" s="113" t="s">
        <v>2122</v>
      </c>
      <c r="B1106" s="82"/>
      <c r="C1106" s="82"/>
      <c r="D1106" s="82"/>
      <c r="E1106" s="36" t="s">
        <v>2123</v>
      </c>
      <c r="F1106" s="38"/>
      <c r="G1106" s="38"/>
      <c r="H1106" s="55"/>
      <c r="I1106" s="38"/>
      <c r="J1106" s="38"/>
      <c r="K1106" s="40"/>
      <c r="L1106" s="40" t="n">
        <f aca="false">SUM(K1108:K1114)</f>
        <v>0</v>
      </c>
      <c r="M1106" s="41" t="e">
        <f aca="false">(L1106)/$L$1115</f>
        <v>#DIV/0!</v>
      </c>
      <c r="N1106" s="42" t="n">
        <f aca="false">SUM(O1106:V1106)-K1106</f>
        <v>0</v>
      </c>
      <c r="O1106" s="40" t="str">
        <f aca="false">IF(SUM(O1108:O1114)&gt;0,SUM(O1108:O1114),"-")</f>
        <v>-</v>
      </c>
      <c r="P1106" s="40" t="str">
        <f aca="false">IF(SUM(P1108:P1114)&gt;0,SUM(P1108:P1114),"-")</f>
        <v>-</v>
      </c>
      <c r="Q1106" s="40" t="str">
        <f aca="false">IF(SUM(Q1108:Q1114)&gt;0,SUM(Q1108:Q1114),"-")</f>
        <v>-</v>
      </c>
      <c r="R1106" s="40" t="str">
        <f aca="false">IF(SUM(R1108:R1114)&gt;0,SUM(R1108:R1114),"-")</f>
        <v>-</v>
      </c>
      <c r="S1106" s="40" t="str">
        <f aca="false">IF(SUM(S1108:S1114)&gt;0,SUM(S1108:S1114),"-")</f>
        <v>-</v>
      </c>
      <c r="T1106" s="40" t="str">
        <f aca="false">IF(SUM(T1108:T1114)&gt;0,SUM(T1108:T1114),"-")</f>
        <v>-</v>
      </c>
      <c r="U1106" s="40" t="str">
        <f aca="false">IF(SUM(U1108:U1114)&gt;0,SUM(U1108:U1114),"-")</f>
        <v>-</v>
      </c>
      <c r="V1106" s="40" t="str">
        <f aca="false">IF(SUM(V1108:V1114)&gt;0,SUM(V1108:V1114),"-")</f>
        <v>-</v>
      </c>
      <c r="W1106" s="40" t="str">
        <f aca="false">IF(SUM(W1108:W1114)&gt;0,SUM(W1108:W1114),"-")</f>
        <v>-</v>
      </c>
      <c r="X1106" s="40" t="str">
        <f aca="false">IF(SUM(X1108:X1114)&gt;0,SUM(X1108:X1114),"-")</f>
        <v>-</v>
      </c>
      <c r="IM1106" s="44"/>
      <c r="IN1106" s="44"/>
    </row>
    <row r="1107" s="9" customFormat="true" ht="14.15" hidden="false" customHeight="false" outlineLevel="0" collapsed="false">
      <c r="A1107" s="49"/>
      <c r="B1107" s="83"/>
      <c r="C1107" s="83"/>
      <c r="D1107" s="83"/>
      <c r="E1107" s="3"/>
      <c r="F1107" s="50"/>
      <c r="G1107" s="50"/>
      <c r="H1107" s="55"/>
      <c r="I1107" s="50"/>
      <c r="J1107" s="50"/>
      <c r="K1107" s="51"/>
      <c r="L1107" s="60"/>
      <c r="M1107" s="60"/>
      <c r="N1107" s="46" t="n">
        <f aca="false">SUM(O1107:V1107)-K1107</f>
        <v>0</v>
      </c>
      <c r="O1107" s="7"/>
      <c r="P1107" s="7"/>
      <c r="Q1107" s="7"/>
      <c r="R1107" s="7"/>
      <c r="S1107" s="7"/>
      <c r="T1107" s="7"/>
      <c r="U1107" s="46"/>
      <c r="V1107" s="46"/>
      <c r="W1107" s="7"/>
      <c r="X1107" s="7"/>
      <c r="IM1107" s="10"/>
      <c r="IN1107" s="10"/>
    </row>
    <row r="1108" s="9" customFormat="true" ht="14.15" hidden="true" customHeight="false" outlineLevel="1" collapsed="false">
      <c r="A1108" s="49" t="s">
        <v>2124</v>
      </c>
      <c r="B1108" s="50" t="s">
        <v>49</v>
      </c>
      <c r="C1108" s="50" t="s">
        <v>2125</v>
      </c>
      <c r="D1108" s="50" t="s">
        <v>80</v>
      </c>
      <c r="E1108" s="45" t="s">
        <v>2126</v>
      </c>
      <c r="F1108" s="7" t="s">
        <v>64</v>
      </c>
      <c r="G1108" s="51" t="n">
        <v>730.07</v>
      </c>
      <c r="H1108" s="55"/>
      <c r="I1108" s="46" t="n">
        <f aca="false">$D$1116</f>
        <v>0</v>
      </c>
      <c r="J1108" s="53" t="n">
        <f aca="false">TRUNC(H1108*(1+I1108),2)</f>
        <v>0</v>
      </c>
      <c r="K1108" s="54" t="n">
        <f aca="false">TRUNC(J1108*G1108,2)</f>
        <v>0</v>
      </c>
      <c r="L1108" s="51"/>
      <c r="M1108" s="46"/>
      <c r="N1108" s="7" t="n">
        <f aca="false">SUM(O1108:V1108)-K1108</f>
        <v>0</v>
      </c>
      <c r="O1108" s="51"/>
      <c r="P1108" s="51"/>
      <c r="Q1108" s="51"/>
      <c r="R1108" s="51"/>
      <c r="S1108" s="51"/>
      <c r="T1108" s="51"/>
      <c r="U1108" s="51"/>
      <c r="V1108" s="51"/>
      <c r="W1108" s="7"/>
      <c r="X1108" s="51" t="n">
        <f aca="false">K1108</f>
        <v>0</v>
      </c>
      <c r="IM1108" s="10"/>
      <c r="IN1108" s="10"/>
    </row>
    <row r="1109" s="9" customFormat="true" ht="14.15" hidden="true" customHeight="false" outlineLevel="1" collapsed="false">
      <c r="A1109" s="49" t="s">
        <v>2127</v>
      </c>
      <c r="B1109" s="50" t="s">
        <v>49</v>
      </c>
      <c r="C1109" s="50" t="s">
        <v>2128</v>
      </c>
      <c r="D1109" s="50" t="s">
        <v>80</v>
      </c>
      <c r="E1109" s="45" t="s">
        <v>2129</v>
      </c>
      <c r="F1109" s="7" t="s">
        <v>117</v>
      </c>
      <c r="G1109" s="51" t="n">
        <v>1</v>
      </c>
      <c r="H1109" s="55"/>
      <c r="I1109" s="46" t="n">
        <f aca="false">$D$1116</f>
        <v>0</v>
      </c>
      <c r="J1109" s="53" t="n">
        <f aca="false">TRUNC(H1109*(1+I1109),2)</f>
        <v>0</v>
      </c>
      <c r="K1109" s="54" t="n">
        <f aca="false">TRUNC(J1109*G1109,2)</f>
        <v>0</v>
      </c>
      <c r="L1109" s="51"/>
      <c r="M1109" s="46"/>
      <c r="N1109" s="7" t="n">
        <f aca="false">SUM(O1109:V1109)-K1109</f>
        <v>0</v>
      </c>
      <c r="O1109" s="51"/>
      <c r="P1109" s="51"/>
      <c r="Q1109" s="51"/>
      <c r="R1109" s="51"/>
      <c r="S1109" s="51"/>
      <c r="T1109" s="51"/>
      <c r="U1109" s="51"/>
      <c r="V1109" s="51"/>
      <c r="W1109" s="51" t="n">
        <f aca="false">K1109</f>
        <v>0</v>
      </c>
      <c r="X1109" s="7"/>
      <c r="IM1109" s="10"/>
      <c r="IN1109" s="10"/>
    </row>
    <row r="1110" s="10" customFormat="true" ht="23.85" hidden="true" customHeight="false" outlineLevel="1" collapsed="false">
      <c r="A1110" s="49" t="s">
        <v>2130</v>
      </c>
      <c r="B1110" s="50" t="s">
        <v>49</v>
      </c>
      <c r="C1110" s="50" t="s">
        <v>2131</v>
      </c>
      <c r="D1110" s="50" t="s">
        <v>51</v>
      </c>
      <c r="E1110" s="45" t="s">
        <v>2132</v>
      </c>
      <c r="F1110" s="7" t="s">
        <v>64</v>
      </c>
      <c r="G1110" s="51" t="n">
        <v>6.01</v>
      </c>
      <c r="H1110" s="55"/>
      <c r="I1110" s="46" t="n">
        <f aca="false">$D$1116</f>
        <v>0</v>
      </c>
      <c r="J1110" s="53" t="n">
        <f aca="false">TRUNC(H1110*(1+I1110),2)</f>
        <v>0</v>
      </c>
      <c r="K1110" s="54" t="n">
        <f aca="false">TRUNC(J1110*G1110,2)</f>
        <v>0</v>
      </c>
      <c r="L1110" s="51"/>
      <c r="M1110" s="46"/>
      <c r="N1110" s="7" t="n">
        <f aca="false">SUM(O1110:V1110)-K1110</f>
        <v>0</v>
      </c>
      <c r="O1110" s="51"/>
      <c r="P1110" s="51"/>
      <c r="Q1110" s="51"/>
      <c r="R1110" s="51"/>
      <c r="S1110" s="51"/>
      <c r="T1110" s="51"/>
      <c r="U1110" s="51"/>
      <c r="V1110" s="51"/>
      <c r="W1110" s="50"/>
      <c r="X1110" s="109" t="n">
        <f aca="false">K1110</f>
        <v>0</v>
      </c>
    </row>
    <row r="1111" s="10" customFormat="true" ht="23.85" hidden="true" customHeight="false" outlineLevel="1" collapsed="false">
      <c r="A1111" s="49" t="s">
        <v>2133</v>
      </c>
      <c r="B1111" s="50" t="s">
        <v>49</v>
      </c>
      <c r="C1111" s="50" t="s">
        <v>2134</v>
      </c>
      <c r="D1111" s="50" t="s">
        <v>80</v>
      </c>
      <c r="E1111" s="45" t="s">
        <v>2135</v>
      </c>
      <c r="F1111" s="7" t="s">
        <v>117</v>
      </c>
      <c r="G1111" s="51" t="n">
        <v>1</v>
      </c>
      <c r="H1111" s="55"/>
      <c r="I1111" s="46" t="n">
        <f aca="false">$D$1116</f>
        <v>0</v>
      </c>
      <c r="J1111" s="53" t="n">
        <f aca="false">TRUNC(H1111*(1+I1111),2)</f>
        <v>0</v>
      </c>
      <c r="K1111" s="54" t="n">
        <f aca="false">TRUNC(J1111*G1111,2)</f>
        <v>0</v>
      </c>
      <c r="L1111" s="60"/>
      <c r="M1111" s="60"/>
      <c r="N1111" s="7" t="n">
        <f aca="false">SUM(O1111:V1111)-K1111</f>
        <v>0</v>
      </c>
      <c r="O1111" s="51"/>
      <c r="P1111" s="51"/>
      <c r="Q1111" s="51"/>
      <c r="R1111" s="51"/>
      <c r="S1111" s="51"/>
      <c r="T1111" s="51"/>
      <c r="U1111" s="51"/>
      <c r="V1111" s="51"/>
      <c r="W1111" s="109" t="n">
        <f aca="false">K1111</f>
        <v>0</v>
      </c>
      <c r="X1111" s="50"/>
    </row>
    <row r="1112" s="49" customFormat="true" ht="23.85" hidden="true" customHeight="false" outlineLevel="1" collapsed="false">
      <c r="A1112" s="49" t="s">
        <v>2136</v>
      </c>
      <c r="B1112" s="50" t="s">
        <v>49</v>
      </c>
      <c r="C1112" s="50" t="s">
        <v>2137</v>
      </c>
      <c r="D1112" s="50" t="s">
        <v>80</v>
      </c>
      <c r="E1112" s="45" t="s">
        <v>2138</v>
      </c>
      <c r="F1112" s="7" t="s">
        <v>117</v>
      </c>
      <c r="G1112" s="51" t="n">
        <v>3</v>
      </c>
      <c r="H1112" s="55"/>
      <c r="I1112" s="46" t="n">
        <f aca="false">$D$1116</f>
        <v>0</v>
      </c>
      <c r="J1112" s="53" t="n">
        <f aca="false">TRUNC(H1112*(1+I1112),2)</f>
        <v>0</v>
      </c>
      <c r="K1112" s="54" t="n">
        <f aca="false">TRUNC(J1112*G1112,2)</f>
        <v>0</v>
      </c>
      <c r="N1112" s="7" t="n">
        <f aca="false">SUM(O1112:V1112)-K1112</f>
        <v>0</v>
      </c>
      <c r="O1112" s="51"/>
      <c r="P1112" s="51"/>
      <c r="Q1112" s="51"/>
      <c r="R1112" s="51"/>
      <c r="S1112" s="51"/>
      <c r="T1112" s="51"/>
      <c r="U1112" s="51"/>
      <c r="V1112" s="51"/>
      <c r="W1112" s="109" t="n">
        <f aca="false">K1112</f>
        <v>0</v>
      </c>
      <c r="X1112" s="83"/>
      <c r="Y1112" s="9"/>
      <c r="Z1112" s="128"/>
      <c r="AA1112" s="128"/>
      <c r="AB1112" s="128"/>
      <c r="AC1112" s="128"/>
      <c r="AD1112" s="128"/>
      <c r="AE1112" s="128"/>
      <c r="AF1112" s="128"/>
      <c r="AG1112" s="128"/>
    </row>
    <row r="1113" s="10" customFormat="true" ht="23.85" hidden="true" customHeight="false" outlineLevel="1" collapsed="false">
      <c r="A1113" s="49" t="s">
        <v>2139</v>
      </c>
      <c r="B1113" s="50" t="s">
        <v>49</v>
      </c>
      <c r="C1113" s="50" t="s">
        <v>2140</v>
      </c>
      <c r="D1113" s="50" t="s">
        <v>74</v>
      </c>
      <c r="E1113" s="45" t="s">
        <v>2141</v>
      </c>
      <c r="F1113" s="7" t="s">
        <v>64</v>
      </c>
      <c r="G1113" s="51" t="n">
        <v>23.7</v>
      </c>
      <c r="H1113" s="55"/>
      <c r="I1113" s="46" t="n">
        <f aca="false">$D$1116</f>
        <v>0</v>
      </c>
      <c r="J1113" s="53" t="n">
        <f aca="false">TRUNC(H1113*(1+I1113),2)</f>
        <v>0</v>
      </c>
      <c r="K1113" s="54" t="n">
        <f aca="false">TRUNC(J1113*G1113,2)</f>
        <v>0</v>
      </c>
      <c r="L1113" s="140"/>
      <c r="M1113" s="60"/>
      <c r="N1113" s="7" t="n">
        <f aca="false">SUM(O1113:V1113)-K1113</f>
        <v>0</v>
      </c>
      <c r="O1113" s="51"/>
      <c r="P1113" s="51"/>
      <c r="Q1113" s="51"/>
      <c r="R1113" s="51"/>
      <c r="S1113" s="51"/>
      <c r="T1113" s="51"/>
      <c r="U1113" s="51"/>
      <c r="V1113" s="51"/>
      <c r="W1113" s="109" t="n">
        <f aca="false">K1113</f>
        <v>0</v>
      </c>
      <c r="X1113" s="50"/>
      <c r="IM1113" s="21"/>
      <c r="IN1113" s="21"/>
    </row>
    <row r="1114" s="10" customFormat="true" ht="23.85" hidden="true" customHeight="false" outlineLevel="1" collapsed="false">
      <c r="A1114" s="49" t="s">
        <v>2142</v>
      </c>
      <c r="B1114" s="50" t="s">
        <v>49</v>
      </c>
      <c r="C1114" s="50" t="s">
        <v>2140</v>
      </c>
      <c r="D1114" s="50" t="s">
        <v>74</v>
      </c>
      <c r="E1114" s="45" t="s">
        <v>2143</v>
      </c>
      <c r="F1114" s="7" t="s">
        <v>64</v>
      </c>
      <c r="G1114" s="51" t="n">
        <v>9.32</v>
      </c>
      <c r="H1114" s="55"/>
      <c r="I1114" s="46" t="n">
        <f aca="false">$D$1116</f>
        <v>0</v>
      </c>
      <c r="J1114" s="53" t="n">
        <f aca="false">TRUNC(H1114*(1+I1114),2)</f>
        <v>0</v>
      </c>
      <c r="K1114" s="54" t="n">
        <f aca="false">TRUNC(J1114*G1114,2)</f>
        <v>0</v>
      </c>
      <c r="L1114" s="60"/>
      <c r="M1114" s="60"/>
      <c r="N1114" s="7" t="n">
        <f aca="false">SUM(O1114:V1114)-K1114</f>
        <v>0</v>
      </c>
      <c r="O1114" s="51"/>
      <c r="P1114" s="51"/>
      <c r="Q1114" s="51"/>
      <c r="R1114" s="51"/>
      <c r="S1114" s="51"/>
      <c r="T1114" s="51"/>
      <c r="U1114" s="51"/>
      <c r="V1114" s="51"/>
      <c r="W1114" s="109" t="n">
        <f aca="false">K1114</f>
        <v>0</v>
      </c>
      <c r="X1114" s="50"/>
    </row>
    <row r="1115" customFormat="false" ht="15" hidden="false" customHeight="true" outlineLevel="0" collapsed="false">
      <c r="A1115" s="11"/>
      <c r="B1115" s="12"/>
      <c r="C1115" s="12"/>
      <c r="D1115" s="12"/>
      <c r="E1115" s="11"/>
      <c r="F1115" s="11"/>
      <c r="G1115" s="12"/>
      <c r="H1115" s="187" t="s">
        <v>2144</v>
      </c>
      <c r="I1115" s="187"/>
      <c r="J1115" s="187"/>
      <c r="K1115" s="187"/>
      <c r="L1115" s="188" t="n">
        <f aca="false">SUM(L10:L1106)</f>
        <v>0</v>
      </c>
      <c r="M1115" s="189" t="e">
        <f aca="false">SUM(M10:M1114)</f>
        <v>#DIV/0!</v>
      </c>
      <c r="N1115" s="190" t="n">
        <f aca="false">SUM(O1115:V1115)-K1115</f>
        <v>0</v>
      </c>
      <c r="O1115" s="191" t="s">
        <v>2145</v>
      </c>
      <c r="P1115" s="191" t="s">
        <v>2145</v>
      </c>
      <c r="Q1115" s="191" t="s">
        <v>2145</v>
      </c>
      <c r="R1115" s="191" t="s">
        <v>2145</v>
      </c>
      <c r="S1115" s="191" t="s">
        <v>2145</v>
      </c>
      <c r="T1115" s="191" t="s">
        <v>2145</v>
      </c>
      <c r="U1115" s="191" t="s">
        <v>2145</v>
      </c>
      <c r="V1115" s="191" t="s">
        <v>2145</v>
      </c>
      <c r="W1115" s="191" t="s">
        <v>2145</v>
      </c>
      <c r="X1115" s="191" t="s">
        <v>2145</v>
      </c>
    </row>
    <row r="1116" customFormat="false" ht="12.8" hidden="false" customHeight="false" outlineLevel="0" collapsed="false">
      <c r="A1116" s="11"/>
      <c r="B1116" s="109" t="s">
        <v>2146</v>
      </c>
      <c r="C1116" s="109"/>
      <c r="D1116" s="46" t="n">
        <v>0</v>
      </c>
      <c r="E1116" s="11"/>
      <c r="F1116" s="13"/>
      <c r="G1116" s="14"/>
      <c r="H1116" s="96" t="s">
        <v>2147</v>
      </c>
      <c r="I1116" s="96"/>
      <c r="J1116" s="96"/>
      <c r="K1116" s="96"/>
      <c r="L1116" s="96"/>
      <c r="M1116" s="96"/>
      <c r="N1116" s="96"/>
      <c r="O1116" s="192" t="n">
        <f aca="false">SUM(O10:O1114)/2</f>
        <v>0</v>
      </c>
      <c r="P1116" s="193" t="n">
        <f aca="false">SUM(P10:P1114)/2</f>
        <v>0</v>
      </c>
      <c r="Q1116" s="193" t="n">
        <f aca="false">SUM(Q10:Q1114)/2</f>
        <v>0</v>
      </c>
      <c r="R1116" s="193" t="n">
        <f aca="false">SUM(R10:R1114)/2</f>
        <v>0</v>
      </c>
      <c r="S1116" s="193" t="n">
        <f aca="false">SUM(S10:S1114)/2</f>
        <v>0</v>
      </c>
      <c r="T1116" s="193" t="n">
        <f aca="false">SUM(T10:T1114)/2</f>
        <v>0</v>
      </c>
      <c r="U1116" s="193" t="n">
        <f aca="false">SUM(U10:U1114)/2</f>
        <v>0</v>
      </c>
      <c r="V1116" s="193" t="n">
        <f aca="false">SUM(V10:V1114)/2</f>
        <v>0</v>
      </c>
      <c r="W1116" s="193" t="n">
        <f aca="false">SUM(W10:W1114)/2</f>
        <v>0</v>
      </c>
      <c r="X1116" s="193" t="n">
        <f aca="false">SUM(X10:X1114)/2</f>
        <v>0</v>
      </c>
      <c r="IJ1116" s="9"/>
      <c r="IK1116" s="9"/>
      <c r="IL1116" s="9"/>
    </row>
    <row r="1117" customFormat="false" ht="14.15" hidden="false" customHeight="false" outlineLevel="0" collapsed="false">
      <c r="A1117" s="11"/>
      <c r="B1117" s="109" t="s">
        <v>2148</v>
      </c>
      <c r="C1117" s="109"/>
      <c r="D1117" s="46" t="n">
        <v>0</v>
      </c>
      <c r="E1117" s="11"/>
      <c r="F1117" s="12"/>
      <c r="G1117" s="12"/>
      <c r="H1117" s="96" t="s">
        <v>2149</v>
      </c>
      <c r="I1117" s="96" t="n">
        <f aca="false">$D$1116</f>
        <v>0</v>
      </c>
      <c r="J1117" s="96"/>
      <c r="K1117" s="96"/>
      <c r="L1117" s="96"/>
      <c r="M1117" s="96"/>
      <c r="N1117" s="96"/>
      <c r="O1117" s="194" t="e">
        <f aca="false">O1116/$L$1115</f>
        <v>#DIV/0!</v>
      </c>
      <c r="P1117" s="194" t="e">
        <f aca="false">P1116/$L$1115</f>
        <v>#DIV/0!</v>
      </c>
      <c r="Q1117" s="194" t="e">
        <f aca="false">Q1116/$L$1115</f>
        <v>#DIV/0!</v>
      </c>
      <c r="R1117" s="194" t="e">
        <f aca="false">R1116/$L$1115</f>
        <v>#DIV/0!</v>
      </c>
      <c r="S1117" s="194" t="e">
        <f aca="false">S1116/$L$1115</f>
        <v>#DIV/0!</v>
      </c>
      <c r="T1117" s="194" t="e">
        <f aca="false">T1116/$L$1115</f>
        <v>#DIV/0!</v>
      </c>
      <c r="U1117" s="194" t="e">
        <f aca="false">U1116/$L$1115</f>
        <v>#DIV/0!</v>
      </c>
      <c r="V1117" s="194" t="e">
        <f aca="false">V1116/$L$1115</f>
        <v>#DIV/0!</v>
      </c>
      <c r="W1117" s="194" t="e">
        <f aca="false">W1116/$L$1115</f>
        <v>#DIV/0!</v>
      </c>
      <c r="X1117" s="194" t="e">
        <f aca="false">X1116/$L$1115</f>
        <v>#DIV/0!</v>
      </c>
      <c r="IJ1117" s="9"/>
      <c r="IK1117" s="9"/>
      <c r="IL1117" s="9"/>
    </row>
    <row r="1118" customFormat="false" ht="12.8" hidden="false" customHeight="false" outlineLevel="0" collapsed="false">
      <c r="A1118" s="11"/>
      <c r="B1118" s="12"/>
      <c r="C1118" s="12"/>
      <c r="D1118" s="11"/>
      <c r="E1118" s="11"/>
      <c r="F1118" s="12"/>
      <c r="G1118" s="12"/>
      <c r="H1118" s="96" t="s">
        <v>2150</v>
      </c>
      <c r="I1118" s="96" t="n">
        <f aca="false">$D$1116</f>
        <v>0</v>
      </c>
      <c r="J1118" s="96"/>
      <c r="K1118" s="96"/>
      <c r="L1118" s="96"/>
      <c r="M1118" s="96"/>
      <c r="N1118" s="96"/>
      <c r="O1118" s="195" t="e">
        <f aca="false">O1117</f>
        <v>#DIV/0!</v>
      </c>
      <c r="P1118" s="195" t="e">
        <f aca="false">O1118+P1117</f>
        <v>#DIV/0!</v>
      </c>
      <c r="Q1118" s="195" t="e">
        <f aca="false">P1118+Q1117</f>
        <v>#DIV/0!</v>
      </c>
      <c r="R1118" s="195" t="e">
        <f aca="false">Q1118+R1117</f>
        <v>#DIV/0!</v>
      </c>
      <c r="S1118" s="195" t="e">
        <f aca="false">R1118+S1117</f>
        <v>#DIV/0!</v>
      </c>
      <c r="T1118" s="195" t="e">
        <f aca="false">S1118+T1117</f>
        <v>#DIV/0!</v>
      </c>
      <c r="U1118" s="195" t="e">
        <f aca="false">T1118+U1117</f>
        <v>#DIV/0!</v>
      </c>
      <c r="V1118" s="195" t="e">
        <f aca="false">U1118+V1117</f>
        <v>#DIV/0!</v>
      </c>
      <c r="W1118" s="195" t="e">
        <f aca="false">V1118+W1117</f>
        <v>#DIV/0!</v>
      </c>
      <c r="X1118" s="195" t="e">
        <f aca="false">W1118+X1117</f>
        <v>#DIV/0!</v>
      </c>
      <c r="IJ1118" s="9"/>
      <c r="IK1118" s="9"/>
      <c r="IL1118" s="9"/>
    </row>
    <row r="1119" customFormat="false" ht="12.8" hidden="false" customHeight="true" outlineLevel="0" collapsed="false">
      <c r="A1119" s="11" t="s">
        <v>2151</v>
      </c>
      <c r="B1119" s="11"/>
      <c r="C1119" s="11"/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2"/>
      <c r="W1119" s="12"/>
      <c r="X1119" s="12"/>
      <c r="IJ1119" s="9"/>
      <c r="IK1119" s="9"/>
      <c r="IL1119" s="9"/>
    </row>
    <row r="1120" customFormat="false" ht="12.8" hidden="false" customHeight="true" outlineLevel="0" collapsed="false">
      <c r="A1120" s="11" t="s">
        <v>2152</v>
      </c>
      <c r="B1120" s="11"/>
      <c r="C1120" s="11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2"/>
      <c r="X1120" s="12"/>
      <c r="IJ1120" s="9"/>
      <c r="IK1120" s="9"/>
      <c r="IL1120" s="9"/>
    </row>
    <row r="1121" customFormat="false" ht="12.8" hidden="false" customHeight="true" outlineLevel="0" collapsed="false">
      <c r="A1121" s="11" t="s">
        <v>2153</v>
      </c>
      <c r="B1121" s="11"/>
      <c r="C1121" s="11"/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2"/>
      <c r="X1121" s="12"/>
    </row>
    <row r="1122" customFormat="false" ht="12.8" hidden="false" customHeight="true" outlineLevel="0" collapsed="false">
      <c r="A1122" s="11" t="s">
        <v>2154</v>
      </c>
      <c r="B1122" s="11"/>
      <c r="C1122" s="11"/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2"/>
      <c r="X1122" s="12"/>
    </row>
    <row r="1123" customFormat="false" ht="12.8" hidden="false" customHeight="true" outlineLevel="0" collapsed="false">
      <c r="A1123" s="11" t="s">
        <v>2155</v>
      </c>
      <c r="B1123" s="11"/>
      <c r="C1123" s="11"/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2"/>
      <c r="X1123" s="12"/>
    </row>
    <row r="1124" customFormat="false" ht="12.8" hidden="false" customHeight="true" outlineLevel="0" collapsed="false">
      <c r="A1124" s="11" t="s">
        <v>2156</v>
      </c>
      <c r="B1124" s="11"/>
      <c r="C1124" s="11"/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2"/>
      <c r="X1124" s="12"/>
    </row>
    <row r="1125" customFormat="false" ht="12.8" hidden="false" customHeight="true" outlineLevel="0" collapsed="false">
      <c r="A1125" s="11" t="s">
        <v>2157</v>
      </c>
      <c r="B1125" s="11"/>
      <c r="C1125" s="11"/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2"/>
      <c r="X1125" s="12"/>
    </row>
    <row r="1126" customFormat="false" ht="12.8" hidden="false" customHeight="false" outlineLevel="0" collapsed="false">
      <c r="A1126" s="11"/>
      <c r="B1126" s="11"/>
      <c r="C1126" s="11"/>
      <c r="E1126" s="11"/>
      <c r="F1126" s="11"/>
      <c r="G1126" s="22"/>
      <c r="H1126" s="18"/>
      <c r="I1126" s="18"/>
      <c r="J1126" s="18"/>
      <c r="K1126" s="18"/>
      <c r="L1126" s="11"/>
      <c r="M1126" s="11"/>
      <c r="N1126" s="12"/>
      <c r="O1126" s="10"/>
      <c r="Q1126" s="12"/>
      <c r="R1126" s="12"/>
      <c r="S1126" s="12"/>
      <c r="T1126" s="12"/>
      <c r="U1126" s="12"/>
      <c r="V1126" s="12"/>
      <c r="W1126" s="12"/>
      <c r="X1126" s="12"/>
    </row>
    <row r="1127" customFormat="false" ht="12.8" hidden="false" customHeight="false" outlineLevel="0" collapsed="false">
      <c r="A1127" s="11"/>
      <c r="B1127" s="11"/>
      <c r="C1127" s="11"/>
      <c r="E1127" s="11"/>
      <c r="F1127" s="11"/>
      <c r="G1127" s="22"/>
      <c r="H1127" s="18"/>
      <c r="I1127" s="18"/>
      <c r="J1127" s="18"/>
      <c r="K1127" s="18"/>
      <c r="L1127" s="11"/>
      <c r="M1127" s="11"/>
      <c r="N1127" s="12"/>
      <c r="O1127" s="10"/>
      <c r="Q1127" s="12"/>
      <c r="R1127" s="12"/>
      <c r="S1127" s="12"/>
      <c r="T1127" s="12"/>
      <c r="U1127" s="12"/>
      <c r="V1127" s="12"/>
      <c r="W1127" s="12"/>
      <c r="X1127" s="12"/>
    </row>
    <row r="1128" customFormat="false" ht="12.8" hidden="false" customHeight="false" outlineLevel="0" collapsed="false">
      <c r="A1128" s="11"/>
      <c r="B1128" s="11"/>
      <c r="C1128" s="11"/>
      <c r="E1128" s="11"/>
      <c r="F1128" s="11"/>
      <c r="G1128" s="22"/>
      <c r="H1128" s="18"/>
      <c r="I1128" s="18"/>
      <c r="J1128" s="18"/>
      <c r="K1128" s="18"/>
      <c r="L1128" s="11"/>
      <c r="M1128" s="22"/>
      <c r="N1128" s="12"/>
      <c r="O1128" s="10"/>
      <c r="Q1128" s="12"/>
      <c r="R1128" s="12"/>
      <c r="S1128" s="12"/>
      <c r="T1128" s="12"/>
      <c r="U1128" s="12"/>
      <c r="V1128" s="12"/>
      <c r="W1128" s="12"/>
      <c r="X1128" s="12"/>
    </row>
    <row r="1129" customFormat="false" ht="12.8" hidden="false" customHeight="false" outlineLevel="0" collapsed="false">
      <c r="A1129" s="11"/>
      <c r="B1129" s="11"/>
      <c r="C1129" s="11"/>
      <c r="E1129" s="11"/>
      <c r="F1129" s="11"/>
      <c r="G1129" s="22"/>
      <c r="H1129" s="18"/>
      <c r="I1129" s="18"/>
      <c r="J1129" s="18"/>
      <c r="K1129" s="18"/>
      <c r="L1129" s="11"/>
      <c r="M1129" s="22"/>
      <c r="N1129" s="12"/>
      <c r="O1129" s="10"/>
      <c r="Q1129" s="12"/>
      <c r="R1129" s="12"/>
      <c r="S1129" s="12"/>
      <c r="T1129" s="12"/>
      <c r="U1129" s="12"/>
      <c r="V1129" s="12"/>
      <c r="W1129" s="12"/>
      <c r="X1129" s="12"/>
    </row>
    <row r="1130" customFormat="false" ht="12.8" hidden="false" customHeight="false" outlineLevel="0" collapsed="false">
      <c r="E1130" s="11"/>
      <c r="F1130" s="10"/>
      <c r="G1130" s="196"/>
      <c r="I1130" s="10"/>
      <c r="J1130" s="10"/>
      <c r="K1130" s="6"/>
      <c r="L1130" s="22"/>
      <c r="M1130" s="22"/>
      <c r="N1130" s="12"/>
      <c r="O1130" s="10"/>
      <c r="Q1130" s="12"/>
      <c r="R1130" s="12"/>
      <c r="S1130" s="12"/>
      <c r="T1130" s="12"/>
      <c r="U1130" s="12"/>
      <c r="V1130" s="12"/>
      <c r="W1130" s="12"/>
      <c r="X1130" s="12"/>
    </row>
    <row r="1131" customFormat="false" ht="12.8" hidden="false" customHeight="false" outlineLevel="0" collapsed="false">
      <c r="E1131" s="22"/>
      <c r="F1131" s="13"/>
      <c r="G1131" s="15"/>
      <c r="H1131" s="15"/>
      <c r="I1131" s="15"/>
      <c r="J1131" s="15"/>
      <c r="K1131" s="15"/>
      <c r="L1131" s="10"/>
      <c r="M1131" s="22"/>
      <c r="N1131" s="12"/>
      <c r="O1131" s="10"/>
      <c r="Q1131" s="12"/>
      <c r="R1131" s="12"/>
      <c r="S1131" s="12"/>
      <c r="T1131" s="12"/>
      <c r="U1131" s="12"/>
      <c r="V1131" s="12"/>
      <c r="W1131" s="12"/>
      <c r="X1131" s="12"/>
    </row>
    <row r="1132" customFormat="false" ht="12.8" hidden="false" customHeight="false" outlineLevel="0" collapsed="false">
      <c r="E1132" s="22"/>
      <c r="F1132" s="13"/>
      <c r="G1132" s="15"/>
      <c r="H1132" s="15"/>
      <c r="I1132" s="15"/>
      <c r="J1132" s="15"/>
      <c r="K1132" s="15"/>
      <c r="L1132" s="10"/>
      <c r="M1132" s="22"/>
      <c r="N1132" s="12"/>
      <c r="O1132" s="10"/>
      <c r="Q1132" s="10"/>
      <c r="R1132" s="10"/>
      <c r="S1132" s="10"/>
      <c r="T1132" s="10"/>
      <c r="W1132" s="12"/>
      <c r="X1132" s="12"/>
    </row>
    <row r="1133" customFormat="false" ht="12.8" hidden="false" customHeight="false" outlineLevel="0" collapsed="false">
      <c r="E1133" s="22"/>
      <c r="F1133" s="13"/>
      <c r="G1133" s="15"/>
      <c r="H1133" s="15"/>
      <c r="I1133" s="15"/>
      <c r="J1133" s="15"/>
      <c r="K1133" s="15"/>
      <c r="L1133" s="10"/>
      <c r="M1133" s="22"/>
      <c r="N1133" s="12"/>
      <c r="O1133" s="10"/>
      <c r="Q1133" s="10"/>
      <c r="R1133" s="10"/>
      <c r="S1133" s="10"/>
      <c r="T1133" s="10"/>
      <c r="W1133" s="12"/>
      <c r="X1133" s="12"/>
    </row>
    <row r="1134" customFormat="false" ht="12.8" hidden="false" customHeight="false" outlineLevel="0" collapsed="false">
      <c r="E1134" s="22"/>
      <c r="F1134" s="13"/>
      <c r="G1134" s="15"/>
      <c r="H1134" s="15"/>
      <c r="I1134" s="15"/>
      <c r="J1134" s="15"/>
      <c r="K1134" s="15"/>
      <c r="L1134" s="10"/>
      <c r="M1134" s="22"/>
      <c r="N1134" s="12"/>
      <c r="O1134" s="10"/>
      <c r="Q1134" s="10"/>
      <c r="R1134" s="10"/>
      <c r="S1134" s="10"/>
      <c r="T1134" s="10"/>
      <c r="W1134" s="12"/>
      <c r="X1134" s="12"/>
    </row>
    <row r="1135" customFormat="false" ht="12.8" hidden="false" customHeight="false" outlineLevel="0" collapsed="false">
      <c r="E1135" s="22"/>
      <c r="F1135" s="13"/>
      <c r="G1135" s="6"/>
      <c r="H1135" s="15"/>
      <c r="I1135" s="15"/>
      <c r="J1135" s="15"/>
      <c r="K1135" s="15"/>
      <c r="L1135" s="10"/>
      <c r="M1135" s="22"/>
      <c r="N1135" s="12"/>
      <c r="O1135" s="10"/>
      <c r="Q1135" s="10"/>
      <c r="R1135" s="10"/>
      <c r="S1135" s="10"/>
      <c r="T1135" s="10"/>
      <c r="W1135" s="12"/>
      <c r="X1135" s="12"/>
    </row>
    <row r="1136" customFormat="false" ht="12.8" hidden="false" customHeight="false" outlineLevel="0" collapsed="false">
      <c r="E1136" s="22"/>
      <c r="F1136" s="13"/>
      <c r="G1136" s="6"/>
      <c r="H1136" s="15"/>
      <c r="I1136" s="15"/>
      <c r="J1136" s="15"/>
      <c r="K1136" s="15"/>
      <c r="L1136" s="10"/>
      <c r="M1136" s="22"/>
      <c r="N1136" s="12"/>
      <c r="O1136" s="10"/>
      <c r="Q1136" s="10"/>
      <c r="R1136" s="10"/>
      <c r="S1136" s="10"/>
      <c r="T1136" s="10"/>
      <c r="W1136" s="12"/>
      <c r="X1136" s="12"/>
    </row>
    <row r="1137" customFormat="false" ht="12.8" hidden="false" customHeight="false" outlineLevel="0" collapsed="false">
      <c r="E1137" s="22"/>
      <c r="F1137" s="13"/>
      <c r="G1137" s="6"/>
      <c r="H1137" s="15"/>
      <c r="I1137" s="15"/>
      <c r="J1137" s="15"/>
      <c r="K1137" s="15"/>
      <c r="L1137" s="10"/>
      <c r="M1137" s="22"/>
      <c r="N1137" s="12"/>
      <c r="O1137" s="10"/>
      <c r="Q1137" s="10"/>
      <c r="R1137" s="10"/>
      <c r="S1137" s="10"/>
      <c r="T1137" s="10"/>
      <c r="W1137" s="12"/>
      <c r="X1137" s="12"/>
    </row>
    <row r="1138" customFormat="false" ht="12.8" hidden="false" customHeight="false" outlineLevel="0" collapsed="false">
      <c r="E1138" s="22"/>
      <c r="F1138" s="13"/>
      <c r="G1138" s="6"/>
      <c r="H1138" s="15"/>
      <c r="I1138" s="15"/>
      <c r="J1138" s="15"/>
      <c r="K1138" s="15"/>
      <c r="L1138" s="10"/>
      <c r="M1138" s="22"/>
      <c r="N1138" s="12"/>
      <c r="O1138" s="10"/>
      <c r="Q1138" s="10"/>
      <c r="R1138" s="10"/>
      <c r="S1138" s="10"/>
      <c r="T1138" s="10"/>
      <c r="W1138" s="12"/>
      <c r="X1138" s="12"/>
    </row>
    <row r="1139" customFormat="false" ht="12.8" hidden="false" customHeight="false" outlineLevel="0" collapsed="false">
      <c r="E1139" s="22"/>
      <c r="F1139" s="13"/>
      <c r="G1139" s="6"/>
      <c r="H1139" s="15"/>
      <c r="I1139" s="15"/>
      <c r="J1139" s="15"/>
      <c r="K1139" s="15"/>
      <c r="L1139" s="10"/>
      <c r="M1139" s="15"/>
      <c r="N1139" s="12"/>
      <c r="O1139" s="10"/>
      <c r="Q1139" s="10"/>
      <c r="R1139" s="10"/>
      <c r="S1139" s="10"/>
      <c r="T1139" s="10"/>
      <c r="W1139" s="12"/>
      <c r="X1139" s="12"/>
    </row>
    <row r="1140" customFormat="false" ht="12.8" hidden="false" customHeight="false" outlineLevel="0" collapsed="false">
      <c r="E1140" s="15"/>
      <c r="F1140" s="13"/>
      <c r="G1140" s="15"/>
      <c r="H1140" s="15"/>
      <c r="I1140" s="15"/>
      <c r="J1140" s="15"/>
      <c r="K1140" s="15"/>
      <c r="L1140" s="10"/>
      <c r="M1140" s="22"/>
      <c r="N1140" s="12"/>
      <c r="O1140" s="10"/>
      <c r="Q1140" s="10"/>
      <c r="R1140" s="10"/>
      <c r="S1140" s="10"/>
      <c r="T1140" s="10"/>
      <c r="W1140" s="12"/>
      <c r="X1140" s="12"/>
    </row>
    <row r="1141" customFormat="false" ht="12.8" hidden="false" customHeight="false" outlineLevel="0" collapsed="false">
      <c r="E1141" s="15"/>
      <c r="F1141" s="13"/>
      <c r="G1141" s="13"/>
      <c r="H1141" s="13"/>
      <c r="I1141" s="13"/>
      <c r="J1141" s="13"/>
      <c r="K1141" s="13"/>
      <c r="L1141" s="13"/>
      <c r="M1141" s="22"/>
      <c r="N1141" s="12"/>
      <c r="O1141" s="10"/>
      <c r="Q1141" s="10"/>
      <c r="R1141" s="10"/>
      <c r="S1141" s="10"/>
      <c r="T1141" s="10"/>
      <c r="W1141" s="12"/>
      <c r="X1141" s="12"/>
    </row>
    <row r="1142" customFormat="false" ht="12.8" hidden="false" customHeight="false" outlineLevel="0" collapsed="false">
      <c r="E1142" s="15"/>
      <c r="F1142" s="13"/>
      <c r="G1142" s="15"/>
      <c r="H1142" s="15"/>
      <c r="I1142" s="15"/>
      <c r="J1142" s="15"/>
      <c r="K1142" s="15"/>
      <c r="L1142" s="10"/>
      <c r="M1142" s="22"/>
      <c r="N1142" s="12"/>
      <c r="O1142" s="10"/>
      <c r="Q1142" s="15"/>
      <c r="R1142" s="15"/>
      <c r="S1142" s="15"/>
      <c r="T1142" s="15"/>
      <c r="W1142" s="12"/>
      <c r="X1142" s="12"/>
    </row>
    <row r="1143" customFormat="false" ht="12.8" hidden="false" customHeight="false" outlineLevel="0" collapsed="false">
      <c r="E1143" s="15"/>
      <c r="F1143" s="13"/>
      <c r="G1143" s="15"/>
      <c r="H1143" s="15"/>
      <c r="I1143" s="15"/>
      <c r="J1143" s="15"/>
      <c r="K1143" s="15"/>
      <c r="L1143" s="10"/>
      <c r="M1143" s="22"/>
      <c r="N1143" s="12"/>
      <c r="O1143" s="10"/>
      <c r="Q1143" s="15"/>
      <c r="R1143" s="15"/>
      <c r="S1143" s="15"/>
      <c r="T1143" s="15"/>
      <c r="W1143" s="12"/>
      <c r="X1143" s="12"/>
    </row>
    <row r="1144" customFormat="false" ht="12.8" hidden="false" customHeight="false" outlineLevel="0" collapsed="false">
      <c r="E1144" s="12"/>
      <c r="F1144" s="13"/>
      <c r="G1144" s="6"/>
      <c r="H1144" s="15"/>
      <c r="I1144" s="15"/>
      <c r="J1144" s="15"/>
      <c r="K1144" s="15"/>
      <c r="L1144" s="10"/>
      <c r="M1144" s="22"/>
      <c r="N1144" s="12"/>
      <c r="O1144" s="10"/>
      <c r="Q1144" s="15"/>
      <c r="R1144" s="15"/>
      <c r="S1144" s="15"/>
      <c r="T1144" s="15"/>
      <c r="W1144" s="12"/>
      <c r="X1144" s="12"/>
    </row>
    <row r="1145" customFormat="false" ht="12.8" hidden="false" customHeight="false" outlineLevel="0" collapsed="false">
      <c r="E1145" s="12"/>
      <c r="F1145" s="13"/>
      <c r="G1145" s="6"/>
      <c r="H1145" s="15"/>
      <c r="I1145" s="15"/>
      <c r="J1145" s="15"/>
      <c r="K1145" s="15"/>
      <c r="L1145" s="10"/>
      <c r="M1145" s="22"/>
      <c r="N1145" s="12"/>
      <c r="O1145" s="10"/>
      <c r="Q1145" s="15"/>
      <c r="R1145" s="15"/>
      <c r="S1145" s="15"/>
      <c r="T1145" s="15"/>
      <c r="W1145" s="12"/>
      <c r="X1145" s="12"/>
    </row>
    <row r="1146" customFormat="false" ht="12.8" hidden="false" customHeight="false" outlineLevel="0" collapsed="false">
      <c r="E1146" s="12"/>
      <c r="F1146" s="13"/>
      <c r="G1146" s="6"/>
      <c r="H1146" s="15"/>
      <c r="I1146" s="15"/>
      <c r="J1146" s="15"/>
      <c r="K1146" s="15"/>
      <c r="L1146" s="10"/>
      <c r="M1146" s="22"/>
      <c r="N1146" s="12"/>
      <c r="O1146" s="10"/>
      <c r="W1146" s="12"/>
      <c r="X1146" s="12"/>
    </row>
    <row r="1147" customFormat="false" ht="12.8" hidden="false" customHeight="false" outlineLevel="0" collapsed="false">
      <c r="E1147" s="12"/>
      <c r="F1147" s="13"/>
      <c r="G1147" s="6"/>
      <c r="H1147" s="15"/>
      <c r="I1147" s="15"/>
      <c r="J1147" s="15"/>
      <c r="K1147" s="15"/>
      <c r="L1147" s="10"/>
      <c r="M1147" s="197"/>
      <c r="N1147" s="10"/>
      <c r="O1147" s="10"/>
      <c r="W1147" s="12"/>
      <c r="X1147" s="12"/>
    </row>
    <row r="1148" customFormat="false" ht="12.8" hidden="false" customHeight="false" outlineLevel="0" collapsed="false">
      <c r="E1148" s="12"/>
      <c r="F1148" s="13"/>
      <c r="G1148" s="6"/>
      <c r="I1148" s="10"/>
      <c r="J1148" s="10"/>
      <c r="K1148" s="10"/>
      <c r="L1148" s="10"/>
      <c r="M1148" s="197"/>
      <c r="N1148" s="10"/>
      <c r="O1148" s="10"/>
      <c r="W1148" s="12"/>
      <c r="X1148" s="12"/>
    </row>
    <row r="1149" customFormat="false" ht="12.8" hidden="false" customHeight="false" outlineLevel="0" collapsed="false">
      <c r="E1149" s="12"/>
      <c r="F1149" s="10"/>
      <c r="G1149" s="15"/>
      <c r="H1149" s="15"/>
      <c r="I1149" s="15"/>
      <c r="J1149" s="15"/>
      <c r="K1149" s="15"/>
      <c r="L1149" s="10"/>
      <c r="M1149" s="197"/>
      <c r="N1149" s="10"/>
      <c r="O1149" s="10"/>
      <c r="W1149" s="12"/>
      <c r="X1149" s="12"/>
    </row>
    <row r="1150" customFormat="false" ht="12.8" hidden="false" customHeight="false" outlineLevel="0" collapsed="false">
      <c r="E1150" s="12"/>
      <c r="F1150" s="13"/>
      <c r="G1150" s="13"/>
      <c r="H1150" s="13"/>
      <c r="I1150" s="13"/>
      <c r="J1150" s="13"/>
      <c r="K1150" s="13"/>
      <c r="L1150" s="13"/>
      <c r="M1150" s="18"/>
      <c r="N1150" s="10"/>
      <c r="O1150" s="10"/>
      <c r="W1150" s="12"/>
      <c r="X1150" s="12"/>
    </row>
    <row r="1151" customFormat="false" ht="12.8" hidden="false" customHeight="false" outlineLevel="0" collapsed="false">
      <c r="E1151" s="12"/>
      <c r="F1151" s="13"/>
      <c r="G1151" s="15"/>
      <c r="H1151" s="15"/>
      <c r="I1151" s="15"/>
      <c r="J1151" s="15"/>
      <c r="K1151" s="15"/>
      <c r="L1151" s="10"/>
      <c r="M1151" s="22"/>
      <c r="N1151" s="12"/>
      <c r="O1151" s="10"/>
      <c r="W1151" s="12"/>
      <c r="X1151" s="12"/>
    </row>
    <row r="1152" customFormat="false" ht="12.8" hidden="false" customHeight="true" outlineLevel="0" collapsed="false">
      <c r="E1152" s="198"/>
      <c r="F1152" s="13"/>
      <c r="G1152" s="18"/>
      <c r="H1152" s="18"/>
      <c r="I1152" s="18"/>
      <c r="J1152" s="18"/>
      <c r="K1152" s="18"/>
      <c r="L1152" s="10"/>
      <c r="M1152" s="22"/>
      <c r="N1152" s="12"/>
      <c r="O1152" s="10"/>
      <c r="W1152" s="12"/>
      <c r="X1152" s="12"/>
    </row>
    <row r="1153" customFormat="false" ht="12.8" hidden="false" customHeight="false" outlineLevel="0" collapsed="false">
      <c r="E1153" s="198"/>
      <c r="F1153" s="13"/>
      <c r="G1153" s="18"/>
      <c r="H1153" s="18"/>
      <c r="I1153" s="18"/>
      <c r="J1153" s="18"/>
      <c r="K1153" s="18"/>
      <c r="L1153" s="10"/>
      <c r="M1153" s="22"/>
      <c r="N1153" s="12"/>
      <c r="O1153" s="10"/>
      <c r="W1153" s="12"/>
      <c r="X1153" s="12"/>
    </row>
    <row r="1154" customFormat="false" ht="12.8" hidden="false" customHeight="false" outlineLevel="0" collapsed="false">
      <c r="E1154" s="198"/>
      <c r="F1154" s="13"/>
      <c r="G1154" s="18"/>
      <c r="H1154" s="18"/>
      <c r="I1154" s="18"/>
      <c r="J1154" s="18"/>
      <c r="K1154" s="18"/>
      <c r="L1154" s="10"/>
      <c r="M1154" s="22"/>
      <c r="N1154" s="12"/>
      <c r="O1154" s="10"/>
      <c r="W1154" s="12"/>
      <c r="X1154" s="12"/>
    </row>
    <row r="1155" customFormat="false" ht="12.8" hidden="false" customHeight="false" outlineLevel="0" collapsed="false">
      <c r="E1155" s="198"/>
      <c r="F1155" s="13"/>
      <c r="G1155" s="18"/>
      <c r="H1155" s="18"/>
      <c r="I1155" s="18"/>
      <c r="J1155" s="18"/>
      <c r="K1155" s="18"/>
      <c r="L1155" s="10"/>
      <c r="M1155" s="22"/>
      <c r="N1155" s="12"/>
      <c r="O1155" s="10"/>
      <c r="W1155" s="12"/>
      <c r="X1155" s="12"/>
    </row>
    <row r="1156" customFormat="false" ht="12.8" hidden="false" customHeight="false" outlineLevel="0" collapsed="false">
      <c r="E1156" s="12"/>
      <c r="F1156" s="13"/>
      <c r="G1156" s="6"/>
      <c r="H1156" s="15"/>
      <c r="I1156" s="15"/>
      <c r="J1156" s="15"/>
      <c r="K1156" s="15"/>
      <c r="L1156" s="10"/>
      <c r="M1156" s="22"/>
      <c r="N1156" s="12"/>
      <c r="O1156" s="10"/>
      <c r="W1156" s="12"/>
      <c r="X1156" s="12"/>
    </row>
    <row r="1157" customFormat="false" ht="12.8" hidden="false" customHeight="false" outlineLevel="0" collapsed="false">
      <c r="E1157" s="12"/>
      <c r="F1157" s="13"/>
      <c r="G1157" s="6"/>
      <c r="H1157" s="15"/>
      <c r="I1157" s="15"/>
      <c r="J1157" s="15"/>
      <c r="K1157" s="15"/>
      <c r="L1157" s="10"/>
      <c r="M1157" s="22"/>
      <c r="N1157" s="12"/>
      <c r="O1157" s="10"/>
      <c r="W1157" s="12"/>
      <c r="X1157" s="12"/>
    </row>
    <row r="1158" customFormat="false" ht="12.8" hidden="false" customHeight="false" outlineLevel="0" collapsed="false">
      <c r="E1158" s="12"/>
      <c r="F1158" s="13"/>
      <c r="G1158" s="6"/>
      <c r="H1158" s="15"/>
      <c r="I1158" s="15"/>
      <c r="J1158" s="15"/>
      <c r="K1158" s="15"/>
      <c r="L1158" s="10"/>
      <c r="M1158" s="22"/>
      <c r="N1158" s="12"/>
      <c r="O1158" s="10"/>
      <c r="W1158" s="12"/>
      <c r="X1158" s="12"/>
    </row>
    <row r="1159" customFormat="false" ht="12.8" hidden="false" customHeight="false" outlineLevel="0" collapsed="false">
      <c r="E1159" s="12"/>
      <c r="F1159" s="13"/>
      <c r="G1159" s="6"/>
      <c r="H1159" s="15"/>
      <c r="I1159" s="15"/>
      <c r="J1159" s="15"/>
      <c r="K1159" s="15"/>
      <c r="L1159" s="10"/>
      <c r="M1159" s="22"/>
      <c r="N1159" s="12"/>
      <c r="O1159" s="12"/>
      <c r="W1159" s="12"/>
      <c r="X1159" s="12"/>
    </row>
    <row r="1160" customFormat="false" ht="12.8" hidden="false" customHeight="false" outlineLevel="0" collapsed="false">
      <c r="E1160" s="12"/>
      <c r="F1160" s="13"/>
      <c r="G1160" s="15"/>
      <c r="H1160" s="15"/>
      <c r="I1160" s="15"/>
      <c r="J1160" s="15"/>
      <c r="K1160" s="15"/>
      <c r="L1160" s="10"/>
      <c r="M1160" s="15"/>
      <c r="N1160" s="12"/>
      <c r="O1160" s="12"/>
      <c r="W1160" s="12"/>
      <c r="X1160" s="12"/>
    </row>
    <row r="1161" customFormat="false" ht="12.8" hidden="false" customHeight="false" outlineLevel="0" collapsed="false">
      <c r="E1161" s="18"/>
      <c r="F1161" s="13"/>
      <c r="G1161" s="199"/>
      <c r="H1161" s="200"/>
      <c r="I1161" s="199"/>
      <c r="J1161" s="199"/>
      <c r="K1161" s="199"/>
      <c r="L1161" s="10"/>
      <c r="M1161" s="22"/>
      <c r="N1161" s="12"/>
      <c r="O1161" s="12"/>
      <c r="W1161" s="12"/>
      <c r="X1161" s="12"/>
    </row>
    <row r="1162" customFormat="false" ht="12.8" hidden="false" customHeight="false" outlineLevel="0" collapsed="false">
      <c r="E1162" s="15"/>
      <c r="F1162" s="13"/>
      <c r="G1162" s="199"/>
      <c r="H1162" s="200"/>
      <c r="I1162" s="199"/>
      <c r="J1162" s="199"/>
      <c r="K1162" s="199"/>
      <c r="L1162" s="10"/>
      <c r="M1162" s="12"/>
      <c r="W1162" s="12"/>
      <c r="X1162" s="12"/>
    </row>
    <row r="1163" customFormat="false" ht="12.8" hidden="false" customHeight="false" outlineLevel="0" collapsed="false">
      <c r="E1163" s="15"/>
      <c r="F1163" s="13"/>
      <c r="G1163" s="199"/>
      <c r="H1163" s="200"/>
      <c r="I1163" s="199"/>
      <c r="J1163" s="199"/>
      <c r="K1163" s="199"/>
      <c r="L1163" s="10"/>
      <c r="M1163" s="12"/>
      <c r="W1163" s="12"/>
      <c r="X1163" s="12"/>
    </row>
    <row r="1164" customFormat="false" ht="12.8" hidden="false" customHeight="false" outlineLevel="0" collapsed="false">
      <c r="W1164" s="12"/>
      <c r="X1164" s="12"/>
    </row>
    <row r="1165" customFormat="false" ht="12.8" hidden="false" customHeight="false" outlineLevel="0" collapsed="false">
      <c r="W1165" s="12"/>
      <c r="X1165" s="12"/>
    </row>
    <row r="1166" customFormat="false" ht="12.8" hidden="false" customHeight="false" outlineLevel="0" collapsed="false">
      <c r="W1166" s="12"/>
      <c r="X1166" s="12"/>
    </row>
    <row r="1167" customFormat="false" ht="12.8" hidden="false" customHeight="false" outlineLevel="0" collapsed="false">
      <c r="W1167" s="12"/>
      <c r="X1167" s="12"/>
    </row>
    <row r="1168" customFormat="false" ht="12.8" hidden="false" customHeight="false" outlineLevel="0" collapsed="false">
      <c r="W1168" s="12"/>
      <c r="X1168" s="12"/>
    </row>
    <row r="1169" customFormat="false" ht="12.8" hidden="false" customHeight="false" outlineLevel="0" collapsed="false">
      <c r="W1169" s="12"/>
      <c r="X1169" s="12"/>
    </row>
    <row r="1170" customFormat="false" ht="12.8" hidden="false" customHeight="false" outlineLevel="0" collapsed="false">
      <c r="W1170" s="12"/>
      <c r="X1170" s="12"/>
    </row>
    <row r="1171" customFormat="false" ht="12.8" hidden="false" customHeight="false" outlineLevel="0" collapsed="false">
      <c r="W1171" s="12"/>
      <c r="X1171" s="12"/>
    </row>
    <row r="1172" customFormat="false" ht="12.8" hidden="false" customHeight="false" outlineLevel="0" collapsed="false">
      <c r="W1172" s="12"/>
      <c r="X1172" s="12"/>
    </row>
    <row r="1173" customFormat="false" ht="12.8" hidden="false" customHeight="false" outlineLevel="0" collapsed="false">
      <c r="W1173" s="12"/>
      <c r="X1173" s="12"/>
    </row>
    <row r="1174" customFormat="false" ht="12.8" hidden="false" customHeight="false" outlineLevel="0" collapsed="false">
      <c r="W1174" s="12"/>
      <c r="X1174" s="12"/>
    </row>
    <row r="1175" customFormat="false" ht="12.8" hidden="false" customHeight="false" outlineLevel="0" collapsed="false">
      <c r="W1175" s="12"/>
      <c r="X1175" s="12"/>
    </row>
    <row r="1176" customFormat="false" ht="12.8" hidden="false" customHeight="false" outlineLevel="0" collapsed="false">
      <c r="W1176" s="12"/>
      <c r="X1176" s="12"/>
    </row>
    <row r="1177" customFormat="false" ht="12.8" hidden="false" customHeight="false" outlineLevel="0" collapsed="false">
      <c r="W1177" s="12"/>
      <c r="X1177" s="12"/>
    </row>
    <row r="1178" customFormat="false" ht="12.8" hidden="false" customHeight="false" outlineLevel="0" collapsed="false">
      <c r="W1178" s="12"/>
      <c r="X1178" s="12"/>
    </row>
    <row r="1179" customFormat="false" ht="12.8" hidden="false" customHeight="false" outlineLevel="0" collapsed="false">
      <c r="W1179" s="12"/>
      <c r="X1179" s="12"/>
    </row>
    <row r="1180" customFormat="false" ht="12.8" hidden="false" customHeight="false" outlineLevel="0" collapsed="false">
      <c r="W1180" s="12"/>
      <c r="X1180" s="12"/>
    </row>
    <row r="1181" customFormat="false" ht="12.8" hidden="false" customHeight="false" outlineLevel="0" collapsed="false">
      <c r="W1181" s="12"/>
      <c r="X1181" s="12"/>
    </row>
    <row r="1182" customFormat="false" ht="12.8" hidden="false" customHeight="false" outlineLevel="0" collapsed="false">
      <c r="W1182" s="12"/>
      <c r="X1182" s="12"/>
    </row>
    <row r="1183" customFormat="false" ht="12.8" hidden="false" customHeight="false" outlineLevel="0" collapsed="false">
      <c r="W1183" s="12"/>
      <c r="X1183" s="12"/>
    </row>
    <row r="1184" customFormat="false" ht="12.8" hidden="false" customHeight="false" outlineLevel="0" collapsed="false">
      <c r="W1184" s="12"/>
      <c r="X1184" s="12"/>
    </row>
    <row r="1185" customFormat="false" ht="12.8" hidden="false" customHeight="false" outlineLevel="0" collapsed="false">
      <c r="W1185" s="12"/>
      <c r="X1185" s="12"/>
    </row>
    <row r="1186" customFormat="false" ht="12.8" hidden="false" customHeight="false" outlineLevel="0" collapsed="false">
      <c r="W1186" s="12"/>
      <c r="X1186" s="12"/>
    </row>
    <row r="1187" customFormat="false" ht="12.8" hidden="false" customHeight="false" outlineLevel="0" collapsed="false">
      <c r="W1187" s="12"/>
      <c r="X1187" s="12"/>
    </row>
    <row r="1188" customFormat="false" ht="12.8" hidden="false" customHeight="false" outlineLevel="0" collapsed="false">
      <c r="W1188" s="12"/>
      <c r="X1188" s="12"/>
    </row>
    <row r="1189" customFormat="false" ht="12.8" hidden="false" customHeight="false" outlineLevel="0" collapsed="false">
      <c r="W1189" s="12"/>
      <c r="X1189" s="12"/>
    </row>
    <row r="1190" customFormat="false" ht="12.8" hidden="false" customHeight="false" outlineLevel="0" collapsed="false">
      <c r="W1190" s="12"/>
      <c r="X1190" s="12"/>
    </row>
    <row r="1191" customFormat="false" ht="12.8" hidden="false" customHeight="false" outlineLevel="0" collapsed="false">
      <c r="W1191" s="12"/>
      <c r="X1191" s="12"/>
    </row>
    <row r="1192" customFormat="false" ht="12.8" hidden="false" customHeight="false" outlineLevel="0" collapsed="false">
      <c r="W1192" s="12"/>
      <c r="X1192" s="12"/>
    </row>
    <row r="1193" customFormat="false" ht="12.8" hidden="false" customHeight="false" outlineLevel="0" collapsed="false">
      <c r="W1193" s="12"/>
      <c r="X1193" s="12"/>
    </row>
    <row r="1194" customFormat="false" ht="12.8" hidden="false" customHeight="false" outlineLevel="0" collapsed="false">
      <c r="W1194" s="12"/>
      <c r="X1194" s="12"/>
    </row>
    <row r="1195" customFormat="false" ht="12.8" hidden="false" customHeight="false" outlineLevel="0" collapsed="false">
      <c r="W1195" s="12"/>
      <c r="X1195" s="12"/>
    </row>
    <row r="1196" customFormat="false" ht="12.8" hidden="false" customHeight="false" outlineLevel="0" collapsed="false">
      <c r="W1196" s="12"/>
      <c r="X1196" s="12"/>
    </row>
    <row r="1197" customFormat="false" ht="12.8" hidden="false" customHeight="false" outlineLevel="0" collapsed="false">
      <c r="W1197" s="12"/>
      <c r="X1197" s="12"/>
    </row>
    <row r="1198" customFormat="false" ht="12.8" hidden="false" customHeight="false" outlineLevel="0" collapsed="false">
      <c r="W1198" s="12"/>
      <c r="X1198" s="12"/>
    </row>
    <row r="1199" customFormat="false" ht="12.8" hidden="false" customHeight="false" outlineLevel="0" collapsed="false">
      <c r="W1199" s="12"/>
      <c r="X1199" s="12"/>
    </row>
    <row r="1200" customFormat="false" ht="12.8" hidden="false" customHeight="false" outlineLevel="0" collapsed="false">
      <c r="W1200" s="12"/>
      <c r="X1200" s="12"/>
    </row>
    <row r="1201" customFormat="false" ht="12.8" hidden="false" customHeight="false" outlineLevel="0" collapsed="false">
      <c r="W1201" s="12"/>
      <c r="X1201" s="12"/>
    </row>
    <row r="1202" customFormat="false" ht="12.8" hidden="false" customHeight="false" outlineLevel="0" collapsed="false">
      <c r="W1202" s="12"/>
      <c r="X1202" s="12"/>
    </row>
    <row r="1203" customFormat="false" ht="12.8" hidden="false" customHeight="false" outlineLevel="0" collapsed="false">
      <c r="W1203" s="12"/>
      <c r="X1203" s="12"/>
    </row>
    <row r="1204" customFormat="false" ht="12.8" hidden="false" customHeight="false" outlineLevel="0" collapsed="false">
      <c r="W1204" s="12"/>
      <c r="X1204" s="12"/>
    </row>
    <row r="1205" customFormat="false" ht="12.8" hidden="false" customHeight="false" outlineLevel="0" collapsed="false">
      <c r="W1205" s="12"/>
      <c r="X1205" s="12"/>
    </row>
    <row r="1206" customFormat="false" ht="12.8" hidden="false" customHeight="false" outlineLevel="0" collapsed="false">
      <c r="W1206" s="12"/>
      <c r="X1206" s="12"/>
    </row>
    <row r="1207" customFormat="false" ht="12.8" hidden="false" customHeight="false" outlineLevel="0" collapsed="false">
      <c r="W1207" s="12"/>
      <c r="X1207" s="12"/>
    </row>
    <row r="1208" customFormat="false" ht="12.8" hidden="false" customHeight="false" outlineLevel="0" collapsed="false">
      <c r="W1208" s="12"/>
      <c r="X1208" s="12"/>
    </row>
    <row r="1209" customFormat="false" ht="12.8" hidden="false" customHeight="false" outlineLevel="0" collapsed="false">
      <c r="W1209" s="12"/>
      <c r="X1209" s="12"/>
    </row>
    <row r="1210" customFormat="false" ht="12.8" hidden="false" customHeight="false" outlineLevel="0" collapsed="false">
      <c r="W1210" s="12"/>
      <c r="X1210" s="12"/>
    </row>
    <row r="1211" customFormat="false" ht="12.8" hidden="false" customHeight="false" outlineLevel="0" collapsed="false">
      <c r="W1211" s="12"/>
      <c r="X1211" s="12"/>
    </row>
    <row r="1212" customFormat="false" ht="12.8" hidden="false" customHeight="false" outlineLevel="0" collapsed="false">
      <c r="W1212" s="12"/>
      <c r="X1212" s="12"/>
    </row>
    <row r="1213" customFormat="false" ht="12.8" hidden="false" customHeight="false" outlineLevel="0" collapsed="false">
      <c r="W1213" s="12"/>
      <c r="X1213" s="12"/>
    </row>
    <row r="1214" customFormat="false" ht="12.8" hidden="false" customHeight="false" outlineLevel="0" collapsed="false">
      <c r="W1214" s="12"/>
      <c r="X1214" s="12"/>
    </row>
    <row r="1215" customFormat="false" ht="12.8" hidden="false" customHeight="false" outlineLevel="0" collapsed="false">
      <c r="W1215" s="12"/>
      <c r="X1215" s="12"/>
    </row>
    <row r="1216" customFormat="false" ht="12.8" hidden="false" customHeight="false" outlineLevel="0" collapsed="false">
      <c r="W1216" s="12"/>
      <c r="X1216" s="12"/>
    </row>
    <row r="1217" customFormat="false" ht="12.8" hidden="false" customHeight="false" outlineLevel="0" collapsed="false">
      <c r="W1217" s="12"/>
      <c r="X1217" s="12"/>
    </row>
    <row r="1218" customFormat="false" ht="12.8" hidden="false" customHeight="false" outlineLevel="0" collapsed="false">
      <c r="W1218" s="12"/>
      <c r="X1218" s="12"/>
    </row>
    <row r="1219" customFormat="false" ht="12.8" hidden="false" customHeight="false" outlineLevel="0" collapsed="false">
      <c r="W1219" s="201"/>
      <c r="X1219" s="201"/>
    </row>
  </sheetData>
  <mergeCells count="38">
    <mergeCell ref="A1:V1"/>
    <mergeCell ref="A2:V2"/>
    <mergeCell ref="A3:V3"/>
    <mergeCell ref="O7:X7"/>
    <mergeCell ref="A8:A9"/>
    <mergeCell ref="B8:B9"/>
    <mergeCell ref="C8:C9"/>
    <mergeCell ref="D8:D9"/>
    <mergeCell ref="E8:E9"/>
    <mergeCell ref="F8:F9"/>
    <mergeCell ref="G8:G9"/>
    <mergeCell ref="H8:K8"/>
    <mergeCell ref="L8:L9"/>
    <mergeCell ref="M8:M9"/>
    <mergeCell ref="H1115:K1115"/>
    <mergeCell ref="H1116:N1116"/>
    <mergeCell ref="H1117:N1117"/>
    <mergeCell ref="H1118:N1118"/>
    <mergeCell ref="A1119:M1119"/>
    <mergeCell ref="A1120:V1120"/>
    <mergeCell ref="A1121:V1121"/>
    <mergeCell ref="A1122:V1122"/>
    <mergeCell ref="A1123:V1123"/>
    <mergeCell ref="A1124:V1124"/>
    <mergeCell ref="A1125:V1125"/>
    <mergeCell ref="G1131:K1131"/>
    <mergeCell ref="G1132:K1132"/>
    <mergeCell ref="G1133:K1133"/>
    <mergeCell ref="G1134:K1134"/>
    <mergeCell ref="G1140:K1140"/>
    <mergeCell ref="F1141:L1141"/>
    <mergeCell ref="G1142:K1142"/>
    <mergeCell ref="G1143:K1143"/>
    <mergeCell ref="G1149:K1149"/>
    <mergeCell ref="F1150:L1150"/>
    <mergeCell ref="G1151:K1151"/>
    <mergeCell ref="G1152:K1152"/>
    <mergeCell ref="G1160:I1160"/>
  </mergeCells>
  <conditionalFormatting sqref="I9">
    <cfRule type="cellIs" priority="2" operator="equal" aboveAverage="0" equalAverage="0" bottom="0" percent="0" rank="0" text="" dxfId="0">
      <formula>0</formula>
    </cfRule>
  </conditionalFormatting>
  <conditionalFormatting sqref="I9">
    <cfRule type="cellIs" priority="3" operator="equal" aboveAverage="0" equalAverage="0" bottom="0" percent="0" rank="0" text="" dxfId="1">
      <formula>0</formula>
    </cfRule>
  </conditionalFormatting>
  <conditionalFormatting sqref="P848:V848 P847:S847 P749:S749 P763:S763 P820:R822 S821:T822 P823:T827 P828:R830 S829:T830 V832 V837 V834:V835 U838:V838 P849:T849 V849 P850:V850 P851:S852 U852:V852 S786:T786 P853:R854 P855:T855 P858:T858 P859:U859 P860:T862 V860:V862 U862 P863:V867 S779:T781 P870:V870 P868:P869 R869:V869 P871:T871 V872 P872:R872 T872 P875:S875 U875 V851 P1:V6 P17:V22 P754:V755 P768:V770 P778:R783 U778:U783 S783:T783 P784:V785 U786:V811 P817:V818 P831:T832 P833:V834 U845:V846 P835:T846 P856:V857 Q868:V868 P873:V874 P709:Q748 O98 O128 O207 O235 O285 P8:X11 W235 W241:X244 W246:X249 P251:X251 V253:X253 W726 P709:V741 P742:U748 P750:U753 V742:V753 P764:U767 P756:U762 V756:V767 P771:U777 V771:V783 P786:R816 T812:V816 T787 S787:S816 P235:V250 U840:U844 V839:V844 W923 P943:V945 P946:U950 P207:P209 P1107:V1115 P1117:X1118 W308:X308 W335:X335 W402:X402 W675:X675 P876:V941 P951:V965 P967:V981 P1067:V1070 P1072:V1105 W1115:X1115 P98:V126 P252:V283 P328:V355 P819:T819 V819 V829:V830 V821:V827 U819:U832 P983:V1007 P1008:W1008 P1009:V1031 P1033:V1065 P213:P233 Q207:V233 P285:V326 P128:V205 P24:V96 P357:V707 P1119:V65568">
    <cfRule type="cellIs" priority="4" operator="lessThan" aboveAverage="0" equalAverage="0" bottom="0" percent="0" rank="0" text="" dxfId="2">
      <formula>0</formula>
    </cfRule>
    <cfRule type="cellIs" priority="5" operator="equal" aboveAverage="0" equalAverage="0" bottom="0" percent="0" rank="0" text="" dxfId="3">
      <formula>0</formula>
    </cfRule>
  </conditionalFormatting>
  <conditionalFormatting sqref="S778:S781 S783 S786:S816">
    <cfRule type="cellIs" priority="6" operator="lessThan" aboveAverage="0" equalAverage="0" bottom="0" percent="0" rank="0" text="" dxfId="4">
      <formula>0</formula>
    </cfRule>
    <cfRule type="cellIs" priority="7" operator="equal" aboveAverage="0" equalAverage="0" bottom="0" percent="0" rank="0" text="" dxfId="5">
      <formula>0</formula>
    </cfRule>
  </conditionalFormatting>
  <conditionalFormatting sqref="U837">
    <cfRule type="cellIs" priority="8" operator="lessThan" aboveAverage="0" equalAverage="0" bottom="0" percent="0" rank="0" text="" dxfId="6">
      <formula>0</formula>
    </cfRule>
    <cfRule type="cellIs" priority="9" operator="equal" aboveAverage="0" equalAverage="0" bottom="0" percent="0" rank="0" text="" dxfId="7">
      <formula>0</formula>
    </cfRule>
  </conditionalFormatting>
  <conditionalFormatting sqref="U835:V835">
    <cfRule type="cellIs" priority="10" operator="lessThan" aboveAverage="0" equalAverage="0" bottom="0" percent="0" rank="0" text="" dxfId="8">
      <formula>0</formula>
    </cfRule>
    <cfRule type="cellIs" priority="11" operator="equal" aboveAverage="0" equalAverage="0" bottom="0" percent="0" rank="0" text="" dxfId="9">
      <formula>0</formula>
    </cfRule>
  </conditionalFormatting>
  <conditionalFormatting sqref="U749">
    <cfRule type="cellIs" priority="12" operator="lessThan" aboveAverage="0" equalAverage="0" bottom="0" percent="0" rank="0" text="" dxfId="10">
      <formula>0</formula>
    </cfRule>
    <cfRule type="cellIs" priority="13" operator="equal" aboveAverage="0" equalAverage="0" bottom="0" percent="0" rank="0" text="" dxfId="11">
      <formula>0</formula>
    </cfRule>
  </conditionalFormatting>
  <conditionalFormatting sqref="U763">
    <cfRule type="cellIs" priority="14" operator="lessThan" aboveAverage="0" equalAverage="0" bottom="0" percent="0" rank="0" text="" dxfId="12">
      <formula>0</formula>
    </cfRule>
    <cfRule type="cellIs" priority="15" operator="equal" aboveAverage="0" equalAverage="0" bottom="0" percent="0" rank="0" text="" dxfId="13">
      <formula>0</formula>
    </cfRule>
  </conditionalFormatting>
  <conditionalFormatting sqref="S820:T822 S829:T830 V829:V830 V820:V822">
    <cfRule type="cellIs" priority="16" operator="lessThan" aboveAverage="0" equalAverage="0" bottom="0" percent="0" rank="0" text="" dxfId="14">
      <formula>0</formula>
    </cfRule>
    <cfRule type="cellIs" priority="17" operator="equal" aboveAverage="0" equalAverage="0" bottom="0" percent="0" rank="0" text="" dxfId="15">
      <formula>0</formula>
    </cfRule>
  </conditionalFormatting>
  <conditionalFormatting sqref="S828:T830 V828:V830">
    <cfRule type="cellIs" priority="18" operator="lessThan" aboveAverage="0" equalAverage="0" bottom="0" percent="0" rank="0" text="" dxfId="16">
      <formula>0</formula>
    </cfRule>
    <cfRule type="cellIs" priority="19" operator="equal" aboveAverage="0" equalAverage="0" bottom="0" percent="0" rank="0" text="" dxfId="17">
      <formula>0</formula>
    </cfRule>
  </conditionalFormatting>
  <conditionalFormatting sqref="V831:V832">
    <cfRule type="cellIs" priority="20" operator="lessThan" aboveAverage="0" equalAverage="0" bottom="0" percent="0" rank="0" text="" dxfId="18">
      <formula>0</formula>
    </cfRule>
    <cfRule type="cellIs" priority="21" operator="equal" aboveAverage="0" equalAverage="0" bottom="0" percent="0" rank="0" text="" dxfId="19">
      <formula>0</formula>
    </cfRule>
  </conditionalFormatting>
  <conditionalFormatting sqref="V836">
    <cfRule type="cellIs" priority="22" operator="lessThan" aboveAverage="0" equalAverage="0" bottom="0" percent="0" rank="0" text="" dxfId="20">
      <formula>0</formula>
    </cfRule>
    <cfRule type="cellIs" priority="23" operator="equal" aboveAverage="0" equalAverage="0" bottom="0" percent="0" rank="0" text="" dxfId="21">
      <formula>0</formula>
    </cfRule>
  </conditionalFormatting>
  <conditionalFormatting sqref="V836">
    <cfRule type="cellIs" priority="24" operator="lessThan" aboveAverage="0" equalAverage="0" bottom="0" percent="0" rank="0" text="" dxfId="22">
      <formula>0</formula>
    </cfRule>
    <cfRule type="cellIs" priority="25" operator="equal" aboveAverage="0" equalAverage="0" bottom="0" percent="0" rank="0" text="" dxfId="23">
      <formula>0</formula>
    </cfRule>
  </conditionalFormatting>
  <conditionalFormatting sqref="U839">
    <cfRule type="cellIs" priority="26" operator="lessThan" aboveAverage="0" equalAverage="0" bottom="0" percent="0" rank="0" text="" dxfId="24">
      <formula>0</formula>
    </cfRule>
    <cfRule type="cellIs" priority="27" operator="equal" aboveAverage="0" equalAverage="0" bottom="0" percent="0" rank="0" text="" dxfId="25">
      <formula>0</formula>
    </cfRule>
  </conditionalFormatting>
  <conditionalFormatting sqref="T847">
    <cfRule type="cellIs" priority="28" operator="lessThan" aboveAverage="0" equalAverage="0" bottom="0" percent="0" rank="0" text="" dxfId="26">
      <formula>0</formula>
    </cfRule>
    <cfRule type="cellIs" priority="29" operator="equal" aboveAverage="0" equalAverage="0" bottom="0" percent="0" rank="0" text="" dxfId="27">
      <formula>0</formula>
    </cfRule>
  </conditionalFormatting>
  <conditionalFormatting sqref="V847">
    <cfRule type="cellIs" priority="30" operator="lessThan" aboveAverage="0" equalAverage="0" bottom="0" percent="0" rank="0" text="" dxfId="28">
      <formula>0</formula>
    </cfRule>
    <cfRule type="cellIs" priority="31" operator="equal" aboveAverage="0" equalAverage="0" bottom="0" percent="0" rank="0" text="" dxfId="29">
      <formula>0</formula>
    </cfRule>
  </conditionalFormatting>
  <conditionalFormatting sqref="T852">
    <cfRule type="cellIs" priority="32" operator="lessThan" aboveAverage="0" equalAverage="0" bottom="0" percent="0" rank="0" text="" dxfId="30">
      <formula>0</formula>
    </cfRule>
    <cfRule type="cellIs" priority="33" operator="equal" aboveAverage="0" equalAverage="0" bottom="0" percent="0" rank="0" text="" dxfId="31">
      <formula>0</formula>
    </cfRule>
  </conditionalFormatting>
  <conditionalFormatting sqref="T788:T806">
    <cfRule type="cellIs" priority="34" operator="lessThan" aboveAverage="0" equalAverage="0" bottom="0" percent="0" rank="0" text="" dxfId="32">
      <formula>0</formula>
    </cfRule>
    <cfRule type="cellIs" priority="35" operator="equal" aboveAverage="0" equalAverage="0" bottom="0" percent="0" rank="0" text="" dxfId="33">
      <formula>0</formula>
    </cfRule>
  </conditionalFormatting>
  <conditionalFormatting sqref="T788:T806">
    <cfRule type="cellIs" priority="36" operator="lessThan" aboveAverage="0" equalAverage="0" bottom="0" percent="0" rank="0" text="" dxfId="34">
      <formula>0</formula>
    </cfRule>
    <cfRule type="cellIs" priority="37" operator="equal" aboveAverage="0" equalAverage="0" bottom="0" percent="0" rank="0" text="" dxfId="35">
      <formula>0</formula>
    </cfRule>
  </conditionalFormatting>
  <conditionalFormatting sqref="V853:V855">
    <cfRule type="cellIs" priority="38" operator="lessThan" aboveAverage="0" equalAverage="0" bottom="0" percent="0" rank="0" text="" dxfId="36">
      <formula>0</formula>
    </cfRule>
    <cfRule type="cellIs" priority="39" operator="equal" aboveAverage="0" equalAverage="0" bottom="0" percent="0" rank="0" text="" dxfId="37">
      <formula>0</formula>
    </cfRule>
  </conditionalFormatting>
  <conditionalFormatting sqref="S853:T854">
    <cfRule type="cellIs" priority="40" operator="lessThan" aboveAverage="0" equalAverage="0" bottom="0" percent="0" rank="0" text="" dxfId="38">
      <formula>0</formula>
    </cfRule>
    <cfRule type="cellIs" priority="41" operator="equal" aboveAverage="0" equalAverage="0" bottom="0" percent="0" rank="0" text="" dxfId="39">
      <formula>0</formula>
    </cfRule>
  </conditionalFormatting>
  <conditionalFormatting sqref="U853:U855">
    <cfRule type="cellIs" priority="42" operator="lessThan" aboveAverage="0" equalAverage="0" bottom="0" percent="0" rank="0" text="" dxfId="40">
      <formula>0</formula>
    </cfRule>
    <cfRule type="cellIs" priority="43" operator="equal" aboveAverage="0" equalAverage="0" bottom="0" percent="0" rank="0" text="" dxfId="41">
      <formula>0</formula>
    </cfRule>
  </conditionalFormatting>
  <conditionalFormatting sqref="V858">
    <cfRule type="cellIs" priority="44" operator="lessThan" aboveAverage="0" equalAverage="0" bottom="0" percent="0" rank="0" text="" dxfId="42">
      <formula>0</formula>
    </cfRule>
    <cfRule type="cellIs" priority="45" operator="equal" aboveAverage="0" equalAverage="0" bottom="0" percent="0" rank="0" text="" dxfId="43">
      <formula>0</formula>
    </cfRule>
  </conditionalFormatting>
  <conditionalFormatting sqref="U858">
    <cfRule type="cellIs" priority="46" operator="lessThan" aboveAverage="0" equalAverage="0" bottom="0" percent="0" rank="0" text="" dxfId="44">
      <formula>0</formula>
    </cfRule>
    <cfRule type="cellIs" priority="47" operator="equal" aboveAverage="0" equalAverage="0" bottom="0" percent="0" rank="0" text="" dxfId="45">
      <formula>0</formula>
    </cfRule>
  </conditionalFormatting>
  <conditionalFormatting sqref="U860">
    <cfRule type="cellIs" priority="48" operator="lessThan" aboveAverage="0" equalAverage="0" bottom="0" percent="0" rank="0" text="" dxfId="46">
      <formula>0</formula>
    </cfRule>
    <cfRule type="cellIs" priority="49" operator="equal" aboveAverage="0" equalAverage="0" bottom="0" percent="0" rank="0" text="" dxfId="47">
      <formula>0</formula>
    </cfRule>
  </conditionalFormatting>
  <conditionalFormatting sqref="U861:U862">
    <cfRule type="cellIs" priority="50" operator="lessThan" aboveAverage="0" equalAverage="0" bottom="0" percent="0" rank="0" text="" dxfId="48">
      <formula>0</formula>
    </cfRule>
    <cfRule type="cellIs" priority="51" operator="equal" aboveAverage="0" equalAverage="0" bottom="0" percent="0" rank="0" text="" dxfId="49">
      <formula>0</formula>
    </cfRule>
  </conditionalFormatting>
  <conditionalFormatting sqref="T807:T810">
    <cfRule type="cellIs" priority="52" operator="lessThan" aboveAverage="0" equalAverage="0" bottom="0" percent="0" rank="0" text="" dxfId="50">
      <formula>0</formula>
    </cfRule>
    <cfRule type="cellIs" priority="53" operator="equal" aboveAverage="0" equalAverage="0" bottom="0" percent="0" rank="0" text="" dxfId="51">
      <formula>0</formula>
    </cfRule>
  </conditionalFormatting>
  <conditionalFormatting sqref="T807:T810">
    <cfRule type="cellIs" priority="54" operator="lessThan" aboveAverage="0" equalAverage="0" bottom="0" percent="0" rank="0" text="" dxfId="52">
      <formula>0</formula>
    </cfRule>
    <cfRule type="cellIs" priority="55" operator="equal" aboveAverage="0" equalAverage="0" bottom="0" percent="0" rank="0" text="" dxfId="53">
      <formula>0</formula>
    </cfRule>
  </conditionalFormatting>
  <conditionalFormatting sqref="S782:T782">
    <cfRule type="cellIs" priority="56" operator="lessThan" aboveAverage="0" equalAverage="0" bottom="0" percent="0" rank="0" text="" dxfId="54">
      <formula>0</formula>
    </cfRule>
    <cfRule type="cellIs" priority="57" operator="equal" aboveAverage="0" equalAverage="0" bottom="0" percent="0" rank="0" text="" dxfId="55">
      <formula>0</formula>
    </cfRule>
  </conditionalFormatting>
  <conditionalFormatting sqref="Q869">
    <cfRule type="cellIs" priority="58" operator="lessThan" aboveAverage="0" equalAverage="0" bottom="0" percent="0" rank="0" text="" dxfId="56">
      <formula>0</formula>
    </cfRule>
    <cfRule type="cellIs" priority="59" operator="equal" aboveAverage="0" equalAverage="0" bottom="0" percent="0" rank="0" text="" dxfId="57">
      <formula>0</formula>
    </cfRule>
  </conditionalFormatting>
  <conditionalFormatting sqref="V871">
    <cfRule type="cellIs" priority="60" operator="lessThan" aboveAverage="0" equalAverage="0" bottom="0" percent="0" rank="0" text="" dxfId="58">
      <formula>0</formula>
    </cfRule>
    <cfRule type="cellIs" priority="61" operator="equal" aboveAverage="0" equalAverage="0" bottom="0" percent="0" rank="0" text="" dxfId="59">
      <formula>0</formula>
    </cfRule>
  </conditionalFormatting>
  <conditionalFormatting sqref="U871">
    <cfRule type="cellIs" priority="62" operator="lessThan" aboveAverage="0" equalAverage="0" bottom="0" percent="0" rank="0" text="" dxfId="60">
      <formula>0</formula>
    </cfRule>
    <cfRule type="cellIs" priority="63" operator="equal" aboveAverage="0" equalAverage="0" bottom="0" percent="0" rank="0" text="" dxfId="61">
      <formula>0</formula>
    </cfRule>
  </conditionalFormatting>
  <conditionalFormatting sqref="S872">
    <cfRule type="cellIs" priority="64" operator="lessThan" aboveAverage="0" equalAverage="0" bottom="0" percent="0" rank="0" text="" dxfId="62">
      <formula>0</formula>
    </cfRule>
    <cfRule type="cellIs" priority="65" operator="equal" aboveAverage="0" equalAverage="0" bottom="0" percent="0" rank="0" text="" dxfId="63">
      <formula>0</formula>
    </cfRule>
  </conditionalFormatting>
  <conditionalFormatting sqref="V875">
    <cfRule type="cellIs" priority="66" operator="lessThan" aboveAverage="0" equalAverage="0" bottom="0" percent="0" rank="0" text="" dxfId="64">
      <formula>0</formula>
    </cfRule>
    <cfRule type="cellIs" priority="67" operator="equal" aboveAverage="0" equalAverage="0" bottom="0" percent="0" rank="0" text="" dxfId="65">
      <formula>0</formula>
    </cfRule>
  </conditionalFormatting>
  <conditionalFormatting sqref="T811">
    <cfRule type="cellIs" priority="68" operator="lessThan" aboveAverage="0" equalAverage="0" bottom="0" percent="0" rank="0" text="" dxfId="66">
      <formula>0</formula>
    </cfRule>
    <cfRule type="cellIs" priority="69" operator="equal" aboveAverage="0" equalAverage="0" bottom="0" percent="0" rank="0" text="" dxfId="67">
      <formula>0</formula>
    </cfRule>
  </conditionalFormatting>
  <conditionalFormatting sqref="T851">
    <cfRule type="cellIs" priority="70" operator="lessThan" aboveAverage="0" equalAverage="0" bottom="0" percent="0" rank="0" text="" dxfId="68">
      <formula>0</formula>
    </cfRule>
    <cfRule type="cellIs" priority="71" operator="equal" aboveAverage="0" equalAverage="0" bottom="0" percent="0" rank="0" text="" dxfId="69">
      <formula>0</formula>
    </cfRule>
  </conditionalFormatting>
  <conditionalFormatting sqref="U851">
    <cfRule type="cellIs" priority="72" operator="lessThan" aboveAverage="0" equalAverage="0" bottom="0" percent="0" rank="0" text="" dxfId="70">
      <formula>0</formula>
    </cfRule>
    <cfRule type="cellIs" priority="73" operator="equal" aboveAverage="0" equalAverage="0" bottom="0" percent="0" rank="0" text="" dxfId="71">
      <formula>0</formula>
    </cfRule>
  </conditionalFormatting>
  <conditionalFormatting sqref="N1:N1048576">
    <cfRule type="cellIs" priority="74" operator="notEqual" aboveAverage="0" equalAverage="0" bottom="0" percent="0" rank="0" text="" dxfId="72">
      <formula>0</formula>
    </cfRule>
    <cfRule type="cellIs" priority="75" operator="equal" aboveAverage="0" equalAverage="0" bottom="0" percent="0" rank="0" text="" dxfId="73">
      <formula>0</formula>
    </cfRule>
  </conditionalFormatting>
  <conditionalFormatting sqref="J9">
    <cfRule type="cellIs" priority="76" operator="equal" aboveAverage="0" equalAverage="0" bottom="0" percent="0" rank="0" text="" dxfId="74">
      <formula>0</formula>
    </cfRule>
  </conditionalFormatting>
  <conditionalFormatting sqref="T875">
    <cfRule type="cellIs" priority="77" operator="lessThan" aboveAverage="0" equalAverage="0" bottom="0" percent="0" rank="0" text="" dxfId="75">
      <formula>0</formula>
    </cfRule>
    <cfRule type="cellIs" priority="78" operator="equal" aboveAverage="0" equalAverage="0" bottom="0" percent="0" rank="0" text="" dxfId="76">
      <formula>0</formula>
    </cfRule>
  </conditionalFormatting>
  <conditionalFormatting sqref="W889:X895">
    <cfRule type="cellIs" priority="79" operator="lessThan" aboveAverage="0" equalAverage="0" bottom="0" percent="0" rank="0" text="" dxfId="77">
      <formula>0</formula>
    </cfRule>
    <cfRule type="cellIs" priority="80" operator="equal" aboveAverage="0" equalAverage="0" bottom="0" percent="0" rank="0" text="" dxfId="78">
      <formula>0</formula>
    </cfRule>
  </conditionalFormatting>
  <conditionalFormatting sqref="W901:W908">
    <cfRule type="cellIs" priority="81" operator="lessThan" aboveAverage="0" equalAverage="0" bottom="0" percent="0" rank="0" text="" dxfId="79">
      <formula>0</formula>
    </cfRule>
    <cfRule type="cellIs" priority="82" operator="equal" aboveAverage="0" equalAverage="0" bottom="0" percent="0" rank="0" text="" dxfId="80">
      <formula>0</formula>
    </cfRule>
  </conditionalFormatting>
  <conditionalFormatting sqref="W917:W922">
    <cfRule type="cellIs" priority="83" operator="lessThan" aboveAverage="0" equalAverage="0" bottom="0" percent="0" rank="0" text="" dxfId="81">
      <formula>0</formula>
    </cfRule>
    <cfRule type="cellIs" priority="84" operator="equal" aboveAverage="0" equalAverage="0" bottom="0" percent="0" rank="0" text="" dxfId="82">
      <formula>0</formula>
    </cfRule>
  </conditionalFormatting>
  <conditionalFormatting sqref="W951:X956">
    <cfRule type="cellIs" priority="85" operator="lessThan" aboveAverage="0" equalAverage="0" bottom="0" percent="0" rank="0" text="" dxfId="83">
      <formula>0</formula>
    </cfRule>
    <cfRule type="cellIs" priority="86" operator="equal" aboveAverage="0" equalAverage="0" bottom="0" percent="0" rank="0" text="" dxfId="84">
      <formula>0</formula>
    </cfRule>
  </conditionalFormatting>
  <conditionalFormatting sqref="V946:X950">
    <cfRule type="cellIs" priority="87" operator="lessThan" aboveAverage="0" equalAverage="0" bottom="0" percent="0" rank="0" text="" dxfId="85">
      <formula>0</formula>
    </cfRule>
    <cfRule type="cellIs" priority="88" operator="equal" aboveAverage="0" equalAverage="0" bottom="0" percent="0" rank="0" text="" dxfId="86">
      <formula>0</formula>
    </cfRule>
  </conditionalFormatting>
  <conditionalFormatting sqref="X960:X965">
    <cfRule type="cellIs" priority="89" operator="lessThan" aboveAverage="0" equalAverage="0" bottom="0" percent="0" rank="0" text="" dxfId="87">
      <formula>0</formula>
    </cfRule>
    <cfRule type="cellIs" priority="90" operator="equal" aboveAverage="0" equalAverage="0" bottom="0" percent="0" rank="0" text="" dxfId="88">
      <formula>0</formula>
    </cfRule>
  </conditionalFormatting>
  <conditionalFormatting sqref="X1036:X1037">
    <cfRule type="cellIs" priority="91" operator="lessThan" aboveAverage="0" equalAverage="0" bottom="0" percent="0" rank="0" text="" dxfId="89">
      <formula>0</formula>
    </cfRule>
    <cfRule type="cellIs" priority="92" operator="equal" aboveAverage="0" equalAverage="0" bottom="0" percent="0" rank="0" text="" dxfId="90">
      <formula>0</formula>
    </cfRule>
  </conditionalFormatting>
  <conditionalFormatting sqref="X1060:X1061">
    <cfRule type="cellIs" priority="93" operator="lessThan" aboveAverage="0" equalAverage="0" bottom="0" percent="0" rank="0" text="" dxfId="91">
      <formula>0</formula>
    </cfRule>
    <cfRule type="cellIs" priority="94" operator="equal" aboveAverage="0" equalAverage="0" bottom="0" percent="0" rank="0" text="" dxfId="92">
      <formula>0</formula>
    </cfRule>
  </conditionalFormatting>
  <conditionalFormatting sqref="X1039:X1040">
    <cfRule type="cellIs" priority="95" operator="lessThan" aboveAverage="0" equalAverage="0" bottom="0" percent="0" rank="0" text="" dxfId="93">
      <formula>0</formula>
    </cfRule>
    <cfRule type="cellIs" priority="96" operator="equal" aboveAverage="0" equalAverage="0" bottom="0" percent="0" rank="0" text="" dxfId="94">
      <formula>0</formula>
    </cfRule>
  </conditionalFormatting>
  <conditionalFormatting sqref="X1063">
    <cfRule type="cellIs" priority="97" operator="lessThan" aboveAverage="0" equalAverage="0" bottom="0" percent="0" rank="0" text="" dxfId="95">
      <formula>0</formula>
    </cfRule>
    <cfRule type="cellIs" priority="98" operator="equal" aboveAverage="0" equalAverage="0" bottom="0" percent="0" rank="0" text="" dxfId="96">
      <formula>0</formula>
    </cfRule>
  </conditionalFormatting>
  <conditionalFormatting sqref="W1051:W1054">
    <cfRule type="cellIs" priority="99" operator="lessThan" aboveAverage="0" equalAverage="0" bottom="0" percent="0" rank="0" text="" dxfId="97">
      <formula>0</formula>
    </cfRule>
    <cfRule type="cellIs" priority="100" operator="equal" aboveAverage="0" equalAverage="0" bottom="0" percent="0" rank="0" text="" dxfId="98">
      <formula>0</formula>
    </cfRule>
  </conditionalFormatting>
  <printOptions headings="false" gridLines="false" gridLinesSet="true" horizontalCentered="true" verticalCentered="false"/>
  <pageMargins left="0.39375" right="0.39375" top="0.659027777777778" bottom="0.659027777777778" header="0.39375" footer="0.3937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>&amp;C&amp;"Arial,Normal"&amp;12CRONOGRAMA FÍSICO FINANCEIRO DETALHADO</oddHeader>
    <oddFooter>&amp;C&amp;"Arial,Normal"&amp;12Página &amp;P</oddFooter>
  </headerFooter>
  <colBreaks count="1" manualBreakCount="1">
    <brk id="22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65534"/>
  <sheetViews>
    <sheetView showFormulas="false" showGridLines="true" showRowColHeaders="true" showZeros="true" rightToLeft="false" tabSelected="false" showOutlineSymbols="true" defaultGridColor="true" view="pageBreakPreview" topLeftCell="A19" colorId="64" zoomScale="100" zoomScaleNormal="100" zoomScalePageLayoutView="100" workbookViewId="0">
      <selection pane="topLeft" activeCell="B18" activeCellId="0" sqref="B18"/>
    </sheetView>
  </sheetViews>
  <sheetFormatPr defaultColWidth="11.0546875" defaultRowHeight="18.65" zeroHeight="false" outlineLevelRow="0" outlineLevelCol="0"/>
  <cols>
    <col collapsed="false" customWidth="true" hidden="false" outlineLevel="0" max="4" min="1" style="202" width="11.51"/>
    <col collapsed="false" customWidth="true" hidden="false" outlineLevel="0" max="5" min="5" style="202" width="42.67"/>
    <col collapsed="false" customWidth="true" hidden="false" outlineLevel="0" max="6" min="6" style="202" width="13.36"/>
    <col collapsed="false" customWidth="true" hidden="false" outlineLevel="0" max="220" min="7" style="202" width="11.51"/>
    <col collapsed="false" customWidth="true" hidden="false" outlineLevel="0" max="1024" min="996" style="0" width="11.52"/>
  </cols>
  <sheetData>
    <row r="1" customFormat="false" ht="18.45" hidden="false" customHeight="true" outlineLevel="0" collapsed="false">
      <c r="A1" s="203" t="s">
        <v>2160</v>
      </c>
      <c r="B1" s="203"/>
      <c r="C1" s="203"/>
      <c r="D1" s="203"/>
      <c r="E1" s="203"/>
      <c r="F1" s="203"/>
    </row>
    <row r="2" customFormat="false" ht="18.45" hidden="false" customHeight="true" outlineLevel="0" collapsed="false">
      <c r="A2" s="204"/>
      <c r="B2" s="205"/>
    </row>
    <row r="3" customFormat="false" ht="18.45" hidden="false" customHeight="true" outlineLevel="0" collapsed="false"/>
    <row r="4" customFormat="false" ht="18.45" hidden="false" customHeight="true" outlineLevel="0" collapsed="false"/>
    <row r="5" customFormat="false" ht="18.45" hidden="false" customHeight="true" outlineLevel="0" collapsed="false"/>
    <row r="6" customFormat="false" ht="18.45" hidden="false" customHeight="true" outlineLevel="0" collapsed="false"/>
    <row r="7" customFormat="false" ht="18.45" hidden="false" customHeight="true" outlineLevel="0" collapsed="false"/>
    <row r="8" customFormat="false" ht="18.45" hidden="false" customHeight="true" outlineLevel="0" collapsed="false"/>
    <row r="9" customFormat="false" ht="18.45" hidden="false" customHeight="true" outlineLevel="0" collapsed="false"/>
    <row r="10" customFormat="false" ht="18.45" hidden="false" customHeight="true" outlineLevel="0" collapsed="false">
      <c r="B10" s="206" t="s">
        <v>2161</v>
      </c>
      <c r="C10" s="206"/>
      <c r="D10" s="206"/>
      <c r="E10" s="206"/>
      <c r="F10" s="206"/>
    </row>
    <row r="11" customFormat="false" ht="18.45" hidden="false" customHeight="true" outlineLevel="0" collapsed="false">
      <c r="B11" s="206" t="s">
        <v>2162</v>
      </c>
      <c r="C11" s="206"/>
      <c r="D11" s="206"/>
      <c r="E11" s="206"/>
      <c r="F11" s="206"/>
    </row>
    <row r="12" customFormat="false" ht="18.45" hidden="false" customHeight="true" outlineLevel="0" collapsed="false">
      <c r="B12" s="206" t="s">
        <v>2163</v>
      </c>
      <c r="C12" s="206"/>
      <c r="D12" s="206"/>
      <c r="E12" s="206"/>
      <c r="F12" s="206"/>
    </row>
    <row r="13" customFormat="false" ht="18.45" hidden="false" customHeight="true" outlineLevel="0" collapsed="false">
      <c r="B13" s="206" t="s">
        <v>2164</v>
      </c>
      <c r="C13" s="206"/>
      <c r="D13" s="206"/>
      <c r="E13" s="206"/>
      <c r="F13" s="206"/>
    </row>
    <row r="14" customFormat="false" ht="18.45" hidden="false" customHeight="true" outlineLevel="0" collapsed="false">
      <c r="B14" s="206" t="s">
        <v>2165</v>
      </c>
      <c r="C14" s="206"/>
      <c r="D14" s="206"/>
      <c r="E14" s="206"/>
      <c r="F14" s="206"/>
    </row>
    <row r="15" customFormat="false" ht="18.45" hidden="false" customHeight="true" outlineLevel="0" collapsed="false">
      <c r="B15" s="206" t="s">
        <v>2166</v>
      </c>
      <c r="C15" s="206"/>
      <c r="D15" s="206"/>
      <c r="E15" s="206"/>
      <c r="F15" s="206"/>
    </row>
    <row r="16" customFormat="false" ht="18.45" hidden="false" customHeight="true" outlineLevel="0" collapsed="false">
      <c r="B16" s="0"/>
      <c r="C16" s="0"/>
      <c r="D16" s="0"/>
    </row>
    <row r="17" customFormat="false" ht="18.45" hidden="false" customHeight="true" outlineLevel="0" collapsed="false">
      <c r="B17" s="0"/>
      <c r="C17" s="0"/>
      <c r="D17" s="0"/>
      <c r="E17" s="0"/>
      <c r="F17" s="0"/>
    </row>
    <row r="18" customFormat="false" ht="42.45" hidden="false" customHeight="true" outlineLevel="0" collapsed="false">
      <c r="A18" s="0"/>
      <c r="B18" s="207" t="s">
        <v>2167</v>
      </c>
      <c r="C18" s="207"/>
      <c r="D18" s="207"/>
      <c r="E18" s="207"/>
      <c r="F18" s="207"/>
    </row>
    <row r="19" customFormat="false" ht="20.1" hidden="false" customHeight="true" outlineLevel="0" collapsed="false">
      <c r="A19" s="0"/>
      <c r="B19" s="208" t="s">
        <v>2168</v>
      </c>
      <c r="C19" s="208" t="s">
        <v>2169</v>
      </c>
      <c r="D19" s="208"/>
      <c r="E19" s="208"/>
      <c r="F19" s="209"/>
    </row>
    <row r="20" customFormat="false" ht="18.65" hidden="false" customHeight="true" outlineLevel="0" collapsed="false">
      <c r="A20" s="0"/>
      <c r="B20" s="208" t="s">
        <v>2170</v>
      </c>
      <c r="C20" s="208" t="s">
        <v>2171</v>
      </c>
      <c r="D20" s="208"/>
      <c r="E20" s="208"/>
      <c r="F20" s="209"/>
    </row>
    <row r="21" customFormat="false" ht="18.65" hidden="false" customHeight="true" outlineLevel="0" collapsed="false">
      <c r="A21" s="0"/>
      <c r="B21" s="208" t="s">
        <v>2172</v>
      </c>
      <c r="C21" s="208" t="s">
        <v>2173</v>
      </c>
      <c r="D21" s="208"/>
      <c r="E21" s="208"/>
      <c r="F21" s="209"/>
    </row>
    <row r="22" customFormat="false" ht="18.65" hidden="false" customHeight="true" outlineLevel="0" collapsed="false">
      <c r="A22" s="0"/>
      <c r="B22" s="208" t="s">
        <v>2174</v>
      </c>
      <c r="C22" s="208" t="s">
        <v>2175</v>
      </c>
      <c r="D22" s="208"/>
      <c r="E22" s="208"/>
      <c r="F22" s="209"/>
    </row>
    <row r="23" customFormat="false" ht="18.65" hidden="false" customHeight="true" outlineLevel="0" collapsed="false">
      <c r="A23" s="0"/>
      <c r="B23" s="208" t="n">
        <v>12</v>
      </c>
      <c r="C23" s="208" t="s">
        <v>2176</v>
      </c>
      <c r="D23" s="208"/>
      <c r="E23" s="208"/>
      <c r="F23" s="209"/>
    </row>
    <row r="24" customFormat="false" ht="18.65" hidden="false" customHeight="true" outlineLevel="0" collapsed="false">
      <c r="A24" s="0"/>
      <c r="B24" s="208" t="s">
        <v>2177</v>
      </c>
      <c r="C24" s="208" t="s">
        <v>2178</v>
      </c>
      <c r="D24" s="208"/>
      <c r="E24" s="208"/>
      <c r="F24" s="210"/>
    </row>
    <row r="25" customFormat="false" ht="18.65" hidden="false" customHeight="true" outlineLevel="0" collapsed="false">
      <c r="A25" s="0"/>
      <c r="B25" s="208" t="s">
        <v>2179</v>
      </c>
      <c r="C25" s="208" t="s">
        <v>2180</v>
      </c>
      <c r="D25" s="208"/>
      <c r="E25" s="208"/>
      <c r="F25" s="209"/>
    </row>
    <row r="26" customFormat="false" ht="18.65" hidden="false" customHeight="true" outlineLevel="0" collapsed="false">
      <c r="A26" s="0"/>
      <c r="B26" s="211" t="s">
        <v>2181</v>
      </c>
      <c r="C26" s="211"/>
      <c r="D26" s="211"/>
      <c r="E26" s="211"/>
      <c r="F26" s="212"/>
    </row>
    <row r="27" customFormat="false" ht="18.65" hidden="false" customHeight="true" outlineLevel="0" collapsed="false">
      <c r="A27" s="0"/>
      <c r="B27" s="213" t="s">
        <v>2182</v>
      </c>
      <c r="C27" s="213"/>
      <c r="D27" s="213"/>
      <c r="E27" s="213"/>
      <c r="F27" s="214"/>
    </row>
    <row r="28" customFormat="false" ht="20.1" hidden="false" customHeight="true" outlineLevel="0" collapsed="false">
      <c r="A28" s="0"/>
    </row>
    <row r="29" customFormat="false" ht="42.45" hidden="false" customHeight="true" outlineLevel="0" collapsed="false">
      <c r="A29" s="0"/>
      <c r="B29" s="207" t="s">
        <v>2183</v>
      </c>
      <c r="C29" s="207"/>
      <c r="D29" s="207"/>
      <c r="E29" s="207"/>
      <c r="F29" s="207"/>
    </row>
    <row r="30" customFormat="false" ht="18.15" hidden="false" customHeight="true" outlineLevel="0" collapsed="false">
      <c r="A30" s="0"/>
      <c r="B30" s="208" t="s">
        <v>2168</v>
      </c>
      <c r="C30" s="208" t="s">
        <v>2169</v>
      </c>
      <c r="D30" s="208"/>
      <c r="E30" s="208"/>
      <c r="F30" s="209"/>
    </row>
    <row r="31" customFormat="false" ht="20.1" hidden="false" customHeight="true" outlineLevel="0" collapsed="false">
      <c r="A31" s="0"/>
      <c r="B31" s="208" t="s">
        <v>2170</v>
      </c>
      <c r="C31" s="208" t="s">
        <v>2184</v>
      </c>
      <c r="D31" s="208"/>
      <c r="E31" s="208"/>
      <c r="F31" s="209"/>
    </row>
    <row r="32" customFormat="false" ht="18.65" hidden="false" customHeight="true" outlineLevel="0" collapsed="false">
      <c r="A32" s="0"/>
      <c r="B32" s="208" t="s">
        <v>2172</v>
      </c>
      <c r="C32" s="208" t="s">
        <v>2173</v>
      </c>
      <c r="D32" s="208"/>
      <c r="E32" s="208"/>
      <c r="F32" s="209"/>
    </row>
    <row r="33" customFormat="false" ht="18.65" hidden="false" customHeight="true" outlineLevel="0" collapsed="false">
      <c r="A33" s="0"/>
      <c r="B33" s="208" t="s">
        <v>2174</v>
      </c>
      <c r="C33" s="208" t="s">
        <v>2175</v>
      </c>
      <c r="D33" s="208"/>
      <c r="E33" s="208"/>
      <c r="F33" s="209"/>
    </row>
    <row r="34" customFormat="false" ht="18.65" hidden="false" customHeight="true" outlineLevel="0" collapsed="false">
      <c r="A34" s="0"/>
      <c r="B34" s="208" t="n">
        <v>12</v>
      </c>
      <c r="C34" s="208" t="s">
        <v>2176</v>
      </c>
      <c r="D34" s="208"/>
      <c r="E34" s="208"/>
      <c r="F34" s="209"/>
    </row>
    <row r="35" customFormat="false" ht="18.65" hidden="false" customHeight="true" outlineLevel="0" collapsed="false">
      <c r="A35" s="0"/>
      <c r="B35" s="208" t="s">
        <v>2177</v>
      </c>
      <c r="C35" s="208" t="s">
        <v>2178</v>
      </c>
      <c r="D35" s="208"/>
      <c r="E35" s="208"/>
      <c r="F35" s="210"/>
    </row>
    <row r="36" customFormat="false" ht="18.65" hidden="false" customHeight="true" outlineLevel="0" collapsed="false">
      <c r="A36" s="0"/>
      <c r="B36" s="208" t="s">
        <v>2179</v>
      </c>
      <c r="C36" s="208" t="s">
        <v>2180</v>
      </c>
      <c r="D36" s="208"/>
      <c r="E36" s="208"/>
      <c r="F36" s="209"/>
    </row>
    <row r="37" customFormat="false" ht="18.65" hidden="false" customHeight="true" outlineLevel="0" collapsed="false">
      <c r="A37" s="0"/>
      <c r="B37" s="211" t="s">
        <v>2185</v>
      </c>
      <c r="C37" s="211"/>
      <c r="D37" s="211"/>
      <c r="E37" s="211"/>
      <c r="F37" s="212"/>
    </row>
    <row r="38" customFormat="false" ht="18.65" hidden="false" customHeight="true" outlineLevel="0" collapsed="false">
      <c r="A38" s="0"/>
      <c r="B38" s="213" t="s">
        <v>2186</v>
      </c>
      <c r="C38" s="213"/>
      <c r="D38" s="213"/>
      <c r="E38" s="213"/>
      <c r="F38" s="214"/>
    </row>
    <row r="40" customFormat="false" ht="20.1" hidden="false" customHeight="true" outlineLevel="0" collapsed="false">
      <c r="A40" s="215" t="s">
        <v>2187</v>
      </c>
      <c r="B40" s="215"/>
      <c r="C40" s="215"/>
      <c r="D40" s="215"/>
      <c r="E40" s="215"/>
      <c r="F40" s="215"/>
    </row>
    <row r="41" customFormat="false" ht="18.65" hidden="false" customHeight="true" outlineLevel="0" collapsed="false">
      <c r="A41" s="216" t="s">
        <v>2188</v>
      </c>
      <c r="B41" s="216"/>
      <c r="C41" s="216"/>
      <c r="D41" s="216"/>
      <c r="E41" s="216"/>
      <c r="F41" s="216"/>
    </row>
    <row r="42" customFormat="false" ht="20.1" hidden="false" customHeight="true" outlineLevel="0" collapsed="false">
      <c r="A42" s="217" t="s">
        <v>2189</v>
      </c>
      <c r="B42" s="217"/>
      <c r="C42" s="217"/>
      <c r="D42" s="217"/>
      <c r="E42" s="217"/>
      <c r="F42" s="217"/>
    </row>
    <row r="43" customFormat="false" ht="18.45" hidden="false" customHeight="true" outlineLevel="0" collapsed="false">
      <c r="A43" s="216" t="s">
        <v>2190</v>
      </c>
      <c r="B43" s="216"/>
      <c r="C43" s="216"/>
      <c r="D43" s="216"/>
      <c r="E43" s="216"/>
      <c r="F43" s="216"/>
    </row>
    <row r="44" customFormat="false" ht="18.45" hidden="false" customHeight="true" outlineLevel="0" collapsed="false">
      <c r="A44" s="215"/>
      <c r="B44" s="215"/>
      <c r="C44" s="215"/>
      <c r="D44" s="215"/>
      <c r="E44" s="215"/>
      <c r="F44" s="215"/>
    </row>
    <row r="45" customFormat="false" ht="18.45" hidden="false" customHeight="true" outlineLevel="0" collapsed="false">
      <c r="A45" s="216" t="s">
        <v>2191</v>
      </c>
      <c r="B45" s="216"/>
      <c r="C45" s="216"/>
      <c r="D45" s="216"/>
      <c r="E45" s="216"/>
      <c r="F45" s="216"/>
    </row>
    <row r="46" customFormat="false" ht="18.45" hidden="false" customHeight="true" outlineLevel="0" collapsed="false">
      <c r="A46" s="218" t="s">
        <v>2192</v>
      </c>
      <c r="B46" s="218"/>
      <c r="C46" s="218"/>
      <c r="D46" s="218"/>
      <c r="E46" s="218"/>
      <c r="F46" s="218"/>
    </row>
    <row r="47" customFormat="false" ht="18.15" hidden="false" customHeight="true" outlineLevel="0" collapsed="false">
      <c r="A47" s="218" t="s">
        <v>2193</v>
      </c>
      <c r="B47" s="218"/>
      <c r="C47" s="218"/>
      <c r="D47" s="218"/>
      <c r="E47" s="218"/>
      <c r="F47" s="218"/>
    </row>
    <row r="48" customFormat="false" ht="34.8" hidden="false" customHeight="true" outlineLevel="0" collapsed="false">
      <c r="A48" s="0"/>
      <c r="B48" s="0"/>
      <c r="C48" s="0"/>
      <c r="D48" s="0"/>
      <c r="E48" s="0"/>
      <c r="F48" s="0"/>
    </row>
    <row r="49" customFormat="false" ht="18.45" hidden="false" customHeight="true" outlineLevel="0" collapsed="false">
      <c r="A49" s="0"/>
      <c r="B49" s="0"/>
      <c r="C49" s="0"/>
      <c r="D49" s="0"/>
      <c r="E49" s="0"/>
      <c r="F49" s="0"/>
    </row>
    <row r="65533" customFormat="false" ht="18.45" hidden="false" customHeight="true" outlineLevel="0" collapsed="false"/>
    <row r="65534" customFormat="false" ht="12.8" hidden="false" customHeight="true" outlineLevel="0" collapsed="false"/>
    <row r="65535" customFormat="false" ht="12.8" hidden="false" customHeight="true" outlineLevel="0" collapsed="false"/>
    <row r="65536" customFormat="false" ht="12.8" hidden="false" customHeight="true" outlineLevel="0" collapsed="false"/>
  </sheetData>
  <mergeCells count="35">
    <mergeCell ref="A1:F1"/>
    <mergeCell ref="B10:F10"/>
    <mergeCell ref="B11:F11"/>
    <mergeCell ref="B12:F12"/>
    <mergeCell ref="B13:F13"/>
    <mergeCell ref="B14:F14"/>
    <mergeCell ref="B15:F15"/>
    <mergeCell ref="B18:F18"/>
    <mergeCell ref="C19:E19"/>
    <mergeCell ref="C20:E20"/>
    <mergeCell ref="C21:E21"/>
    <mergeCell ref="C22:E22"/>
    <mergeCell ref="C23:E23"/>
    <mergeCell ref="C24:E24"/>
    <mergeCell ref="C25:E25"/>
    <mergeCell ref="B26:E26"/>
    <mergeCell ref="B27:E27"/>
    <mergeCell ref="B29:F29"/>
    <mergeCell ref="C30:E30"/>
    <mergeCell ref="C31:E31"/>
    <mergeCell ref="C32:E32"/>
    <mergeCell ref="C33:E33"/>
    <mergeCell ref="C34:E34"/>
    <mergeCell ref="C35:E35"/>
    <mergeCell ref="C36:E36"/>
    <mergeCell ref="B37:E37"/>
    <mergeCell ref="B38:E38"/>
    <mergeCell ref="A40:F40"/>
    <mergeCell ref="A41:F41"/>
    <mergeCell ref="A42:F42"/>
    <mergeCell ref="A43:F43"/>
    <mergeCell ref="A44:F44"/>
    <mergeCell ref="A45:F45"/>
    <mergeCell ref="A46:F46"/>
    <mergeCell ref="A47:F4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325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2021-04-12T13:55:51Z</dcterms:created>
  <dc:creator/>
  <dc:description/>
  <dc:language>pt-BR</dc:language>
  <cp:lastModifiedBy/>
  <dcterms:modified xsi:type="dcterms:W3CDTF">2021-07-01T15:23:46Z</dcterms:modified>
  <cp:revision>46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